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1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2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3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4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3.xml" ContentType="application/vnd.openxmlformats-officedocument.drawing+xml"/>
  <Override PartName="/xl/charts/chart27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8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3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4.xml" ContentType="application/vnd.openxmlformats-officedocument.drawing+xml"/>
  <Override PartName="/xl/charts/chart31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32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33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34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5.xml" ContentType="application/vnd.openxmlformats-officedocument.drawing+xml"/>
  <Override PartName="/xl/charts/chart35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6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7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8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6.xml" ContentType="application/vnd.openxmlformats-officedocument.drawing+xml"/>
  <Override PartName="/xl/charts/chart39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40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41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42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7.xml" ContentType="application/vnd.openxmlformats-officedocument.drawing+xml"/>
  <Override PartName="/xl/charts/chart43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44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45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6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\Desktop\Alzheimers works\csc sumission\PeerJ\Revision 2017 07 18\"/>
    </mc:Choice>
  </mc:AlternateContent>
  <bookViews>
    <workbookView xWindow="0" yWindow="0" windowWidth="19200" windowHeight="6940" xr2:uid="{00000000-000D-0000-FFFF-FFFF00000000}"/>
  </bookViews>
  <sheets>
    <sheet name="Raw data and fitting summary" sheetId="9" r:id="rId1"/>
    <sheet name="modified direct linear plot" sheetId="10" r:id="rId2"/>
    <sheet name="Non-competitive" sheetId="5" r:id="rId3"/>
    <sheet name="Competitive" sheetId="2" r:id="rId4"/>
    <sheet name="Uncompetitive" sheetId="4" r:id="rId5"/>
    <sheet name="Mixed Non-competitive" sheetId="6" r:id="rId6"/>
    <sheet name="Modifier equation" sheetId="7" r:id="rId7"/>
  </sheets>
  <definedNames>
    <definedName name="solver_adj" localSheetId="3" hidden="1">Competitive!$T$4:$V$4</definedName>
    <definedName name="solver_adj" localSheetId="5" hidden="1">'Mixed Non-competitive'!$S$4:$U$4</definedName>
    <definedName name="solver_adj" localSheetId="6" hidden="1">'Modifier equation'!$T$4:$V$4</definedName>
    <definedName name="solver_adj" localSheetId="2" hidden="1">'Non-competitive'!$T$4:$V$4</definedName>
    <definedName name="solver_adj" localSheetId="0" hidden="1">'Raw data and fitting summary'!#REF!</definedName>
    <definedName name="solver_adj" localSheetId="4" hidden="1">Uncompetitive!$T$4:$V$4</definedName>
    <definedName name="solver_cvg" localSheetId="3" hidden="1">0.0001</definedName>
    <definedName name="solver_cvg" localSheetId="5" hidden="1">0.0001</definedName>
    <definedName name="solver_cvg" localSheetId="6" hidden="1">0.0001</definedName>
    <definedName name="solver_cvg" localSheetId="2" hidden="1">0.0001</definedName>
    <definedName name="solver_cvg" localSheetId="0" hidden="1">0.0001</definedName>
    <definedName name="solver_cvg" localSheetId="4" hidden="1">0.0001</definedName>
    <definedName name="solver_drv" localSheetId="3" hidden="1">1</definedName>
    <definedName name="solver_drv" localSheetId="5" hidden="1">1</definedName>
    <definedName name="solver_drv" localSheetId="6" hidden="1">1</definedName>
    <definedName name="solver_drv" localSheetId="2" hidden="1">1</definedName>
    <definedName name="solver_drv" localSheetId="0" hidden="1">1</definedName>
    <definedName name="solver_drv" localSheetId="4" hidden="1">1</definedName>
    <definedName name="solver_eng" localSheetId="3" hidden="1">1</definedName>
    <definedName name="solver_eng" localSheetId="5" hidden="1">1</definedName>
    <definedName name="solver_eng" localSheetId="6" hidden="1">1</definedName>
    <definedName name="solver_eng" localSheetId="2" hidden="1">1</definedName>
    <definedName name="solver_eng" localSheetId="0" hidden="1">1</definedName>
    <definedName name="solver_eng" localSheetId="4" hidden="1">1</definedName>
    <definedName name="solver_est" localSheetId="3" hidden="1">1</definedName>
    <definedName name="solver_est" localSheetId="5" hidden="1">1</definedName>
    <definedName name="solver_est" localSheetId="6" hidden="1">1</definedName>
    <definedName name="solver_est" localSheetId="2" hidden="1">1</definedName>
    <definedName name="solver_est" localSheetId="0" hidden="1">1</definedName>
    <definedName name="solver_est" localSheetId="4" hidden="1">1</definedName>
    <definedName name="solver_itr" localSheetId="3" hidden="1">2147483647</definedName>
    <definedName name="solver_itr" localSheetId="5" hidden="1">2147483647</definedName>
    <definedName name="solver_itr" localSheetId="6" hidden="1">2147483647</definedName>
    <definedName name="solver_itr" localSheetId="2" hidden="1">2147483647</definedName>
    <definedName name="solver_itr" localSheetId="0" hidden="1">2147483647</definedName>
    <definedName name="solver_itr" localSheetId="4" hidden="1">2147483647</definedName>
    <definedName name="solver_mip" localSheetId="3" hidden="1">2147483647</definedName>
    <definedName name="solver_mip" localSheetId="5" hidden="1">2147483647</definedName>
    <definedName name="solver_mip" localSheetId="6" hidden="1">2147483647</definedName>
    <definedName name="solver_mip" localSheetId="2" hidden="1">2147483647</definedName>
    <definedName name="solver_mip" localSheetId="0" hidden="1">2147483647</definedName>
    <definedName name="solver_mip" localSheetId="4" hidden="1">2147483647</definedName>
    <definedName name="solver_mni" localSheetId="3" hidden="1">30</definedName>
    <definedName name="solver_mni" localSheetId="5" hidden="1">30</definedName>
    <definedName name="solver_mni" localSheetId="6" hidden="1">30</definedName>
    <definedName name="solver_mni" localSheetId="2" hidden="1">30</definedName>
    <definedName name="solver_mni" localSheetId="0" hidden="1">30</definedName>
    <definedName name="solver_mni" localSheetId="4" hidden="1">30</definedName>
    <definedName name="solver_mrt" localSheetId="3" hidden="1">0.075</definedName>
    <definedName name="solver_mrt" localSheetId="5" hidden="1">0.075</definedName>
    <definedName name="solver_mrt" localSheetId="6" hidden="1">0.075</definedName>
    <definedName name="solver_mrt" localSheetId="2" hidden="1">0.075</definedName>
    <definedName name="solver_mrt" localSheetId="0" hidden="1">0.075</definedName>
    <definedName name="solver_mrt" localSheetId="4" hidden="1">0.075</definedName>
    <definedName name="solver_msl" localSheetId="3" hidden="1">2</definedName>
    <definedName name="solver_msl" localSheetId="5" hidden="1">2</definedName>
    <definedName name="solver_msl" localSheetId="6" hidden="1">2</definedName>
    <definedName name="solver_msl" localSheetId="2" hidden="1">2</definedName>
    <definedName name="solver_msl" localSheetId="0" hidden="1">2</definedName>
    <definedName name="solver_msl" localSheetId="4" hidden="1">2</definedName>
    <definedName name="solver_neg" localSheetId="3" hidden="1">1</definedName>
    <definedName name="solver_neg" localSheetId="5" hidden="1">1</definedName>
    <definedName name="solver_neg" localSheetId="6" hidden="1">1</definedName>
    <definedName name="solver_neg" localSheetId="2" hidden="1">1</definedName>
    <definedName name="solver_neg" localSheetId="0" hidden="1">1</definedName>
    <definedName name="solver_neg" localSheetId="4" hidden="1">1</definedName>
    <definedName name="solver_nod" localSheetId="3" hidden="1">2147483647</definedName>
    <definedName name="solver_nod" localSheetId="5" hidden="1">2147483647</definedName>
    <definedName name="solver_nod" localSheetId="6" hidden="1">2147483647</definedName>
    <definedName name="solver_nod" localSheetId="2" hidden="1">2147483647</definedName>
    <definedName name="solver_nod" localSheetId="0" hidden="1">2147483647</definedName>
    <definedName name="solver_nod" localSheetId="4" hidden="1">2147483647</definedName>
    <definedName name="solver_num" localSheetId="3" hidden="1">0</definedName>
    <definedName name="solver_num" localSheetId="5" hidden="1">0</definedName>
    <definedName name="solver_num" localSheetId="6" hidden="1">0</definedName>
    <definedName name="solver_num" localSheetId="2" hidden="1">0</definedName>
    <definedName name="solver_num" localSheetId="0" hidden="1">0</definedName>
    <definedName name="solver_num" localSheetId="4" hidden="1">0</definedName>
    <definedName name="solver_nwt" localSheetId="3" hidden="1">1</definedName>
    <definedName name="solver_nwt" localSheetId="5" hidden="1">1</definedName>
    <definedName name="solver_nwt" localSheetId="6" hidden="1">1</definedName>
    <definedName name="solver_nwt" localSheetId="2" hidden="1">1</definedName>
    <definedName name="solver_nwt" localSheetId="0" hidden="1">1</definedName>
    <definedName name="solver_nwt" localSheetId="4" hidden="1">1</definedName>
    <definedName name="solver_opt" localSheetId="3" hidden="1">Competitive!$V$10</definedName>
    <definedName name="solver_opt" localSheetId="5" hidden="1">'Mixed Non-competitive'!$V$10</definedName>
    <definedName name="solver_opt" localSheetId="6" hidden="1">'Modifier equation'!$V$10</definedName>
    <definedName name="solver_opt" localSheetId="2" hidden="1">'Non-competitive'!$V$10</definedName>
    <definedName name="solver_opt" localSheetId="0" hidden="1">'Raw data and fitting summary'!$J$44</definedName>
    <definedName name="solver_opt" localSheetId="4" hidden="1">Uncompetitive!$V$10</definedName>
    <definedName name="solver_pre" localSheetId="3" hidden="1">0.000001</definedName>
    <definedName name="solver_pre" localSheetId="5" hidden="1">0.000001</definedName>
    <definedName name="solver_pre" localSheetId="6" hidden="1">0.000001</definedName>
    <definedName name="solver_pre" localSheetId="2" hidden="1">0.000001</definedName>
    <definedName name="solver_pre" localSheetId="0" hidden="1">0.000001</definedName>
    <definedName name="solver_pre" localSheetId="4" hidden="1">0.000001</definedName>
    <definedName name="solver_rbv" localSheetId="3" hidden="1">1</definedName>
    <definedName name="solver_rbv" localSheetId="5" hidden="1">1</definedName>
    <definedName name="solver_rbv" localSheetId="6" hidden="1">1</definedName>
    <definedName name="solver_rbv" localSheetId="2" hidden="1">1</definedName>
    <definedName name="solver_rbv" localSheetId="0" hidden="1">1</definedName>
    <definedName name="solver_rbv" localSheetId="4" hidden="1">1</definedName>
    <definedName name="solver_rlx" localSheetId="3" hidden="1">2</definedName>
    <definedName name="solver_rlx" localSheetId="5" hidden="1">2</definedName>
    <definedName name="solver_rlx" localSheetId="6" hidden="1">2</definedName>
    <definedName name="solver_rlx" localSheetId="2" hidden="1">2</definedName>
    <definedName name="solver_rlx" localSheetId="0" hidden="1">2</definedName>
    <definedName name="solver_rlx" localSheetId="4" hidden="1">2</definedName>
    <definedName name="solver_rsd" localSheetId="3" hidden="1">0</definedName>
    <definedName name="solver_rsd" localSheetId="5" hidden="1">0</definedName>
    <definedName name="solver_rsd" localSheetId="6" hidden="1">0</definedName>
    <definedName name="solver_rsd" localSheetId="2" hidden="1">0</definedName>
    <definedName name="solver_rsd" localSheetId="0" hidden="1">0</definedName>
    <definedName name="solver_rsd" localSheetId="4" hidden="1">0</definedName>
    <definedName name="solver_scl" localSheetId="3" hidden="1">1</definedName>
    <definedName name="solver_scl" localSheetId="5" hidden="1">1</definedName>
    <definedName name="solver_scl" localSheetId="6" hidden="1">1</definedName>
    <definedName name="solver_scl" localSheetId="2" hidden="1">1</definedName>
    <definedName name="solver_scl" localSheetId="0" hidden="1">1</definedName>
    <definedName name="solver_scl" localSheetId="4" hidden="1">1</definedName>
    <definedName name="solver_sho" localSheetId="3" hidden="1">2</definedName>
    <definedName name="solver_sho" localSheetId="5" hidden="1">2</definedName>
    <definedName name="solver_sho" localSheetId="6" hidden="1">2</definedName>
    <definedName name="solver_sho" localSheetId="2" hidden="1">2</definedName>
    <definedName name="solver_sho" localSheetId="0" hidden="1">2</definedName>
    <definedName name="solver_sho" localSheetId="4" hidden="1">2</definedName>
    <definedName name="solver_ssz" localSheetId="3" hidden="1">100</definedName>
    <definedName name="solver_ssz" localSheetId="5" hidden="1">100</definedName>
    <definedName name="solver_ssz" localSheetId="6" hidden="1">100</definedName>
    <definedName name="solver_ssz" localSheetId="2" hidden="1">100</definedName>
    <definedName name="solver_ssz" localSheetId="0" hidden="1">100</definedName>
    <definedName name="solver_ssz" localSheetId="4" hidden="1">100</definedName>
    <definedName name="solver_tim" localSheetId="3" hidden="1">2147483647</definedName>
    <definedName name="solver_tim" localSheetId="5" hidden="1">2147483647</definedName>
    <definedName name="solver_tim" localSheetId="6" hidden="1">2147483647</definedName>
    <definedName name="solver_tim" localSheetId="2" hidden="1">2147483647</definedName>
    <definedName name="solver_tim" localSheetId="0" hidden="1">2147483647</definedName>
    <definedName name="solver_tim" localSheetId="4" hidden="1">2147483647</definedName>
    <definedName name="solver_tol" localSheetId="3" hidden="1">0.01</definedName>
    <definedName name="solver_tol" localSheetId="5" hidden="1">0.01</definedName>
    <definedName name="solver_tol" localSheetId="6" hidden="1">0.01</definedName>
    <definedName name="solver_tol" localSheetId="2" hidden="1">0.01</definedName>
    <definedName name="solver_tol" localSheetId="0" hidden="1">0.01</definedName>
    <definedName name="solver_tol" localSheetId="4" hidden="1">0.01</definedName>
    <definedName name="solver_typ" localSheetId="3" hidden="1">2</definedName>
    <definedName name="solver_typ" localSheetId="5" hidden="1">2</definedName>
    <definedName name="solver_typ" localSheetId="6" hidden="1">2</definedName>
    <definedName name="solver_typ" localSheetId="2" hidden="1">2</definedName>
    <definedName name="solver_typ" localSheetId="0" hidden="1">2</definedName>
    <definedName name="solver_typ" localSheetId="4" hidden="1">2</definedName>
    <definedName name="solver_val" localSheetId="3" hidden="1">0</definedName>
    <definedName name="solver_val" localSheetId="5" hidden="1">0</definedName>
    <definedName name="solver_val" localSheetId="6" hidden="1">0</definedName>
    <definedName name="solver_val" localSheetId="2" hidden="1">0</definedName>
    <definedName name="solver_val" localSheetId="0" hidden="1">0</definedName>
    <definedName name="solver_val" localSheetId="4" hidden="1">0</definedName>
    <definedName name="solver_ver" localSheetId="3" hidden="1">3</definedName>
    <definedName name="solver_ver" localSheetId="5" hidden="1">3</definedName>
    <definedName name="solver_ver" localSheetId="6" hidden="1">3</definedName>
    <definedName name="solver_ver" localSheetId="2" hidden="1">3</definedName>
    <definedName name="solver_ver" localSheetId="0" hidden="1">3</definedName>
    <definedName name="solver_ver" localSheetId="4" hidden="1">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4" i="9" l="1"/>
  <c r="B193" i="9"/>
  <c r="B191" i="9"/>
  <c r="B189" i="9"/>
  <c r="G54" i="9" l="1"/>
  <c r="H54" i="9"/>
  <c r="I54" i="9"/>
  <c r="J54" i="9"/>
  <c r="F54" i="9"/>
  <c r="H24" i="9" l="1"/>
  <c r="I24" i="9" l="1"/>
  <c r="K24" i="9" s="1"/>
  <c r="M24" i="9" s="1"/>
  <c r="O24" i="9" s="1"/>
  <c r="I25" i="9"/>
  <c r="K25" i="9" s="1"/>
  <c r="M25" i="9" s="1"/>
  <c r="O25" i="9" s="1"/>
  <c r="I26" i="9"/>
  <c r="K26" i="9" s="1"/>
  <c r="M26" i="9" s="1"/>
  <c r="O26" i="9" s="1"/>
  <c r="I27" i="9"/>
  <c r="K27" i="9" s="1"/>
  <c r="M27" i="9" s="1"/>
  <c r="O27" i="9" s="1"/>
  <c r="I28" i="9"/>
  <c r="K28" i="9" s="1"/>
  <c r="M28" i="9" s="1"/>
  <c r="O28" i="9" s="1"/>
  <c r="I29" i="9"/>
  <c r="K29" i="9" s="1"/>
  <c r="M29" i="9" s="1"/>
  <c r="O29" i="9" s="1"/>
  <c r="I30" i="9"/>
  <c r="K30" i="9" s="1"/>
  <c r="M30" i="9" s="1"/>
  <c r="O30" i="9" s="1"/>
  <c r="I31" i="9"/>
  <c r="K31" i="9" s="1"/>
  <c r="M31" i="9" s="1"/>
  <c r="O31" i="9" s="1"/>
  <c r="I32" i="9"/>
  <c r="K32" i="9" s="1"/>
  <c r="M32" i="9" s="1"/>
  <c r="O32" i="9" s="1"/>
  <c r="I33" i="9"/>
  <c r="K33" i="9" s="1"/>
  <c r="M33" i="9" s="1"/>
  <c r="O33" i="9" s="1"/>
  <c r="I34" i="9"/>
  <c r="K34" i="9" s="1"/>
  <c r="M34" i="9" s="1"/>
  <c r="O34" i="9" s="1"/>
  <c r="I35" i="9"/>
  <c r="K35" i="9" s="1"/>
  <c r="M35" i="9" s="1"/>
  <c r="O35" i="9" s="1"/>
  <c r="I36" i="9"/>
  <c r="K36" i="9" s="1"/>
  <c r="M36" i="9" s="1"/>
  <c r="O36" i="9" s="1"/>
  <c r="I37" i="9"/>
  <c r="K37" i="9" s="1"/>
  <c r="M37" i="9" s="1"/>
  <c r="O37" i="9" s="1"/>
  <c r="I23" i="9"/>
  <c r="K23" i="9" s="1"/>
  <c r="M23" i="9" l="1"/>
  <c r="O23" i="9" s="1"/>
  <c r="H23" i="9"/>
  <c r="D29" i="9" l="1"/>
  <c r="B192" i="9"/>
  <c r="B190" i="9"/>
  <c r="B72" i="9"/>
  <c r="B102" i="9" s="1"/>
  <c r="B132" i="9" s="1"/>
  <c r="B163" i="9" s="1"/>
  <c r="B71" i="9"/>
  <c r="B101" i="9" s="1"/>
  <c r="B131" i="9" s="1"/>
  <c r="B161" i="9" s="1"/>
  <c r="B70" i="9"/>
  <c r="B100" i="9" s="1"/>
  <c r="B130" i="9" s="1"/>
  <c r="B160" i="9" s="1"/>
  <c r="B69" i="9"/>
  <c r="B99" i="9" s="1"/>
  <c r="B129" i="9" s="1"/>
  <c r="B159" i="9" s="1"/>
  <c r="C8" i="10"/>
  <c r="E8" i="10" s="1"/>
  <c r="C9" i="10"/>
  <c r="C10" i="10"/>
  <c r="E10" i="10" s="1"/>
  <c r="C11" i="10"/>
  <c r="C12" i="10"/>
  <c r="E12" i="10" s="1"/>
  <c r="C13" i="10"/>
  <c r="E13" i="10" s="1"/>
  <c r="C14" i="10"/>
  <c r="E14" i="10" s="1"/>
  <c r="C15" i="10"/>
  <c r="C16" i="10"/>
  <c r="E16" i="10" s="1"/>
  <c r="W67" i="10" s="1"/>
  <c r="C17" i="10"/>
  <c r="E17" i="10" s="1"/>
  <c r="C68" i="10" s="1"/>
  <c r="F69" i="10" s="1"/>
  <c r="C18" i="10"/>
  <c r="E18" i="10" s="1"/>
  <c r="C19" i="10"/>
  <c r="C20" i="10"/>
  <c r="C21" i="10"/>
  <c r="E21" i="10" s="1"/>
  <c r="C7" i="10"/>
  <c r="E7" i="10" s="1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7" i="10"/>
  <c r="M67" i="10"/>
  <c r="AC67" i="10"/>
  <c r="E20" i="10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C6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C7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C4" i="7"/>
  <c r="D3" i="7"/>
  <c r="AQ68" i="7" s="1"/>
  <c r="BG68" i="7" s="1"/>
  <c r="E3" i="7"/>
  <c r="AR68" i="7" s="1"/>
  <c r="BH68" i="7" s="1"/>
  <c r="F3" i="7"/>
  <c r="AS68" i="7" s="1"/>
  <c r="BI68" i="7" s="1"/>
  <c r="G3" i="7"/>
  <c r="AT68" i="7" s="1"/>
  <c r="BJ68" i="7" s="1"/>
  <c r="H3" i="7"/>
  <c r="AU68" i="7" s="1"/>
  <c r="BK68" i="7" s="1"/>
  <c r="I3" i="7"/>
  <c r="AV68" i="7" s="1"/>
  <c r="BL68" i="7" s="1"/>
  <c r="J3" i="7"/>
  <c r="AW68" i="7" s="1"/>
  <c r="BM68" i="7" s="1"/>
  <c r="K3" i="7"/>
  <c r="AX68" i="7" s="1"/>
  <c r="BN68" i="7" s="1"/>
  <c r="L3" i="7"/>
  <c r="AY68" i="7" s="1"/>
  <c r="BO68" i="7" s="1"/>
  <c r="M3" i="7"/>
  <c r="AZ68" i="7" s="1"/>
  <c r="BP68" i="7" s="1"/>
  <c r="N3" i="7"/>
  <c r="BA68" i="7" s="1"/>
  <c r="BQ68" i="7" s="1"/>
  <c r="O3" i="7"/>
  <c r="BB68" i="7" s="1"/>
  <c r="BR68" i="7" s="1"/>
  <c r="P3" i="7"/>
  <c r="BC68" i="7" s="1"/>
  <c r="BS68" i="7" s="1"/>
  <c r="Q3" i="7"/>
  <c r="BD68" i="7" s="1"/>
  <c r="BT68" i="7" s="1"/>
  <c r="R3" i="7"/>
  <c r="BE68" i="7" s="1"/>
  <c r="BU68" i="7" s="1"/>
  <c r="C3" i="7"/>
  <c r="AP68" i="7" s="1"/>
  <c r="BF68" i="7" s="1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4" i="7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C4" i="6"/>
  <c r="D3" i="6"/>
  <c r="AQ68" i="6" s="1"/>
  <c r="BG68" i="6" s="1"/>
  <c r="E3" i="6"/>
  <c r="AR68" i="6" s="1"/>
  <c r="BH68" i="6" s="1"/>
  <c r="F3" i="6"/>
  <c r="AS68" i="6" s="1"/>
  <c r="BI68" i="6" s="1"/>
  <c r="G3" i="6"/>
  <c r="AT68" i="6" s="1"/>
  <c r="BJ68" i="6" s="1"/>
  <c r="H3" i="6"/>
  <c r="AU68" i="6" s="1"/>
  <c r="BK68" i="6" s="1"/>
  <c r="I3" i="6"/>
  <c r="AV68" i="6" s="1"/>
  <c r="BL68" i="6" s="1"/>
  <c r="J3" i="6"/>
  <c r="AW68" i="6" s="1"/>
  <c r="BM68" i="6" s="1"/>
  <c r="K3" i="6"/>
  <c r="AX68" i="6" s="1"/>
  <c r="BN68" i="6" s="1"/>
  <c r="L3" i="6"/>
  <c r="AY68" i="6" s="1"/>
  <c r="BO68" i="6" s="1"/>
  <c r="M3" i="6"/>
  <c r="AZ68" i="6" s="1"/>
  <c r="BP68" i="6" s="1"/>
  <c r="N3" i="6"/>
  <c r="BA68" i="6" s="1"/>
  <c r="BQ68" i="6" s="1"/>
  <c r="O3" i="6"/>
  <c r="BB68" i="6" s="1"/>
  <c r="BR68" i="6" s="1"/>
  <c r="P3" i="6"/>
  <c r="BC68" i="6" s="1"/>
  <c r="BS68" i="6" s="1"/>
  <c r="Q3" i="6"/>
  <c r="BD68" i="6" s="1"/>
  <c r="BT68" i="6" s="1"/>
  <c r="R3" i="6"/>
  <c r="BE68" i="6" s="1"/>
  <c r="BU68" i="6" s="1"/>
  <c r="C3" i="6"/>
  <c r="AP68" i="6" s="1"/>
  <c r="BF68" i="6" s="1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4" i="6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C4" i="4"/>
  <c r="D3" i="4"/>
  <c r="AQ68" i="4" s="1"/>
  <c r="BG68" i="4" s="1"/>
  <c r="E3" i="4"/>
  <c r="AR68" i="4" s="1"/>
  <c r="BH68" i="4" s="1"/>
  <c r="F3" i="4"/>
  <c r="AS68" i="4" s="1"/>
  <c r="BI68" i="4" s="1"/>
  <c r="G3" i="4"/>
  <c r="AT68" i="4" s="1"/>
  <c r="BJ68" i="4" s="1"/>
  <c r="H3" i="4"/>
  <c r="AU68" i="4" s="1"/>
  <c r="BK68" i="4" s="1"/>
  <c r="I3" i="4"/>
  <c r="AV68" i="4" s="1"/>
  <c r="BL68" i="4" s="1"/>
  <c r="J3" i="4"/>
  <c r="AW68" i="4" s="1"/>
  <c r="BM68" i="4" s="1"/>
  <c r="K3" i="4"/>
  <c r="AX68" i="4" s="1"/>
  <c r="BN68" i="4" s="1"/>
  <c r="L3" i="4"/>
  <c r="AY68" i="4" s="1"/>
  <c r="BO68" i="4" s="1"/>
  <c r="M3" i="4"/>
  <c r="AZ68" i="4" s="1"/>
  <c r="BP68" i="4" s="1"/>
  <c r="N3" i="4"/>
  <c r="BA68" i="4" s="1"/>
  <c r="BQ68" i="4" s="1"/>
  <c r="O3" i="4"/>
  <c r="BB68" i="4" s="1"/>
  <c r="BR68" i="4" s="1"/>
  <c r="P3" i="4"/>
  <c r="BC68" i="4" s="1"/>
  <c r="BS68" i="4" s="1"/>
  <c r="Q3" i="4"/>
  <c r="BD68" i="4" s="1"/>
  <c r="BT68" i="4" s="1"/>
  <c r="R3" i="4"/>
  <c r="BE68" i="4" s="1"/>
  <c r="BU68" i="4" s="1"/>
  <c r="C3" i="4"/>
  <c r="AP68" i="4" s="1"/>
  <c r="BF68" i="4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4" i="4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C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4" i="2"/>
  <c r="D3" i="2"/>
  <c r="AQ68" i="2" s="1"/>
  <c r="BG68" i="2" s="1"/>
  <c r="E3" i="2"/>
  <c r="AR68" i="2" s="1"/>
  <c r="BH68" i="2" s="1"/>
  <c r="F3" i="2"/>
  <c r="AS68" i="2" s="1"/>
  <c r="BI68" i="2" s="1"/>
  <c r="G3" i="2"/>
  <c r="AT68" i="2" s="1"/>
  <c r="BJ68" i="2" s="1"/>
  <c r="H3" i="2"/>
  <c r="AU68" i="2" s="1"/>
  <c r="BK68" i="2" s="1"/>
  <c r="I3" i="2"/>
  <c r="AV68" i="2" s="1"/>
  <c r="BL68" i="2" s="1"/>
  <c r="J3" i="2"/>
  <c r="AW68" i="2" s="1"/>
  <c r="BM68" i="2" s="1"/>
  <c r="K3" i="2"/>
  <c r="AX68" i="2" s="1"/>
  <c r="BN68" i="2" s="1"/>
  <c r="L3" i="2"/>
  <c r="AY68" i="2" s="1"/>
  <c r="BO68" i="2" s="1"/>
  <c r="M3" i="2"/>
  <c r="AZ68" i="2" s="1"/>
  <c r="BP68" i="2" s="1"/>
  <c r="N3" i="2"/>
  <c r="BA68" i="2" s="1"/>
  <c r="BQ68" i="2" s="1"/>
  <c r="O3" i="2"/>
  <c r="BB68" i="2" s="1"/>
  <c r="BR68" i="2" s="1"/>
  <c r="P3" i="2"/>
  <c r="BC68" i="2" s="1"/>
  <c r="BS68" i="2" s="1"/>
  <c r="Q3" i="2"/>
  <c r="BD68" i="2" s="1"/>
  <c r="BT68" i="2" s="1"/>
  <c r="R3" i="2"/>
  <c r="BE68" i="2" s="1"/>
  <c r="BU68" i="2" s="1"/>
  <c r="C3" i="2"/>
  <c r="AP68" i="2" s="1"/>
  <c r="BF68" i="2" s="1"/>
  <c r="C71" i="9" l="1"/>
  <c r="D16" i="10"/>
  <c r="D18" i="10"/>
  <c r="B73" i="10" s="1"/>
  <c r="D14" i="10"/>
  <c r="B57" i="10" s="1"/>
  <c r="D20" i="10"/>
  <c r="M81" i="10" s="1"/>
  <c r="D8" i="10"/>
  <c r="B33" i="10" s="1"/>
  <c r="D12" i="10"/>
  <c r="M73" i="10" s="1"/>
  <c r="D10" i="10"/>
  <c r="B41" i="10" s="1"/>
  <c r="X67" i="10"/>
  <c r="E11" i="10"/>
  <c r="R67" i="10" s="1"/>
  <c r="E19" i="10"/>
  <c r="Z67" i="10" s="1"/>
  <c r="D13" i="10"/>
  <c r="M74" i="10" s="1"/>
  <c r="D21" i="10"/>
  <c r="M82" i="10" s="1"/>
  <c r="E9" i="10"/>
  <c r="D9" i="10"/>
  <c r="C40" i="10"/>
  <c r="F41" i="10" s="1"/>
  <c r="Q67" i="10"/>
  <c r="N67" i="10"/>
  <c r="C28" i="10"/>
  <c r="F29" i="10" s="1"/>
  <c r="E15" i="10"/>
  <c r="D15" i="10"/>
  <c r="D7" i="10"/>
  <c r="S67" i="10"/>
  <c r="C48" i="10"/>
  <c r="F49" i="10" s="1"/>
  <c r="AA67" i="10"/>
  <c r="C80" i="10"/>
  <c r="F81" i="10" s="1"/>
  <c r="C72" i="10"/>
  <c r="F73" i="10" s="1"/>
  <c r="Y67" i="10"/>
  <c r="O67" i="10"/>
  <c r="C32" i="10"/>
  <c r="F33" i="10" s="1"/>
  <c r="D17" i="10"/>
  <c r="M83" i="10"/>
  <c r="M85" i="10"/>
  <c r="C64" i="10"/>
  <c r="F65" i="10" s="1"/>
  <c r="D11" i="10"/>
  <c r="T67" i="10"/>
  <c r="C52" i="10"/>
  <c r="F53" i="10" s="1"/>
  <c r="U67" i="10"/>
  <c r="C56" i="10"/>
  <c r="F57" i="10" s="1"/>
  <c r="D19" i="10"/>
  <c r="AB67" i="10"/>
  <c r="C84" i="10"/>
  <c r="F85" i="10" s="1"/>
  <c r="AF67" i="10"/>
  <c r="M86" i="10"/>
  <c r="B65" i="10" l="1"/>
  <c r="F64" i="10" s="1"/>
  <c r="M77" i="10"/>
  <c r="C101" i="9"/>
  <c r="M79" i="10"/>
  <c r="M75" i="10"/>
  <c r="B81" i="10"/>
  <c r="F80" i="10" s="1"/>
  <c r="B49" i="10"/>
  <c r="F48" i="10" s="1"/>
  <c r="M69" i="10"/>
  <c r="M71" i="10"/>
  <c r="F40" i="10"/>
  <c r="C44" i="10"/>
  <c r="F45" i="10" s="1"/>
  <c r="C76" i="10"/>
  <c r="F77" i="10" s="1"/>
  <c r="B53" i="10"/>
  <c r="F52" i="10" s="1"/>
  <c r="B85" i="10"/>
  <c r="F84" i="10" s="1"/>
  <c r="M80" i="10"/>
  <c r="B77" i="10"/>
  <c r="F76" i="10" s="1"/>
  <c r="M72" i="10"/>
  <c r="B45" i="10"/>
  <c r="F56" i="10"/>
  <c r="F72" i="10"/>
  <c r="M76" i="10"/>
  <c r="B61" i="10"/>
  <c r="F32" i="10"/>
  <c r="M70" i="10"/>
  <c r="B37" i="10"/>
  <c r="AE67" i="10"/>
  <c r="M78" i="10"/>
  <c r="B69" i="10"/>
  <c r="F68" i="10" s="1"/>
  <c r="M84" i="10"/>
  <c r="M68" i="10"/>
  <c r="B29" i="10"/>
  <c r="F28" i="10" s="1"/>
  <c r="AD67" i="10"/>
  <c r="V67" i="10"/>
  <c r="C60" i="10"/>
  <c r="F61" i="10" s="1"/>
  <c r="C36" i="10"/>
  <c r="F37" i="10" s="1"/>
  <c r="P67" i="10"/>
  <c r="C161" i="9" l="1"/>
  <c r="C131" i="9"/>
  <c r="T44" i="10"/>
  <c r="AN44" i="10" s="1"/>
  <c r="Q44" i="10"/>
  <c r="AK44" i="10" s="1"/>
  <c r="N18" i="10"/>
  <c r="AH18" i="10" s="1"/>
  <c r="P44" i="10"/>
  <c r="AJ44" i="10" s="1"/>
  <c r="Q18" i="10"/>
  <c r="AK18" i="10" s="1"/>
  <c r="L15" i="10"/>
  <c r="AF15" i="10" s="1"/>
  <c r="L34" i="10"/>
  <c r="AF34" i="10" s="1"/>
  <c r="N12" i="10"/>
  <c r="AH12" i="10" s="1"/>
  <c r="P40" i="10"/>
  <c r="AJ40" i="10" s="1"/>
  <c r="T18" i="10"/>
  <c r="AN18" i="10" s="1"/>
  <c r="N14" i="10"/>
  <c r="AH14" i="10" s="1"/>
  <c r="Q14" i="10"/>
  <c r="AK14" i="10" s="1"/>
  <c r="P18" i="10"/>
  <c r="AJ18" i="10" s="1"/>
  <c r="N36" i="10"/>
  <c r="AH36" i="10" s="1"/>
  <c r="N44" i="10"/>
  <c r="AH44" i="10" s="1"/>
  <c r="Q12" i="10"/>
  <c r="AK12" i="10" s="1"/>
  <c r="L36" i="10"/>
  <c r="AF36" i="10" s="1"/>
  <c r="R44" i="10"/>
  <c r="AL44" i="10" s="1"/>
  <c r="N40" i="10"/>
  <c r="AH40" i="10" s="1"/>
  <c r="N10" i="10"/>
  <c r="AH10" i="10" s="1"/>
  <c r="P11" i="10"/>
  <c r="AJ11" i="10" s="1"/>
  <c r="L18" i="10"/>
  <c r="AF18" i="10" s="1"/>
  <c r="P12" i="10"/>
  <c r="AJ12" i="10" s="1"/>
  <c r="N43" i="10"/>
  <c r="AH43" i="10" s="1"/>
  <c r="L12" i="10"/>
  <c r="AF12" i="10" s="1"/>
  <c r="F44" i="10"/>
  <c r="O45" i="10" s="1"/>
  <c r="AI45" i="10" s="1"/>
  <c r="P37" i="10"/>
  <c r="AJ37" i="10" s="1"/>
  <c r="N19" i="10"/>
  <c r="AH19" i="10" s="1"/>
  <c r="X19" i="10"/>
  <c r="AR19" i="10" s="1"/>
  <c r="R19" i="10"/>
  <c r="AL19" i="10" s="1"/>
  <c r="L19" i="10"/>
  <c r="AF19" i="10" s="1"/>
  <c r="P19" i="10"/>
  <c r="AJ19" i="10" s="1"/>
  <c r="T45" i="10"/>
  <c r="AN45" i="10" s="1"/>
  <c r="T19" i="10"/>
  <c r="AN19" i="10" s="1"/>
  <c r="Q45" i="10"/>
  <c r="AK45" i="10" s="1"/>
  <c r="L45" i="10"/>
  <c r="AF45" i="10" s="1"/>
  <c r="P14" i="10"/>
  <c r="AJ14" i="10" s="1"/>
  <c r="L10" i="10"/>
  <c r="AF10" i="10" s="1"/>
  <c r="Q40" i="10"/>
  <c r="AK40" i="10" s="1"/>
  <c r="N11" i="10"/>
  <c r="AH11" i="10" s="1"/>
  <c r="P42" i="10"/>
  <c r="AJ42" i="10" s="1"/>
  <c r="Q38" i="10"/>
  <c r="AK38" i="10" s="1"/>
  <c r="N37" i="10"/>
  <c r="AH37" i="10" s="1"/>
  <c r="K45" i="10"/>
  <c r="AE45" i="10" s="1"/>
  <c r="L38" i="10"/>
  <c r="AF38" i="10" s="1"/>
  <c r="K34" i="10"/>
  <c r="AE34" i="10" s="1"/>
  <c r="L44" i="10"/>
  <c r="AF44" i="10" s="1"/>
  <c r="V44" i="10"/>
  <c r="AP44" i="10" s="1"/>
  <c r="L14" i="10"/>
  <c r="AF14" i="10" s="1"/>
  <c r="L40" i="10"/>
  <c r="AF40" i="10" s="1"/>
  <c r="N16" i="10"/>
  <c r="AH16" i="10" s="1"/>
  <c r="Q42" i="10"/>
  <c r="AK42" i="10" s="1"/>
  <c r="Q19" i="10"/>
  <c r="AK19" i="10" s="1"/>
  <c r="N45" i="10"/>
  <c r="AH45" i="10" s="1"/>
  <c r="P16" i="10"/>
  <c r="AJ16" i="10" s="1"/>
  <c r="L11" i="10"/>
  <c r="AF11" i="10" s="1"/>
  <c r="L8" i="10"/>
  <c r="AF8" i="10" s="1"/>
  <c r="L16" i="10"/>
  <c r="AF16" i="10" s="1"/>
  <c r="T17" i="10"/>
  <c r="AN17" i="10" s="1"/>
  <c r="R40" i="10"/>
  <c r="AL40" i="10" s="1"/>
  <c r="N42" i="10"/>
  <c r="AH42" i="10" s="1"/>
  <c r="P43" i="10"/>
  <c r="AJ43" i="10" s="1"/>
  <c r="F36" i="10"/>
  <c r="M42" i="10" s="1"/>
  <c r="AG42" i="10" s="1"/>
  <c r="L37" i="10"/>
  <c r="AF37" i="10" s="1"/>
  <c r="R16" i="10"/>
  <c r="AL16" i="10" s="1"/>
  <c r="K43" i="10"/>
  <c r="AE43" i="10" s="1"/>
  <c r="K16" i="10"/>
  <c r="AE16" i="10" s="1"/>
  <c r="K32" i="10"/>
  <c r="AE32" i="10" s="1"/>
  <c r="K42" i="10"/>
  <c r="AE42" i="10" s="1"/>
  <c r="K6" i="10"/>
  <c r="AE6" i="10" s="1"/>
  <c r="K36" i="10"/>
  <c r="AE36" i="10" s="1"/>
  <c r="K44" i="10"/>
  <c r="AE44" i="10" s="1"/>
  <c r="K8" i="10"/>
  <c r="AE8" i="10" s="1"/>
  <c r="K40" i="10"/>
  <c r="AE40" i="10" s="1"/>
  <c r="K14" i="10"/>
  <c r="AE14" i="10" s="1"/>
  <c r="K38" i="10"/>
  <c r="AE38" i="10" s="1"/>
  <c r="U45" i="10"/>
  <c r="AO45" i="10" s="1"/>
  <c r="T15" i="10"/>
  <c r="AN15" i="10" s="1"/>
  <c r="R43" i="10"/>
  <c r="AL43" i="10" s="1"/>
  <c r="Q43" i="10"/>
  <c r="AK43" i="10" s="1"/>
  <c r="K15" i="10"/>
  <c r="AE15" i="10" s="1"/>
  <c r="P15" i="10"/>
  <c r="AJ15" i="10" s="1"/>
  <c r="W44" i="10"/>
  <c r="AQ44" i="10" s="1"/>
  <c r="U19" i="10"/>
  <c r="AO19" i="10" s="1"/>
  <c r="N15" i="10"/>
  <c r="AH15" i="10" s="1"/>
  <c r="V17" i="10"/>
  <c r="AP17" i="10" s="1"/>
  <c r="T42" i="10"/>
  <c r="AN42" i="10" s="1"/>
  <c r="U42" i="10"/>
  <c r="AO42" i="10" s="1"/>
  <c r="R42" i="10"/>
  <c r="AL42" i="10" s="1"/>
  <c r="W18" i="10"/>
  <c r="AQ18" i="10" s="1"/>
  <c r="W19" i="10"/>
  <c r="AQ19" i="10" s="1"/>
  <c r="V43" i="10"/>
  <c r="AP43" i="10" s="1"/>
  <c r="P41" i="10"/>
  <c r="AJ41" i="10" s="1"/>
  <c r="K10" i="10"/>
  <c r="AE10" i="10" s="1"/>
  <c r="K18" i="10"/>
  <c r="AE18" i="10" s="1"/>
  <c r="K17" i="10"/>
  <c r="AE17" i="10" s="1"/>
  <c r="Q41" i="10"/>
  <c r="AK41" i="10" s="1"/>
  <c r="Q15" i="10"/>
  <c r="AK15" i="10" s="1"/>
  <c r="Q17" i="10"/>
  <c r="AK17" i="10" s="1"/>
  <c r="R45" i="10"/>
  <c r="AL45" i="10" s="1"/>
  <c r="R14" i="10"/>
  <c r="AL14" i="10" s="1"/>
  <c r="R15" i="10"/>
  <c r="AL15" i="10" s="1"/>
  <c r="N41" i="10"/>
  <c r="AH41" i="10" s="1"/>
  <c r="P17" i="10"/>
  <c r="AJ17" i="10" s="1"/>
  <c r="U18" i="10"/>
  <c r="AO18" i="10" s="1"/>
  <c r="U16" i="10"/>
  <c r="AO16" i="10" s="1"/>
  <c r="T43" i="10"/>
  <c r="AN43" i="10" s="1"/>
  <c r="T41" i="10"/>
  <c r="AN41" i="10" s="1"/>
  <c r="U44" i="10"/>
  <c r="AO44" i="10" s="1"/>
  <c r="L17" i="10"/>
  <c r="AF17" i="10" s="1"/>
  <c r="T16" i="10"/>
  <c r="AN16" i="10" s="1"/>
  <c r="N17" i="10"/>
  <c r="AH17" i="10" s="1"/>
  <c r="K41" i="10"/>
  <c r="AE41" i="10" s="1"/>
  <c r="V18" i="10"/>
  <c r="AP18" i="10" s="1"/>
  <c r="V19" i="10"/>
  <c r="AP19" i="10" s="1"/>
  <c r="L42" i="10"/>
  <c r="AF42" i="10" s="1"/>
  <c r="U17" i="10"/>
  <c r="AO17" i="10" s="1"/>
  <c r="U43" i="10"/>
  <c r="AO43" i="10" s="1"/>
  <c r="L43" i="10"/>
  <c r="AF43" i="10" s="1"/>
  <c r="L41" i="10"/>
  <c r="AF41" i="10" s="1"/>
  <c r="K12" i="10"/>
  <c r="AE12" i="10" s="1"/>
  <c r="K11" i="10"/>
  <c r="AE11" i="10" s="1"/>
  <c r="K19" i="10"/>
  <c r="AE19" i="10" s="1"/>
  <c r="F60" i="10"/>
  <c r="R13" i="10" s="1"/>
  <c r="AL13" i="10" s="1"/>
  <c r="R41" i="10"/>
  <c r="AL41" i="10" s="1"/>
  <c r="Q16" i="10"/>
  <c r="AK16" i="10" s="1"/>
  <c r="K37" i="10"/>
  <c r="AE37" i="10" s="1"/>
  <c r="X45" i="10"/>
  <c r="AR45" i="10" s="1"/>
  <c r="W45" i="10"/>
  <c r="AQ45" i="10" s="1"/>
  <c r="P45" i="10"/>
  <c r="AJ45" i="10" s="1"/>
  <c r="V45" i="10"/>
  <c r="AP45" i="10" s="1"/>
  <c r="R18" i="10"/>
  <c r="AL18" i="10" s="1"/>
  <c r="R17" i="10"/>
  <c r="AL17" i="10" s="1"/>
  <c r="P38" i="10"/>
  <c r="AJ38" i="10" s="1"/>
  <c r="N38" i="10"/>
  <c r="AH38" i="10" s="1"/>
  <c r="O36" i="10" l="1"/>
  <c r="AI36" i="10" s="1"/>
  <c r="C162" i="9"/>
  <c r="C193" i="9"/>
  <c r="O41" i="10"/>
  <c r="AI41" i="10" s="1"/>
  <c r="N9" i="10"/>
  <c r="AH9" i="10" s="1"/>
  <c r="M9" i="10"/>
  <c r="AG9" i="10" s="1"/>
  <c r="O40" i="10"/>
  <c r="AI40" i="10" s="1"/>
  <c r="K9" i="10"/>
  <c r="AE9" i="10" s="1"/>
  <c r="O10" i="10"/>
  <c r="AI10" i="10" s="1"/>
  <c r="O11" i="10"/>
  <c r="AI11" i="10" s="1"/>
  <c r="O19" i="10"/>
  <c r="AI19" i="10" s="1"/>
  <c r="O17" i="10"/>
  <c r="AI17" i="10" s="1"/>
  <c r="N35" i="10"/>
  <c r="AH35" i="10" s="1"/>
  <c r="O15" i="10"/>
  <c r="AI15" i="10" s="1"/>
  <c r="O43" i="10"/>
  <c r="AI43" i="10" s="1"/>
  <c r="L9" i="10"/>
  <c r="AF9" i="10" s="1"/>
  <c r="O37" i="10"/>
  <c r="AI37" i="10" s="1"/>
  <c r="O16" i="10"/>
  <c r="AI16" i="10" s="1"/>
  <c r="O42" i="10"/>
  <c r="AI42" i="10" s="1"/>
  <c r="O12" i="10"/>
  <c r="AI12" i="10" s="1"/>
  <c r="L35" i="10"/>
  <c r="AF35" i="10" s="1"/>
  <c r="O44" i="10"/>
  <c r="AI44" i="10" s="1"/>
  <c r="O14" i="10"/>
  <c r="AI14" i="10" s="1"/>
  <c r="K35" i="10"/>
  <c r="AE35" i="10" s="1"/>
  <c r="O18" i="10"/>
  <c r="AI18" i="10" s="1"/>
  <c r="O38" i="10"/>
  <c r="AI38" i="10" s="1"/>
  <c r="M38" i="10"/>
  <c r="AG38" i="10" s="1"/>
  <c r="M44" i="10"/>
  <c r="AG44" i="10" s="1"/>
  <c r="M34" i="10"/>
  <c r="AG34" i="10" s="1"/>
  <c r="M40" i="10"/>
  <c r="AG40" i="10" s="1"/>
  <c r="N39" i="10"/>
  <c r="AH39" i="10" s="1"/>
  <c r="S15" i="10"/>
  <c r="AM15" i="10" s="1"/>
  <c r="L39" i="10"/>
  <c r="AF39" i="10" s="1"/>
  <c r="K7" i="10"/>
  <c r="AE7" i="10" s="1"/>
  <c r="L7" i="10"/>
  <c r="AF7" i="10" s="1"/>
  <c r="M14" i="10"/>
  <c r="AG14" i="10" s="1"/>
  <c r="M10" i="10"/>
  <c r="AG10" i="10" s="1"/>
  <c r="M8" i="10"/>
  <c r="AG8" i="10" s="1"/>
  <c r="K33" i="10"/>
  <c r="AE33" i="10" s="1"/>
  <c r="M43" i="10"/>
  <c r="AG43" i="10" s="1"/>
  <c r="Q39" i="10"/>
  <c r="AK39" i="10" s="1"/>
  <c r="S17" i="10"/>
  <c r="AM17" i="10" s="1"/>
  <c r="P39" i="10"/>
  <c r="AJ39" i="10" s="1"/>
  <c r="M37" i="10"/>
  <c r="AG37" i="10" s="1"/>
  <c r="M36" i="10"/>
  <c r="AG36" i="10" s="1"/>
  <c r="M45" i="10"/>
  <c r="AG45" i="10" s="1"/>
  <c r="M41" i="10"/>
  <c r="AG41" i="10" s="1"/>
  <c r="N13" i="10"/>
  <c r="AH13" i="10" s="1"/>
  <c r="M35" i="10"/>
  <c r="AG35" i="10" s="1"/>
  <c r="M11" i="10"/>
  <c r="AG11" i="10" s="1"/>
  <c r="M17" i="10"/>
  <c r="AG17" i="10" s="1"/>
  <c r="M13" i="10"/>
  <c r="AG13" i="10" s="1"/>
  <c r="M15" i="10"/>
  <c r="AG15" i="10" s="1"/>
  <c r="L33" i="10"/>
  <c r="AF33" i="10" s="1"/>
  <c r="S18" i="10"/>
  <c r="AM18" i="10" s="1"/>
  <c r="M12" i="10"/>
  <c r="AG12" i="10" s="1"/>
  <c r="M19" i="10"/>
  <c r="AG19" i="10" s="1"/>
  <c r="M18" i="10"/>
  <c r="AG18" i="10" s="1"/>
  <c r="M16" i="10"/>
  <c r="AG16" i="10" s="1"/>
  <c r="K13" i="10"/>
  <c r="AE13" i="10" s="1"/>
  <c r="M39" i="10"/>
  <c r="AG39" i="10" s="1"/>
  <c r="S14" i="10"/>
  <c r="AM14" i="10" s="1"/>
  <c r="S19" i="10"/>
  <c r="AM19" i="10" s="1"/>
  <c r="K39" i="10"/>
  <c r="AE39" i="10" s="1"/>
  <c r="O13" i="10"/>
  <c r="AI13" i="10" s="1"/>
  <c r="S41" i="10"/>
  <c r="AM41" i="10" s="1"/>
  <c r="S43" i="10"/>
  <c r="AM43" i="10" s="1"/>
  <c r="S40" i="10"/>
  <c r="AM40" i="10" s="1"/>
  <c r="S44" i="10"/>
  <c r="AM44" i="10" s="1"/>
  <c r="S45" i="10"/>
  <c r="AM45" i="10" s="1"/>
  <c r="S42" i="10"/>
  <c r="AM42" i="10" s="1"/>
  <c r="Q13" i="10"/>
  <c r="AK13" i="10" s="1"/>
  <c r="P13" i="10"/>
  <c r="AJ13" i="10" s="1"/>
  <c r="L13" i="10"/>
  <c r="AF13" i="10" s="1"/>
  <c r="S16" i="10"/>
  <c r="AM16" i="10" s="1"/>
  <c r="R39" i="10"/>
  <c r="AL39" i="10" s="1"/>
  <c r="O39" i="10"/>
  <c r="AI39" i="10" s="1"/>
  <c r="AF26" i="10" l="1"/>
  <c r="AF51" i="10"/>
  <c r="D25" i="9" s="1"/>
  <c r="F42" i="9" s="1"/>
  <c r="AF25" i="10"/>
  <c r="AF52" i="10"/>
  <c r="C160" i="9" l="1"/>
  <c r="C192" i="9"/>
  <c r="C130" i="9"/>
  <c r="AI25" i="10"/>
  <c r="D24" i="9" s="1"/>
  <c r="D42" i="9" s="1"/>
  <c r="J24" i="9" l="1"/>
  <c r="L24" i="9" s="1"/>
  <c r="N24" i="9" s="1"/>
  <c r="P24" i="9" s="1"/>
  <c r="C159" i="9"/>
  <c r="C129" i="9"/>
  <c r="J23" i="9"/>
  <c r="J29" i="9"/>
  <c r="J36" i="9"/>
  <c r="J34" i="9"/>
  <c r="J25" i="9"/>
  <c r="J31" i="9"/>
  <c r="J30" i="9"/>
  <c r="J37" i="9"/>
  <c r="J28" i="9"/>
  <c r="J35" i="9"/>
  <c r="J32" i="9"/>
  <c r="C191" i="9"/>
  <c r="J27" i="9"/>
  <c r="J26" i="9"/>
  <c r="J33" i="9"/>
  <c r="C70" i="9"/>
  <c r="L35" i="9" l="1"/>
  <c r="N35" i="9" s="1"/>
  <c r="P35" i="9" s="1"/>
  <c r="L25" i="9"/>
  <c r="N25" i="9" s="1"/>
  <c r="P25" i="9" s="1"/>
  <c r="L23" i="9"/>
  <c r="N23" i="9" s="1"/>
  <c r="P23" i="9" s="1"/>
  <c r="L31" i="9"/>
  <c r="N31" i="9" s="1"/>
  <c r="P31" i="9" s="1"/>
  <c r="L28" i="9"/>
  <c r="N28" i="9" s="1"/>
  <c r="P28" i="9" s="1"/>
  <c r="L37" i="9"/>
  <c r="N37" i="9" s="1"/>
  <c r="P37" i="9" s="1"/>
  <c r="L34" i="9"/>
  <c r="N34" i="9" s="1"/>
  <c r="P34" i="9" s="1"/>
  <c r="L26" i="9"/>
  <c r="N26" i="9" s="1"/>
  <c r="P26" i="9" s="1"/>
  <c r="L29" i="9"/>
  <c r="N29" i="9" s="1"/>
  <c r="P29" i="9" s="1"/>
  <c r="L27" i="9"/>
  <c r="N27" i="9" s="1"/>
  <c r="P27" i="9" s="1"/>
  <c r="L33" i="9"/>
  <c r="N33" i="9" s="1"/>
  <c r="P33" i="9" s="1"/>
  <c r="L32" i="9"/>
  <c r="N32" i="9" s="1"/>
  <c r="P32" i="9" s="1"/>
  <c r="L30" i="9"/>
  <c r="N30" i="9" s="1"/>
  <c r="P30" i="9" s="1"/>
  <c r="L36" i="9"/>
  <c r="N36" i="9" s="1"/>
  <c r="P36" i="9" s="1"/>
  <c r="C100" i="9"/>
  <c r="C190" i="9"/>
  <c r="C189" i="9"/>
  <c r="C99" i="9"/>
  <c r="C69" i="9"/>
  <c r="C5" i="5" l="1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C4" i="5"/>
  <c r="D3" i="5"/>
  <c r="AQ68" i="5" s="1"/>
  <c r="BG68" i="5" s="1"/>
  <c r="E3" i="5"/>
  <c r="AR68" i="5" s="1"/>
  <c r="BH68" i="5" s="1"/>
  <c r="F3" i="5"/>
  <c r="AS68" i="5" s="1"/>
  <c r="BI68" i="5" s="1"/>
  <c r="G3" i="5"/>
  <c r="AT68" i="5" s="1"/>
  <c r="BJ68" i="5" s="1"/>
  <c r="H3" i="5"/>
  <c r="AU68" i="5" s="1"/>
  <c r="BK68" i="5" s="1"/>
  <c r="I3" i="5"/>
  <c r="AV68" i="5" s="1"/>
  <c r="BL68" i="5" s="1"/>
  <c r="J3" i="5"/>
  <c r="AW68" i="5" s="1"/>
  <c r="BM68" i="5" s="1"/>
  <c r="K3" i="5"/>
  <c r="AX68" i="5" s="1"/>
  <c r="BN68" i="5" s="1"/>
  <c r="L3" i="5"/>
  <c r="AY68" i="5" s="1"/>
  <c r="BO68" i="5" s="1"/>
  <c r="M3" i="5"/>
  <c r="AZ68" i="5" s="1"/>
  <c r="BP68" i="5" s="1"/>
  <c r="N3" i="5"/>
  <c r="BA68" i="5" s="1"/>
  <c r="BQ68" i="5" s="1"/>
  <c r="O3" i="5"/>
  <c r="BB68" i="5" s="1"/>
  <c r="BR68" i="5" s="1"/>
  <c r="P3" i="5"/>
  <c r="BC68" i="5" s="1"/>
  <c r="BS68" i="5" s="1"/>
  <c r="Q3" i="5"/>
  <c r="BD68" i="5" s="1"/>
  <c r="BT68" i="5" s="1"/>
  <c r="R3" i="5"/>
  <c r="BE68" i="5" s="1"/>
  <c r="BU68" i="5" s="1"/>
  <c r="C3" i="5"/>
  <c r="AP68" i="5" s="1"/>
  <c r="BF68" i="5" s="1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4" i="5"/>
  <c r="W3" i="7"/>
  <c r="V4" i="7"/>
  <c r="V3" i="7"/>
  <c r="T4" i="7"/>
  <c r="T3" i="7"/>
  <c r="V4" i="6"/>
  <c r="U4" i="6"/>
  <c r="T4" i="6"/>
  <c r="S4" i="6"/>
  <c r="V4" i="4"/>
  <c r="U4" i="4"/>
  <c r="T4" i="4"/>
  <c r="V4" i="2"/>
  <c r="U4" i="2"/>
  <c r="T4" i="2"/>
  <c r="V4" i="5"/>
  <c r="U4" i="5"/>
  <c r="T4" i="5"/>
  <c r="R34" i="7"/>
  <c r="Q34" i="7"/>
  <c r="P34" i="7"/>
  <c r="O34" i="7"/>
  <c r="N34" i="7"/>
  <c r="M34" i="7"/>
  <c r="L34" i="7"/>
  <c r="K34" i="7"/>
  <c r="J34" i="7"/>
  <c r="I34" i="7"/>
  <c r="W125" i="7" s="1"/>
  <c r="X125" i="7" s="1"/>
  <c r="H34" i="7"/>
  <c r="G34" i="7"/>
  <c r="F34" i="7"/>
  <c r="E34" i="7"/>
  <c r="D34" i="7"/>
  <c r="C34" i="7"/>
  <c r="AO66" i="7" s="1"/>
  <c r="BE34" i="7" s="1"/>
  <c r="BE50" i="7" s="1"/>
  <c r="BF83" i="7" s="1"/>
  <c r="B34" i="7"/>
  <c r="AM34" i="7" s="1"/>
  <c r="AN34" i="7" s="1"/>
  <c r="AN50" i="7" s="1"/>
  <c r="AO83" i="7" s="1"/>
  <c r="R33" i="7"/>
  <c r="Q33" i="7"/>
  <c r="P33" i="7"/>
  <c r="O33" i="7"/>
  <c r="N33" i="7"/>
  <c r="M33" i="7"/>
  <c r="AY65" i="7" s="1"/>
  <c r="BO33" i="7" s="1"/>
  <c r="BO49" i="7" s="1"/>
  <c r="BP82" i="7" s="1"/>
  <c r="L33" i="7"/>
  <c r="W169" i="7" s="1"/>
  <c r="X169" i="7" s="1"/>
  <c r="K33" i="7"/>
  <c r="J33" i="7"/>
  <c r="I33" i="7"/>
  <c r="H33" i="7"/>
  <c r="G33" i="7"/>
  <c r="F33" i="7"/>
  <c r="E33" i="7"/>
  <c r="D33" i="7"/>
  <c r="C33" i="7"/>
  <c r="B33" i="7"/>
  <c r="AM33" i="7" s="1"/>
  <c r="AN33" i="7" s="1"/>
  <c r="AN49" i="7" s="1"/>
  <c r="AO82" i="7" s="1"/>
  <c r="R32" i="7"/>
  <c r="Q32" i="7"/>
  <c r="P32" i="7"/>
  <c r="O32" i="7"/>
  <c r="W213" i="7" s="1"/>
  <c r="X213" i="7" s="1"/>
  <c r="N32" i="7"/>
  <c r="M32" i="7"/>
  <c r="L32" i="7"/>
  <c r="K32" i="7"/>
  <c r="J32" i="7"/>
  <c r="I32" i="7"/>
  <c r="H32" i="7"/>
  <c r="G32" i="7"/>
  <c r="F32" i="7"/>
  <c r="E32" i="7"/>
  <c r="D32" i="7"/>
  <c r="C32" i="7"/>
  <c r="AO64" i="7" s="1"/>
  <c r="BE32" i="7" s="1"/>
  <c r="BE48" i="7" s="1"/>
  <c r="BF81" i="7" s="1"/>
  <c r="B32" i="7"/>
  <c r="AM32" i="7" s="1"/>
  <c r="AN32" i="7" s="1"/>
  <c r="AN48" i="7" s="1"/>
  <c r="AO81" i="7" s="1"/>
  <c r="R31" i="7"/>
  <c r="W257" i="7" s="1"/>
  <c r="X257" i="7" s="1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M31" i="7" s="1"/>
  <c r="AN31" i="7" s="1"/>
  <c r="AN47" i="7" s="1"/>
  <c r="AO80" i="7" s="1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AO62" i="7" s="1"/>
  <c r="BE30" i="7" s="1"/>
  <c r="BE46" i="7" s="1"/>
  <c r="BF79" i="7" s="1"/>
  <c r="B30" i="7"/>
  <c r="AM30" i="7" s="1"/>
  <c r="AN30" i="7" s="1"/>
  <c r="AN46" i="7" s="1"/>
  <c r="AO79" i="7" s="1"/>
  <c r="R29" i="7"/>
  <c r="Q29" i="7"/>
  <c r="P29" i="7"/>
  <c r="O29" i="7"/>
  <c r="N29" i="7"/>
  <c r="M29" i="7"/>
  <c r="L29" i="7"/>
  <c r="K29" i="7"/>
  <c r="J29" i="7"/>
  <c r="I29" i="7"/>
  <c r="H29" i="7"/>
  <c r="G29" i="7"/>
  <c r="R28" i="7"/>
  <c r="Q28" i="7"/>
  <c r="P28" i="7"/>
  <c r="O28" i="7"/>
  <c r="N28" i="7"/>
  <c r="M28" i="7"/>
  <c r="L28" i="7"/>
  <c r="K28" i="7"/>
  <c r="W149" i="7" s="1"/>
  <c r="X149" i="7" s="1"/>
  <c r="J28" i="7"/>
  <c r="I28" i="7"/>
  <c r="H28" i="7"/>
  <c r="G28" i="7"/>
  <c r="R27" i="7"/>
  <c r="Q27" i="7"/>
  <c r="P27" i="7"/>
  <c r="O27" i="7"/>
  <c r="N27" i="7"/>
  <c r="W193" i="7" s="1"/>
  <c r="X193" i="7" s="1"/>
  <c r="M27" i="7"/>
  <c r="L27" i="7"/>
  <c r="K27" i="7"/>
  <c r="J27" i="7"/>
  <c r="I27" i="7"/>
  <c r="H27" i="7"/>
  <c r="G27" i="7"/>
  <c r="R26" i="7"/>
  <c r="Q26" i="7"/>
  <c r="P26" i="7"/>
  <c r="O26" i="7"/>
  <c r="N26" i="7"/>
  <c r="M26" i="7"/>
  <c r="L26" i="7"/>
  <c r="K26" i="7"/>
  <c r="J26" i="7"/>
  <c r="I26" i="7"/>
  <c r="H26" i="7"/>
  <c r="G26" i="7"/>
  <c r="R25" i="7"/>
  <c r="Q25" i="7"/>
  <c r="P25" i="7"/>
  <c r="O25" i="7"/>
  <c r="N25" i="7"/>
  <c r="M25" i="7"/>
  <c r="L25" i="7"/>
  <c r="K25" i="7"/>
  <c r="J25" i="7"/>
  <c r="I25" i="7"/>
  <c r="H25" i="7"/>
  <c r="G25" i="7"/>
  <c r="R24" i="7"/>
  <c r="Q24" i="7"/>
  <c r="P24" i="7"/>
  <c r="O24" i="7"/>
  <c r="N24" i="7"/>
  <c r="M24" i="7"/>
  <c r="L24" i="7"/>
  <c r="K24" i="7"/>
  <c r="J24" i="7"/>
  <c r="I24" i="7"/>
  <c r="H24" i="7"/>
  <c r="G24" i="7"/>
  <c r="R23" i="7"/>
  <c r="Q23" i="7"/>
  <c r="P23" i="7"/>
  <c r="O23" i="7"/>
  <c r="N23" i="7"/>
  <c r="M23" i="7"/>
  <c r="L23" i="7"/>
  <c r="K23" i="7"/>
  <c r="J23" i="7"/>
  <c r="I23" i="7"/>
  <c r="H23" i="7"/>
  <c r="G23" i="7"/>
  <c r="R22" i="7"/>
  <c r="Q22" i="7"/>
  <c r="P22" i="7"/>
  <c r="O22" i="7"/>
  <c r="N22" i="7"/>
  <c r="M22" i="7"/>
  <c r="L22" i="7"/>
  <c r="K22" i="7"/>
  <c r="J22" i="7"/>
  <c r="I22" i="7"/>
  <c r="H22" i="7"/>
  <c r="G22" i="7"/>
  <c r="R21" i="7"/>
  <c r="Q21" i="7"/>
  <c r="P21" i="7"/>
  <c r="O21" i="7"/>
  <c r="N21" i="7"/>
  <c r="M21" i="7"/>
  <c r="L21" i="7"/>
  <c r="K21" i="7"/>
  <c r="J21" i="7"/>
  <c r="I21" i="7"/>
  <c r="H21" i="7"/>
  <c r="G21" i="7"/>
  <c r="R20" i="7"/>
  <c r="Q20" i="7"/>
  <c r="P20" i="7"/>
  <c r="O20" i="7"/>
  <c r="N20" i="7"/>
  <c r="M20" i="7"/>
  <c r="L20" i="7"/>
  <c r="K20" i="7"/>
  <c r="J20" i="7"/>
  <c r="I20" i="7"/>
  <c r="H20" i="7"/>
  <c r="G20" i="7"/>
  <c r="B20" i="7"/>
  <c r="AM20" i="7" s="1"/>
  <c r="AN20" i="7" s="1"/>
  <c r="AN36" i="7" s="1"/>
  <c r="AO69" i="7" s="1"/>
  <c r="U9" i="7"/>
  <c r="C21" i="7"/>
  <c r="CL3" i="7"/>
  <c r="CK3" i="7"/>
  <c r="CJ3" i="7"/>
  <c r="CI3" i="7"/>
  <c r="CH3" i="7"/>
  <c r="CG3" i="7"/>
  <c r="CF3" i="7"/>
  <c r="CE3" i="7"/>
  <c r="CD3" i="7"/>
  <c r="CC3" i="7"/>
  <c r="CB3" i="7"/>
  <c r="CA3" i="7"/>
  <c r="BZ3" i="7"/>
  <c r="BY3" i="7"/>
  <c r="BX3" i="7"/>
  <c r="BW3" i="7"/>
  <c r="AM3" i="7"/>
  <c r="BU3" i="7" s="1"/>
  <c r="DC3" i="7" s="1"/>
  <c r="AL3" i="7"/>
  <c r="BT3" i="7" s="1"/>
  <c r="DB3" i="7" s="1"/>
  <c r="Z3" i="7"/>
  <c r="BH3" i="7" s="1"/>
  <c r="CP3" i="7" s="1"/>
  <c r="Y3" i="7"/>
  <c r="BG3" i="7" s="1"/>
  <c r="CO3" i="7" s="1"/>
  <c r="X3" i="7"/>
  <c r="BF3" i="7" s="1"/>
  <c r="CN3" i="7" s="1"/>
  <c r="W31" i="7" l="1"/>
  <c r="X31" i="7" s="1"/>
  <c r="AU66" i="7"/>
  <c r="BK34" i="7" s="1"/>
  <c r="BK50" i="7" s="1"/>
  <c r="BL83" i="7" s="1"/>
  <c r="W33" i="7"/>
  <c r="X33" i="7" s="1"/>
  <c r="AB15" i="7"/>
  <c r="AA92" i="7" s="1"/>
  <c r="AB92" i="7" s="1"/>
  <c r="Y15" i="7"/>
  <c r="X16" i="7"/>
  <c r="X18" i="7"/>
  <c r="Z17" i="7"/>
  <c r="AA64" i="7" s="1"/>
  <c r="AB64" i="7" s="1"/>
  <c r="AC14" i="7"/>
  <c r="AA106" i="7" s="1"/>
  <c r="AB106" i="7" s="1"/>
  <c r="X14" i="7"/>
  <c r="AJ18" i="7"/>
  <c r="AA215" i="7" s="1"/>
  <c r="AB215" i="7" s="1"/>
  <c r="X5" i="7"/>
  <c r="X15" i="7"/>
  <c r="Y17" i="7"/>
  <c r="AA16" i="7"/>
  <c r="AA78" i="7" s="1"/>
  <c r="AB78" i="7" s="1"/>
  <c r="X17" i="7"/>
  <c r="AC6" i="7"/>
  <c r="AA98" i="7" s="1"/>
  <c r="AB98" i="7" s="1"/>
  <c r="AG5" i="7"/>
  <c r="AA157" i="7" s="1"/>
  <c r="AB157" i="7" s="1"/>
  <c r="AD6" i="7"/>
  <c r="AA113" i="7" s="1"/>
  <c r="AB113" i="7" s="1"/>
  <c r="AG4" i="7"/>
  <c r="AA156" i="7" s="1"/>
  <c r="AB156" i="7" s="1"/>
  <c r="AB4" i="7"/>
  <c r="AA81" i="7" s="1"/>
  <c r="AB81" i="7" s="1"/>
  <c r="AC18" i="7"/>
  <c r="AA110" i="7" s="1"/>
  <c r="AB110" i="7" s="1"/>
  <c r="AD17" i="7"/>
  <c r="AA124" i="7" s="1"/>
  <c r="AB124" i="7" s="1"/>
  <c r="AE4" i="7"/>
  <c r="AA126" i="7" s="1"/>
  <c r="AB126" i="7" s="1"/>
  <c r="AI4" i="7"/>
  <c r="AA186" i="7" s="1"/>
  <c r="AB186" i="7" s="1"/>
  <c r="Y14" i="7"/>
  <c r="Y18" i="7"/>
  <c r="Z15" i="7"/>
  <c r="AA14" i="7"/>
  <c r="AA76" i="7" s="1"/>
  <c r="AB76" i="7" s="1"/>
  <c r="AB5" i="7"/>
  <c r="AA82" i="7" s="1"/>
  <c r="AB82" i="7" s="1"/>
  <c r="AD4" i="7"/>
  <c r="AA111" i="7" s="1"/>
  <c r="AB111" i="7" s="1"/>
  <c r="Y16" i="7"/>
  <c r="Z18" i="7"/>
  <c r="AA65" i="7" s="1"/>
  <c r="AB65" i="7" s="1"/>
  <c r="AA18" i="7"/>
  <c r="AB17" i="7"/>
  <c r="AA94" i="7" s="1"/>
  <c r="AB94" i="7" s="1"/>
  <c r="AC16" i="7"/>
  <c r="AA108" i="7" s="1"/>
  <c r="AB108" i="7" s="1"/>
  <c r="AD15" i="7"/>
  <c r="AA122" i="7" s="1"/>
  <c r="AB122" i="7" s="1"/>
  <c r="AE16" i="7"/>
  <c r="AA138" i="7" s="1"/>
  <c r="AB138" i="7" s="1"/>
  <c r="AF16" i="7"/>
  <c r="AA153" i="7" s="1"/>
  <c r="AB153" i="7" s="1"/>
  <c r="Z16" i="7"/>
  <c r="AA15" i="7"/>
  <c r="AA77" i="7" s="1"/>
  <c r="AB77" i="7" s="1"/>
  <c r="AB18" i="7"/>
  <c r="AA95" i="7" s="1"/>
  <c r="AB95" i="7" s="1"/>
  <c r="AB14" i="7"/>
  <c r="AA91" i="7" s="1"/>
  <c r="AB91" i="7" s="1"/>
  <c r="AB6" i="7"/>
  <c r="AA83" i="7" s="1"/>
  <c r="AB83" i="7" s="1"/>
  <c r="AC17" i="7"/>
  <c r="AA109" i="7" s="1"/>
  <c r="AB109" i="7" s="1"/>
  <c r="AC5" i="7"/>
  <c r="AA97" i="7" s="1"/>
  <c r="AB97" i="7" s="1"/>
  <c r="AD16" i="7"/>
  <c r="AA123" i="7" s="1"/>
  <c r="AB123" i="7" s="1"/>
  <c r="AE18" i="7"/>
  <c r="AA140" i="7" s="1"/>
  <c r="AB140" i="7" s="1"/>
  <c r="AF18" i="7"/>
  <c r="AA155" i="7" s="1"/>
  <c r="AB155" i="7" s="1"/>
  <c r="AG17" i="7"/>
  <c r="AA169" i="7" s="1"/>
  <c r="AB169" i="7" s="1"/>
  <c r="AH16" i="7"/>
  <c r="AA183" i="7" s="1"/>
  <c r="AB183" i="7" s="1"/>
  <c r="Z14" i="7"/>
  <c r="AA61" i="7" s="1"/>
  <c r="AB61" i="7" s="1"/>
  <c r="AA17" i="7"/>
  <c r="AA79" i="7" s="1"/>
  <c r="AB79" i="7" s="1"/>
  <c r="AB16" i="7"/>
  <c r="AA93" i="7" s="1"/>
  <c r="AB93" i="7" s="1"/>
  <c r="AC4" i="7"/>
  <c r="AA96" i="7" s="1"/>
  <c r="AB96" i="7" s="1"/>
  <c r="AC15" i="7"/>
  <c r="AA107" i="7" s="1"/>
  <c r="AB107" i="7" s="1"/>
  <c r="AD18" i="7"/>
  <c r="AA125" i="7" s="1"/>
  <c r="AB125" i="7" s="1"/>
  <c r="AD14" i="7"/>
  <c r="AA121" i="7" s="1"/>
  <c r="AB121" i="7" s="1"/>
  <c r="AE14" i="7"/>
  <c r="AA136" i="7" s="1"/>
  <c r="AB136" i="7" s="1"/>
  <c r="AE6" i="7"/>
  <c r="AA128" i="7" s="1"/>
  <c r="AB128" i="7" s="1"/>
  <c r="AF14" i="7"/>
  <c r="AA151" i="7" s="1"/>
  <c r="AB151" i="7" s="1"/>
  <c r="AF6" i="7"/>
  <c r="AA143" i="7" s="1"/>
  <c r="AB143" i="7" s="1"/>
  <c r="AK4" i="7"/>
  <c r="AA216" i="7" s="1"/>
  <c r="AB216" i="7" s="1"/>
  <c r="AE17" i="7"/>
  <c r="AA139" i="7" s="1"/>
  <c r="AB139" i="7" s="1"/>
  <c r="AE5" i="7"/>
  <c r="AA127" i="7" s="1"/>
  <c r="AB127" i="7" s="1"/>
  <c r="AF17" i="7"/>
  <c r="AA154" i="7" s="1"/>
  <c r="AB154" i="7" s="1"/>
  <c r="AF5" i="7"/>
  <c r="AA142" i="7" s="1"/>
  <c r="AB142" i="7" s="1"/>
  <c r="AG14" i="7"/>
  <c r="AA166" i="7" s="1"/>
  <c r="AB166" i="7" s="1"/>
  <c r="AG6" i="7"/>
  <c r="AA158" i="7" s="1"/>
  <c r="AB158" i="7" s="1"/>
  <c r="AH5" i="7"/>
  <c r="AA172" i="7" s="1"/>
  <c r="AB172" i="7" s="1"/>
  <c r="AJ14" i="7"/>
  <c r="AA211" i="7" s="1"/>
  <c r="AB211" i="7" s="1"/>
  <c r="AD5" i="7"/>
  <c r="AA112" i="7" s="1"/>
  <c r="AB112" i="7" s="1"/>
  <c r="AE15" i="7"/>
  <c r="AA137" i="7" s="1"/>
  <c r="AB137" i="7" s="1"/>
  <c r="AF4" i="7"/>
  <c r="AA141" i="7" s="1"/>
  <c r="AB141" i="7" s="1"/>
  <c r="AF15" i="7"/>
  <c r="AA152" i="7" s="1"/>
  <c r="AB152" i="7" s="1"/>
  <c r="AG18" i="7"/>
  <c r="AA170" i="7" s="1"/>
  <c r="AB170" i="7" s="1"/>
  <c r="AH17" i="7"/>
  <c r="AA184" i="7" s="1"/>
  <c r="AB184" i="7" s="1"/>
  <c r="AI16" i="7"/>
  <c r="AA198" i="7" s="1"/>
  <c r="AB198" i="7" s="1"/>
  <c r="AJ4" i="7"/>
  <c r="AA201" i="7" s="1"/>
  <c r="AB201" i="7" s="1"/>
  <c r="AL16" i="7"/>
  <c r="AK17" i="7"/>
  <c r="AA229" i="7" s="1"/>
  <c r="AB229" i="7" s="1"/>
  <c r="AI15" i="7"/>
  <c r="AA197" i="7" s="1"/>
  <c r="AB197" i="7" s="1"/>
  <c r="AG16" i="7"/>
  <c r="AA168" i="7" s="1"/>
  <c r="AB168" i="7" s="1"/>
  <c r="AH4" i="7"/>
  <c r="AA171" i="7" s="1"/>
  <c r="AB171" i="7" s="1"/>
  <c r="AH15" i="7"/>
  <c r="AA182" i="7" s="1"/>
  <c r="AB182" i="7" s="1"/>
  <c r="AI18" i="7"/>
  <c r="AA200" i="7" s="1"/>
  <c r="AB200" i="7" s="1"/>
  <c r="AI14" i="7"/>
  <c r="AA196" i="7" s="1"/>
  <c r="AB196" i="7" s="1"/>
  <c r="AI6" i="7"/>
  <c r="AA188" i="7" s="1"/>
  <c r="AB188" i="7" s="1"/>
  <c r="AJ17" i="7"/>
  <c r="AA214" i="7" s="1"/>
  <c r="AB214" i="7" s="1"/>
  <c r="AM15" i="7"/>
  <c r="AG15" i="7"/>
  <c r="AA167" i="7" s="1"/>
  <c r="AB167" i="7" s="1"/>
  <c r="AH18" i="7"/>
  <c r="AA185" i="7" s="1"/>
  <c r="AB185" i="7" s="1"/>
  <c r="AH14" i="7"/>
  <c r="AA181" i="7" s="1"/>
  <c r="AB181" i="7" s="1"/>
  <c r="AH6" i="7"/>
  <c r="AA173" i="7" s="1"/>
  <c r="AB173" i="7" s="1"/>
  <c r="AI17" i="7"/>
  <c r="AA199" i="7" s="1"/>
  <c r="AB199" i="7" s="1"/>
  <c r="AI5" i="7"/>
  <c r="AA187" i="7" s="1"/>
  <c r="AB187" i="7" s="1"/>
  <c r="AJ16" i="7"/>
  <c r="AA213" i="7" s="1"/>
  <c r="AB213" i="7" s="1"/>
  <c r="AM4" i="7"/>
  <c r="AK15" i="7"/>
  <c r="AA227" i="7" s="1"/>
  <c r="AB227" i="7" s="1"/>
  <c r="AJ15" i="7"/>
  <c r="AA212" i="7" s="1"/>
  <c r="AB212" i="7" s="1"/>
  <c r="AJ6" i="7"/>
  <c r="AA203" i="7" s="1"/>
  <c r="AB203" i="7" s="1"/>
  <c r="AK5" i="7"/>
  <c r="AA217" i="7" s="1"/>
  <c r="AB217" i="7" s="1"/>
  <c r="AK18" i="7"/>
  <c r="AA230" i="7" s="1"/>
  <c r="AB230" i="7" s="1"/>
  <c r="AK14" i="7"/>
  <c r="AA226" i="7" s="1"/>
  <c r="AB226" i="7" s="1"/>
  <c r="AK6" i="7"/>
  <c r="AA218" i="7" s="1"/>
  <c r="AB218" i="7" s="1"/>
  <c r="AL15" i="7"/>
  <c r="AM14" i="7"/>
  <c r="AM6" i="7"/>
  <c r="AA248" i="7" s="1"/>
  <c r="AB248" i="7" s="1"/>
  <c r="AJ5" i="7"/>
  <c r="AA202" i="7" s="1"/>
  <c r="AB202" i="7" s="1"/>
  <c r="AK16" i="7"/>
  <c r="AA228" i="7" s="1"/>
  <c r="AB228" i="7" s="1"/>
  <c r="AL4" i="7"/>
  <c r="AM18" i="7"/>
  <c r="AL18" i="7"/>
  <c r="AL14" i="7"/>
  <c r="AL6" i="7"/>
  <c r="AM17" i="7"/>
  <c r="AM5" i="7"/>
  <c r="AA247" i="7" s="1"/>
  <c r="AB247" i="7" s="1"/>
  <c r="AL17" i="7"/>
  <c r="AL5" i="7"/>
  <c r="AM16" i="7"/>
  <c r="AA3" i="7"/>
  <c r="BI3" i="7" s="1"/>
  <c r="CQ3" i="7" s="1"/>
  <c r="E20" i="7"/>
  <c r="Z4" i="7" s="1"/>
  <c r="AA51" i="7" s="1"/>
  <c r="AB51" i="7" s="1"/>
  <c r="D21" i="7"/>
  <c r="Y5" i="7" s="1"/>
  <c r="AA37" i="7" s="1"/>
  <c r="AB37" i="7" s="1"/>
  <c r="W78" i="7"/>
  <c r="X78" i="7" s="1"/>
  <c r="AR64" i="7"/>
  <c r="BH32" i="7" s="1"/>
  <c r="BH48" i="7" s="1"/>
  <c r="BI81" i="7" s="1"/>
  <c r="W138" i="7"/>
  <c r="X138" i="7" s="1"/>
  <c r="AV64" i="7"/>
  <c r="BL32" i="7" s="1"/>
  <c r="BL48" i="7" s="1"/>
  <c r="BM81" i="7" s="1"/>
  <c r="AZ64" i="7"/>
  <c r="BP32" i="7" s="1"/>
  <c r="BP48" i="7" s="1"/>
  <c r="BQ81" i="7" s="1"/>
  <c r="W198" i="7"/>
  <c r="X198" i="7" s="1"/>
  <c r="W258" i="7"/>
  <c r="X258" i="7" s="1"/>
  <c r="BD64" i="7"/>
  <c r="BT32" i="7" s="1"/>
  <c r="BT48" i="7" s="1"/>
  <c r="BU81" i="7" s="1"/>
  <c r="E21" i="7"/>
  <c r="Z5" i="7" s="1"/>
  <c r="AA52" i="7" s="1"/>
  <c r="AB52" i="7" s="1"/>
  <c r="W126" i="7"/>
  <c r="X126" i="7" s="1"/>
  <c r="AV52" i="7"/>
  <c r="BL20" i="7" s="1"/>
  <c r="BL36" i="7" s="1"/>
  <c r="BM69" i="7" s="1"/>
  <c r="AZ52" i="7"/>
  <c r="BP20" i="7" s="1"/>
  <c r="BP36" i="7" s="1"/>
  <c r="BQ69" i="7" s="1"/>
  <c r="W186" i="7"/>
  <c r="X186" i="7" s="1"/>
  <c r="W246" i="7"/>
  <c r="X246" i="7" s="1"/>
  <c r="BD52" i="7"/>
  <c r="BT20" i="7" s="1"/>
  <c r="BT36" i="7" s="1"/>
  <c r="BU69" i="7" s="1"/>
  <c r="W115" i="7"/>
  <c r="X115" i="7" s="1"/>
  <c r="AU56" i="7"/>
  <c r="BK24" i="7" s="1"/>
  <c r="BK40" i="7" s="1"/>
  <c r="BL73" i="7" s="1"/>
  <c r="W175" i="7"/>
  <c r="X175" i="7" s="1"/>
  <c r="AY56" i="7"/>
  <c r="BO24" i="7" s="1"/>
  <c r="BO40" i="7" s="1"/>
  <c r="BP73" i="7" s="1"/>
  <c r="W235" i="7"/>
  <c r="X235" i="7" s="1"/>
  <c r="BC56" i="7"/>
  <c r="BS24" i="7" s="1"/>
  <c r="BS40" i="7" s="1"/>
  <c r="BT73" i="7" s="1"/>
  <c r="W86" i="7"/>
  <c r="X86" i="7" s="1"/>
  <c r="AS57" i="7"/>
  <c r="BI25" i="7" s="1"/>
  <c r="BI41" i="7" s="1"/>
  <c r="BJ74" i="7" s="1"/>
  <c r="W146" i="7"/>
  <c r="X146" i="7" s="1"/>
  <c r="AW57" i="7"/>
  <c r="BM25" i="7" s="1"/>
  <c r="BM41" i="7" s="1"/>
  <c r="BN74" i="7" s="1"/>
  <c r="W206" i="7"/>
  <c r="X206" i="7" s="1"/>
  <c r="BA57" i="7"/>
  <c r="BQ25" i="7" s="1"/>
  <c r="BQ41" i="7" s="1"/>
  <c r="BR74" i="7" s="1"/>
  <c r="W61" i="7"/>
  <c r="X61" i="7" s="1"/>
  <c r="AQ62" i="7"/>
  <c r="BG30" i="7" s="1"/>
  <c r="BG46" i="7" s="1"/>
  <c r="BH79" i="7" s="1"/>
  <c r="W121" i="7"/>
  <c r="X121" i="7" s="1"/>
  <c r="AU62" i="7"/>
  <c r="BK30" i="7" s="1"/>
  <c r="BK46" i="7" s="1"/>
  <c r="BL79" i="7" s="1"/>
  <c r="W181" i="7"/>
  <c r="X181" i="7" s="1"/>
  <c r="AY62" i="7"/>
  <c r="BO30" i="7" s="1"/>
  <c r="BO46" i="7" s="1"/>
  <c r="BP79" i="7" s="1"/>
  <c r="W241" i="7"/>
  <c r="X241" i="7" s="1"/>
  <c r="BC62" i="7"/>
  <c r="BS30" i="7" s="1"/>
  <c r="BS46" i="7" s="1"/>
  <c r="BT79" i="7" s="1"/>
  <c r="D20" i="7"/>
  <c r="Y4" i="7" s="1"/>
  <c r="AA36" i="7" s="1"/>
  <c r="AB36" i="7" s="1"/>
  <c r="AO53" i="7"/>
  <c r="BE21" i="7" s="1"/>
  <c r="BE37" i="7" s="1"/>
  <c r="BF70" i="7" s="1"/>
  <c r="W22" i="7"/>
  <c r="X22" i="7" s="1"/>
  <c r="W117" i="7"/>
  <c r="X117" i="7" s="1"/>
  <c r="AU58" i="7"/>
  <c r="BK26" i="7" s="1"/>
  <c r="BK42" i="7" s="1"/>
  <c r="BL75" i="7" s="1"/>
  <c r="W177" i="7"/>
  <c r="X177" i="7" s="1"/>
  <c r="AY58" i="7"/>
  <c r="BO26" i="7" s="1"/>
  <c r="BO42" i="7" s="1"/>
  <c r="BP75" i="7" s="1"/>
  <c r="W237" i="7"/>
  <c r="X237" i="7" s="1"/>
  <c r="BC58" i="7"/>
  <c r="BS26" i="7" s="1"/>
  <c r="BS42" i="7" s="1"/>
  <c r="BT75" i="7" s="1"/>
  <c r="AU59" i="7"/>
  <c r="BK27" i="7" s="1"/>
  <c r="BK43" i="7" s="1"/>
  <c r="BL76" i="7" s="1"/>
  <c r="W118" i="7"/>
  <c r="X118" i="7" s="1"/>
  <c r="W178" i="7"/>
  <c r="X178" i="7" s="1"/>
  <c r="AY59" i="7"/>
  <c r="BO27" i="7" s="1"/>
  <c r="BO43" i="7" s="1"/>
  <c r="BP76" i="7" s="1"/>
  <c r="W238" i="7"/>
  <c r="X238" i="7" s="1"/>
  <c r="BC59" i="7"/>
  <c r="BS27" i="7" s="1"/>
  <c r="BS43" i="7" s="1"/>
  <c r="BT76" i="7" s="1"/>
  <c r="W119" i="7"/>
  <c r="X119" i="7" s="1"/>
  <c r="AU60" i="7"/>
  <c r="BK28" i="7" s="1"/>
  <c r="BK44" i="7" s="1"/>
  <c r="BL77" i="7" s="1"/>
  <c r="W179" i="7"/>
  <c r="X179" i="7" s="1"/>
  <c r="AY60" i="7"/>
  <c r="BO28" i="7" s="1"/>
  <c r="BO44" i="7" s="1"/>
  <c r="BP77" i="7" s="1"/>
  <c r="W239" i="7"/>
  <c r="X239" i="7" s="1"/>
  <c r="BC60" i="7"/>
  <c r="BS28" i="7" s="1"/>
  <c r="BS44" i="7" s="1"/>
  <c r="BT77" i="7" s="1"/>
  <c r="C20" i="7"/>
  <c r="X4" i="7" s="1"/>
  <c r="AA21" i="7" s="1"/>
  <c r="AB21" i="7" s="1"/>
  <c r="B21" i="7"/>
  <c r="AM21" i="7" s="1"/>
  <c r="AN21" i="7" s="1"/>
  <c r="AN37" i="7" s="1"/>
  <c r="AO70" i="7" s="1"/>
  <c r="W82" i="7"/>
  <c r="X82" i="7" s="1"/>
  <c r="AS53" i="7"/>
  <c r="BI21" i="7" s="1"/>
  <c r="BI37" i="7" s="1"/>
  <c r="BJ70" i="7" s="1"/>
  <c r="W142" i="7"/>
  <c r="X142" i="7" s="1"/>
  <c r="AW53" i="7"/>
  <c r="BM21" i="7" s="1"/>
  <c r="BM37" i="7" s="1"/>
  <c r="BN70" i="7" s="1"/>
  <c r="W202" i="7"/>
  <c r="X202" i="7" s="1"/>
  <c r="BA53" i="7"/>
  <c r="BQ21" i="7" s="1"/>
  <c r="BQ37" i="7" s="1"/>
  <c r="BR70" i="7" s="1"/>
  <c r="AO65" i="7"/>
  <c r="BE33" i="7" s="1"/>
  <c r="BE49" i="7" s="1"/>
  <c r="BF82" i="7" s="1"/>
  <c r="W34" i="7"/>
  <c r="X34" i="7" s="1"/>
  <c r="AS65" i="7"/>
  <c r="BI33" i="7" s="1"/>
  <c r="BI49" i="7" s="1"/>
  <c r="BJ82" i="7" s="1"/>
  <c r="W94" i="7"/>
  <c r="X94" i="7" s="1"/>
  <c r="W154" i="7"/>
  <c r="X154" i="7" s="1"/>
  <c r="AW65" i="7"/>
  <c r="BM33" i="7" s="1"/>
  <c r="BM49" i="7" s="1"/>
  <c r="BN82" i="7" s="1"/>
  <c r="W214" i="7"/>
  <c r="X214" i="7" s="1"/>
  <c r="BA65" i="7"/>
  <c r="BQ33" i="7" s="1"/>
  <c r="BQ49" i="7" s="1"/>
  <c r="BR82" i="7" s="1"/>
  <c r="B22" i="7"/>
  <c r="AM22" i="7" s="1"/>
  <c r="AN22" i="7" s="1"/>
  <c r="AN38" i="7" s="1"/>
  <c r="AO71" i="7" s="1"/>
  <c r="W113" i="7"/>
  <c r="X113" i="7" s="1"/>
  <c r="AU54" i="7"/>
  <c r="BK22" i="7" s="1"/>
  <c r="BK38" i="7" s="1"/>
  <c r="BL71" i="7" s="1"/>
  <c r="W173" i="7"/>
  <c r="X173" i="7" s="1"/>
  <c r="AY54" i="7"/>
  <c r="BO22" i="7" s="1"/>
  <c r="BO38" i="7" s="1"/>
  <c r="BP71" i="7" s="1"/>
  <c r="W233" i="7"/>
  <c r="X233" i="7" s="1"/>
  <c r="BC54" i="7"/>
  <c r="BS22" i="7" s="1"/>
  <c r="BS38" i="7" s="1"/>
  <c r="BT71" i="7" s="1"/>
  <c r="W84" i="7"/>
  <c r="X84" i="7" s="1"/>
  <c r="AS55" i="7"/>
  <c r="BI23" i="7" s="1"/>
  <c r="BI39" i="7" s="1"/>
  <c r="BJ72" i="7" s="1"/>
  <c r="W144" i="7"/>
  <c r="X144" i="7" s="1"/>
  <c r="AW55" i="7"/>
  <c r="BM23" i="7" s="1"/>
  <c r="BM39" i="7" s="1"/>
  <c r="BN72" i="7" s="1"/>
  <c r="W204" i="7"/>
  <c r="X204" i="7" s="1"/>
  <c r="BA55" i="7"/>
  <c r="BQ23" i="7" s="1"/>
  <c r="BQ39" i="7" s="1"/>
  <c r="BR72" i="7" s="1"/>
  <c r="AS52" i="7"/>
  <c r="BI20" i="7" s="1"/>
  <c r="BI36" i="7" s="1"/>
  <c r="BJ69" i="7" s="1"/>
  <c r="W81" i="7"/>
  <c r="X81" i="7" s="1"/>
  <c r="W141" i="7"/>
  <c r="X141" i="7" s="1"/>
  <c r="AW52" i="7"/>
  <c r="BM20" i="7" s="1"/>
  <c r="BM36" i="7" s="1"/>
  <c r="BN69" i="7" s="1"/>
  <c r="W201" i="7"/>
  <c r="X201" i="7" s="1"/>
  <c r="BA52" i="7"/>
  <c r="BQ20" i="7" s="1"/>
  <c r="BQ36" i="7" s="1"/>
  <c r="BR69" i="7" s="1"/>
  <c r="W97" i="7"/>
  <c r="X97" i="7" s="1"/>
  <c r="AT53" i="7"/>
  <c r="BJ21" i="7" s="1"/>
  <c r="BJ37" i="7" s="1"/>
  <c r="BK70" i="7" s="1"/>
  <c r="W157" i="7"/>
  <c r="X157" i="7" s="1"/>
  <c r="AX53" i="7"/>
  <c r="BN21" i="7" s="1"/>
  <c r="BN37" i="7" s="1"/>
  <c r="BO70" i="7" s="1"/>
  <c r="W217" i="7"/>
  <c r="X217" i="7" s="1"/>
  <c r="BB53" i="7"/>
  <c r="BR21" i="7" s="1"/>
  <c r="BR37" i="7" s="1"/>
  <c r="BS70" i="7" s="1"/>
  <c r="W128" i="7"/>
  <c r="X128" i="7" s="1"/>
  <c r="AV54" i="7"/>
  <c r="BL22" i="7" s="1"/>
  <c r="BL38" i="7" s="1"/>
  <c r="BM71" i="7" s="1"/>
  <c r="W188" i="7"/>
  <c r="X188" i="7" s="1"/>
  <c r="AZ54" i="7"/>
  <c r="BP22" i="7" s="1"/>
  <c r="BP38" i="7" s="1"/>
  <c r="BQ71" i="7" s="1"/>
  <c r="W248" i="7"/>
  <c r="X248" i="7" s="1"/>
  <c r="BD54" i="7"/>
  <c r="BT22" i="7" s="1"/>
  <c r="BT38" i="7" s="1"/>
  <c r="BU71" i="7" s="1"/>
  <c r="W99" i="7"/>
  <c r="X99" i="7" s="1"/>
  <c r="AT55" i="7"/>
  <c r="BJ23" i="7" s="1"/>
  <c r="BJ39" i="7" s="1"/>
  <c r="BK72" i="7" s="1"/>
  <c r="W159" i="7"/>
  <c r="X159" i="7" s="1"/>
  <c r="AX55" i="7"/>
  <c r="BN23" i="7" s="1"/>
  <c r="BN39" i="7" s="1"/>
  <c r="BO72" i="7" s="1"/>
  <c r="W219" i="7"/>
  <c r="X219" i="7" s="1"/>
  <c r="BB55" i="7"/>
  <c r="BR23" i="7" s="1"/>
  <c r="BR39" i="7" s="1"/>
  <c r="BS72" i="7" s="1"/>
  <c r="W130" i="7"/>
  <c r="X130" i="7" s="1"/>
  <c r="AV56" i="7"/>
  <c r="BL24" i="7" s="1"/>
  <c r="BL40" i="7" s="1"/>
  <c r="BM73" i="7" s="1"/>
  <c r="W190" i="7"/>
  <c r="X190" i="7" s="1"/>
  <c r="AZ56" i="7"/>
  <c r="BP24" i="7" s="1"/>
  <c r="BP40" i="7" s="1"/>
  <c r="BQ73" i="7" s="1"/>
  <c r="BD56" i="7"/>
  <c r="BT24" i="7" s="1"/>
  <c r="BT40" i="7" s="1"/>
  <c r="BU73" i="7" s="1"/>
  <c r="W250" i="7"/>
  <c r="X250" i="7" s="1"/>
  <c r="W101" i="7"/>
  <c r="X101" i="7" s="1"/>
  <c r="AT57" i="7"/>
  <c r="BJ25" i="7" s="1"/>
  <c r="BJ41" i="7" s="1"/>
  <c r="BK74" i="7" s="1"/>
  <c r="W161" i="7"/>
  <c r="X161" i="7" s="1"/>
  <c r="AX57" i="7"/>
  <c r="BN25" i="7" s="1"/>
  <c r="BN41" i="7" s="1"/>
  <c r="BO74" i="7" s="1"/>
  <c r="W221" i="7"/>
  <c r="X221" i="7" s="1"/>
  <c r="BB57" i="7"/>
  <c r="BR25" i="7" s="1"/>
  <c r="BR41" i="7" s="1"/>
  <c r="BS74" i="7" s="1"/>
  <c r="AV58" i="7"/>
  <c r="BL26" i="7" s="1"/>
  <c r="BL42" i="7" s="1"/>
  <c r="BM75" i="7" s="1"/>
  <c r="W132" i="7"/>
  <c r="X132" i="7" s="1"/>
  <c r="W192" i="7"/>
  <c r="X192" i="7" s="1"/>
  <c r="AZ58" i="7"/>
  <c r="BP26" i="7" s="1"/>
  <c r="BP42" i="7" s="1"/>
  <c r="BQ75" i="7" s="1"/>
  <c r="W252" i="7"/>
  <c r="X252" i="7" s="1"/>
  <c r="BD58" i="7"/>
  <c r="BT26" i="7" s="1"/>
  <c r="BT42" i="7" s="1"/>
  <c r="BU75" i="7" s="1"/>
  <c r="W134" i="7"/>
  <c r="X134" i="7" s="1"/>
  <c r="AV60" i="7"/>
  <c r="BL28" i="7" s="1"/>
  <c r="BL44" i="7" s="1"/>
  <c r="BM77" i="7" s="1"/>
  <c r="W194" i="7"/>
  <c r="X194" i="7" s="1"/>
  <c r="AZ60" i="7"/>
  <c r="BP28" i="7" s="1"/>
  <c r="BP44" i="7" s="1"/>
  <c r="BQ77" i="7" s="1"/>
  <c r="W254" i="7"/>
  <c r="X254" i="7" s="1"/>
  <c r="BD60" i="7"/>
  <c r="BT28" i="7" s="1"/>
  <c r="BT44" i="7" s="1"/>
  <c r="BU77" i="7" s="1"/>
  <c r="W76" i="7"/>
  <c r="X76" i="7" s="1"/>
  <c r="AR62" i="7"/>
  <c r="BH30" i="7" s="1"/>
  <c r="BH46" i="7" s="1"/>
  <c r="BI79" i="7" s="1"/>
  <c r="W136" i="7"/>
  <c r="X136" i="7" s="1"/>
  <c r="AV62" i="7"/>
  <c r="BL30" i="7" s="1"/>
  <c r="BL46" i="7" s="1"/>
  <c r="BM79" i="7" s="1"/>
  <c r="W196" i="7"/>
  <c r="X196" i="7" s="1"/>
  <c r="AZ62" i="7"/>
  <c r="BP30" i="7" s="1"/>
  <c r="BP46" i="7" s="1"/>
  <c r="BQ79" i="7" s="1"/>
  <c r="W256" i="7"/>
  <c r="X256" i="7" s="1"/>
  <c r="BD62" i="7"/>
  <c r="BT30" i="7" s="1"/>
  <c r="BT46" i="7" s="1"/>
  <c r="BU79" i="7" s="1"/>
  <c r="AO63" i="7"/>
  <c r="BE31" i="7" s="1"/>
  <c r="BE47" i="7" s="1"/>
  <c r="BF80" i="7" s="1"/>
  <c r="W32" i="7"/>
  <c r="X32" i="7" s="1"/>
  <c r="AS63" i="7"/>
  <c r="BI31" i="7" s="1"/>
  <c r="BI47" i="7" s="1"/>
  <c r="BJ80" i="7" s="1"/>
  <c r="W92" i="7"/>
  <c r="X92" i="7" s="1"/>
  <c r="W152" i="7"/>
  <c r="X152" i="7" s="1"/>
  <c r="AW63" i="7"/>
  <c r="BM31" i="7" s="1"/>
  <c r="BM47" i="7" s="1"/>
  <c r="BN80" i="7" s="1"/>
  <c r="W212" i="7"/>
  <c r="X212" i="7" s="1"/>
  <c r="BA63" i="7"/>
  <c r="BQ31" i="7" s="1"/>
  <c r="BQ47" i="7" s="1"/>
  <c r="BR80" i="7" s="1"/>
  <c r="AP65" i="7"/>
  <c r="BF33" i="7" s="1"/>
  <c r="BF49" i="7" s="1"/>
  <c r="BG82" i="7" s="1"/>
  <c r="W49" i="7"/>
  <c r="X49" i="7" s="1"/>
  <c r="AQ66" i="7"/>
  <c r="BG34" i="7" s="1"/>
  <c r="BG50" i="7" s="1"/>
  <c r="BH83" i="7" s="1"/>
  <c r="W65" i="7"/>
  <c r="X65" i="7" s="1"/>
  <c r="W96" i="7"/>
  <c r="X96" i="7" s="1"/>
  <c r="AT52" i="7"/>
  <c r="BJ20" i="7" s="1"/>
  <c r="BJ36" i="7" s="1"/>
  <c r="BK69" i="7" s="1"/>
  <c r="W156" i="7"/>
  <c r="X156" i="7" s="1"/>
  <c r="AX52" i="7"/>
  <c r="BN20" i="7" s="1"/>
  <c r="BN36" i="7" s="1"/>
  <c r="BO69" i="7" s="1"/>
  <c r="W216" i="7"/>
  <c r="X216" i="7" s="1"/>
  <c r="BB52" i="7"/>
  <c r="BR20" i="7" s="1"/>
  <c r="BR36" i="7" s="1"/>
  <c r="BS69" i="7" s="1"/>
  <c r="W112" i="7"/>
  <c r="X112" i="7" s="1"/>
  <c r="AU53" i="7"/>
  <c r="BK21" i="7" s="1"/>
  <c r="BK37" i="7" s="1"/>
  <c r="BL70" i="7" s="1"/>
  <c r="W172" i="7"/>
  <c r="X172" i="7" s="1"/>
  <c r="AY53" i="7"/>
  <c r="BO21" i="7" s="1"/>
  <c r="BO37" i="7" s="1"/>
  <c r="BP70" i="7" s="1"/>
  <c r="W232" i="7"/>
  <c r="X232" i="7" s="1"/>
  <c r="BC53" i="7"/>
  <c r="BS21" i="7" s="1"/>
  <c r="BS37" i="7" s="1"/>
  <c r="BT70" i="7" s="1"/>
  <c r="W83" i="7"/>
  <c r="X83" i="7" s="1"/>
  <c r="AS54" i="7"/>
  <c r="BI22" i="7" s="1"/>
  <c r="BI38" i="7" s="1"/>
  <c r="BJ71" i="7" s="1"/>
  <c r="W143" i="7"/>
  <c r="X143" i="7" s="1"/>
  <c r="AW54" i="7"/>
  <c r="BM22" i="7" s="1"/>
  <c r="BM38" i="7" s="1"/>
  <c r="BN71" i="7" s="1"/>
  <c r="W203" i="7"/>
  <c r="X203" i="7" s="1"/>
  <c r="BA54" i="7"/>
  <c r="BQ22" i="7" s="1"/>
  <c r="BQ38" i="7" s="1"/>
  <c r="BR71" i="7" s="1"/>
  <c r="AU55" i="7"/>
  <c r="BK23" i="7" s="1"/>
  <c r="BK39" i="7" s="1"/>
  <c r="BL72" i="7" s="1"/>
  <c r="W114" i="7"/>
  <c r="X114" i="7" s="1"/>
  <c r="W174" i="7"/>
  <c r="X174" i="7" s="1"/>
  <c r="AY55" i="7"/>
  <c r="BO23" i="7" s="1"/>
  <c r="BO39" i="7" s="1"/>
  <c r="BP72" i="7" s="1"/>
  <c r="W234" i="7"/>
  <c r="X234" i="7" s="1"/>
  <c r="BC55" i="7"/>
  <c r="BS23" i="7" s="1"/>
  <c r="BS39" i="7" s="1"/>
  <c r="BT72" i="7" s="1"/>
  <c r="AS56" i="7"/>
  <c r="BI24" i="7" s="1"/>
  <c r="BI40" i="7" s="1"/>
  <c r="BJ73" i="7" s="1"/>
  <c r="W85" i="7"/>
  <c r="X85" i="7" s="1"/>
  <c r="W145" i="7"/>
  <c r="X145" i="7" s="1"/>
  <c r="AW56" i="7"/>
  <c r="BM24" i="7" s="1"/>
  <c r="BM40" i="7" s="1"/>
  <c r="BN73" i="7" s="1"/>
  <c r="W205" i="7"/>
  <c r="X205" i="7" s="1"/>
  <c r="BA56" i="7"/>
  <c r="BQ24" i="7" s="1"/>
  <c r="BQ40" i="7" s="1"/>
  <c r="BR73" i="7" s="1"/>
  <c r="W116" i="7"/>
  <c r="X116" i="7" s="1"/>
  <c r="AU57" i="7"/>
  <c r="BK25" i="7" s="1"/>
  <c r="BK41" i="7" s="1"/>
  <c r="BL74" i="7" s="1"/>
  <c r="W176" i="7"/>
  <c r="X176" i="7" s="1"/>
  <c r="AY57" i="7"/>
  <c r="BO25" i="7" s="1"/>
  <c r="BO41" i="7" s="1"/>
  <c r="BP74" i="7" s="1"/>
  <c r="W236" i="7"/>
  <c r="X236" i="7" s="1"/>
  <c r="BC57" i="7"/>
  <c r="BS25" i="7" s="1"/>
  <c r="BS41" i="7" s="1"/>
  <c r="BT74" i="7" s="1"/>
  <c r="W87" i="7"/>
  <c r="X87" i="7" s="1"/>
  <c r="AS58" i="7"/>
  <c r="BI26" i="7" s="1"/>
  <c r="BI42" i="7" s="1"/>
  <c r="BJ75" i="7" s="1"/>
  <c r="W147" i="7"/>
  <c r="X147" i="7" s="1"/>
  <c r="AW58" i="7"/>
  <c r="BM26" i="7" s="1"/>
  <c r="BM42" i="7" s="1"/>
  <c r="BN75" i="7" s="1"/>
  <c r="W207" i="7"/>
  <c r="X207" i="7" s="1"/>
  <c r="BA58" i="7"/>
  <c r="BQ26" i="7" s="1"/>
  <c r="BQ42" i="7" s="1"/>
  <c r="BR75" i="7" s="1"/>
  <c r="W88" i="7"/>
  <c r="X88" i="7" s="1"/>
  <c r="AS59" i="7"/>
  <c r="BI27" i="7" s="1"/>
  <c r="BI43" i="7" s="1"/>
  <c r="BJ76" i="7" s="1"/>
  <c r="W148" i="7"/>
  <c r="X148" i="7" s="1"/>
  <c r="AW59" i="7"/>
  <c r="BM27" i="7" s="1"/>
  <c r="BM43" i="7" s="1"/>
  <c r="BN76" i="7" s="1"/>
  <c r="W208" i="7"/>
  <c r="X208" i="7" s="1"/>
  <c r="BA59" i="7"/>
  <c r="BQ27" i="7" s="1"/>
  <c r="BQ43" i="7" s="1"/>
  <c r="BR76" i="7" s="1"/>
  <c r="W89" i="7"/>
  <c r="X89" i="7" s="1"/>
  <c r="AS60" i="7"/>
  <c r="BI28" i="7" s="1"/>
  <c r="BI44" i="7" s="1"/>
  <c r="BJ77" i="7" s="1"/>
  <c r="W90" i="7"/>
  <c r="X90" i="7" s="1"/>
  <c r="AS61" i="7"/>
  <c r="BI29" i="7" s="1"/>
  <c r="BI45" i="7" s="1"/>
  <c r="BJ78" i="7" s="1"/>
  <c r="W150" i="7"/>
  <c r="X150" i="7" s="1"/>
  <c r="AW61" i="7"/>
  <c r="BM29" i="7" s="1"/>
  <c r="BM45" i="7" s="1"/>
  <c r="BN78" i="7" s="1"/>
  <c r="W210" i="7"/>
  <c r="X210" i="7" s="1"/>
  <c r="BA61" i="7"/>
  <c r="BQ29" i="7" s="1"/>
  <c r="BQ45" i="7" s="1"/>
  <c r="BR78" i="7" s="1"/>
  <c r="AP63" i="7"/>
  <c r="BF31" i="7" s="1"/>
  <c r="BF47" i="7" s="1"/>
  <c r="BG80" i="7" s="1"/>
  <c r="W47" i="7"/>
  <c r="X47" i="7" s="1"/>
  <c r="W107" i="7"/>
  <c r="X107" i="7" s="1"/>
  <c r="AT63" i="7"/>
  <c r="BJ31" i="7" s="1"/>
  <c r="BJ47" i="7" s="1"/>
  <c r="BK80" i="7" s="1"/>
  <c r="W167" i="7"/>
  <c r="X167" i="7" s="1"/>
  <c r="AX63" i="7"/>
  <c r="BN31" i="7" s="1"/>
  <c r="BN47" i="7" s="1"/>
  <c r="BO80" i="7" s="1"/>
  <c r="W227" i="7"/>
  <c r="X227" i="7" s="1"/>
  <c r="BB63" i="7"/>
  <c r="BR31" i="7" s="1"/>
  <c r="BR47" i="7" s="1"/>
  <c r="BS80" i="7" s="1"/>
  <c r="W111" i="7"/>
  <c r="X111" i="7" s="1"/>
  <c r="AU52" i="7"/>
  <c r="BK20" i="7" s="1"/>
  <c r="BK36" i="7" s="1"/>
  <c r="BL69" i="7" s="1"/>
  <c r="W171" i="7"/>
  <c r="X171" i="7" s="1"/>
  <c r="AY52" i="7"/>
  <c r="BO20" i="7" s="1"/>
  <c r="BO36" i="7" s="1"/>
  <c r="BP69" i="7" s="1"/>
  <c r="W231" i="7"/>
  <c r="X231" i="7" s="1"/>
  <c r="BC52" i="7"/>
  <c r="BS20" i="7" s="1"/>
  <c r="BS36" i="7" s="1"/>
  <c r="BT69" i="7" s="1"/>
  <c r="W127" i="7"/>
  <c r="X127" i="7" s="1"/>
  <c r="AV53" i="7"/>
  <c r="BL21" i="7" s="1"/>
  <c r="BL37" i="7" s="1"/>
  <c r="BM70" i="7" s="1"/>
  <c r="W187" i="7"/>
  <c r="X187" i="7" s="1"/>
  <c r="AZ53" i="7"/>
  <c r="BP21" i="7" s="1"/>
  <c r="BP37" i="7" s="1"/>
  <c r="BQ70" i="7" s="1"/>
  <c r="W247" i="7"/>
  <c r="X247" i="7" s="1"/>
  <c r="BD53" i="7"/>
  <c r="BT21" i="7" s="1"/>
  <c r="BT37" i="7" s="1"/>
  <c r="BU70" i="7" s="1"/>
  <c r="AT54" i="7"/>
  <c r="BJ22" i="7" s="1"/>
  <c r="BJ38" i="7" s="1"/>
  <c r="BK71" i="7" s="1"/>
  <c r="W98" i="7"/>
  <c r="X98" i="7" s="1"/>
  <c r="W158" i="7"/>
  <c r="X158" i="7" s="1"/>
  <c r="AX54" i="7"/>
  <c r="BN22" i="7" s="1"/>
  <c r="BN38" i="7" s="1"/>
  <c r="BO71" i="7" s="1"/>
  <c r="W218" i="7"/>
  <c r="X218" i="7" s="1"/>
  <c r="BB54" i="7"/>
  <c r="BR22" i="7" s="1"/>
  <c r="BR38" i="7" s="1"/>
  <c r="BS71" i="7" s="1"/>
  <c r="W129" i="7"/>
  <c r="X129" i="7" s="1"/>
  <c r="AV55" i="7"/>
  <c r="BL23" i="7" s="1"/>
  <c r="BL39" i="7" s="1"/>
  <c r="BM72" i="7" s="1"/>
  <c r="W189" i="7"/>
  <c r="X189" i="7" s="1"/>
  <c r="AZ55" i="7"/>
  <c r="BP23" i="7" s="1"/>
  <c r="BP39" i="7" s="1"/>
  <c r="BQ72" i="7" s="1"/>
  <c r="W249" i="7"/>
  <c r="X249" i="7" s="1"/>
  <c r="BD55" i="7"/>
  <c r="BT23" i="7" s="1"/>
  <c r="BT39" i="7" s="1"/>
  <c r="BU72" i="7" s="1"/>
  <c r="W100" i="7"/>
  <c r="X100" i="7" s="1"/>
  <c r="AT56" i="7"/>
  <c r="BJ24" i="7" s="1"/>
  <c r="BJ40" i="7" s="1"/>
  <c r="BK73" i="7" s="1"/>
  <c r="W160" i="7"/>
  <c r="X160" i="7" s="1"/>
  <c r="AX56" i="7"/>
  <c r="BN24" i="7" s="1"/>
  <c r="BN40" i="7" s="1"/>
  <c r="BO73" i="7" s="1"/>
  <c r="W220" i="7"/>
  <c r="X220" i="7" s="1"/>
  <c r="BB56" i="7"/>
  <c r="BR24" i="7" s="1"/>
  <c r="BR40" i="7" s="1"/>
  <c r="BS73" i="7" s="1"/>
  <c r="W131" i="7"/>
  <c r="X131" i="7" s="1"/>
  <c r="AV57" i="7"/>
  <c r="BL25" i="7" s="1"/>
  <c r="BL41" i="7" s="1"/>
  <c r="BM74" i="7" s="1"/>
  <c r="W191" i="7"/>
  <c r="X191" i="7" s="1"/>
  <c r="AZ57" i="7"/>
  <c r="BP25" i="7" s="1"/>
  <c r="BP41" i="7" s="1"/>
  <c r="BQ74" i="7" s="1"/>
  <c r="W251" i="7"/>
  <c r="X251" i="7" s="1"/>
  <c r="BD57" i="7"/>
  <c r="BT25" i="7" s="1"/>
  <c r="BT41" i="7" s="1"/>
  <c r="BU74" i="7" s="1"/>
  <c r="AT58" i="7"/>
  <c r="BJ26" i="7" s="1"/>
  <c r="BJ42" i="7" s="1"/>
  <c r="BK75" i="7" s="1"/>
  <c r="W102" i="7"/>
  <c r="X102" i="7" s="1"/>
  <c r="W162" i="7"/>
  <c r="X162" i="7" s="1"/>
  <c r="AX58" i="7"/>
  <c r="BN26" i="7" s="1"/>
  <c r="BN42" i="7" s="1"/>
  <c r="BO75" i="7" s="1"/>
  <c r="W222" i="7"/>
  <c r="X222" i="7" s="1"/>
  <c r="BB58" i="7"/>
  <c r="BR26" i="7" s="1"/>
  <c r="BR42" i="7" s="1"/>
  <c r="BS75" i="7" s="1"/>
  <c r="W103" i="7"/>
  <c r="X103" i="7" s="1"/>
  <c r="AT59" i="7"/>
  <c r="BJ27" i="7" s="1"/>
  <c r="BJ43" i="7" s="1"/>
  <c r="BK76" i="7" s="1"/>
  <c r="W163" i="7"/>
  <c r="X163" i="7" s="1"/>
  <c r="AX59" i="7"/>
  <c r="BN27" i="7" s="1"/>
  <c r="BN43" i="7" s="1"/>
  <c r="BO76" i="7" s="1"/>
  <c r="W223" i="7"/>
  <c r="X223" i="7" s="1"/>
  <c r="BB59" i="7"/>
  <c r="BR27" i="7" s="1"/>
  <c r="BR43" i="7" s="1"/>
  <c r="BS76" i="7" s="1"/>
  <c r="W105" i="7"/>
  <c r="X105" i="7" s="1"/>
  <c r="AT61" i="7"/>
  <c r="BJ29" i="7" s="1"/>
  <c r="BJ45" i="7" s="1"/>
  <c r="BK78" i="7" s="1"/>
  <c r="W165" i="7"/>
  <c r="X165" i="7" s="1"/>
  <c r="AX61" i="7"/>
  <c r="BN29" i="7" s="1"/>
  <c r="BN45" i="7" s="1"/>
  <c r="BO78" i="7" s="1"/>
  <c r="W225" i="7"/>
  <c r="X225" i="7" s="1"/>
  <c r="BB61" i="7"/>
  <c r="BR29" i="7" s="1"/>
  <c r="BR45" i="7" s="1"/>
  <c r="BS78" i="7" s="1"/>
  <c r="AQ64" i="7"/>
  <c r="BG32" i="7" s="1"/>
  <c r="BG48" i="7" s="1"/>
  <c r="BH81" i="7" s="1"/>
  <c r="W63" i="7"/>
  <c r="X63" i="7" s="1"/>
  <c r="W123" i="7"/>
  <c r="X123" i="7" s="1"/>
  <c r="AU64" i="7"/>
  <c r="BK32" i="7" s="1"/>
  <c r="BK48" i="7" s="1"/>
  <c r="BL81" i="7" s="1"/>
  <c r="W183" i="7"/>
  <c r="X183" i="7" s="1"/>
  <c r="AY64" i="7"/>
  <c r="BO32" i="7" s="1"/>
  <c r="BO48" i="7" s="1"/>
  <c r="BP81" i="7" s="1"/>
  <c r="BC64" i="7"/>
  <c r="BS32" i="7" s="1"/>
  <c r="BS48" i="7" s="1"/>
  <c r="BT81" i="7" s="1"/>
  <c r="W243" i="7"/>
  <c r="X243" i="7" s="1"/>
  <c r="W209" i="7"/>
  <c r="X209" i="7" s="1"/>
  <c r="BA60" i="7"/>
  <c r="BQ28" i="7" s="1"/>
  <c r="BQ44" i="7" s="1"/>
  <c r="BR77" i="7" s="1"/>
  <c r="W120" i="7"/>
  <c r="X120" i="7" s="1"/>
  <c r="AU61" i="7"/>
  <c r="BK29" i="7" s="1"/>
  <c r="BK45" i="7" s="1"/>
  <c r="BL78" i="7" s="1"/>
  <c r="W180" i="7"/>
  <c r="X180" i="7" s="1"/>
  <c r="AY61" i="7"/>
  <c r="BO29" i="7" s="1"/>
  <c r="BO45" i="7" s="1"/>
  <c r="BP78" i="7" s="1"/>
  <c r="W240" i="7"/>
  <c r="X240" i="7" s="1"/>
  <c r="BC61" i="7"/>
  <c r="BS29" i="7" s="1"/>
  <c r="BS45" i="7" s="1"/>
  <c r="BT78" i="7" s="1"/>
  <c r="W91" i="7"/>
  <c r="X91" i="7" s="1"/>
  <c r="AS62" i="7"/>
  <c r="BI30" i="7" s="1"/>
  <c r="BI46" i="7" s="1"/>
  <c r="BJ79" i="7" s="1"/>
  <c r="W151" i="7"/>
  <c r="X151" i="7" s="1"/>
  <c r="AW62" i="7"/>
  <c r="BM30" i="7" s="1"/>
  <c r="BM46" i="7" s="1"/>
  <c r="BN79" i="7" s="1"/>
  <c r="W211" i="7"/>
  <c r="X211" i="7" s="1"/>
  <c r="BA62" i="7"/>
  <c r="BQ30" i="7" s="1"/>
  <c r="BQ46" i="7" s="1"/>
  <c r="BR79" i="7" s="1"/>
  <c r="AQ63" i="7"/>
  <c r="BG31" i="7" s="1"/>
  <c r="BG47" i="7" s="1"/>
  <c r="BH80" i="7" s="1"/>
  <c r="W62" i="7"/>
  <c r="X62" i="7" s="1"/>
  <c r="W122" i="7"/>
  <c r="X122" i="7" s="1"/>
  <c r="AU63" i="7"/>
  <c r="BK31" i="7" s="1"/>
  <c r="BK47" i="7" s="1"/>
  <c r="BL80" i="7" s="1"/>
  <c r="W182" i="7"/>
  <c r="X182" i="7" s="1"/>
  <c r="AY63" i="7"/>
  <c r="BO31" i="7" s="1"/>
  <c r="BO47" i="7" s="1"/>
  <c r="BP80" i="7" s="1"/>
  <c r="W242" i="7"/>
  <c r="X242" i="7" s="1"/>
  <c r="BC63" i="7"/>
  <c r="BS31" i="7" s="1"/>
  <c r="BS47" i="7" s="1"/>
  <c r="BT80" i="7" s="1"/>
  <c r="W93" i="7"/>
  <c r="X93" i="7" s="1"/>
  <c r="AS64" i="7"/>
  <c r="BI32" i="7" s="1"/>
  <c r="BI48" i="7" s="1"/>
  <c r="BJ81" i="7" s="1"/>
  <c r="W153" i="7"/>
  <c r="X153" i="7" s="1"/>
  <c r="AW64" i="7"/>
  <c r="BM32" i="7" s="1"/>
  <c r="BM48" i="7" s="1"/>
  <c r="BN81" i="7" s="1"/>
  <c r="AQ65" i="7"/>
  <c r="BG33" i="7" s="1"/>
  <c r="BG49" i="7" s="1"/>
  <c r="BH82" i="7" s="1"/>
  <c r="W64" i="7"/>
  <c r="X64" i="7" s="1"/>
  <c r="W124" i="7"/>
  <c r="X124" i="7" s="1"/>
  <c r="AU65" i="7"/>
  <c r="BK33" i="7" s="1"/>
  <c r="BK49" i="7" s="1"/>
  <c r="BL82" i="7" s="1"/>
  <c r="W244" i="7"/>
  <c r="X244" i="7" s="1"/>
  <c r="BC65" i="7"/>
  <c r="BS33" i="7" s="1"/>
  <c r="BS49" i="7" s="1"/>
  <c r="BT82" i="7" s="1"/>
  <c r="W95" i="7"/>
  <c r="X95" i="7" s="1"/>
  <c r="AS66" i="7"/>
  <c r="BI34" i="7" s="1"/>
  <c r="BI50" i="7" s="1"/>
  <c r="BJ83" i="7" s="1"/>
  <c r="W155" i="7"/>
  <c r="X155" i="7" s="1"/>
  <c r="AW66" i="7"/>
  <c r="BM34" i="7" s="1"/>
  <c r="BM50" i="7" s="1"/>
  <c r="BN83" i="7" s="1"/>
  <c r="W215" i="7"/>
  <c r="X215" i="7" s="1"/>
  <c r="BA66" i="7"/>
  <c r="BQ34" i="7" s="1"/>
  <c r="BQ50" i="7" s="1"/>
  <c r="BR83" i="7" s="1"/>
  <c r="AZ59" i="7"/>
  <c r="BP27" i="7" s="1"/>
  <c r="BP43" i="7" s="1"/>
  <c r="BQ76" i="7" s="1"/>
  <c r="W133" i="7"/>
  <c r="X133" i="7" s="1"/>
  <c r="AV59" i="7"/>
  <c r="BL27" i="7" s="1"/>
  <c r="BL43" i="7" s="1"/>
  <c r="BM76" i="7" s="1"/>
  <c r="W253" i="7"/>
  <c r="X253" i="7" s="1"/>
  <c r="BD59" i="7"/>
  <c r="BT27" i="7" s="1"/>
  <c r="BT43" i="7" s="1"/>
  <c r="BU76" i="7" s="1"/>
  <c r="W104" i="7"/>
  <c r="X104" i="7" s="1"/>
  <c r="AT60" i="7"/>
  <c r="BJ28" i="7" s="1"/>
  <c r="BJ44" i="7" s="1"/>
  <c r="BK77" i="7" s="1"/>
  <c r="W164" i="7"/>
  <c r="X164" i="7" s="1"/>
  <c r="AX60" i="7"/>
  <c r="BN28" i="7" s="1"/>
  <c r="BN44" i="7" s="1"/>
  <c r="BO77" i="7" s="1"/>
  <c r="W224" i="7"/>
  <c r="X224" i="7" s="1"/>
  <c r="BB60" i="7"/>
  <c r="BR28" i="7" s="1"/>
  <c r="BR44" i="7" s="1"/>
  <c r="BS77" i="7" s="1"/>
  <c r="W135" i="7"/>
  <c r="X135" i="7" s="1"/>
  <c r="AV61" i="7"/>
  <c r="BL29" i="7" s="1"/>
  <c r="BL45" i="7" s="1"/>
  <c r="BM78" i="7" s="1"/>
  <c r="W195" i="7"/>
  <c r="X195" i="7" s="1"/>
  <c r="AZ61" i="7"/>
  <c r="BP29" i="7" s="1"/>
  <c r="BP45" i="7" s="1"/>
  <c r="BQ78" i="7" s="1"/>
  <c r="W255" i="7"/>
  <c r="X255" i="7" s="1"/>
  <c r="BD61" i="7"/>
  <c r="BT29" i="7" s="1"/>
  <c r="BT45" i="7" s="1"/>
  <c r="BU78" i="7" s="1"/>
  <c r="AP62" i="7"/>
  <c r="BF30" i="7" s="1"/>
  <c r="BF46" i="7" s="1"/>
  <c r="BG79" i="7" s="1"/>
  <c r="W46" i="7"/>
  <c r="X46" i="7" s="1"/>
  <c r="AT62" i="7"/>
  <c r="BJ30" i="7" s="1"/>
  <c r="BJ46" i="7" s="1"/>
  <c r="BK79" i="7" s="1"/>
  <c r="W106" i="7"/>
  <c r="X106" i="7" s="1"/>
  <c r="W166" i="7"/>
  <c r="X166" i="7" s="1"/>
  <c r="AX62" i="7"/>
  <c r="BN30" i="7" s="1"/>
  <c r="BN46" i="7" s="1"/>
  <c r="BO79" i="7" s="1"/>
  <c r="W226" i="7"/>
  <c r="X226" i="7" s="1"/>
  <c r="BB62" i="7"/>
  <c r="BR30" i="7" s="1"/>
  <c r="BR46" i="7" s="1"/>
  <c r="BS79" i="7" s="1"/>
  <c r="W77" i="7"/>
  <c r="X77" i="7" s="1"/>
  <c r="AR63" i="7"/>
  <c r="BH31" i="7" s="1"/>
  <c r="BH47" i="7" s="1"/>
  <c r="BI80" i="7" s="1"/>
  <c r="W137" i="7"/>
  <c r="X137" i="7" s="1"/>
  <c r="AV63" i="7"/>
  <c r="BL31" i="7" s="1"/>
  <c r="BL47" i="7" s="1"/>
  <c r="BM80" i="7" s="1"/>
  <c r="W197" i="7"/>
  <c r="X197" i="7" s="1"/>
  <c r="AZ63" i="7"/>
  <c r="BP31" i="7" s="1"/>
  <c r="BP47" i="7" s="1"/>
  <c r="BQ80" i="7" s="1"/>
  <c r="AP64" i="7"/>
  <c r="BF32" i="7" s="1"/>
  <c r="BF48" i="7" s="1"/>
  <c r="BG81" i="7" s="1"/>
  <c r="W48" i="7"/>
  <c r="X48" i="7" s="1"/>
  <c r="W108" i="7"/>
  <c r="X108" i="7" s="1"/>
  <c r="AT64" i="7"/>
  <c r="BJ32" i="7" s="1"/>
  <c r="BJ48" i="7" s="1"/>
  <c r="BK81" i="7" s="1"/>
  <c r="W168" i="7"/>
  <c r="X168" i="7" s="1"/>
  <c r="AX64" i="7"/>
  <c r="BN32" i="7" s="1"/>
  <c r="BN48" i="7" s="1"/>
  <c r="BO81" i="7" s="1"/>
  <c r="W228" i="7"/>
  <c r="X228" i="7" s="1"/>
  <c r="BB64" i="7"/>
  <c r="BR32" i="7" s="1"/>
  <c r="BR48" i="7" s="1"/>
  <c r="BS81" i="7" s="1"/>
  <c r="W79" i="7"/>
  <c r="X79" i="7" s="1"/>
  <c r="AR65" i="7"/>
  <c r="BH33" i="7" s="1"/>
  <c r="BH49" i="7" s="1"/>
  <c r="BI82" i="7" s="1"/>
  <c r="AV65" i="7"/>
  <c r="BL33" i="7" s="1"/>
  <c r="BL49" i="7" s="1"/>
  <c r="BM82" i="7" s="1"/>
  <c r="W139" i="7"/>
  <c r="X139" i="7" s="1"/>
  <c r="W199" i="7"/>
  <c r="X199" i="7" s="1"/>
  <c r="AZ65" i="7"/>
  <c r="BP33" i="7" s="1"/>
  <c r="BP49" i="7" s="1"/>
  <c r="BQ82" i="7" s="1"/>
  <c r="W259" i="7"/>
  <c r="X259" i="7" s="1"/>
  <c r="BD65" i="7"/>
  <c r="BT33" i="7" s="1"/>
  <c r="BT49" i="7" s="1"/>
  <c r="BU82" i="7" s="1"/>
  <c r="AP66" i="7"/>
  <c r="BF34" i="7" s="1"/>
  <c r="BF50" i="7" s="1"/>
  <c r="BG83" i="7" s="1"/>
  <c r="W50" i="7"/>
  <c r="X50" i="7" s="1"/>
  <c r="W110" i="7"/>
  <c r="X110" i="7" s="1"/>
  <c r="AT66" i="7"/>
  <c r="BJ34" i="7" s="1"/>
  <c r="BJ50" i="7" s="1"/>
  <c r="BK83" i="7" s="1"/>
  <c r="W170" i="7"/>
  <c r="X170" i="7" s="1"/>
  <c r="AX66" i="7"/>
  <c r="BN34" i="7" s="1"/>
  <c r="BN50" i="7" s="1"/>
  <c r="BO83" i="7" s="1"/>
  <c r="W230" i="7"/>
  <c r="X230" i="7" s="1"/>
  <c r="BB66" i="7"/>
  <c r="BR34" i="7" s="1"/>
  <c r="BR50" i="7" s="1"/>
  <c r="BS83" i="7" s="1"/>
  <c r="W35" i="7"/>
  <c r="X35" i="7" s="1"/>
  <c r="AW60" i="7"/>
  <c r="BM28" i="7" s="1"/>
  <c r="BM44" i="7" s="1"/>
  <c r="BN77" i="7" s="1"/>
  <c r="BD63" i="7"/>
  <c r="BT31" i="7" s="1"/>
  <c r="BT47" i="7" s="1"/>
  <c r="BU80" i="7" s="1"/>
  <c r="W185" i="7"/>
  <c r="X185" i="7" s="1"/>
  <c r="AY66" i="7"/>
  <c r="BO34" i="7" s="1"/>
  <c r="BO50" i="7" s="1"/>
  <c r="BP83" i="7" s="1"/>
  <c r="W245" i="7"/>
  <c r="X245" i="7" s="1"/>
  <c r="BC66" i="7"/>
  <c r="BS34" i="7" s="1"/>
  <c r="BS50" i="7" s="1"/>
  <c r="BT83" i="7" s="1"/>
  <c r="BA64" i="7"/>
  <c r="BQ32" i="7" s="1"/>
  <c r="BQ48" i="7" s="1"/>
  <c r="BR81" i="7" s="1"/>
  <c r="W184" i="7"/>
  <c r="X184" i="7" s="1"/>
  <c r="W109" i="7"/>
  <c r="X109" i="7" s="1"/>
  <c r="AT65" i="7"/>
  <c r="BJ33" i="7" s="1"/>
  <c r="BJ49" i="7" s="1"/>
  <c r="BK82" i="7" s="1"/>
  <c r="W229" i="7"/>
  <c r="X229" i="7" s="1"/>
  <c r="BB65" i="7"/>
  <c r="BR33" i="7" s="1"/>
  <c r="BR49" i="7" s="1"/>
  <c r="BS82" i="7" s="1"/>
  <c r="W80" i="7"/>
  <c r="X80" i="7" s="1"/>
  <c r="AR66" i="7"/>
  <c r="BH34" i="7" s="1"/>
  <c r="BH50" i="7" s="1"/>
  <c r="BI83" i="7" s="1"/>
  <c r="W140" i="7"/>
  <c r="X140" i="7" s="1"/>
  <c r="AV66" i="7"/>
  <c r="BL34" i="7" s="1"/>
  <c r="BL50" i="7" s="1"/>
  <c r="BM83" i="7" s="1"/>
  <c r="W200" i="7"/>
  <c r="X200" i="7" s="1"/>
  <c r="AZ66" i="7"/>
  <c r="BP34" i="7" s="1"/>
  <c r="BP50" i="7" s="1"/>
  <c r="BQ83" i="7" s="1"/>
  <c r="W260" i="7"/>
  <c r="X260" i="7" s="1"/>
  <c r="BD66" i="7"/>
  <c r="BT34" i="7" s="1"/>
  <c r="BT50" i="7" s="1"/>
  <c r="BU83" i="7" s="1"/>
  <c r="AX65" i="7"/>
  <c r="BN33" i="7" s="1"/>
  <c r="BN49" i="7" s="1"/>
  <c r="BO82" i="7" s="1"/>
  <c r="BC34" i="7" l="1"/>
  <c r="Y245" i="7" s="1"/>
  <c r="AA245" i="7"/>
  <c r="AB245" i="7" s="1"/>
  <c r="BD32" i="7"/>
  <c r="Y258" i="7" s="1"/>
  <c r="AA258" i="7"/>
  <c r="AB258" i="7" s="1"/>
  <c r="BD34" i="7"/>
  <c r="BD50" i="7" s="1"/>
  <c r="BE83" i="7" s="1"/>
  <c r="AA260" i="7"/>
  <c r="AB260" i="7" s="1"/>
  <c r="BC32" i="7"/>
  <c r="Y243" i="7" s="1"/>
  <c r="AA243" i="7"/>
  <c r="AB243" i="7" s="1"/>
  <c r="AP34" i="7"/>
  <c r="AP50" i="7" s="1"/>
  <c r="AQ83" i="7" s="1"/>
  <c r="AA50" i="7"/>
  <c r="AB50" i="7" s="1"/>
  <c r="AO34" i="7"/>
  <c r="Y35" i="7" s="1"/>
  <c r="AA35" i="7"/>
  <c r="AB35" i="7" s="1"/>
  <c r="BD33" i="7"/>
  <c r="AA259" i="7"/>
  <c r="AB259" i="7" s="1"/>
  <c r="AQ32" i="7"/>
  <c r="AQ48" i="7" s="1"/>
  <c r="AR81" i="7" s="1"/>
  <c r="AA63" i="7"/>
  <c r="AB63" i="7" s="1"/>
  <c r="AP32" i="7"/>
  <c r="AA48" i="7"/>
  <c r="AB48" i="7" s="1"/>
  <c r="AQ31" i="7"/>
  <c r="Y62" i="7" s="1"/>
  <c r="AA62" i="7"/>
  <c r="AB62" i="7" s="1"/>
  <c r="AO33" i="7"/>
  <c r="Y34" i="7" s="1"/>
  <c r="AA34" i="7"/>
  <c r="AB34" i="7" s="1"/>
  <c r="AO21" i="7"/>
  <c r="Y22" i="7" s="1"/>
  <c r="AA22" i="7"/>
  <c r="AB22" i="7" s="1"/>
  <c r="BC21" i="7"/>
  <c r="Y232" i="7" s="1"/>
  <c r="AA232" i="7"/>
  <c r="AB232" i="7" s="1"/>
  <c r="BC22" i="7"/>
  <c r="BC38" i="7" s="1"/>
  <c r="BD71" i="7" s="1"/>
  <c r="AA233" i="7"/>
  <c r="AB233" i="7" s="1"/>
  <c r="BC20" i="7"/>
  <c r="Y231" i="7" s="1"/>
  <c r="AA231" i="7"/>
  <c r="AB231" i="7" s="1"/>
  <c r="BD30" i="7"/>
  <c r="Y256" i="7" s="1"/>
  <c r="AA256" i="7"/>
  <c r="AB256" i="7" s="1"/>
  <c r="BC33" i="7"/>
  <c r="Y244" i="7" s="1"/>
  <c r="AA244" i="7"/>
  <c r="AB244" i="7" s="1"/>
  <c r="BC30" i="7"/>
  <c r="Y241" i="7" s="1"/>
  <c r="AA241" i="7"/>
  <c r="AB241" i="7" s="1"/>
  <c r="BC31" i="7"/>
  <c r="Y242" i="7" s="1"/>
  <c r="AA242" i="7"/>
  <c r="AB242" i="7" s="1"/>
  <c r="BD20" i="7"/>
  <c r="Y246" i="7" s="1"/>
  <c r="AA246" i="7"/>
  <c r="AB246" i="7" s="1"/>
  <c r="BD31" i="7"/>
  <c r="BD47" i="7" s="1"/>
  <c r="BE80" i="7" s="1"/>
  <c r="AA257" i="7"/>
  <c r="AB257" i="7" s="1"/>
  <c r="AR18" i="7"/>
  <c r="BZ18" i="7" s="1"/>
  <c r="CQ18" i="7" s="1"/>
  <c r="AA80" i="7"/>
  <c r="AB80" i="7" s="1"/>
  <c r="AP14" i="7"/>
  <c r="BX14" i="7" s="1"/>
  <c r="CO14" i="7" s="1"/>
  <c r="AA46" i="7"/>
  <c r="AB46" i="7" s="1"/>
  <c r="AP33" i="7"/>
  <c r="Y49" i="7" s="1"/>
  <c r="AA49" i="7"/>
  <c r="AB49" i="7" s="1"/>
  <c r="AO30" i="7"/>
  <c r="AO46" i="7" s="1"/>
  <c r="AP79" i="7" s="1"/>
  <c r="AA31" i="7"/>
  <c r="AB31" i="7" s="1"/>
  <c r="AO32" i="7"/>
  <c r="Y33" i="7" s="1"/>
  <c r="AA33" i="7"/>
  <c r="AB33" i="7" s="1"/>
  <c r="AO15" i="7"/>
  <c r="BF15" i="7" s="1"/>
  <c r="AA32" i="7"/>
  <c r="AB32" i="7" s="1"/>
  <c r="AP31" i="7"/>
  <c r="Y47" i="7" s="1"/>
  <c r="AA47" i="7"/>
  <c r="AB47" i="7" s="1"/>
  <c r="W21" i="7"/>
  <c r="X21" i="7" s="1"/>
  <c r="AO17" i="7"/>
  <c r="BW17" i="7" s="1"/>
  <c r="CN17" i="7" s="1"/>
  <c r="AO18" i="7"/>
  <c r="BW18" i="7" s="1"/>
  <c r="CN18" i="7" s="1"/>
  <c r="Y50" i="7"/>
  <c r="AP18" i="7"/>
  <c r="BX18" i="7" s="1"/>
  <c r="CO18" i="7" s="1"/>
  <c r="AQ15" i="7"/>
  <c r="BY15" i="7" s="1"/>
  <c r="CP15" i="7" s="1"/>
  <c r="AO5" i="7"/>
  <c r="BW5" i="7" s="1"/>
  <c r="CN5" i="7" s="1"/>
  <c r="AP15" i="7"/>
  <c r="BX15" i="7" s="1"/>
  <c r="CO15" i="7" s="1"/>
  <c r="BW15" i="7"/>
  <c r="CN15" i="7" s="1"/>
  <c r="AP30" i="7"/>
  <c r="Y46" i="7" s="1"/>
  <c r="BD4" i="7"/>
  <c r="CL4" i="7" s="1"/>
  <c r="DC4" i="7" s="1"/>
  <c r="AO16" i="7"/>
  <c r="BW16" i="7" s="1"/>
  <c r="CN16" i="7" s="1"/>
  <c r="AO31" i="7"/>
  <c r="Y32" i="7" s="1"/>
  <c r="AP17" i="7"/>
  <c r="BX17" i="7" s="1"/>
  <c r="CO17" i="7" s="1"/>
  <c r="BG14" i="7"/>
  <c r="AP53" i="7"/>
  <c r="BF21" i="7" s="1"/>
  <c r="BF37" i="7" s="1"/>
  <c r="BG70" i="7" s="1"/>
  <c r="W37" i="7"/>
  <c r="X37" i="7" s="1"/>
  <c r="AR34" i="7"/>
  <c r="Y80" i="7" s="1"/>
  <c r="AO14" i="7"/>
  <c r="BF14" i="7" s="1"/>
  <c r="Y257" i="7"/>
  <c r="AP52" i="7"/>
  <c r="BF20" i="7" s="1"/>
  <c r="BF36" i="7" s="1"/>
  <c r="BG69" i="7" s="1"/>
  <c r="W52" i="7"/>
  <c r="X52" i="7" s="1"/>
  <c r="BC47" i="7"/>
  <c r="BD80" i="7" s="1"/>
  <c r="AP16" i="7"/>
  <c r="BG16" i="7" s="1"/>
  <c r="BC37" i="7"/>
  <c r="BD70" i="7" s="1"/>
  <c r="AQ16" i="7"/>
  <c r="BY16" i="7" s="1"/>
  <c r="CP16" i="7" s="1"/>
  <c r="BC16" i="7"/>
  <c r="CK16" i="7" s="1"/>
  <c r="DB16" i="7" s="1"/>
  <c r="BD15" i="7"/>
  <c r="CL15" i="7" s="1"/>
  <c r="DC15" i="7" s="1"/>
  <c r="BD16" i="7"/>
  <c r="CL16" i="7" s="1"/>
  <c r="DC16" i="7" s="1"/>
  <c r="BC36" i="7"/>
  <c r="BD69" i="7" s="1"/>
  <c r="BC18" i="7"/>
  <c r="BT18" i="7" s="1"/>
  <c r="BC17" i="7"/>
  <c r="CK17" i="7" s="1"/>
  <c r="DB17" i="7" s="1"/>
  <c r="BC49" i="7"/>
  <c r="BD82" i="7" s="1"/>
  <c r="BD17" i="7"/>
  <c r="CL17" i="7" s="1"/>
  <c r="DC17" i="7" s="1"/>
  <c r="BC4" i="7"/>
  <c r="CK4" i="7" s="1"/>
  <c r="DB4" i="7" s="1"/>
  <c r="BC50" i="7"/>
  <c r="BD83" i="7" s="1"/>
  <c r="BC14" i="7"/>
  <c r="CK14" i="7" s="1"/>
  <c r="DB14" i="7" s="1"/>
  <c r="BC15" i="7"/>
  <c r="CK15" i="7" s="1"/>
  <c r="DB15" i="7" s="1"/>
  <c r="BD14" i="7"/>
  <c r="BU14" i="7" s="1"/>
  <c r="Y260" i="7"/>
  <c r="BD18" i="7"/>
  <c r="BU18" i="7" s="1"/>
  <c r="BC6" i="7"/>
  <c r="CK6" i="7" s="1"/>
  <c r="DB6" i="7" s="1"/>
  <c r="BC5" i="7"/>
  <c r="CK5" i="7" s="1"/>
  <c r="DB5" i="7" s="1"/>
  <c r="BD22" i="7"/>
  <c r="BD6" i="7"/>
  <c r="E22" i="7"/>
  <c r="Z6" i="7" s="1"/>
  <c r="AA53" i="7" s="1"/>
  <c r="AB53" i="7" s="1"/>
  <c r="BD21" i="7"/>
  <c r="BD5" i="7"/>
  <c r="F21" i="7"/>
  <c r="AA5" i="7" s="1"/>
  <c r="AA67" i="7" s="1"/>
  <c r="AB67" i="7" s="1"/>
  <c r="AO20" i="7"/>
  <c r="AO4" i="7"/>
  <c r="AP20" i="7"/>
  <c r="AP4" i="7"/>
  <c r="AR33" i="7"/>
  <c r="AR17" i="7"/>
  <c r="AQ53" i="7"/>
  <c r="BG21" i="7" s="1"/>
  <c r="BG37" i="7" s="1"/>
  <c r="BH70" i="7" s="1"/>
  <c r="F20" i="7"/>
  <c r="AA4" i="7" s="1"/>
  <c r="AA66" i="7" s="1"/>
  <c r="AB66" i="7" s="1"/>
  <c r="AQ20" i="7"/>
  <c r="AQ4" i="7"/>
  <c r="AP48" i="7"/>
  <c r="AQ81" i="7" s="1"/>
  <c r="Y48" i="7"/>
  <c r="AQ34" i="7"/>
  <c r="AQ18" i="7"/>
  <c r="AO52" i="7"/>
  <c r="BE20" i="7" s="1"/>
  <c r="BE36" i="7" s="1"/>
  <c r="BF69" i="7" s="1"/>
  <c r="AQ30" i="7"/>
  <c r="AQ14" i="7"/>
  <c r="W36" i="7"/>
  <c r="X36" i="7" s="1"/>
  <c r="AR31" i="7"/>
  <c r="AR15" i="7"/>
  <c r="AB3" i="7"/>
  <c r="BJ3" i="7" s="1"/>
  <c r="CR3" i="7" s="1"/>
  <c r="AP21" i="7"/>
  <c r="AP5" i="7"/>
  <c r="AQ52" i="7"/>
  <c r="BG20" i="7" s="1"/>
  <c r="BG36" i="7" s="1"/>
  <c r="BH69" i="7" s="1"/>
  <c r="F22" i="7"/>
  <c r="AA6" i="7" s="1"/>
  <c r="AA68" i="7" s="1"/>
  <c r="AB68" i="7" s="1"/>
  <c r="AQ33" i="7"/>
  <c r="AQ17" i="7"/>
  <c r="Y259" i="7"/>
  <c r="BD49" i="7"/>
  <c r="BE82" i="7" s="1"/>
  <c r="AQ21" i="7"/>
  <c r="AQ5" i="7"/>
  <c r="AR32" i="7"/>
  <c r="AR16" i="7"/>
  <c r="AR30" i="7"/>
  <c r="AR14" i="7"/>
  <c r="W51" i="7"/>
  <c r="X51" i="7" s="1"/>
  <c r="BD48" i="7" l="1"/>
  <c r="BE81" i="7" s="1"/>
  <c r="Y31" i="7"/>
  <c r="BI18" i="7"/>
  <c r="Y233" i="7"/>
  <c r="Y63" i="7"/>
  <c r="BC48" i="7"/>
  <c r="BD81" i="7" s="1"/>
  <c r="AO50" i="7"/>
  <c r="AP83" i="7" s="1"/>
  <c r="AO48" i="7"/>
  <c r="AP81" i="7" s="1"/>
  <c r="BD36" i="7"/>
  <c r="BE69" i="7" s="1"/>
  <c r="AO49" i="7"/>
  <c r="AP82" i="7" s="1"/>
  <c r="BC46" i="7"/>
  <c r="BD79" i="7" s="1"/>
  <c r="AP47" i="7"/>
  <c r="AQ80" i="7" s="1"/>
  <c r="BD46" i="7"/>
  <c r="BE79" i="7" s="1"/>
  <c r="AQ47" i="7"/>
  <c r="AR80" i="7" s="1"/>
  <c r="AP49" i="7"/>
  <c r="AQ82" i="7" s="1"/>
  <c r="AO37" i="7"/>
  <c r="AP70" i="7" s="1"/>
  <c r="BF17" i="7"/>
  <c r="BF18" i="7"/>
  <c r="BG18" i="7"/>
  <c r="W66" i="7"/>
  <c r="X66" i="7" s="1"/>
  <c r="BH15" i="7"/>
  <c r="AR52" i="7"/>
  <c r="BH20" i="7" s="1"/>
  <c r="BH36" i="7" s="1"/>
  <c r="BI69" i="7" s="1"/>
  <c r="BF5" i="7"/>
  <c r="BG17" i="7"/>
  <c r="BG15" i="7"/>
  <c r="BU4" i="7"/>
  <c r="BF16" i="7"/>
  <c r="AP46" i="7"/>
  <c r="AQ79" i="7" s="1"/>
  <c r="AR54" i="7"/>
  <c r="BH22" i="7" s="1"/>
  <c r="BH38" i="7" s="1"/>
  <c r="BI71" i="7" s="1"/>
  <c r="BW14" i="7"/>
  <c r="CN14" i="7" s="1"/>
  <c r="AR53" i="7"/>
  <c r="BH21" i="7" s="1"/>
  <c r="BH37" i="7" s="1"/>
  <c r="BI70" i="7" s="1"/>
  <c r="AO47" i="7"/>
  <c r="AP80" i="7" s="1"/>
  <c r="W68" i="7"/>
  <c r="X68" i="7" s="1"/>
  <c r="BU16" i="7"/>
  <c r="AR50" i="7"/>
  <c r="AS83" i="7" s="1"/>
  <c r="AC7" i="7"/>
  <c r="AA99" i="7" s="1"/>
  <c r="AB99" i="7" s="1"/>
  <c r="AE7" i="7"/>
  <c r="AA129" i="7" s="1"/>
  <c r="AB129" i="7" s="1"/>
  <c r="AF7" i="7"/>
  <c r="AA144" i="7" s="1"/>
  <c r="AB144" i="7" s="1"/>
  <c r="AM7" i="7"/>
  <c r="AA249" i="7" s="1"/>
  <c r="AB249" i="7" s="1"/>
  <c r="AB7" i="7"/>
  <c r="AA84" i="7" s="1"/>
  <c r="AB84" i="7" s="1"/>
  <c r="AD7" i="7"/>
  <c r="AA114" i="7" s="1"/>
  <c r="AB114" i="7" s="1"/>
  <c r="AL7" i="7"/>
  <c r="AA234" i="7" s="1"/>
  <c r="AB234" i="7" s="1"/>
  <c r="D23" i="7"/>
  <c r="Y7" i="7" s="1"/>
  <c r="AA39" i="7" s="1"/>
  <c r="AB39" i="7" s="1"/>
  <c r="AI7" i="7"/>
  <c r="AA189" i="7" s="1"/>
  <c r="AB189" i="7" s="1"/>
  <c r="AG7" i="7"/>
  <c r="AA159" i="7" s="1"/>
  <c r="AB159" i="7" s="1"/>
  <c r="AK7" i="7"/>
  <c r="AA219" i="7" s="1"/>
  <c r="AB219" i="7" s="1"/>
  <c r="AH7" i="7"/>
  <c r="AA174" i="7" s="1"/>
  <c r="AB174" i="7" s="1"/>
  <c r="AJ7" i="7"/>
  <c r="AA204" i="7" s="1"/>
  <c r="AB204" i="7" s="1"/>
  <c r="B23" i="7"/>
  <c r="AM23" i="7" s="1"/>
  <c r="AN23" i="7" s="1"/>
  <c r="AN39" i="7" s="1"/>
  <c r="AO72" i="7" s="1"/>
  <c r="C22" i="7"/>
  <c r="D22" i="7"/>
  <c r="Y6" i="7" s="1"/>
  <c r="AA38" i="7" s="1"/>
  <c r="AB38" i="7" s="1"/>
  <c r="BX16" i="7"/>
  <c r="CO16" i="7" s="1"/>
  <c r="CL14" i="7"/>
  <c r="DC14" i="7" s="1"/>
  <c r="BH16" i="7"/>
  <c r="BT16" i="7"/>
  <c r="BT4" i="7"/>
  <c r="BU15" i="7"/>
  <c r="BT6" i="7"/>
  <c r="BU17" i="7"/>
  <c r="CK18" i="7"/>
  <c r="DB18" i="7" s="1"/>
  <c r="BT14" i="7"/>
  <c r="CL18" i="7"/>
  <c r="DC18" i="7" s="1"/>
  <c r="BT17" i="7"/>
  <c r="BT15" i="7"/>
  <c r="BT5" i="7"/>
  <c r="BZ14" i="7"/>
  <c r="CQ14" i="7" s="1"/>
  <c r="BI14" i="7"/>
  <c r="AS22" i="7"/>
  <c r="AS6" i="7"/>
  <c r="BY4" i="7"/>
  <c r="CP4" i="7" s="1"/>
  <c r="BH4" i="7"/>
  <c r="BW4" i="7"/>
  <c r="CN4" i="7" s="1"/>
  <c r="BF4" i="7"/>
  <c r="CL6" i="7"/>
  <c r="DC6" i="7" s="1"/>
  <c r="BU6" i="7"/>
  <c r="Y76" i="7"/>
  <c r="AR46" i="7"/>
  <c r="AS79" i="7" s="1"/>
  <c r="Y52" i="7"/>
  <c r="AQ37" i="7"/>
  <c r="AR70" i="7" s="1"/>
  <c r="BX5" i="7"/>
  <c r="CO5" i="7" s="1"/>
  <c r="BG5" i="7"/>
  <c r="AS21" i="7"/>
  <c r="AS5" i="7"/>
  <c r="AS31" i="7"/>
  <c r="AS15" i="7"/>
  <c r="Y61" i="7"/>
  <c r="AQ46" i="7"/>
  <c r="AR79" i="7" s="1"/>
  <c r="BY18" i="7"/>
  <c r="CP18" i="7" s="1"/>
  <c r="BH18" i="7"/>
  <c r="Y51" i="7"/>
  <c r="AQ36" i="7"/>
  <c r="AR69" i="7" s="1"/>
  <c r="AO36" i="7"/>
  <c r="AP69" i="7" s="1"/>
  <c r="Y21" i="7"/>
  <c r="W67" i="7"/>
  <c r="X67" i="7" s="1"/>
  <c r="Y248" i="7"/>
  <c r="BD38" i="7"/>
  <c r="BE71" i="7" s="1"/>
  <c r="BH5" i="7"/>
  <c r="BY5" i="7"/>
  <c r="CP5" i="7" s="1"/>
  <c r="Y64" i="7"/>
  <c r="AQ49" i="7"/>
  <c r="AR82" i="7" s="1"/>
  <c r="AS34" i="7"/>
  <c r="AS18" i="7"/>
  <c r="BY14" i="7"/>
  <c r="CP14" i="7" s="1"/>
  <c r="BH14" i="7"/>
  <c r="AQ22" i="7"/>
  <c r="AQ6" i="7"/>
  <c r="BZ16" i="7"/>
  <c r="CQ16" i="7" s="1"/>
  <c r="BI16" i="7"/>
  <c r="AR22" i="7"/>
  <c r="AR6" i="7"/>
  <c r="Y37" i="7"/>
  <c r="AP37" i="7"/>
  <c r="AQ70" i="7" s="1"/>
  <c r="AS32" i="7"/>
  <c r="AS16" i="7"/>
  <c r="Y65" i="7"/>
  <c r="AQ50" i="7"/>
  <c r="AR83" i="7" s="1"/>
  <c r="AR20" i="7"/>
  <c r="AR4" i="7"/>
  <c r="BZ17" i="7"/>
  <c r="CQ17" i="7" s="1"/>
  <c r="BI17" i="7"/>
  <c r="BG4" i="7"/>
  <c r="BX4" i="7"/>
  <c r="CO4" i="7" s="1"/>
  <c r="CL5" i="7"/>
  <c r="DC5" i="7" s="1"/>
  <c r="BU5" i="7"/>
  <c r="AQ54" i="7"/>
  <c r="BG22" i="7" s="1"/>
  <c r="BG38" i="7" s="1"/>
  <c r="BH71" i="7" s="1"/>
  <c r="AS30" i="7"/>
  <c r="AS14" i="7"/>
  <c r="Y77" i="7"/>
  <c r="AR47" i="7"/>
  <c r="AS80" i="7" s="1"/>
  <c r="Y78" i="7"/>
  <c r="AR48" i="7"/>
  <c r="AS81" i="7" s="1"/>
  <c r="BY17" i="7"/>
  <c r="CP17" i="7" s="1"/>
  <c r="BH17" i="7"/>
  <c r="AC3" i="7"/>
  <c r="BK3" i="7" s="1"/>
  <c r="CS3" i="7" s="1"/>
  <c r="AS20" i="7"/>
  <c r="AS4" i="7"/>
  <c r="AS33" i="7"/>
  <c r="AS17" i="7"/>
  <c r="BZ15" i="7"/>
  <c r="CQ15" i="7" s="1"/>
  <c r="BI15" i="7"/>
  <c r="AR49" i="7"/>
  <c r="AS82" i="7" s="1"/>
  <c r="Y79" i="7"/>
  <c r="Y36" i="7"/>
  <c r="AP36" i="7"/>
  <c r="AQ69" i="7" s="1"/>
  <c r="AR5" i="7"/>
  <c r="AR21" i="7"/>
  <c r="Y247" i="7"/>
  <c r="BD37" i="7"/>
  <c r="BE70" i="7" s="1"/>
  <c r="W53" i="7"/>
  <c r="X53" i="7" s="1"/>
  <c r="AP7" i="7" l="1"/>
  <c r="BG7" i="7" s="1"/>
  <c r="AP23" i="7"/>
  <c r="Y39" i="7" s="1"/>
  <c r="AP55" i="7"/>
  <c r="BF23" i="7" s="1"/>
  <c r="BF39" i="7" s="1"/>
  <c r="BG72" i="7" s="1"/>
  <c r="W39" i="7"/>
  <c r="X39" i="7" s="1"/>
  <c r="X6" i="7"/>
  <c r="AA23" i="7" s="1"/>
  <c r="AB23" i="7" s="1"/>
  <c r="AO54" i="7"/>
  <c r="BE22" i="7" s="1"/>
  <c r="BE38" i="7" s="1"/>
  <c r="BF71" i="7" s="1"/>
  <c r="BC23" i="7"/>
  <c r="BC7" i="7"/>
  <c r="AS23" i="7"/>
  <c r="AS7" i="7"/>
  <c r="W38" i="7"/>
  <c r="X38" i="7" s="1"/>
  <c r="W23" i="7"/>
  <c r="X23" i="7" s="1"/>
  <c r="C23" i="7"/>
  <c r="W24" i="7" s="1"/>
  <c r="X24" i="7" s="1"/>
  <c r="AP54" i="7"/>
  <c r="BF22" i="7" s="1"/>
  <c r="BF38" i="7" s="1"/>
  <c r="BG71" i="7" s="1"/>
  <c r="AB8" i="7"/>
  <c r="AA85" i="7" s="1"/>
  <c r="AB85" i="7" s="1"/>
  <c r="AJ8" i="7"/>
  <c r="AA205" i="7" s="1"/>
  <c r="AB205" i="7" s="1"/>
  <c r="AE8" i="7"/>
  <c r="AA130" i="7" s="1"/>
  <c r="AB130" i="7" s="1"/>
  <c r="AC8" i="7"/>
  <c r="AA100" i="7" s="1"/>
  <c r="AB100" i="7" s="1"/>
  <c r="AH8" i="7"/>
  <c r="AA175" i="7" s="1"/>
  <c r="AB175" i="7" s="1"/>
  <c r="AF8" i="7"/>
  <c r="AA145" i="7" s="1"/>
  <c r="AB145" i="7" s="1"/>
  <c r="AI8" i="7"/>
  <c r="AA190" i="7" s="1"/>
  <c r="AB190" i="7" s="1"/>
  <c r="AM8" i="7"/>
  <c r="AA250" i="7" s="1"/>
  <c r="AB250" i="7" s="1"/>
  <c r="AD8" i="7"/>
  <c r="AA115" i="7" s="1"/>
  <c r="AB115" i="7" s="1"/>
  <c r="AG8" i="7"/>
  <c r="AA160" i="7" s="1"/>
  <c r="AB160" i="7" s="1"/>
  <c r="AL8" i="7"/>
  <c r="AA235" i="7" s="1"/>
  <c r="AB235" i="7" s="1"/>
  <c r="AK8" i="7"/>
  <c r="AA220" i="7" s="1"/>
  <c r="AB220" i="7" s="1"/>
  <c r="B24" i="7"/>
  <c r="AM24" i="7" s="1"/>
  <c r="AN24" i="7" s="1"/>
  <c r="AN40" i="7" s="1"/>
  <c r="AO73" i="7" s="1"/>
  <c r="F24" i="7"/>
  <c r="AA8" i="7" s="1"/>
  <c r="AA70" i="7" s="1"/>
  <c r="AB70" i="7" s="1"/>
  <c r="D24" i="7"/>
  <c r="Y8" i="7" s="1"/>
  <c r="AA40" i="7" s="1"/>
  <c r="AB40" i="7" s="1"/>
  <c r="E24" i="7"/>
  <c r="Z8" i="7" s="1"/>
  <c r="AA55" i="7" s="1"/>
  <c r="AB55" i="7" s="1"/>
  <c r="E23" i="7"/>
  <c r="Z7" i="7" s="1"/>
  <c r="AA54" i="7" s="1"/>
  <c r="AB54" i="7" s="1"/>
  <c r="AP22" i="7"/>
  <c r="AP6" i="7"/>
  <c r="BD23" i="7"/>
  <c r="BD7" i="7"/>
  <c r="F23" i="7"/>
  <c r="W69" i="7" s="1"/>
  <c r="X69" i="7" s="1"/>
  <c r="AT33" i="7"/>
  <c r="AT17" i="7"/>
  <c r="BY6" i="7"/>
  <c r="CP6" i="7" s="1"/>
  <c r="BH6" i="7"/>
  <c r="CA5" i="7"/>
  <c r="CR5" i="7" s="1"/>
  <c r="BJ5" i="7"/>
  <c r="CA4" i="7"/>
  <c r="CR4" i="7" s="1"/>
  <c r="BJ4" i="7"/>
  <c r="AT34" i="7"/>
  <c r="AT18" i="7"/>
  <c r="Y91" i="7"/>
  <c r="AS46" i="7"/>
  <c r="AT79" i="7" s="1"/>
  <c r="CA16" i="7"/>
  <c r="CR16" i="7" s="1"/>
  <c r="BJ16" i="7"/>
  <c r="Y53" i="7"/>
  <c r="AQ38" i="7"/>
  <c r="AR71" i="7" s="1"/>
  <c r="Y82" i="7"/>
  <c r="AS37" i="7"/>
  <c r="AT70" i="7" s="1"/>
  <c r="Y83" i="7"/>
  <c r="AS38" i="7"/>
  <c r="AT71" i="7" s="1"/>
  <c r="Y94" i="7"/>
  <c r="AS49" i="7"/>
  <c r="AT82" i="7" s="1"/>
  <c r="AD3" i="7"/>
  <c r="BL3" i="7" s="1"/>
  <c r="CT3" i="7" s="1"/>
  <c r="AT30" i="7"/>
  <c r="AT14" i="7"/>
  <c r="Y81" i="7"/>
  <c r="AS36" i="7"/>
  <c r="AT69" i="7" s="1"/>
  <c r="AT20" i="7"/>
  <c r="AT4" i="7"/>
  <c r="AT31" i="7"/>
  <c r="AT15" i="7"/>
  <c r="Y93" i="7"/>
  <c r="AS48" i="7"/>
  <c r="AT81" i="7" s="1"/>
  <c r="BZ6" i="7"/>
  <c r="CQ6" i="7" s="1"/>
  <c r="BI6" i="7"/>
  <c r="BJ18" i="7"/>
  <c r="CA18" i="7"/>
  <c r="CR18" i="7" s="1"/>
  <c r="W55" i="7"/>
  <c r="X55" i="7" s="1"/>
  <c r="CA15" i="7"/>
  <c r="CR15" i="7" s="1"/>
  <c r="BJ15" i="7"/>
  <c r="BZ5" i="7"/>
  <c r="CQ5" i="7" s="1"/>
  <c r="BI5" i="7"/>
  <c r="AT21" i="7"/>
  <c r="AT5" i="7"/>
  <c r="CA14" i="7"/>
  <c r="CR14" i="7" s="1"/>
  <c r="BJ14" i="7"/>
  <c r="Y66" i="7"/>
  <c r="AR36" i="7"/>
  <c r="AS69" i="7" s="1"/>
  <c r="BX7" i="7"/>
  <c r="CO7" i="7" s="1"/>
  <c r="CA6" i="7"/>
  <c r="CR6" i="7" s="1"/>
  <c r="BJ6" i="7"/>
  <c r="Y67" i="7"/>
  <c r="AR37" i="7"/>
  <c r="AS70" i="7" s="1"/>
  <c r="BJ17" i="7"/>
  <c r="CA17" i="7"/>
  <c r="CR17" i="7" s="1"/>
  <c r="AT23" i="7"/>
  <c r="AT7" i="7"/>
  <c r="AT22" i="7"/>
  <c r="AT6" i="7"/>
  <c r="AT32" i="7"/>
  <c r="AT16" i="7"/>
  <c r="BZ4" i="7"/>
  <c r="CQ4" i="7" s="1"/>
  <c r="BI4" i="7"/>
  <c r="Y68" i="7"/>
  <c r="AR38" i="7"/>
  <c r="AS71" i="7" s="1"/>
  <c r="Y95" i="7"/>
  <c r="AS50" i="7"/>
  <c r="AT83" i="7" s="1"/>
  <c r="Y92" i="7"/>
  <c r="AS47" i="7"/>
  <c r="AT80" i="7" s="1"/>
  <c r="W54" i="7" l="1"/>
  <c r="X54" i="7" s="1"/>
  <c r="AP39" i="7"/>
  <c r="AQ72" i="7" s="1"/>
  <c r="AQ56" i="7"/>
  <c r="BG24" i="7" s="1"/>
  <c r="BG40" i="7" s="1"/>
  <c r="BH73" i="7" s="1"/>
  <c r="W70" i="7"/>
  <c r="X70" i="7" s="1"/>
  <c r="W40" i="7"/>
  <c r="X40" i="7" s="1"/>
  <c r="AP56" i="7"/>
  <c r="BF24" i="7" s="1"/>
  <c r="BF40" i="7" s="1"/>
  <c r="BG73" i="7" s="1"/>
  <c r="AR56" i="7"/>
  <c r="BH24" i="7" s="1"/>
  <c r="BH40" i="7" s="1"/>
  <c r="BI73" i="7" s="1"/>
  <c r="AR24" i="7"/>
  <c r="AR40" i="7" s="1"/>
  <c r="AS73" i="7" s="1"/>
  <c r="AR8" i="7"/>
  <c r="BI8" i="7" s="1"/>
  <c r="AQ24" i="7"/>
  <c r="Y55" i="7" s="1"/>
  <c r="AQ8" i="7"/>
  <c r="BY8" i="7" s="1"/>
  <c r="CP8" i="7" s="1"/>
  <c r="AP24" i="7"/>
  <c r="AP40" i="7" s="1"/>
  <c r="AQ73" i="7" s="1"/>
  <c r="AP8" i="7"/>
  <c r="BX8" i="7" s="1"/>
  <c r="CO8" i="7" s="1"/>
  <c r="Y249" i="7"/>
  <c r="BD39" i="7"/>
  <c r="BE72" i="7" s="1"/>
  <c r="AQ7" i="7"/>
  <c r="AQ23" i="7"/>
  <c r="AC9" i="7"/>
  <c r="AA101" i="7" s="1"/>
  <c r="AB101" i="7" s="1"/>
  <c r="AG9" i="7"/>
  <c r="AA161" i="7" s="1"/>
  <c r="AB161" i="7" s="1"/>
  <c r="AE9" i="7"/>
  <c r="AA131" i="7" s="1"/>
  <c r="AB131" i="7" s="1"/>
  <c r="AF9" i="7"/>
  <c r="AA146" i="7" s="1"/>
  <c r="AB146" i="7" s="1"/>
  <c r="AD9" i="7"/>
  <c r="AH9" i="7"/>
  <c r="AA176" i="7" s="1"/>
  <c r="AB176" i="7" s="1"/>
  <c r="AJ9" i="7"/>
  <c r="AA206" i="7" s="1"/>
  <c r="AB206" i="7" s="1"/>
  <c r="AI9" i="7"/>
  <c r="AA191" i="7" s="1"/>
  <c r="AB191" i="7" s="1"/>
  <c r="AK9" i="7"/>
  <c r="AA221" i="7" s="1"/>
  <c r="AB221" i="7" s="1"/>
  <c r="AM9" i="7"/>
  <c r="AA251" i="7" s="1"/>
  <c r="AB251" i="7" s="1"/>
  <c r="AL9" i="7"/>
  <c r="AA236" i="7" s="1"/>
  <c r="AB236" i="7" s="1"/>
  <c r="AB9" i="7"/>
  <c r="AA86" i="7" s="1"/>
  <c r="AB86" i="7" s="1"/>
  <c r="B25" i="7"/>
  <c r="AM25" i="7" s="1"/>
  <c r="AN25" i="7" s="1"/>
  <c r="AN41" i="7" s="1"/>
  <c r="AO74" i="7" s="1"/>
  <c r="D25" i="7"/>
  <c r="Y9" i="7" s="1"/>
  <c r="AA41" i="7" s="1"/>
  <c r="AB41" i="7" s="1"/>
  <c r="F25" i="7"/>
  <c r="AA9" i="7" s="1"/>
  <c r="AA71" i="7" s="1"/>
  <c r="AB71" i="7" s="1"/>
  <c r="BT7" i="7"/>
  <c r="CK7" i="7"/>
  <c r="DB7" i="7" s="1"/>
  <c r="BG6" i="7"/>
  <c r="BX6" i="7"/>
  <c r="CO6" i="7" s="1"/>
  <c r="AQ55" i="7"/>
  <c r="BG23" i="7" s="1"/>
  <c r="BG39" i="7" s="1"/>
  <c r="BH72" i="7" s="1"/>
  <c r="Y234" i="7"/>
  <c r="BC39" i="7"/>
  <c r="BD72" i="7" s="1"/>
  <c r="AR55" i="7"/>
  <c r="BH23" i="7" s="1"/>
  <c r="BH39" i="7" s="1"/>
  <c r="BI72" i="7" s="1"/>
  <c r="AA7" i="7"/>
  <c r="AA69" i="7" s="1"/>
  <c r="AB69" i="7" s="1"/>
  <c r="Y38" i="7"/>
  <c r="AP38" i="7"/>
  <c r="AQ71" i="7" s="1"/>
  <c r="C24" i="7"/>
  <c r="X8" i="7" s="1"/>
  <c r="AA25" i="7" s="1"/>
  <c r="AB25" i="7" s="1"/>
  <c r="BC8" i="7"/>
  <c r="BC24" i="7"/>
  <c r="BD24" i="7"/>
  <c r="BD8" i="7"/>
  <c r="AO55" i="7"/>
  <c r="BE23" i="7" s="1"/>
  <c r="BE39" i="7" s="1"/>
  <c r="BF72" i="7" s="1"/>
  <c r="X7" i="7"/>
  <c r="AA24" i="7" s="1"/>
  <c r="AB24" i="7" s="1"/>
  <c r="BJ7" i="7"/>
  <c r="CA7" i="7"/>
  <c r="CR7" i="7" s="1"/>
  <c r="CL7" i="7"/>
  <c r="DC7" i="7" s="1"/>
  <c r="BU7" i="7"/>
  <c r="AT8" i="7"/>
  <c r="AT24" i="7"/>
  <c r="AS24" i="7"/>
  <c r="AS8" i="7"/>
  <c r="Y84" i="7"/>
  <c r="AS39" i="7"/>
  <c r="AT72" i="7" s="1"/>
  <c r="AO22" i="7"/>
  <c r="AO6" i="7"/>
  <c r="CB16" i="7"/>
  <c r="CS16" i="7" s="1"/>
  <c r="BK16" i="7"/>
  <c r="CB14" i="7"/>
  <c r="CS14" i="7" s="1"/>
  <c r="BK14" i="7"/>
  <c r="AE3" i="7"/>
  <c r="BM3" i="7" s="1"/>
  <c r="CU3" i="7" s="1"/>
  <c r="Y99" i="7"/>
  <c r="AT39" i="7"/>
  <c r="AU72" i="7" s="1"/>
  <c r="AT47" i="7"/>
  <c r="AU80" i="7" s="1"/>
  <c r="Y107" i="7"/>
  <c r="Y106" i="7"/>
  <c r="AT46" i="7"/>
  <c r="AU79" i="7" s="1"/>
  <c r="AU24" i="7"/>
  <c r="AU8" i="7"/>
  <c r="AU20" i="7"/>
  <c r="AU4" i="7"/>
  <c r="AU21" i="7"/>
  <c r="AU5" i="7"/>
  <c r="Y110" i="7"/>
  <c r="AT50" i="7"/>
  <c r="AU83" i="7" s="1"/>
  <c r="CB6" i="7"/>
  <c r="CS6" i="7" s="1"/>
  <c r="BK6" i="7"/>
  <c r="CB4" i="7"/>
  <c r="CS4" i="7" s="1"/>
  <c r="BK4" i="7"/>
  <c r="AU23" i="7"/>
  <c r="AU7" i="7"/>
  <c r="AU30" i="7"/>
  <c r="AU14" i="7"/>
  <c r="AU31" i="7"/>
  <c r="AU15" i="7"/>
  <c r="CB17" i="7"/>
  <c r="CS17" i="7" s="1"/>
  <c r="BK17" i="7"/>
  <c r="CB7" i="7"/>
  <c r="CS7" i="7" s="1"/>
  <c r="BK7" i="7"/>
  <c r="Y97" i="7"/>
  <c r="AT37" i="7"/>
  <c r="AU70" i="7" s="1"/>
  <c r="CB15" i="7"/>
  <c r="CS15" i="7" s="1"/>
  <c r="BK15" i="7"/>
  <c r="AU34" i="7"/>
  <c r="AU18" i="7"/>
  <c r="CB18" i="7"/>
  <c r="CS18" i="7" s="1"/>
  <c r="BK18" i="7"/>
  <c r="Y108" i="7"/>
  <c r="AT48" i="7"/>
  <c r="AU81" i="7" s="1"/>
  <c r="Y98" i="7"/>
  <c r="AT38" i="7"/>
  <c r="AU71" i="7" s="1"/>
  <c r="CB5" i="7"/>
  <c r="CS5" i="7" s="1"/>
  <c r="BK5" i="7"/>
  <c r="Y96" i="7"/>
  <c r="AT36" i="7"/>
  <c r="AU69" i="7" s="1"/>
  <c r="AU22" i="7"/>
  <c r="AU6" i="7"/>
  <c r="AU32" i="7"/>
  <c r="AU16" i="7"/>
  <c r="AU33" i="7"/>
  <c r="AU17" i="7"/>
  <c r="Y109" i="7"/>
  <c r="AT49" i="7"/>
  <c r="AU82" i="7" s="1"/>
  <c r="R34" i="6"/>
  <c r="AM18" i="6" s="1"/>
  <c r="Q34" i="6"/>
  <c r="AL18" i="6" s="1"/>
  <c r="P34" i="6"/>
  <c r="AK18" i="6" s="1"/>
  <c r="AA230" i="6" s="1"/>
  <c r="AB230" i="6" s="1"/>
  <c r="O34" i="6"/>
  <c r="AJ18" i="6" s="1"/>
  <c r="AA215" i="6" s="1"/>
  <c r="AB215" i="6" s="1"/>
  <c r="N34" i="6"/>
  <c r="AI18" i="6" s="1"/>
  <c r="AA200" i="6" s="1"/>
  <c r="AB200" i="6" s="1"/>
  <c r="M34" i="6"/>
  <c r="AH18" i="6" s="1"/>
  <c r="AA185" i="6" s="1"/>
  <c r="AB185" i="6" s="1"/>
  <c r="L34" i="6"/>
  <c r="AG18" i="6" s="1"/>
  <c r="AA170" i="6" s="1"/>
  <c r="AB170" i="6" s="1"/>
  <c r="K34" i="6"/>
  <c r="AF18" i="6" s="1"/>
  <c r="AA155" i="6" s="1"/>
  <c r="AB155" i="6" s="1"/>
  <c r="J34" i="6"/>
  <c r="AE18" i="6" s="1"/>
  <c r="AA140" i="6" s="1"/>
  <c r="AB140" i="6" s="1"/>
  <c r="I34" i="6"/>
  <c r="W125" i="6" s="1"/>
  <c r="X125" i="6" s="1"/>
  <c r="H34" i="6"/>
  <c r="AC18" i="6" s="1"/>
  <c r="AA110" i="6" s="1"/>
  <c r="AB110" i="6" s="1"/>
  <c r="G34" i="6"/>
  <c r="AB18" i="6" s="1"/>
  <c r="AA95" i="6" s="1"/>
  <c r="AB95" i="6" s="1"/>
  <c r="F34" i="6"/>
  <c r="AA18" i="6" s="1"/>
  <c r="AA80" i="6" s="1"/>
  <c r="AB80" i="6" s="1"/>
  <c r="E34" i="6"/>
  <c r="Z18" i="6" s="1"/>
  <c r="AA65" i="6" s="1"/>
  <c r="AB65" i="6" s="1"/>
  <c r="D34" i="6"/>
  <c r="Y18" i="6" s="1"/>
  <c r="C34" i="6"/>
  <c r="AO66" i="6" s="1"/>
  <c r="BE34" i="6" s="1"/>
  <c r="BE50" i="6" s="1"/>
  <c r="BF83" i="6" s="1"/>
  <c r="B34" i="6"/>
  <c r="AM34" i="6" s="1"/>
  <c r="AN34" i="6" s="1"/>
  <c r="AN50" i="6" s="1"/>
  <c r="AO83" i="6" s="1"/>
  <c r="R33" i="6"/>
  <c r="AM17" i="6" s="1"/>
  <c r="Q33" i="6"/>
  <c r="AL17" i="6" s="1"/>
  <c r="P33" i="6"/>
  <c r="AK17" i="6" s="1"/>
  <c r="AA229" i="6" s="1"/>
  <c r="AB229" i="6" s="1"/>
  <c r="O33" i="6"/>
  <c r="AJ17" i="6" s="1"/>
  <c r="AA214" i="6" s="1"/>
  <c r="AB214" i="6" s="1"/>
  <c r="N33" i="6"/>
  <c r="AI17" i="6" s="1"/>
  <c r="AA199" i="6" s="1"/>
  <c r="AB199" i="6" s="1"/>
  <c r="M33" i="6"/>
  <c r="AH17" i="6" s="1"/>
  <c r="AA184" i="6" s="1"/>
  <c r="AB184" i="6" s="1"/>
  <c r="L33" i="6"/>
  <c r="W169" i="6" s="1"/>
  <c r="X169" i="6" s="1"/>
  <c r="K33" i="6"/>
  <c r="AF17" i="6" s="1"/>
  <c r="AA154" i="6" s="1"/>
  <c r="AB154" i="6" s="1"/>
  <c r="J33" i="6"/>
  <c r="AE17" i="6" s="1"/>
  <c r="AA139" i="6" s="1"/>
  <c r="AB139" i="6" s="1"/>
  <c r="I33" i="6"/>
  <c r="AD17" i="6" s="1"/>
  <c r="AA124" i="6" s="1"/>
  <c r="AB124" i="6" s="1"/>
  <c r="H33" i="6"/>
  <c r="AC17" i="6" s="1"/>
  <c r="AA109" i="6" s="1"/>
  <c r="AB109" i="6" s="1"/>
  <c r="G33" i="6"/>
  <c r="AB17" i="6" s="1"/>
  <c r="AA94" i="6" s="1"/>
  <c r="AB94" i="6" s="1"/>
  <c r="F33" i="6"/>
  <c r="AA17" i="6" s="1"/>
  <c r="AA79" i="6" s="1"/>
  <c r="AB79" i="6" s="1"/>
  <c r="E33" i="6"/>
  <c r="Z17" i="6" s="1"/>
  <c r="AA64" i="6" s="1"/>
  <c r="AB64" i="6" s="1"/>
  <c r="D33" i="6"/>
  <c r="W49" i="6" s="1"/>
  <c r="X49" i="6" s="1"/>
  <c r="C33" i="6"/>
  <c r="AO65" i="6" s="1"/>
  <c r="BE33" i="6" s="1"/>
  <c r="BE49" i="6" s="1"/>
  <c r="BF82" i="6" s="1"/>
  <c r="B33" i="6"/>
  <c r="AM33" i="6" s="1"/>
  <c r="AN33" i="6" s="1"/>
  <c r="AN49" i="6" s="1"/>
  <c r="AO82" i="6" s="1"/>
  <c r="R32" i="6"/>
  <c r="AM16" i="6" s="1"/>
  <c r="Q32" i="6"/>
  <c r="AL16" i="6" s="1"/>
  <c r="P32" i="6"/>
  <c r="AK16" i="6" s="1"/>
  <c r="AA228" i="6" s="1"/>
  <c r="AB228" i="6" s="1"/>
  <c r="O32" i="6"/>
  <c r="W213" i="6" s="1"/>
  <c r="X213" i="6" s="1"/>
  <c r="N32" i="6"/>
  <c r="AI16" i="6" s="1"/>
  <c r="AA198" i="6" s="1"/>
  <c r="AB198" i="6" s="1"/>
  <c r="M32" i="6"/>
  <c r="AH16" i="6" s="1"/>
  <c r="AA183" i="6" s="1"/>
  <c r="AB183" i="6" s="1"/>
  <c r="L32" i="6"/>
  <c r="AG16" i="6" s="1"/>
  <c r="AA168" i="6" s="1"/>
  <c r="AB168" i="6" s="1"/>
  <c r="K32" i="6"/>
  <c r="AF16" i="6" s="1"/>
  <c r="AA153" i="6" s="1"/>
  <c r="AB153" i="6" s="1"/>
  <c r="J32" i="6"/>
  <c r="AE16" i="6" s="1"/>
  <c r="AA138" i="6" s="1"/>
  <c r="AB138" i="6" s="1"/>
  <c r="I32" i="6"/>
  <c r="AD16" i="6" s="1"/>
  <c r="AA123" i="6" s="1"/>
  <c r="AB123" i="6" s="1"/>
  <c r="H32" i="6"/>
  <c r="AC16" i="6" s="1"/>
  <c r="AA108" i="6" s="1"/>
  <c r="AB108" i="6" s="1"/>
  <c r="G32" i="6"/>
  <c r="W93" i="6" s="1"/>
  <c r="X93" i="6" s="1"/>
  <c r="F32" i="6"/>
  <c r="AA16" i="6" s="1"/>
  <c r="AA78" i="6" s="1"/>
  <c r="AB78" i="6" s="1"/>
  <c r="E32" i="6"/>
  <c r="Z16" i="6" s="1"/>
  <c r="AA63" i="6" s="1"/>
  <c r="AB63" i="6" s="1"/>
  <c r="D32" i="6"/>
  <c r="Y16" i="6" s="1"/>
  <c r="C32" i="6"/>
  <c r="AO64" i="6" s="1"/>
  <c r="BE32" i="6" s="1"/>
  <c r="BE48" i="6" s="1"/>
  <c r="BF81" i="6" s="1"/>
  <c r="B32" i="6"/>
  <c r="AM32" i="6" s="1"/>
  <c r="AN32" i="6" s="1"/>
  <c r="AN48" i="6" s="1"/>
  <c r="AO81" i="6" s="1"/>
  <c r="R31" i="6"/>
  <c r="W257" i="6" s="1"/>
  <c r="X257" i="6" s="1"/>
  <c r="Q31" i="6"/>
  <c r="AL15" i="6" s="1"/>
  <c r="P31" i="6"/>
  <c r="AK15" i="6" s="1"/>
  <c r="AA227" i="6" s="1"/>
  <c r="AB227" i="6" s="1"/>
  <c r="O31" i="6"/>
  <c r="AJ15" i="6" s="1"/>
  <c r="AA212" i="6" s="1"/>
  <c r="AB212" i="6" s="1"/>
  <c r="N31" i="6"/>
  <c r="AI15" i="6" s="1"/>
  <c r="AA197" i="6" s="1"/>
  <c r="AB197" i="6" s="1"/>
  <c r="M31" i="6"/>
  <c r="AH15" i="6" s="1"/>
  <c r="AA182" i="6" s="1"/>
  <c r="AB182" i="6" s="1"/>
  <c r="L31" i="6"/>
  <c r="AG15" i="6" s="1"/>
  <c r="AA167" i="6" s="1"/>
  <c r="AB167" i="6" s="1"/>
  <c r="K31" i="6"/>
  <c r="AF15" i="6" s="1"/>
  <c r="AA152" i="6" s="1"/>
  <c r="AB152" i="6" s="1"/>
  <c r="J31" i="6"/>
  <c r="AE15" i="6" s="1"/>
  <c r="AA137" i="6" s="1"/>
  <c r="AB137" i="6" s="1"/>
  <c r="I31" i="6"/>
  <c r="AD15" i="6" s="1"/>
  <c r="AA122" i="6" s="1"/>
  <c r="AB122" i="6" s="1"/>
  <c r="H31" i="6"/>
  <c r="AC15" i="6" s="1"/>
  <c r="AA107" i="6" s="1"/>
  <c r="AB107" i="6" s="1"/>
  <c r="G31" i="6"/>
  <c r="AB15" i="6" s="1"/>
  <c r="AA92" i="6" s="1"/>
  <c r="AB92" i="6" s="1"/>
  <c r="F31" i="6"/>
  <c r="AA15" i="6" s="1"/>
  <c r="AA77" i="6" s="1"/>
  <c r="AB77" i="6" s="1"/>
  <c r="E31" i="6"/>
  <c r="Z15" i="6" s="1"/>
  <c r="D31" i="6"/>
  <c r="Y15" i="6" s="1"/>
  <c r="C31" i="6"/>
  <c r="AO63" i="6" s="1"/>
  <c r="BE31" i="6" s="1"/>
  <c r="BE47" i="6" s="1"/>
  <c r="BF80" i="6" s="1"/>
  <c r="B31" i="6"/>
  <c r="AM31" i="6" s="1"/>
  <c r="AN31" i="6" s="1"/>
  <c r="AN47" i="6" s="1"/>
  <c r="AO80" i="6" s="1"/>
  <c r="R30" i="6"/>
  <c r="AM14" i="6" s="1"/>
  <c r="Q30" i="6"/>
  <c r="AL14" i="6" s="1"/>
  <c r="P30" i="6"/>
  <c r="AK14" i="6" s="1"/>
  <c r="AA226" i="6" s="1"/>
  <c r="AB226" i="6" s="1"/>
  <c r="O30" i="6"/>
  <c r="AJ14" i="6" s="1"/>
  <c r="AA211" i="6" s="1"/>
  <c r="AB211" i="6" s="1"/>
  <c r="N30" i="6"/>
  <c r="AI14" i="6" s="1"/>
  <c r="AA196" i="6" s="1"/>
  <c r="AB196" i="6" s="1"/>
  <c r="M30" i="6"/>
  <c r="W181" i="6" s="1"/>
  <c r="X181" i="6" s="1"/>
  <c r="L30" i="6"/>
  <c r="AG14" i="6" s="1"/>
  <c r="AA166" i="6" s="1"/>
  <c r="AB166" i="6" s="1"/>
  <c r="K30" i="6"/>
  <c r="AF14" i="6" s="1"/>
  <c r="AA151" i="6" s="1"/>
  <c r="AB151" i="6" s="1"/>
  <c r="J30" i="6"/>
  <c r="AE14" i="6" s="1"/>
  <c r="AA136" i="6" s="1"/>
  <c r="AB136" i="6" s="1"/>
  <c r="I30" i="6"/>
  <c r="AD14" i="6" s="1"/>
  <c r="AA121" i="6" s="1"/>
  <c r="AB121" i="6" s="1"/>
  <c r="H30" i="6"/>
  <c r="AC14" i="6" s="1"/>
  <c r="AA106" i="6" s="1"/>
  <c r="AB106" i="6" s="1"/>
  <c r="G30" i="6"/>
  <c r="AB14" i="6" s="1"/>
  <c r="AA91" i="6" s="1"/>
  <c r="AB91" i="6" s="1"/>
  <c r="F30" i="6"/>
  <c r="AA14" i="6" s="1"/>
  <c r="AA76" i="6" s="1"/>
  <c r="AB76" i="6" s="1"/>
  <c r="E30" i="6"/>
  <c r="W61" i="6" s="1"/>
  <c r="X61" i="6" s="1"/>
  <c r="D30" i="6"/>
  <c r="Y14" i="6" s="1"/>
  <c r="C30" i="6"/>
  <c r="AO62" i="6" s="1"/>
  <c r="BE30" i="6" s="1"/>
  <c r="BE46" i="6" s="1"/>
  <c r="BF79" i="6" s="1"/>
  <c r="B30" i="6"/>
  <c r="AM30" i="6" s="1"/>
  <c r="AN30" i="6" s="1"/>
  <c r="AN46" i="6" s="1"/>
  <c r="AO79" i="6" s="1"/>
  <c r="R29" i="6"/>
  <c r="Q29" i="6"/>
  <c r="P29" i="6"/>
  <c r="W225" i="6" s="1"/>
  <c r="X225" i="6" s="1"/>
  <c r="O29" i="6"/>
  <c r="N29" i="6"/>
  <c r="M29" i="6"/>
  <c r="L29" i="6"/>
  <c r="K29" i="6"/>
  <c r="J29" i="6"/>
  <c r="I29" i="6"/>
  <c r="H29" i="6"/>
  <c r="W105" i="6" s="1"/>
  <c r="X105" i="6" s="1"/>
  <c r="G29" i="6"/>
  <c r="R28" i="6"/>
  <c r="Q28" i="6"/>
  <c r="P28" i="6"/>
  <c r="O28" i="6"/>
  <c r="N28" i="6"/>
  <c r="M28" i="6"/>
  <c r="L28" i="6"/>
  <c r="K28" i="6"/>
  <c r="W149" i="6" s="1"/>
  <c r="X149" i="6" s="1"/>
  <c r="J28" i="6"/>
  <c r="I28" i="6"/>
  <c r="H28" i="6"/>
  <c r="G28" i="6"/>
  <c r="R27" i="6"/>
  <c r="Q27" i="6"/>
  <c r="P27" i="6"/>
  <c r="O27" i="6"/>
  <c r="N27" i="6"/>
  <c r="M27" i="6"/>
  <c r="L27" i="6"/>
  <c r="K27" i="6"/>
  <c r="J27" i="6"/>
  <c r="I27" i="6"/>
  <c r="H27" i="6"/>
  <c r="G27" i="6"/>
  <c r="R26" i="6"/>
  <c r="Q26" i="6"/>
  <c r="W237" i="6" s="1"/>
  <c r="X237" i="6" s="1"/>
  <c r="P26" i="6"/>
  <c r="O26" i="6"/>
  <c r="N26" i="6"/>
  <c r="M26" i="6"/>
  <c r="L26" i="6"/>
  <c r="K26" i="6"/>
  <c r="J26" i="6"/>
  <c r="I26" i="6"/>
  <c r="H26" i="6"/>
  <c r="G26" i="6"/>
  <c r="R25" i="6"/>
  <c r="Q25" i="6"/>
  <c r="P25" i="6"/>
  <c r="O25" i="6"/>
  <c r="N25" i="6"/>
  <c r="M25" i="6"/>
  <c r="L25" i="6"/>
  <c r="K25" i="6"/>
  <c r="J25" i="6"/>
  <c r="I25" i="6"/>
  <c r="W116" i="6" s="1"/>
  <c r="X116" i="6" s="1"/>
  <c r="H25" i="6"/>
  <c r="G25" i="6"/>
  <c r="R24" i="6"/>
  <c r="Q24" i="6"/>
  <c r="P24" i="6"/>
  <c r="O24" i="6"/>
  <c r="N24" i="6"/>
  <c r="M24" i="6"/>
  <c r="L24" i="6"/>
  <c r="W160" i="6" s="1"/>
  <c r="X160" i="6" s="1"/>
  <c r="K24" i="6"/>
  <c r="J24" i="6"/>
  <c r="I24" i="6"/>
  <c r="AU56" i="6" s="1"/>
  <c r="BK24" i="6" s="1"/>
  <c r="BK40" i="6" s="1"/>
  <c r="BL73" i="6" s="1"/>
  <c r="H24" i="6"/>
  <c r="G24" i="6"/>
  <c r="R23" i="6"/>
  <c r="Q23" i="6"/>
  <c r="P23" i="6"/>
  <c r="O23" i="6"/>
  <c r="W204" i="6" s="1"/>
  <c r="X204" i="6" s="1"/>
  <c r="N23" i="6"/>
  <c r="M23" i="6"/>
  <c r="L23" i="6"/>
  <c r="K23" i="6"/>
  <c r="J23" i="6"/>
  <c r="I23" i="6"/>
  <c r="H23" i="6"/>
  <c r="G23" i="6"/>
  <c r="R22" i="6"/>
  <c r="Q22" i="6"/>
  <c r="P22" i="6"/>
  <c r="O22" i="6"/>
  <c r="N22" i="6"/>
  <c r="M22" i="6"/>
  <c r="L22" i="6"/>
  <c r="K22" i="6"/>
  <c r="J22" i="6"/>
  <c r="I22" i="6"/>
  <c r="H22" i="6"/>
  <c r="G22" i="6"/>
  <c r="R21" i="6"/>
  <c r="Q21" i="6"/>
  <c r="P21" i="6"/>
  <c r="O21" i="6"/>
  <c r="N21" i="6"/>
  <c r="M21" i="6"/>
  <c r="L21" i="6"/>
  <c r="K21" i="6"/>
  <c r="J21" i="6"/>
  <c r="I21" i="6"/>
  <c r="H21" i="6"/>
  <c r="G21" i="6"/>
  <c r="R20" i="6"/>
  <c r="AM4" i="6" s="1"/>
  <c r="Q20" i="6"/>
  <c r="AL4" i="6" s="1"/>
  <c r="P20" i="6"/>
  <c r="AK4" i="6" s="1"/>
  <c r="AA216" i="6" s="1"/>
  <c r="AB216" i="6" s="1"/>
  <c r="O20" i="6"/>
  <c r="AJ4" i="6" s="1"/>
  <c r="AA201" i="6" s="1"/>
  <c r="AB201" i="6" s="1"/>
  <c r="N20" i="6"/>
  <c r="AI4" i="6" s="1"/>
  <c r="AA186" i="6" s="1"/>
  <c r="AB186" i="6" s="1"/>
  <c r="M20" i="6"/>
  <c r="AH4" i="6" s="1"/>
  <c r="AA171" i="6" s="1"/>
  <c r="AB171" i="6" s="1"/>
  <c r="L20" i="6"/>
  <c r="AG4" i="6" s="1"/>
  <c r="AA156" i="6" s="1"/>
  <c r="AB156" i="6" s="1"/>
  <c r="K20" i="6"/>
  <c r="AF4" i="6" s="1"/>
  <c r="AA141" i="6" s="1"/>
  <c r="AB141" i="6" s="1"/>
  <c r="J20" i="6"/>
  <c r="AE4" i="6" s="1"/>
  <c r="AA126" i="6" s="1"/>
  <c r="AB126" i="6" s="1"/>
  <c r="I20" i="6"/>
  <c r="AD4" i="6" s="1"/>
  <c r="AA111" i="6" s="1"/>
  <c r="AB111" i="6" s="1"/>
  <c r="H20" i="6"/>
  <c r="W96" i="6" s="1"/>
  <c r="X96" i="6" s="1"/>
  <c r="G20" i="6"/>
  <c r="AB4" i="6" s="1"/>
  <c r="AA81" i="6" s="1"/>
  <c r="AB81" i="6" s="1"/>
  <c r="B20" i="6"/>
  <c r="AM20" i="6" s="1"/>
  <c r="AN20" i="6" s="1"/>
  <c r="AN36" i="6" s="1"/>
  <c r="AO69" i="6" s="1"/>
  <c r="U9" i="6"/>
  <c r="C20" i="6"/>
  <c r="X4" i="6" s="1"/>
  <c r="AA21" i="6" s="1"/>
  <c r="AB21" i="6" s="1"/>
  <c r="CL3" i="6"/>
  <c r="CK3" i="6"/>
  <c r="CJ3" i="6"/>
  <c r="CI3" i="6"/>
  <c r="CH3" i="6"/>
  <c r="CG3" i="6"/>
  <c r="CF3" i="6"/>
  <c r="CE3" i="6"/>
  <c r="CD3" i="6"/>
  <c r="CC3" i="6"/>
  <c r="CB3" i="6"/>
  <c r="CA3" i="6"/>
  <c r="BZ3" i="6"/>
  <c r="BY3" i="6"/>
  <c r="BX3" i="6"/>
  <c r="BW3" i="6"/>
  <c r="AM3" i="6"/>
  <c r="BU3" i="6" s="1"/>
  <c r="DC3" i="6" s="1"/>
  <c r="AL3" i="6"/>
  <c r="BT3" i="6" s="1"/>
  <c r="DB3" i="6" s="1"/>
  <c r="Z3" i="6"/>
  <c r="BH3" i="6" s="1"/>
  <c r="CP3" i="6" s="1"/>
  <c r="Y3" i="6"/>
  <c r="BG3" i="6" s="1"/>
  <c r="CO3" i="6" s="1"/>
  <c r="X3" i="6"/>
  <c r="BF3" i="6" s="1"/>
  <c r="CN3" i="6" s="1"/>
  <c r="R34" i="5"/>
  <c r="Q34" i="5"/>
  <c r="P34" i="5"/>
  <c r="O34" i="5"/>
  <c r="AJ18" i="5" s="1"/>
  <c r="AA215" i="5" s="1"/>
  <c r="AB215" i="5" s="1"/>
  <c r="N34" i="5"/>
  <c r="M34" i="5"/>
  <c r="L34" i="5"/>
  <c r="K34" i="5"/>
  <c r="K50" i="5" s="1"/>
  <c r="J34" i="5"/>
  <c r="I34" i="5"/>
  <c r="H34" i="5"/>
  <c r="G34" i="5"/>
  <c r="G50" i="5" s="1"/>
  <c r="F34" i="5"/>
  <c r="E34" i="5"/>
  <c r="D34" i="5"/>
  <c r="C34" i="5"/>
  <c r="C50" i="5" s="1"/>
  <c r="B34" i="5"/>
  <c r="R33" i="5"/>
  <c r="Q33" i="5"/>
  <c r="P33" i="5"/>
  <c r="O33" i="5"/>
  <c r="O49" i="5" s="1"/>
  <c r="N33" i="5"/>
  <c r="M33" i="5"/>
  <c r="L33" i="5"/>
  <c r="K33" i="5"/>
  <c r="K49" i="5" s="1"/>
  <c r="J33" i="5"/>
  <c r="I33" i="5"/>
  <c r="H33" i="5"/>
  <c r="G33" i="5"/>
  <c r="F33" i="5"/>
  <c r="E33" i="5"/>
  <c r="D33" i="5"/>
  <c r="C33" i="5"/>
  <c r="B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R31" i="5"/>
  <c r="Q31" i="5"/>
  <c r="P31" i="5"/>
  <c r="O31" i="5"/>
  <c r="O47" i="5" s="1"/>
  <c r="N31" i="5"/>
  <c r="M31" i="5"/>
  <c r="L31" i="5"/>
  <c r="K31" i="5"/>
  <c r="K47" i="5" s="1"/>
  <c r="J31" i="5"/>
  <c r="I31" i="5"/>
  <c r="H31" i="5"/>
  <c r="G31" i="5"/>
  <c r="AS63" i="5" s="1"/>
  <c r="BI31" i="5" s="1"/>
  <c r="BI47" i="5" s="1"/>
  <c r="BJ80" i="5" s="1"/>
  <c r="F31" i="5"/>
  <c r="E31" i="5"/>
  <c r="D31" i="5"/>
  <c r="C31" i="5"/>
  <c r="C47" i="5" s="1"/>
  <c r="B31" i="5"/>
  <c r="R30" i="5"/>
  <c r="Q30" i="5"/>
  <c r="P30" i="5"/>
  <c r="O30" i="5"/>
  <c r="N30" i="5"/>
  <c r="M30" i="5"/>
  <c r="L30" i="5"/>
  <c r="K30" i="5"/>
  <c r="J30" i="5"/>
  <c r="I30" i="5"/>
  <c r="I46" i="5" s="1"/>
  <c r="H30" i="5"/>
  <c r="G30" i="5"/>
  <c r="F30" i="5"/>
  <c r="E30" i="5"/>
  <c r="D30" i="5"/>
  <c r="C30" i="5"/>
  <c r="B30" i="5"/>
  <c r="R29" i="5"/>
  <c r="Q29" i="5"/>
  <c r="P29" i="5"/>
  <c r="O29" i="5"/>
  <c r="N29" i="5"/>
  <c r="M29" i="5"/>
  <c r="L29" i="5"/>
  <c r="K29" i="5"/>
  <c r="J29" i="5"/>
  <c r="I29" i="5"/>
  <c r="H29" i="5"/>
  <c r="G29" i="5"/>
  <c r="R28" i="5"/>
  <c r="Q28" i="5"/>
  <c r="P28" i="5"/>
  <c r="O28" i="5"/>
  <c r="N28" i="5"/>
  <c r="M28" i="5"/>
  <c r="M44" i="5" s="1"/>
  <c r="L28" i="5"/>
  <c r="K28" i="5"/>
  <c r="J28" i="5"/>
  <c r="I28" i="5"/>
  <c r="H28" i="5"/>
  <c r="G28" i="5"/>
  <c r="R27" i="5"/>
  <c r="Q27" i="5"/>
  <c r="P27" i="5"/>
  <c r="O27" i="5"/>
  <c r="N27" i="5"/>
  <c r="M27" i="5"/>
  <c r="M43" i="5" s="1"/>
  <c r="L27" i="5"/>
  <c r="K27" i="5"/>
  <c r="J27" i="5"/>
  <c r="I27" i="5"/>
  <c r="H27" i="5"/>
  <c r="G27" i="5"/>
  <c r="R26" i="5"/>
  <c r="Q26" i="5"/>
  <c r="P26" i="5"/>
  <c r="O26" i="5"/>
  <c r="N26" i="5"/>
  <c r="M26" i="5"/>
  <c r="L26" i="5"/>
  <c r="K26" i="5"/>
  <c r="J26" i="5"/>
  <c r="I26" i="5"/>
  <c r="H26" i="5"/>
  <c r="G26" i="5"/>
  <c r="R25" i="5"/>
  <c r="R41" i="5" s="1"/>
  <c r="Q25" i="5"/>
  <c r="P25" i="5"/>
  <c r="O25" i="5"/>
  <c r="N25" i="5"/>
  <c r="M25" i="5"/>
  <c r="L25" i="5"/>
  <c r="K25" i="5"/>
  <c r="J25" i="5"/>
  <c r="I25" i="5"/>
  <c r="H25" i="5"/>
  <c r="G25" i="5"/>
  <c r="R24" i="5"/>
  <c r="Q24" i="5"/>
  <c r="P24" i="5"/>
  <c r="O24" i="5"/>
  <c r="N24" i="5"/>
  <c r="M24" i="5"/>
  <c r="L24" i="5"/>
  <c r="K24" i="5"/>
  <c r="J24" i="5"/>
  <c r="I24" i="5"/>
  <c r="H24" i="5"/>
  <c r="G24" i="5"/>
  <c r="R23" i="5"/>
  <c r="R39" i="5" s="1"/>
  <c r="Q23" i="5"/>
  <c r="P23" i="5"/>
  <c r="O23" i="5"/>
  <c r="N23" i="5"/>
  <c r="M23" i="5"/>
  <c r="L23" i="5"/>
  <c r="K23" i="5"/>
  <c r="J23" i="5"/>
  <c r="I23" i="5"/>
  <c r="H23" i="5"/>
  <c r="G23" i="5"/>
  <c r="R22" i="5"/>
  <c r="Q22" i="5"/>
  <c r="P22" i="5"/>
  <c r="O22" i="5"/>
  <c r="N22" i="5"/>
  <c r="M22" i="5"/>
  <c r="L22" i="5"/>
  <c r="K22" i="5"/>
  <c r="J22" i="5"/>
  <c r="I22" i="5"/>
  <c r="H22" i="5"/>
  <c r="G22" i="5"/>
  <c r="R21" i="5"/>
  <c r="R37" i="5" s="1"/>
  <c r="Q21" i="5"/>
  <c r="P21" i="5"/>
  <c r="O21" i="5"/>
  <c r="N21" i="5"/>
  <c r="M21" i="5"/>
  <c r="L21" i="5"/>
  <c r="K21" i="5"/>
  <c r="J21" i="5"/>
  <c r="I21" i="5"/>
  <c r="H21" i="5"/>
  <c r="G21" i="5"/>
  <c r="AS53" i="5" s="1"/>
  <c r="BI21" i="5" s="1"/>
  <c r="BI37" i="5" s="1"/>
  <c r="BJ70" i="5" s="1"/>
  <c r="R20" i="5"/>
  <c r="R36" i="5" s="1"/>
  <c r="Q20" i="5"/>
  <c r="P20" i="5"/>
  <c r="O20" i="5"/>
  <c r="N20" i="5"/>
  <c r="M20" i="5"/>
  <c r="L20" i="5"/>
  <c r="K20" i="5"/>
  <c r="J20" i="5"/>
  <c r="I20" i="5"/>
  <c r="H20" i="5"/>
  <c r="G20" i="5"/>
  <c r="C20" i="5"/>
  <c r="B20" i="5"/>
  <c r="U9" i="5"/>
  <c r="D21" i="5"/>
  <c r="CL3" i="5"/>
  <c r="CK3" i="5"/>
  <c r="CJ3" i="5"/>
  <c r="CI3" i="5"/>
  <c r="CH3" i="5"/>
  <c r="CG3" i="5"/>
  <c r="CF3" i="5"/>
  <c r="CE3" i="5"/>
  <c r="CD3" i="5"/>
  <c r="CC3" i="5"/>
  <c r="CB3" i="5"/>
  <c r="CA3" i="5"/>
  <c r="BZ3" i="5"/>
  <c r="BY3" i="5"/>
  <c r="BX3" i="5"/>
  <c r="BW3" i="5"/>
  <c r="AM3" i="5"/>
  <c r="BU3" i="5" s="1"/>
  <c r="DC3" i="5" s="1"/>
  <c r="AL3" i="5"/>
  <c r="BT3" i="5" s="1"/>
  <c r="DB3" i="5" s="1"/>
  <c r="Z3" i="5"/>
  <c r="BH3" i="5" s="1"/>
  <c r="CP3" i="5" s="1"/>
  <c r="Y3" i="5"/>
  <c r="BG3" i="5" s="1"/>
  <c r="CO3" i="5" s="1"/>
  <c r="X3" i="5"/>
  <c r="BF3" i="5" s="1"/>
  <c r="CN3" i="5" s="1"/>
  <c r="R34" i="4"/>
  <c r="AM18" i="4" s="1"/>
  <c r="AA260" i="4" s="1"/>
  <c r="AB260" i="4" s="1"/>
  <c r="Q34" i="4"/>
  <c r="AL18" i="4" s="1"/>
  <c r="P34" i="4"/>
  <c r="AK18" i="4" s="1"/>
  <c r="AA230" i="4" s="1"/>
  <c r="AB230" i="4" s="1"/>
  <c r="O34" i="4"/>
  <c r="AJ18" i="4" s="1"/>
  <c r="AA215" i="4" s="1"/>
  <c r="AB215" i="4" s="1"/>
  <c r="N34" i="4"/>
  <c r="AI18" i="4" s="1"/>
  <c r="AA200" i="4" s="1"/>
  <c r="AB200" i="4" s="1"/>
  <c r="M34" i="4"/>
  <c r="AH18" i="4" s="1"/>
  <c r="AA185" i="4" s="1"/>
  <c r="AB185" i="4" s="1"/>
  <c r="L34" i="4"/>
  <c r="W170" i="4" s="1"/>
  <c r="X170" i="4" s="1"/>
  <c r="K34" i="4"/>
  <c r="AF18" i="4" s="1"/>
  <c r="AA155" i="4" s="1"/>
  <c r="AB155" i="4" s="1"/>
  <c r="J34" i="4"/>
  <c r="AE18" i="4" s="1"/>
  <c r="AA140" i="4" s="1"/>
  <c r="AB140" i="4" s="1"/>
  <c r="I34" i="4"/>
  <c r="AD18" i="4" s="1"/>
  <c r="AA125" i="4" s="1"/>
  <c r="AB125" i="4" s="1"/>
  <c r="H34" i="4"/>
  <c r="AC18" i="4" s="1"/>
  <c r="AA110" i="4" s="1"/>
  <c r="AB110" i="4" s="1"/>
  <c r="G34" i="4"/>
  <c r="AB18" i="4" s="1"/>
  <c r="AA95" i="4" s="1"/>
  <c r="AB95" i="4" s="1"/>
  <c r="F34" i="4"/>
  <c r="AA18" i="4" s="1"/>
  <c r="AA80" i="4" s="1"/>
  <c r="AB80" i="4" s="1"/>
  <c r="E34" i="4"/>
  <c r="Z18" i="4" s="1"/>
  <c r="AA65" i="4" s="1"/>
  <c r="AB65" i="4" s="1"/>
  <c r="D34" i="4"/>
  <c r="AP66" i="4" s="1"/>
  <c r="BF34" i="4" s="1"/>
  <c r="BF50" i="4" s="1"/>
  <c r="BG83" i="4" s="1"/>
  <c r="C34" i="4"/>
  <c r="X18" i="4" s="1"/>
  <c r="AA35" i="4" s="1"/>
  <c r="AB35" i="4" s="1"/>
  <c r="B34" i="4"/>
  <c r="AM34" i="4" s="1"/>
  <c r="AN34" i="4" s="1"/>
  <c r="AN50" i="4" s="1"/>
  <c r="AO83" i="4" s="1"/>
  <c r="R33" i="4"/>
  <c r="AM17" i="4" s="1"/>
  <c r="Q33" i="4"/>
  <c r="AL17" i="4" s="1"/>
  <c r="AA244" i="4" s="1"/>
  <c r="AB244" i="4" s="1"/>
  <c r="P33" i="4"/>
  <c r="AK17" i="4" s="1"/>
  <c r="AA229" i="4" s="1"/>
  <c r="AB229" i="4" s="1"/>
  <c r="O33" i="4"/>
  <c r="W214" i="4" s="1"/>
  <c r="X214" i="4" s="1"/>
  <c r="N33" i="4"/>
  <c r="AI17" i="4" s="1"/>
  <c r="AA199" i="4" s="1"/>
  <c r="AB199" i="4" s="1"/>
  <c r="M33" i="4"/>
  <c r="AH17" i="4" s="1"/>
  <c r="AA184" i="4" s="1"/>
  <c r="AB184" i="4" s="1"/>
  <c r="L33" i="4"/>
  <c r="AG17" i="4" s="1"/>
  <c r="AA169" i="4" s="1"/>
  <c r="AB169" i="4" s="1"/>
  <c r="K33" i="4"/>
  <c r="AF17" i="4" s="1"/>
  <c r="AA154" i="4" s="1"/>
  <c r="AB154" i="4" s="1"/>
  <c r="J33" i="4"/>
  <c r="AE17" i="4" s="1"/>
  <c r="AA139" i="4" s="1"/>
  <c r="AB139" i="4" s="1"/>
  <c r="I33" i="4"/>
  <c r="AD17" i="4" s="1"/>
  <c r="AA124" i="4" s="1"/>
  <c r="AB124" i="4" s="1"/>
  <c r="H33" i="4"/>
  <c r="AT65" i="4" s="1"/>
  <c r="BJ33" i="4" s="1"/>
  <c r="BJ49" i="4" s="1"/>
  <c r="BK82" i="4" s="1"/>
  <c r="G33" i="4"/>
  <c r="W94" i="4" s="1"/>
  <c r="X94" i="4" s="1"/>
  <c r="F33" i="4"/>
  <c r="AA17" i="4" s="1"/>
  <c r="AA79" i="4" s="1"/>
  <c r="AB79" i="4" s="1"/>
  <c r="E33" i="4"/>
  <c r="Z17" i="4" s="1"/>
  <c r="AA64" i="4" s="1"/>
  <c r="AB64" i="4" s="1"/>
  <c r="D33" i="4"/>
  <c r="AP65" i="4" s="1"/>
  <c r="BF33" i="4" s="1"/>
  <c r="BF49" i="4" s="1"/>
  <c r="BG82" i="4" s="1"/>
  <c r="C33" i="4"/>
  <c r="AO65" i="4" s="1"/>
  <c r="BE33" i="4" s="1"/>
  <c r="BE49" i="4" s="1"/>
  <c r="BF82" i="4" s="1"/>
  <c r="B33" i="4"/>
  <c r="AM33" i="4" s="1"/>
  <c r="AN33" i="4" s="1"/>
  <c r="AN49" i="4" s="1"/>
  <c r="AO82" i="4" s="1"/>
  <c r="R32" i="4"/>
  <c r="W258" i="4" s="1"/>
  <c r="X258" i="4" s="1"/>
  <c r="Q32" i="4"/>
  <c r="AL16" i="4" s="1"/>
  <c r="P32" i="4"/>
  <c r="AK16" i="4" s="1"/>
  <c r="AA228" i="4" s="1"/>
  <c r="AB228" i="4" s="1"/>
  <c r="O32" i="4"/>
  <c r="AJ16" i="4" s="1"/>
  <c r="AA213" i="4" s="1"/>
  <c r="AB213" i="4" s="1"/>
  <c r="N32" i="4"/>
  <c r="AI16" i="4" s="1"/>
  <c r="AA198" i="4" s="1"/>
  <c r="AB198" i="4" s="1"/>
  <c r="M32" i="4"/>
  <c r="AH16" i="4" s="1"/>
  <c r="AA183" i="4" s="1"/>
  <c r="AB183" i="4" s="1"/>
  <c r="L32" i="4"/>
  <c r="AG16" i="4" s="1"/>
  <c r="AA168" i="4" s="1"/>
  <c r="AB168" i="4" s="1"/>
  <c r="K32" i="4"/>
  <c r="AF16" i="4" s="1"/>
  <c r="AA153" i="4" s="1"/>
  <c r="AB153" i="4" s="1"/>
  <c r="J32" i="4"/>
  <c r="W138" i="4" s="1"/>
  <c r="X138" i="4" s="1"/>
  <c r="I32" i="4"/>
  <c r="AD16" i="4" s="1"/>
  <c r="AA123" i="4" s="1"/>
  <c r="AB123" i="4" s="1"/>
  <c r="H32" i="4"/>
  <c r="AC16" i="4" s="1"/>
  <c r="AA108" i="4" s="1"/>
  <c r="AB108" i="4" s="1"/>
  <c r="G32" i="4"/>
  <c r="AB16" i="4" s="1"/>
  <c r="AA93" i="4" s="1"/>
  <c r="AB93" i="4" s="1"/>
  <c r="F32" i="4"/>
  <c r="AA16" i="4" s="1"/>
  <c r="AA78" i="4" s="1"/>
  <c r="AB78" i="4" s="1"/>
  <c r="E32" i="4"/>
  <c r="Z16" i="4" s="1"/>
  <c r="AA63" i="4" s="1"/>
  <c r="AB63" i="4" s="1"/>
  <c r="D32" i="4"/>
  <c r="AP64" i="4" s="1"/>
  <c r="BF32" i="4" s="1"/>
  <c r="BF48" i="4" s="1"/>
  <c r="BG81" i="4" s="1"/>
  <c r="C32" i="4"/>
  <c r="X16" i="4" s="1"/>
  <c r="B32" i="4"/>
  <c r="AM32" i="4" s="1"/>
  <c r="AN32" i="4" s="1"/>
  <c r="AN48" i="4" s="1"/>
  <c r="AO81" i="4" s="1"/>
  <c r="R31" i="4"/>
  <c r="AM15" i="4" s="1"/>
  <c r="Q31" i="4"/>
  <c r="AL15" i="4" s="1"/>
  <c r="P31" i="4"/>
  <c r="W227" i="4" s="1"/>
  <c r="X227" i="4" s="1"/>
  <c r="O31" i="4"/>
  <c r="AJ15" i="4" s="1"/>
  <c r="AA212" i="4" s="1"/>
  <c r="AB212" i="4" s="1"/>
  <c r="N31" i="4"/>
  <c r="AI15" i="4" s="1"/>
  <c r="AA197" i="4" s="1"/>
  <c r="AB197" i="4" s="1"/>
  <c r="M31" i="4"/>
  <c r="AH15" i="4" s="1"/>
  <c r="AA182" i="4" s="1"/>
  <c r="AB182" i="4" s="1"/>
  <c r="L31" i="4"/>
  <c r="W167" i="4" s="1"/>
  <c r="X167" i="4" s="1"/>
  <c r="K31" i="4"/>
  <c r="AF15" i="4" s="1"/>
  <c r="AA152" i="4" s="1"/>
  <c r="AB152" i="4" s="1"/>
  <c r="J31" i="4"/>
  <c r="AE15" i="4" s="1"/>
  <c r="AA137" i="4" s="1"/>
  <c r="AB137" i="4" s="1"/>
  <c r="I31" i="4"/>
  <c r="AD15" i="4" s="1"/>
  <c r="AA122" i="4" s="1"/>
  <c r="AB122" i="4" s="1"/>
  <c r="H31" i="4"/>
  <c r="W107" i="4" s="1"/>
  <c r="X107" i="4" s="1"/>
  <c r="G31" i="4"/>
  <c r="AB15" i="4" s="1"/>
  <c r="AA92" i="4" s="1"/>
  <c r="AB92" i="4" s="1"/>
  <c r="F31" i="4"/>
  <c r="AA15" i="4" s="1"/>
  <c r="AA77" i="4" s="1"/>
  <c r="AB77" i="4" s="1"/>
  <c r="E31" i="4"/>
  <c r="Z15" i="4" s="1"/>
  <c r="AA62" i="4" s="1"/>
  <c r="AB62" i="4" s="1"/>
  <c r="D31" i="4"/>
  <c r="W47" i="4" s="1"/>
  <c r="X47" i="4" s="1"/>
  <c r="C31" i="4"/>
  <c r="AO63" i="4" s="1"/>
  <c r="BE31" i="4" s="1"/>
  <c r="BE47" i="4" s="1"/>
  <c r="BF80" i="4" s="1"/>
  <c r="B31" i="4"/>
  <c r="AM31" i="4" s="1"/>
  <c r="AN31" i="4" s="1"/>
  <c r="AN47" i="4" s="1"/>
  <c r="AO80" i="4" s="1"/>
  <c r="R30" i="4"/>
  <c r="AM14" i="4" s="1"/>
  <c r="AA256" i="4" s="1"/>
  <c r="AB256" i="4" s="1"/>
  <c r="Q30" i="4"/>
  <c r="AL14" i="4" s="1"/>
  <c r="AA241" i="4" s="1"/>
  <c r="AB241" i="4" s="1"/>
  <c r="P30" i="4"/>
  <c r="AK14" i="4" s="1"/>
  <c r="AA226" i="4" s="1"/>
  <c r="AB226" i="4" s="1"/>
  <c r="O30" i="4"/>
  <c r="AJ14" i="4" s="1"/>
  <c r="AA211" i="4" s="1"/>
  <c r="AB211" i="4" s="1"/>
  <c r="N30" i="4"/>
  <c r="AI14" i="4" s="1"/>
  <c r="AA196" i="4" s="1"/>
  <c r="AB196" i="4" s="1"/>
  <c r="M30" i="4"/>
  <c r="AH14" i="4" s="1"/>
  <c r="AA181" i="4" s="1"/>
  <c r="AB181" i="4" s="1"/>
  <c r="L30" i="4"/>
  <c r="AG14" i="4" s="1"/>
  <c r="AA166" i="4" s="1"/>
  <c r="AB166" i="4" s="1"/>
  <c r="K30" i="4"/>
  <c r="AF14" i="4" s="1"/>
  <c r="AA151" i="4" s="1"/>
  <c r="AB151" i="4" s="1"/>
  <c r="J30" i="4"/>
  <c r="AE14" i="4" s="1"/>
  <c r="AA136" i="4" s="1"/>
  <c r="AB136" i="4" s="1"/>
  <c r="I30" i="4"/>
  <c r="AD14" i="4" s="1"/>
  <c r="AA121" i="4" s="1"/>
  <c r="AB121" i="4" s="1"/>
  <c r="H30" i="4"/>
  <c r="AC14" i="4" s="1"/>
  <c r="AA106" i="4" s="1"/>
  <c r="AB106" i="4" s="1"/>
  <c r="G30" i="4"/>
  <c r="AB14" i="4" s="1"/>
  <c r="AA91" i="4" s="1"/>
  <c r="AB91" i="4" s="1"/>
  <c r="F30" i="4"/>
  <c r="AA14" i="4" s="1"/>
  <c r="AA76" i="4" s="1"/>
  <c r="AB76" i="4" s="1"/>
  <c r="E30" i="4"/>
  <c r="Z14" i="4" s="1"/>
  <c r="AA61" i="4" s="1"/>
  <c r="AB61" i="4" s="1"/>
  <c r="D30" i="4"/>
  <c r="AP62" i="4" s="1"/>
  <c r="BF30" i="4" s="1"/>
  <c r="BF46" i="4" s="1"/>
  <c r="BG79" i="4" s="1"/>
  <c r="C30" i="4"/>
  <c r="W31" i="4" s="1"/>
  <c r="X31" i="4" s="1"/>
  <c r="B30" i="4"/>
  <c r="AM30" i="4" s="1"/>
  <c r="AN30" i="4" s="1"/>
  <c r="AN46" i="4" s="1"/>
  <c r="AO79" i="4" s="1"/>
  <c r="R29" i="4"/>
  <c r="W255" i="4" s="1"/>
  <c r="X255" i="4" s="1"/>
  <c r="Q29" i="4"/>
  <c r="P29" i="4"/>
  <c r="O29" i="4"/>
  <c r="N29" i="4"/>
  <c r="W195" i="4" s="1"/>
  <c r="X195" i="4" s="1"/>
  <c r="M29" i="4"/>
  <c r="L29" i="4"/>
  <c r="AX61" i="4" s="1"/>
  <c r="BN29" i="4" s="1"/>
  <c r="BN45" i="4" s="1"/>
  <c r="BO78" i="4" s="1"/>
  <c r="K29" i="4"/>
  <c r="J29" i="4"/>
  <c r="W135" i="4" s="1"/>
  <c r="X135" i="4" s="1"/>
  <c r="I29" i="4"/>
  <c r="H29" i="4"/>
  <c r="G29" i="4"/>
  <c r="R28" i="4"/>
  <c r="Q28" i="4"/>
  <c r="P28" i="4"/>
  <c r="O28" i="4"/>
  <c r="N28" i="4"/>
  <c r="M28" i="4"/>
  <c r="L28" i="4"/>
  <c r="K28" i="4"/>
  <c r="J28" i="4"/>
  <c r="I28" i="4"/>
  <c r="W119" i="4" s="1"/>
  <c r="X119" i="4" s="1"/>
  <c r="H28" i="4"/>
  <c r="G28" i="4"/>
  <c r="R27" i="4"/>
  <c r="Q27" i="4"/>
  <c r="P27" i="4"/>
  <c r="O27" i="4"/>
  <c r="N27" i="4"/>
  <c r="M27" i="4"/>
  <c r="L27" i="4"/>
  <c r="K27" i="4"/>
  <c r="J27" i="4"/>
  <c r="I27" i="4"/>
  <c r="H27" i="4"/>
  <c r="G27" i="4"/>
  <c r="R26" i="4"/>
  <c r="Q26" i="4"/>
  <c r="P26" i="4"/>
  <c r="O26" i="4"/>
  <c r="W207" i="4" s="1"/>
  <c r="X207" i="4" s="1"/>
  <c r="N26" i="4"/>
  <c r="M26" i="4"/>
  <c r="L26" i="4"/>
  <c r="K26" i="4"/>
  <c r="J26" i="4"/>
  <c r="I26" i="4"/>
  <c r="H26" i="4"/>
  <c r="G26" i="4"/>
  <c r="R25" i="4"/>
  <c r="W251" i="4" s="1"/>
  <c r="X251" i="4" s="1"/>
  <c r="Q25" i="4"/>
  <c r="P25" i="4"/>
  <c r="O25" i="4"/>
  <c r="N25" i="4"/>
  <c r="M25" i="4"/>
  <c r="L25" i="4"/>
  <c r="K25" i="4"/>
  <c r="J25" i="4"/>
  <c r="I25" i="4"/>
  <c r="H25" i="4"/>
  <c r="G25" i="4"/>
  <c r="R24" i="4"/>
  <c r="Q24" i="4"/>
  <c r="P24" i="4"/>
  <c r="O24" i="4"/>
  <c r="N24" i="4"/>
  <c r="M24" i="4"/>
  <c r="L24" i="4"/>
  <c r="K24" i="4"/>
  <c r="J24" i="4"/>
  <c r="I24" i="4"/>
  <c r="H24" i="4"/>
  <c r="G24" i="4"/>
  <c r="R23" i="4"/>
  <c r="Q23" i="4"/>
  <c r="P23" i="4"/>
  <c r="O23" i="4"/>
  <c r="N23" i="4"/>
  <c r="M23" i="4"/>
  <c r="L23" i="4"/>
  <c r="K23" i="4"/>
  <c r="J23" i="4"/>
  <c r="I23" i="4"/>
  <c r="H23" i="4"/>
  <c r="G23" i="4"/>
  <c r="R22" i="4"/>
  <c r="Q22" i="4"/>
  <c r="P22" i="4"/>
  <c r="O22" i="4"/>
  <c r="N22" i="4"/>
  <c r="M22" i="4"/>
  <c r="L22" i="4"/>
  <c r="K22" i="4"/>
  <c r="W143" i="4" s="1"/>
  <c r="X143" i="4" s="1"/>
  <c r="J22" i="4"/>
  <c r="I22" i="4"/>
  <c r="H22" i="4"/>
  <c r="G22" i="4"/>
  <c r="R21" i="4"/>
  <c r="AM5" i="4" s="1"/>
  <c r="AA247" i="4" s="1"/>
  <c r="AB247" i="4" s="1"/>
  <c r="Q21" i="4"/>
  <c r="P21" i="4"/>
  <c r="O21" i="4"/>
  <c r="N21" i="4"/>
  <c r="W187" i="4" s="1"/>
  <c r="X187" i="4" s="1"/>
  <c r="M21" i="4"/>
  <c r="L21" i="4"/>
  <c r="K21" i="4"/>
  <c r="J21" i="4"/>
  <c r="I21" i="4"/>
  <c r="H21" i="4"/>
  <c r="G21" i="4"/>
  <c r="R20" i="4"/>
  <c r="AM4" i="4" s="1"/>
  <c r="Q20" i="4"/>
  <c r="W231" i="4" s="1"/>
  <c r="X231" i="4" s="1"/>
  <c r="P20" i="4"/>
  <c r="AK4" i="4" s="1"/>
  <c r="AA216" i="4" s="1"/>
  <c r="AB216" i="4" s="1"/>
  <c r="O20" i="4"/>
  <c r="AJ4" i="4" s="1"/>
  <c r="AA201" i="4" s="1"/>
  <c r="AB201" i="4" s="1"/>
  <c r="N20" i="4"/>
  <c r="AI4" i="4" s="1"/>
  <c r="AA186" i="4" s="1"/>
  <c r="AB186" i="4" s="1"/>
  <c r="M20" i="4"/>
  <c r="AH4" i="4" s="1"/>
  <c r="AA171" i="4" s="1"/>
  <c r="AB171" i="4" s="1"/>
  <c r="L20" i="4"/>
  <c r="AG4" i="4" s="1"/>
  <c r="AA156" i="4" s="1"/>
  <c r="AB156" i="4" s="1"/>
  <c r="K20" i="4"/>
  <c r="AF4" i="4" s="1"/>
  <c r="AA141" i="4" s="1"/>
  <c r="AB141" i="4" s="1"/>
  <c r="J20" i="4"/>
  <c r="AE4" i="4" s="1"/>
  <c r="AA126" i="4" s="1"/>
  <c r="AB126" i="4" s="1"/>
  <c r="I20" i="4"/>
  <c r="AD4" i="4" s="1"/>
  <c r="AA111" i="4" s="1"/>
  <c r="AB111" i="4" s="1"/>
  <c r="H20" i="4"/>
  <c r="AC4" i="4" s="1"/>
  <c r="AA96" i="4" s="1"/>
  <c r="AB96" i="4" s="1"/>
  <c r="G20" i="4"/>
  <c r="AB4" i="4" s="1"/>
  <c r="AA81" i="4" s="1"/>
  <c r="AB81" i="4" s="1"/>
  <c r="B20" i="4"/>
  <c r="AM20" i="4" s="1"/>
  <c r="AN20" i="4" s="1"/>
  <c r="AN36" i="4" s="1"/>
  <c r="AO69" i="4" s="1"/>
  <c r="U9" i="4"/>
  <c r="C20" i="4"/>
  <c r="X4" i="4" s="1"/>
  <c r="AA21" i="4" s="1"/>
  <c r="AB21" i="4" s="1"/>
  <c r="CL3" i="4"/>
  <c r="CK3" i="4"/>
  <c r="CJ3" i="4"/>
  <c r="CI3" i="4"/>
  <c r="CH3" i="4"/>
  <c r="CG3" i="4"/>
  <c r="CF3" i="4"/>
  <c r="CE3" i="4"/>
  <c r="CD3" i="4"/>
  <c r="CC3" i="4"/>
  <c r="CB3" i="4"/>
  <c r="CA3" i="4"/>
  <c r="BZ3" i="4"/>
  <c r="BY3" i="4"/>
  <c r="BX3" i="4"/>
  <c r="BW3" i="4"/>
  <c r="AM3" i="4"/>
  <c r="BU3" i="4" s="1"/>
  <c r="DC3" i="4" s="1"/>
  <c r="AL3" i="4"/>
  <c r="BT3" i="4" s="1"/>
  <c r="DB3" i="4" s="1"/>
  <c r="Z3" i="4"/>
  <c r="BH3" i="4" s="1"/>
  <c r="CP3" i="4" s="1"/>
  <c r="Y3" i="4"/>
  <c r="BG3" i="4" s="1"/>
  <c r="CO3" i="4" s="1"/>
  <c r="X3" i="4"/>
  <c r="BF3" i="4" s="1"/>
  <c r="CN3" i="4" s="1"/>
  <c r="R28" i="2"/>
  <c r="W254" i="2" s="1"/>
  <c r="R24" i="2"/>
  <c r="W250" i="2" s="1"/>
  <c r="Q23" i="2"/>
  <c r="W234" i="2" s="1"/>
  <c r="Q22" i="2"/>
  <c r="O28" i="2"/>
  <c r="W209" i="2" s="1"/>
  <c r="O24" i="2"/>
  <c r="W205" i="2" s="1"/>
  <c r="N23" i="2"/>
  <c r="W189" i="2" s="1"/>
  <c r="M22" i="2"/>
  <c r="O20" i="2"/>
  <c r="W201" i="2" s="1"/>
  <c r="I28" i="2"/>
  <c r="W119" i="2" s="1"/>
  <c r="H27" i="2"/>
  <c r="AT59" i="2" s="1"/>
  <c r="BJ27" i="2" s="1"/>
  <c r="BJ43" i="2" s="1"/>
  <c r="BK76" i="2" s="1"/>
  <c r="I24" i="2"/>
  <c r="W115" i="2" s="1"/>
  <c r="H23" i="2"/>
  <c r="G22" i="2"/>
  <c r="I20" i="2"/>
  <c r="W111" i="2" s="1"/>
  <c r="O29" i="2"/>
  <c r="W210" i="2" s="1"/>
  <c r="O21" i="2"/>
  <c r="W202" i="2" s="1"/>
  <c r="N26" i="2"/>
  <c r="W192" i="2" s="1"/>
  <c r="L27" i="2"/>
  <c r="L26" i="2"/>
  <c r="K28" i="2"/>
  <c r="W149" i="2" s="1"/>
  <c r="J27" i="2"/>
  <c r="J22" i="2"/>
  <c r="I26" i="2"/>
  <c r="W117" i="2" s="1"/>
  <c r="H26" i="2"/>
  <c r="W102" i="2" s="1"/>
  <c r="H22" i="2"/>
  <c r="W98" i="2" s="1"/>
  <c r="G26" i="2"/>
  <c r="G23" i="2"/>
  <c r="K20" i="2"/>
  <c r="W141" i="2" s="1"/>
  <c r="H21" i="2"/>
  <c r="AT53" i="2" s="1"/>
  <c r="BJ21" i="2" s="1"/>
  <c r="BJ37" i="2" s="1"/>
  <c r="BK70" i="2" s="1"/>
  <c r="J23" i="2"/>
  <c r="AV55" i="2" s="1"/>
  <c r="BL23" i="2" s="1"/>
  <c r="BL39" i="2" s="1"/>
  <c r="BM72" i="2" s="1"/>
  <c r="R23" i="2"/>
  <c r="W249" i="2" s="1"/>
  <c r="K24" i="2"/>
  <c r="W145" i="2" s="1"/>
  <c r="H25" i="2"/>
  <c r="W101" i="2" s="1"/>
  <c r="F20" i="2"/>
  <c r="AA4" i="2" s="1"/>
  <c r="AA66" i="2" s="1"/>
  <c r="AB66" i="2" s="1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U9" i="2"/>
  <c r="B20" i="2"/>
  <c r="AM20" i="2" s="1"/>
  <c r="AN20" i="2" s="1"/>
  <c r="AN36" i="2" s="1"/>
  <c r="AO69" i="2" s="1"/>
  <c r="R20" i="2"/>
  <c r="W246" i="2" s="1"/>
  <c r="R21" i="2"/>
  <c r="W247" i="2" s="1"/>
  <c r="R22" i="2"/>
  <c r="W248" i="2" s="1"/>
  <c r="R25" i="2"/>
  <c r="W251" i="2" s="1"/>
  <c r="R26" i="2"/>
  <c r="W252" i="2" s="1"/>
  <c r="R29" i="2"/>
  <c r="W255" i="2" s="1"/>
  <c r="R30" i="2"/>
  <c r="W256" i="2" s="1"/>
  <c r="R31" i="2"/>
  <c r="R32" i="2"/>
  <c r="BD64" i="2" s="1"/>
  <c r="BT32" i="2" s="1"/>
  <c r="BT48" i="2" s="1"/>
  <c r="BU81" i="2" s="1"/>
  <c r="R33" i="2"/>
  <c r="BD65" i="2" s="1"/>
  <c r="BT33" i="2" s="1"/>
  <c r="BT49" i="2" s="1"/>
  <c r="BU82" i="2" s="1"/>
  <c r="R34" i="2"/>
  <c r="W260" i="2" s="1"/>
  <c r="N20" i="2"/>
  <c r="W186" i="2" s="1"/>
  <c r="P20" i="2"/>
  <c r="W216" i="2" s="1"/>
  <c r="Q20" i="2"/>
  <c r="W231" i="2" s="1"/>
  <c r="N21" i="2"/>
  <c r="W187" i="2" s="1"/>
  <c r="Q21" i="2"/>
  <c r="W232" i="2" s="1"/>
  <c r="N22" i="2"/>
  <c r="W188" i="2" s="1"/>
  <c r="O22" i="2"/>
  <c r="W203" i="2" s="1"/>
  <c r="P22" i="2"/>
  <c r="W218" i="2" s="1"/>
  <c r="O23" i="2"/>
  <c r="W204" i="2" s="1"/>
  <c r="P23" i="2"/>
  <c r="W219" i="2" s="1"/>
  <c r="N24" i="2"/>
  <c r="W190" i="2" s="1"/>
  <c r="P24" i="2"/>
  <c r="W220" i="2" s="1"/>
  <c r="Q24" i="2"/>
  <c r="W235" i="2" s="1"/>
  <c r="N25" i="2"/>
  <c r="AZ57" i="2" s="1"/>
  <c r="BP25" i="2" s="1"/>
  <c r="BP41" i="2" s="1"/>
  <c r="BQ74" i="2" s="1"/>
  <c r="Q25" i="2"/>
  <c r="W236" i="2" s="1"/>
  <c r="O26" i="2"/>
  <c r="BA58" i="2" s="1"/>
  <c r="BQ26" i="2" s="1"/>
  <c r="BQ42" i="2" s="1"/>
  <c r="BR75" i="2" s="1"/>
  <c r="O27" i="2"/>
  <c r="W208" i="2" s="1"/>
  <c r="P27" i="2"/>
  <c r="W223" i="2" s="1"/>
  <c r="Q27" i="2"/>
  <c r="BC59" i="2" s="1"/>
  <c r="BS27" i="2" s="1"/>
  <c r="BS43" i="2" s="1"/>
  <c r="BT76" i="2" s="1"/>
  <c r="N28" i="2"/>
  <c r="W194" i="2" s="1"/>
  <c r="P28" i="2"/>
  <c r="W224" i="2" s="1"/>
  <c r="Q28" i="2"/>
  <c r="W239" i="2" s="1"/>
  <c r="N29" i="2"/>
  <c r="W195" i="2" s="1"/>
  <c r="Q29" i="2"/>
  <c r="W240" i="2" s="1"/>
  <c r="N30" i="2"/>
  <c r="W196" i="2" s="1"/>
  <c r="O30" i="2"/>
  <c r="BA62" i="2" s="1"/>
  <c r="BQ30" i="2" s="1"/>
  <c r="BQ46" i="2" s="1"/>
  <c r="BR79" i="2" s="1"/>
  <c r="P30" i="2"/>
  <c r="BB62" i="2" s="1"/>
  <c r="BR30" i="2" s="1"/>
  <c r="BR46" i="2" s="1"/>
  <c r="BS79" i="2" s="1"/>
  <c r="Q30" i="2"/>
  <c r="BC62" i="2" s="1"/>
  <c r="BS30" i="2" s="1"/>
  <c r="BS46" i="2" s="1"/>
  <c r="BT79" i="2" s="1"/>
  <c r="N31" i="2"/>
  <c r="O31" i="2"/>
  <c r="W212" i="2" s="1"/>
  <c r="P31" i="2"/>
  <c r="BB63" i="2" s="1"/>
  <c r="BR31" i="2" s="1"/>
  <c r="BR47" i="2" s="1"/>
  <c r="BS80" i="2" s="1"/>
  <c r="Q31" i="2"/>
  <c r="BC63" i="2" s="1"/>
  <c r="BS31" i="2" s="1"/>
  <c r="BS47" i="2" s="1"/>
  <c r="BT80" i="2" s="1"/>
  <c r="N32" i="2"/>
  <c r="AZ64" i="2" s="1"/>
  <c r="BP32" i="2" s="1"/>
  <c r="BP48" i="2" s="1"/>
  <c r="BQ81" i="2" s="1"/>
  <c r="O32" i="2"/>
  <c r="BA64" i="2" s="1"/>
  <c r="BQ32" i="2" s="1"/>
  <c r="BQ48" i="2" s="1"/>
  <c r="BR81" i="2" s="1"/>
  <c r="P32" i="2"/>
  <c r="W228" i="2" s="1"/>
  <c r="Q32" i="2"/>
  <c r="BC64" i="2" s="1"/>
  <c r="BS32" i="2" s="1"/>
  <c r="BS48" i="2" s="1"/>
  <c r="BT81" i="2" s="1"/>
  <c r="N33" i="2"/>
  <c r="O33" i="2"/>
  <c r="BA65" i="2" s="1"/>
  <c r="BQ33" i="2" s="1"/>
  <c r="BQ49" i="2" s="1"/>
  <c r="BR82" i="2" s="1"/>
  <c r="P33" i="2"/>
  <c r="BB65" i="2" s="1"/>
  <c r="BR33" i="2" s="1"/>
  <c r="BR49" i="2" s="1"/>
  <c r="BS82" i="2" s="1"/>
  <c r="Q33" i="2"/>
  <c r="W244" i="2" s="1"/>
  <c r="N34" i="2"/>
  <c r="W200" i="2" s="1"/>
  <c r="O34" i="2"/>
  <c r="BA66" i="2" s="1"/>
  <c r="BQ34" i="2" s="1"/>
  <c r="BQ50" i="2" s="1"/>
  <c r="BR83" i="2" s="1"/>
  <c r="P34" i="2"/>
  <c r="W230" i="2" s="1"/>
  <c r="Q34" i="2"/>
  <c r="BC66" i="2" s="1"/>
  <c r="BS34" i="2" s="1"/>
  <c r="BS50" i="2" s="1"/>
  <c r="BT83" i="2" s="1"/>
  <c r="E20" i="2"/>
  <c r="G20" i="2"/>
  <c r="W81" i="2" s="1"/>
  <c r="H20" i="2"/>
  <c r="W96" i="2" s="1"/>
  <c r="J20" i="2"/>
  <c r="W126" i="2" s="1"/>
  <c r="L20" i="2"/>
  <c r="W156" i="2" s="1"/>
  <c r="M20" i="2"/>
  <c r="AY52" i="2" s="1"/>
  <c r="BO20" i="2" s="1"/>
  <c r="BO36" i="2" s="1"/>
  <c r="BP69" i="2" s="1"/>
  <c r="G21" i="2"/>
  <c r="W82" i="2" s="1"/>
  <c r="I21" i="2"/>
  <c r="W112" i="2" s="1"/>
  <c r="J21" i="2"/>
  <c r="W127" i="2" s="1"/>
  <c r="K21" i="2"/>
  <c r="W142" i="2" s="1"/>
  <c r="M21" i="2"/>
  <c r="W172" i="2" s="1"/>
  <c r="K22" i="2"/>
  <c r="W143" i="2" s="1"/>
  <c r="I23" i="2"/>
  <c r="W114" i="2" s="1"/>
  <c r="K23" i="2"/>
  <c r="W144" i="2" s="1"/>
  <c r="M23" i="2"/>
  <c r="W174" i="2" s="1"/>
  <c r="G24" i="2"/>
  <c r="W85" i="2" s="1"/>
  <c r="H24" i="2"/>
  <c r="W100" i="2" s="1"/>
  <c r="J24" i="2"/>
  <c r="W130" i="2" s="1"/>
  <c r="L24" i="2"/>
  <c r="W160" i="2" s="1"/>
  <c r="M24" i="2"/>
  <c r="AY56" i="2" s="1"/>
  <c r="BO24" i="2" s="1"/>
  <c r="BO40" i="2" s="1"/>
  <c r="BP73" i="2" s="1"/>
  <c r="G25" i="2"/>
  <c r="W86" i="2" s="1"/>
  <c r="I25" i="2"/>
  <c r="W116" i="2" s="1"/>
  <c r="J25" i="2"/>
  <c r="W131" i="2" s="1"/>
  <c r="K25" i="2"/>
  <c r="W146" i="2" s="1"/>
  <c r="M25" i="2"/>
  <c r="W176" i="2" s="1"/>
  <c r="J26" i="2"/>
  <c r="W132" i="2" s="1"/>
  <c r="K26" i="2"/>
  <c r="W147" i="2" s="1"/>
  <c r="G27" i="2"/>
  <c r="W88" i="2" s="1"/>
  <c r="I27" i="2"/>
  <c r="W118" i="2" s="1"/>
  <c r="K27" i="2"/>
  <c r="W148" i="2" s="1"/>
  <c r="G28" i="2"/>
  <c r="W89" i="2" s="1"/>
  <c r="H28" i="2"/>
  <c r="W104" i="2" s="1"/>
  <c r="J28" i="2"/>
  <c r="AV60" i="2" s="1"/>
  <c r="BL28" i="2" s="1"/>
  <c r="BL44" i="2" s="1"/>
  <c r="BM77" i="2" s="1"/>
  <c r="L28" i="2"/>
  <c r="W164" i="2" s="1"/>
  <c r="M28" i="2"/>
  <c r="W179" i="2" s="1"/>
  <c r="G29" i="2"/>
  <c r="W90" i="2" s="1"/>
  <c r="H29" i="2"/>
  <c r="W105" i="2" s="1"/>
  <c r="I29" i="2"/>
  <c r="W120" i="2" s="1"/>
  <c r="J29" i="2"/>
  <c r="W135" i="2" s="1"/>
  <c r="K29" i="2"/>
  <c r="AW61" i="2" s="1"/>
  <c r="BM29" i="2" s="1"/>
  <c r="BM45" i="2" s="1"/>
  <c r="BN78" i="2" s="1"/>
  <c r="M29" i="2"/>
  <c r="W180" i="2" s="1"/>
  <c r="D30" i="2"/>
  <c r="W46" i="2" s="1"/>
  <c r="X46" i="2" s="1"/>
  <c r="E30" i="2"/>
  <c r="AQ62" i="2" s="1"/>
  <c r="BG30" i="2" s="1"/>
  <c r="BG46" i="2" s="1"/>
  <c r="BH79" i="2" s="1"/>
  <c r="F30" i="2"/>
  <c r="W76" i="2" s="1"/>
  <c r="G30" i="2"/>
  <c r="H30" i="2"/>
  <c r="AT62" i="2" s="1"/>
  <c r="BJ30" i="2" s="1"/>
  <c r="BJ46" i="2" s="1"/>
  <c r="BK79" i="2" s="1"/>
  <c r="I30" i="2"/>
  <c r="AU62" i="2" s="1"/>
  <c r="BK30" i="2" s="1"/>
  <c r="BK46" i="2" s="1"/>
  <c r="BL79" i="2" s="1"/>
  <c r="J30" i="2"/>
  <c r="W136" i="2" s="1"/>
  <c r="K30" i="2"/>
  <c r="L30" i="2"/>
  <c r="AX62" i="2" s="1"/>
  <c r="BN30" i="2" s="1"/>
  <c r="BN46" i="2" s="1"/>
  <c r="BO79" i="2" s="1"/>
  <c r="M30" i="2"/>
  <c r="AY62" i="2" s="1"/>
  <c r="BO30" i="2" s="1"/>
  <c r="BO46" i="2" s="1"/>
  <c r="BP79" i="2" s="1"/>
  <c r="D31" i="2"/>
  <c r="AP63" i="2" s="1"/>
  <c r="BF31" i="2" s="1"/>
  <c r="BF47" i="2" s="1"/>
  <c r="BG80" i="2" s="1"/>
  <c r="E31" i="2"/>
  <c r="F31" i="2"/>
  <c r="AR63" i="2" s="1"/>
  <c r="BH31" i="2" s="1"/>
  <c r="BH47" i="2" s="1"/>
  <c r="BI80" i="2" s="1"/>
  <c r="G31" i="2"/>
  <c r="W92" i="2" s="1"/>
  <c r="H31" i="2"/>
  <c r="AT63" i="2" s="1"/>
  <c r="BJ31" i="2" s="1"/>
  <c r="BJ47" i="2" s="1"/>
  <c r="BK80" i="2" s="1"/>
  <c r="I31" i="2"/>
  <c r="AU63" i="2" s="1"/>
  <c r="BK31" i="2" s="1"/>
  <c r="BK47" i="2" s="1"/>
  <c r="BL80" i="2" s="1"/>
  <c r="J31" i="2"/>
  <c r="AV63" i="2" s="1"/>
  <c r="BL31" i="2" s="1"/>
  <c r="BL47" i="2" s="1"/>
  <c r="BM80" i="2" s="1"/>
  <c r="K31" i="2"/>
  <c r="W152" i="2" s="1"/>
  <c r="L31" i="2"/>
  <c r="AX63" i="2" s="1"/>
  <c r="BN31" i="2" s="1"/>
  <c r="BN47" i="2" s="1"/>
  <c r="BO80" i="2" s="1"/>
  <c r="M31" i="2"/>
  <c r="D32" i="2"/>
  <c r="AP64" i="2" s="1"/>
  <c r="BF32" i="2" s="1"/>
  <c r="BF48" i="2" s="1"/>
  <c r="BG81" i="2" s="1"/>
  <c r="E32" i="2"/>
  <c r="AQ64" i="2" s="1"/>
  <c r="BG32" i="2" s="1"/>
  <c r="BG48" i="2" s="1"/>
  <c r="BH81" i="2" s="1"/>
  <c r="F32" i="2"/>
  <c r="W78" i="2" s="1"/>
  <c r="G32" i="2"/>
  <c r="H32" i="2"/>
  <c r="W108" i="2" s="1"/>
  <c r="I32" i="2"/>
  <c r="AU64" i="2" s="1"/>
  <c r="BK32" i="2" s="1"/>
  <c r="BK48" i="2" s="1"/>
  <c r="BL81" i="2" s="1"/>
  <c r="J32" i="2"/>
  <c r="AV64" i="2" s="1"/>
  <c r="BL32" i="2" s="1"/>
  <c r="BL48" i="2" s="1"/>
  <c r="BM81" i="2" s="1"/>
  <c r="K32" i="2"/>
  <c r="L32" i="2"/>
  <c r="W168" i="2" s="1"/>
  <c r="M32" i="2"/>
  <c r="AY64" i="2" s="1"/>
  <c r="BO32" i="2" s="1"/>
  <c r="BO48" i="2" s="1"/>
  <c r="BP81" i="2" s="1"/>
  <c r="D33" i="2"/>
  <c r="AP65" i="2" s="1"/>
  <c r="BF33" i="2" s="1"/>
  <c r="BF49" i="2" s="1"/>
  <c r="BG82" i="2" s="1"/>
  <c r="E33" i="2"/>
  <c r="AQ65" i="2" s="1"/>
  <c r="BG33" i="2" s="1"/>
  <c r="BG49" i="2" s="1"/>
  <c r="BH82" i="2" s="1"/>
  <c r="F33" i="2"/>
  <c r="AR65" i="2" s="1"/>
  <c r="BH33" i="2" s="1"/>
  <c r="BH49" i="2" s="1"/>
  <c r="BI82" i="2" s="1"/>
  <c r="G33" i="2"/>
  <c r="W94" i="2" s="1"/>
  <c r="H33" i="2"/>
  <c r="AT65" i="2" s="1"/>
  <c r="BJ33" i="2" s="1"/>
  <c r="BJ49" i="2" s="1"/>
  <c r="BK82" i="2" s="1"/>
  <c r="I33" i="2"/>
  <c r="W124" i="2" s="1"/>
  <c r="J33" i="2"/>
  <c r="AV65" i="2" s="1"/>
  <c r="BL33" i="2" s="1"/>
  <c r="BL49" i="2" s="1"/>
  <c r="BM82" i="2" s="1"/>
  <c r="K33" i="2"/>
  <c r="AW65" i="2" s="1"/>
  <c r="BM33" i="2" s="1"/>
  <c r="BM49" i="2" s="1"/>
  <c r="BN82" i="2" s="1"/>
  <c r="L33" i="2"/>
  <c r="AX65" i="2" s="1"/>
  <c r="BN33" i="2" s="1"/>
  <c r="BN49" i="2" s="1"/>
  <c r="BO82" i="2" s="1"/>
  <c r="M33" i="2"/>
  <c r="W184" i="2" s="1"/>
  <c r="D34" i="2"/>
  <c r="AP66" i="2" s="1"/>
  <c r="BF34" i="2" s="1"/>
  <c r="BF50" i="2" s="1"/>
  <c r="BG83" i="2" s="1"/>
  <c r="E34" i="2"/>
  <c r="AQ66" i="2" s="1"/>
  <c r="BG34" i="2" s="1"/>
  <c r="BG50" i="2" s="1"/>
  <c r="BH83" i="2" s="1"/>
  <c r="F34" i="2"/>
  <c r="W80" i="2" s="1"/>
  <c r="G34" i="2"/>
  <c r="H34" i="2"/>
  <c r="AT66" i="2" s="1"/>
  <c r="BJ34" i="2" s="1"/>
  <c r="BJ50" i="2" s="1"/>
  <c r="BK83" i="2" s="1"/>
  <c r="I34" i="2"/>
  <c r="AU66" i="2" s="1"/>
  <c r="BK34" i="2" s="1"/>
  <c r="BK50" i="2" s="1"/>
  <c r="BL83" i="2" s="1"/>
  <c r="J34" i="2"/>
  <c r="W140" i="2" s="1"/>
  <c r="K34" i="2"/>
  <c r="L34" i="2"/>
  <c r="AX66" i="2" s="1"/>
  <c r="BN34" i="2" s="1"/>
  <c r="BN50" i="2" s="1"/>
  <c r="BO83" i="2" s="1"/>
  <c r="M34" i="2"/>
  <c r="AY66" i="2" s="1"/>
  <c r="BO34" i="2" s="1"/>
  <c r="BO50" i="2" s="1"/>
  <c r="BP83" i="2" s="1"/>
  <c r="C30" i="2"/>
  <c r="W31" i="2" s="1"/>
  <c r="X31" i="2" s="1"/>
  <c r="C31" i="2"/>
  <c r="C32" i="2"/>
  <c r="AO64" i="2" s="1"/>
  <c r="BE32" i="2" s="1"/>
  <c r="BE48" i="2" s="1"/>
  <c r="BF81" i="2" s="1"/>
  <c r="C33" i="2"/>
  <c r="AO65" i="2" s="1"/>
  <c r="BE33" i="2" s="1"/>
  <c r="BE49" i="2" s="1"/>
  <c r="BF82" i="2" s="1"/>
  <c r="C34" i="2"/>
  <c r="AO66" i="2" s="1"/>
  <c r="BE34" i="2" s="1"/>
  <c r="BE50" i="2" s="1"/>
  <c r="BF83" i="2" s="1"/>
  <c r="C20" i="2"/>
  <c r="X4" i="2" s="1"/>
  <c r="AA21" i="2" s="1"/>
  <c r="AB21" i="2" s="1"/>
  <c r="X3" i="2"/>
  <c r="BF3" i="2" s="1"/>
  <c r="CN3" i="2" s="1"/>
  <c r="Y3" i="2"/>
  <c r="BG3" i="2" s="1"/>
  <c r="CO3" i="2" s="1"/>
  <c r="BD30" i="6" l="1"/>
  <c r="Y256" i="6" s="1"/>
  <c r="AA256" i="6"/>
  <c r="AB256" i="6" s="1"/>
  <c r="BC31" i="6"/>
  <c r="BC47" i="6" s="1"/>
  <c r="BD80" i="6" s="1"/>
  <c r="AA242" i="6"/>
  <c r="AB242" i="6" s="1"/>
  <c r="BC31" i="4"/>
  <c r="Y242" i="4" s="1"/>
  <c r="AA242" i="4"/>
  <c r="AB242" i="4" s="1"/>
  <c r="BD31" i="4"/>
  <c r="BD47" i="4" s="1"/>
  <c r="BE80" i="4" s="1"/>
  <c r="AA257" i="4"/>
  <c r="AB257" i="4" s="1"/>
  <c r="BC32" i="4"/>
  <c r="Y243" i="4" s="1"/>
  <c r="AA243" i="4"/>
  <c r="AB243" i="4" s="1"/>
  <c r="BC20" i="6"/>
  <c r="Y231" i="6" s="1"/>
  <c r="AA231" i="6"/>
  <c r="AB231" i="6" s="1"/>
  <c r="AP30" i="6"/>
  <c r="Y46" i="6" s="1"/>
  <c r="AA46" i="6"/>
  <c r="AB46" i="6" s="1"/>
  <c r="BD32" i="6"/>
  <c r="Y258" i="6" s="1"/>
  <c r="AA258" i="6"/>
  <c r="AB258" i="6" s="1"/>
  <c r="BC17" i="6"/>
  <c r="BT17" i="6" s="1"/>
  <c r="AA244" i="6"/>
  <c r="AB244" i="6" s="1"/>
  <c r="AP34" i="6"/>
  <c r="AP50" i="6" s="1"/>
  <c r="AQ83" i="6" s="1"/>
  <c r="AA50" i="6"/>
  <c r="AB50" i="6" s="1"/>
  <c r="AU9" i="7"/>
  <c r="CC9" i="7" s="1"/>
  <c r="CT9" i="7" s="1"/>
  <c r="AA116" i="7"/>
  <c r="AB116" i="7" s="1"/>
  <c r="BD20" i="4"/>
  <c r="Y246" i="4" s="1"/>
  <c r="AA246" i="4"/>
  <c r="AB246" i="4" s="1"/>
  <c r="AO32" i="4"/>
  <c r="AO48" i="4" s="1"/>
  <c r="AP81" i="4" s="1"/>
  <c r="AA33" i="4"/>
  <c r="AB33" i="4" s="1"/>
  <c r="BD33" i="4"/>
  <c r="Y259" i="4" s="1"/>
  <c r="AA259" i="4"/>
  <c r="AB259" i="4" s="1"/>
  <c r="BC34" i="4"/>
  <c r="Y245" i="4" s="1"/>
  <c r="AA245" i="4"/>
  <c r="AB245" i="4" s="1"/>
  <c r="AQ31" i="6"/>
  <c r="Y62" i="6" s="1"/>
  <c r="AA62" i="6"/>
  <c r="AB62" i="6" s="1"/>
  <c r="AP32" i="6"/>
  <c r="Y48" i="6" s="1"/>
  <c r="AA48" i="6"/>
  <c r="AB48" i="6" s="1"/>
  <c r="BD34" i="6"/>
  <c r="BD50" i="6" s="1"/>
  <c r="BE83" i="6" s="1"/>
  <c r="AA260" i="6"/>
  <c r="AB260" i="6" s="1"/>
  <c r="BC32" i="6"/>
  <c r="Y243" i="6" s="1"/>
  <c r="AA243" i="6"/>
  <c r="AB243" i="6" s="1"/>
  <c r="BD20" i="6"/>
  <c r="BD36" i="6" s="1"/>
  <c r="BE69" i="6" s="1"/>
  <c r="AA246" i="6"/>
  <c r="AB246" i="6" s="1"/>
  <c r="BC30" i="6"/>
  <c r="Y241" i="6" s="1"/>
  <c r="AA241" i="6"/>
  <c r="AB241" i="6" s="1"/>
  <c r="AP31" i="6"/>
  <c r="AP47" i="6" s="1"/>
  <c r="AQ80" i="6" s="1"/>
  <c r="AA47" i="6"/>
  <c r="AB47" i="6" s="1"/>
  <c r="BD33" i="6"/>
  <c r="Y259" i="6" s="1"/>
  <c r="AA259" i="6"/>
  <c r="AB259" i="6" s="1"/>
  <c r="BC34" i="6"/>
  <c r="Y245" i="6" s="1"/>
  <c r="AA245" i="6"/>
  <c r="AB245" i="6" s="1"/>
  <c r="W122" i="2"/>
  <c r="X122" i="2" s="1"/>
  <c r="AT64" i="2"/>
  <c r="BJ32" i="2" s="1"/>
  <c r="BJ48" i="2" s="1"/>
  <c r="BK81" i="2" s="1"/>
  <c r="AJ16" i="6"/>
  <c r="AA213" i="6" s="1"/>
  <c r="AB213" i="6" s="1"/>
  <c r="W166" i="2"/>
  <c r="W214" i="2"/>
  <c r="AR62" i="2"/>
  <c r="BH30" i="2" s="1"/>
  <c r="BH46" i="2" s="1"/>
  <c r="BI79" i="2" s="1"/>
  <c r="W110" i="2"/>
  <c r="AY65" i="2"/>
  <c r="BO33" i="2" s="1"/>
  <c r="BO49" i="2" s="1"/>
  <c r="BP82" i="2" s="1"/>
  <c r="W121" i="2"/>
  <c r="X121" i="2" s="1"/>
  <c r="AV66" i="2"/>
  <c r="BL34" i="2" s="1"/>
  <c r="BL50" i="2" s="1"/>
  <c r="BM83" i="2" s="1"/>
  <c r="AS63" i="2"/>
  <c r="BI31" i="2" s="1"/>
  <c r="BI47" i="2" s="1"/>
  <c r="BJ80" i="2" s="1"/>
  <c r="W65" i="2"/>
  <c r="X65" i="2" s="1"/>
  <c r="W106" i="2"/>
  <c r="X106" i="2" s="1"/>
  <c r="W138" i="2"/>
  <c r="W185" i="2"/>
  <c r="X185" i="2" s="1"/>
  <c r="W227" i="2"/>
  <c r="X227" i="2" s="1"/>
  <c r="W258" i="2"/>
  <c r="X258" i="2" s="1"/>
  <c r="AR66" i="2"/>
  <c r="BH34" i="2" s="1"/>
  <c r="BH50" i="2" s="1"/>
  <c r="BI83" i="2" s="1"/>
  <c r="BB64" i="2"/>
  <c r="BR32" i="2" s="1"/>
  <c r="BR48" i="2" s="1"/>
  <c r="BS81" i="2" s="1"/>
  <c r="BD62" i="2"/>
  <c r="BT30" i="2" s="1"/>
  <c r="BT46" i="2" s="1"/>
  <c r="BU79" i="2" s="1"/>
  <c r="W71" i="7"/>
  <c r="X71" i="7" s="1"/>
  <c r="AR57" i="7"/>
  <c r="BH25" i="7" s="1"/>
  <c r="BH41" i="7" s="1"/>
  <c r="BI74" i="7" s="1"/>
  <c r="W259" i="2"/>
  <c r="X259" i="2" s="1"/>
  <c r="W63" i="2"/>
  <c r="X63" i="2" s="1"/>
  <c r="W125" i="2"/>
  <c r="X125" i="2" s="1"/>
  <c r="W154" i="2"/>
  <c r="X154" i="2" s="1"/>
  <c r="W181" i="2"/>
  <c r="X181" i="2" s="1"/>
  <c r="W226" i="2"/>
  <c r="X226" i="2" s="1"/>
  <c r="AX64" i="2"/>
  <c r="BN32" i="2" s="1"/>
  <c r="BN48" i="2" s="1"/>
  <c r="BO81" i="2" s="1"/>
  <c r="BA63" i="2"/>
  <c r="BQ31" i="2" s="1"/>
  <c r="BQ47" i="2" s="1"/>
  <c r="BR80" i="2" s="1"/>
  <c r="AZ62" i="2"/>
  <c r="BP30" i="2" s="1"/>
  <c r="BP46" i="2" s="1"/>
  <c r="BQ79" i="2" s="1"/>
  <c r="AD18" i="6"/>
  <c r="AA125" i="6" s="1"/>
  <c r="AB125" i="6" s="1"/>
  <c r="AB16" i="6"/>
  <c r="AA93" i="6" s="1"/>
  <c r="AB93" i="6" s="1"/>
  <c r="AP57" i="7"/>
  <c r="BF25" i="7" s="1"/>
  <c r="BF41" i="7" s="1"/>
  <c r="BG74" i="7" s="1"/>
  <c r="W41" i="7"/>
  <c r="X41" i="7" s="1"/>
  <c r="W61" i="2"/>
  <c r="X61" i="2" s="1"/>
  <c r="W170" i="2"/>
  <c r="X170" i="2" s="1"/>
  <c r="W242" i="2"/>
  <c r="X242" i="2" s="1"/>
  <c r="BD66" i="2"/>
  <c r="BT34" i="2" s="1"/>
  <c r="BT50" i="2" s="1"/>
  <c r="BU83" i="2" s="1"/>
  <c r="BC65" i="2"/>
  <c r="BS33" i="2" s="1"/>
  <c r="BS49" i="2" s="1"/>
  <c r="BT82" i="2" s="1"/>
  <c r="AW63" i="2"/>
  <c r="BM31" i="2" s="1"/>
  <c r="BM47" i="2" s="1"/>
  <c r="BN80" i="2" s="1"/>
  <c r="AV62" i="2"/>
  <c r="BL30" i="2" s="1"/>
  <c r="BL46" i="2" s="1"/>
  <c r="BM79" i="2" s="1"/>
  <c r="X16" i="6"/>
  <c r="AM15" i="6"/>
  <c r="Y40" i="7"/>
  <c r="BZ8" i="7"/>
  <c r="CQ8" i="7" s="1"/>
  <c r="Y70" i="7"/>
  <c r="BG8" i="7"/>
  <c r="AU25" i="7"/>
  <c r="Y116" i="7" s="1"/>
  <c r="AQ40" i="7"/>
  <c r="AR73" i="7" s="1"/>
  <c r="BH8" i="7"/>
  <c r="AR25" i="7"/>
  <c r="Y71" i="7" s="1"/>
  <c r="AR9" i="7"/>
  <c r="BZ9" i="7" s="1"/>
  <c r="CQ9" i="7" s="1"/>
  <c r="AP25" i="7"/>
  <c r="Y41" i="7" s="1"/>
  <c r="AP9" i="7"/>
  <c r="BX9" i="7" s="1"/>
  <c r="CO9" i="7" s="1"/>
  <c r="AO38" i="7"/>
  <c r="AP71" i="7" s="1"/>
  <c r="Y23" i="7"/>
  <c r="Y85" i="7"/>
  <c r="AS40" i="7"/>
  <c r="AT73" i="7" s="1"/>
  <c r="CK8" i="7"/>
  <c r="DB8" i="7" s="1"/>
  <c r="BT8" i="7"/>
  <c r="AC10" i="7"/>
  <c r="AA102" i="7" s="1"/>
  <c r="AB102" i="7" s="1"/>
  <c r="AD10" i="7"/>
  <c r="AA117" i="7" s="1"/>
  <c r="AB117" i="7" s="1"/>
  <c r="AB10" i="7"/>
  <c r="AA87" i="7" s="1"/>
  <c r="AB87" i="7" s="1"/>
  <c r="AE10" i="7"/>
  <c r="AA132" i="7" s="1"/>
  <c r="AB132" i="7" s="1"/>
  <c r="AJ10" i="7"/>
  <c r="AA207" i="7" s="1"/>
  <c r="AB207" i="7" s="1"/>
  <c r="AH10" i="7"/>
  <c r="AA177" i="7" s="1"/>
  <c r="AB177" i="7" s="1"/>
  <c r="AG10" i="7"/>
  <c r="AA162" i="7" s="1"/>
  <c r="AB162" i="7" s="1"/>
  <c r="AI10" i="7"/>
  <c r="AA192" i="7" s="1"/>
  <c r="AB192" i="7" s="1"/>
  <c r="AK10" i="7"/>
  <c r="AA222" i="7" s="1"/>
  <c r="AB222" i="7" s="1"/>
  <c r="AL10" i="7"/>
  <c r="AA237" i="7" s="1"/>
  <c r="AB237" i="7" s="1"/>
  <c r="AF10" i="7"/>
  <c r="AA147" i="7" s="1"/>
  <c r="AB147" i="7" s="1"/>
  <c r="AM10" i="7"/>
  <c r="AA252" i="7" s="1"/>
  <c r="AB252" i="7" s="1"/>
  <c r="B26" i="7"/>
  <c r="AM26" i="7" s="1"/>
  <c r="AN26" i="7" s="1"/>
  <c r="AN42" i="7" s="1"/>
  <c r="AO75" i="7" s="1"/>
  <c r="BD25" i="7"/>
  <c r="BD9" i="7"/>
  <c r="Y100" i="7"/>
  <c r="AT40" i="7"/>
  <c r="AU73" i="7" s="1"/>
  <c r="CL8" i="7"/>
  <c r="DC8" i="7" s="1"/>
  <c r="BU8" i="7"/>
  <c r="W25" i="7"/>
  <c r="X25" i="7" s="1"/>
  <c r="AT25" i="7"/>
  <c r="AT9" i="7"/>
  <c r="CB8" i="7"/>
  <c r="CS8" i="7" s="1"/>
  <c r="BK8" i="7"/>
  <c r="Y250" i="7"/>
  <c r="BD40" i="7"/>
  <c r="BE73" i="7" s="1"/>
  <c r="AO24" i="7"/>
  <c r="AO8" i="7"/>
  <c r="AR23" i="7"/>
  <c r="AR7" i="7"/>
  <c r="AS9" i="7"/>
  <c r="AS25" i="7"/>
  <c r="AQ39" i="7"/>
  <c r="AR72" i="7" s="1"/>
  <c r="Y54" i="7"/>
  <c r="BF6" i="7"/>
  <c r="BW6" i="7"/>
  <c r="CN6" i="7" s="1"/>
  <c r="CA8" i="7"/>
  <c r="CR8" i="7" s="1"/>
  <c r="BJ8" i="7"/>
  <c r="AO23" i="7"/>
  <c r="AO7" i="7"/>
  <c r="Y235" i="7"/>
  <c r="BC40" i="7"/>
  <c r="BD73" i="7" s="1"/>
  <c r="AO56" i="7"/>
  <c r="BE24" i="7" s="1"/>
  <c r="BE40" i="7" s="1"/>
  <c r="BF73" i="7" s="1"/>
  <c r="E25" i="7"/>
  <c r="Z9" i="7" s="1"/>
  <c r="AA56" i="7" s="1"/>
  <c r="AB56" i="7" s="1"/>
  <c r="C25" i="7"/>
  <c r="X9" i="7" s="1"/>
  <c r="AA26" i="7" s="1"/>
  <c r="AB26" i="7" s="1"/>
  <c r="BC9" i="7"/>
  <c r="BC25" i="7"/>
  <c r="BY7" i="7"/>
  <c r="CP7" i="7" s="1"/>
  <c r="BH7" i="7"/>
  <c r="AG17" i="6"/>
  <c r="AA169" i="6" s="1"/>
  <c r="AB169" i="6" s="1"/>
  <c r="Y17" i="6"/>
  <c r="AH14" i="6"/>
  <c r="AA181" i="6" s="1"/>
  <c r="AB181" i="6" s="1"/>
  <c r="W35" i="6"/>
  <c r="X35" i="6" s="1"/>
  <c r="AX65" i="6"/>
  <c r="BN33" i="6" s="1"/>
  <c r="BN49" i="6" s="1"/>
  <c r="BO82" i="6" s="1"/>
  <c r="X15" i="6"/>
  <c r="Z14" i="6"/>
  <c r="AQ14" i="6" s="1"/>
  <c r="AX56" i="6"/>
  <c r="BN24" i="6" s="1"/>
  <c r="BN40" i="6" s="1"/>
  <c r="BO73" i="6" s="1"/>
  <c r="X18" i="6"/>
  <c r="X14" i="6"/>
  <c r="AQ62" i="6"/>
  <c r="BG30" i="6" s="1"/>
  <c r="BG46" i="6" s="1"/>
  <c r="BH79" i="6" s="1"/>
  <c r="AW60" i="6"/>
  <c r="BM28" i="6" s="1"/>
  <c r="BM44" i="6" s="1"/>
  <c r="BN77" i="6" s="1"/>
  <c r="X17" i="6"/>
  <c r="AC4" i="6"/>
  <c r="AA96" i="6" s="1"/>
  <c r="AB96" i="6" s="1"/>
  <c r="BC14" i="6"/>
  <c r="CK14" i="6" s="1"/>
  <c r="DB14" i="6" s="1"/>
  <c r="AL5" i="6"/>
  <c r="AH5" i="6"/>
  <c r="AA172" i="6" s="1"/>
  <c r="AB172" i="6" s="1"/>
  <c r="AD5" i="6"/>
  <c r="AA112" i="6" s="1"/>
  <c r="AB112" i="6" s="1"/>
  <c r="AK5" i="6"/>
  <c r="AA217" i="6" s="1"/>
  <c r="AB217" i="6" s="1"/>
  <c r="AG5" i="6"/>
  <c r="AA157" i="6" s="1"/>
  <c r="AB157" i="6" s="1"/>
  <c r="AC5" i="6"/>
  <c r="AA97" i="6" s="1"/>
  <c r="AB97" i="6" s="1"/>
  <c r="AJ5" i="6"/>
  <c r="AA202" i="6" s="1"/>
  <c r="AB202" i="6" s="1"/>
  <c r="AF5" i="6"/>
  <c r="AA142" i="6" s="1"/>
  <c r="AB142" i="6" s="1"/>
  <c r="AB5" i="6"/>
  <c r="AA82" i="6" s="1"/>
  <c r="AB82" i="6" s="1"/>
  <c r="AM5" i="6"/>
  <c r="AA247" i="6" s="1"/>
  <c r="AB247" i="6" s="1"/>
  <c r="AI5" i="6"/>
  <c r="AA187" i="6" s="1"/>
  <c r="AB187" i="6" s="1"/>
  <c r="AE5" i="6"/>
  <c r="AA127" i="6" s="1"/>
  <c r="AB127" i="6" s="1"/>
  <c r="BD30" i="4"/>
  <c r="BD46" i="4" s="1"/>
  <c r="BE79" i="4" s="1"/>
  <c r="BD14" i="4"/>
  <c r="BU14" i="4" s="1"/>
  <c r="BD18" i="4"/>
  <c r="BU18" i="4" s="1"/>
  <c r="BD34" i="4"/>
  <c r="Y260" i="4" s="1"/>
  <c r="W48" i="4"/>
  <c r="X48" i="4" s="1"/>
  <c r="X14" i="4"/>
  <c r="Y15" i="4"/>
  <c r="AC15" i="4"/>
  <c r="AA107" i="4" s="1"/>
  <c r="AB107" i="4" s="1"/>
  <c r="AG15" i="4"/>
  <c r="AA167" i="4" s="1"/>
  <c r="AB167" i="4" s="1"/>
  <c r="AK15" i="4"/>
  <c r="AA227" i="4" s="1"/>
  <c r="AB227" i="4" s="1"/>
  <c r="BA58" i="4"/>
  <c r="BQ26" i="4" s="1"/>
  <c r="BQ42" i="4" s="1"/>
  <c r="BR75" i="4" s="1"/>
  <c r="X17" i="4"/>
  <c r="Y18" i="4"/>
  <c r="AP34" i="4" s="1"/>
  <c r="Y14" i="4"/>
  <c r="AB17" i="4"/>
  <c r="AA94" i="4" s="1"/>
  <c r="AB94" i="4" s="1"/>
  <c r="AE16" i="4"/>
  <c r="AA138" i="4" s="1"/>
  <c r="AB138" i="4" s="1"/>
  <c r="AG18" i="4"/>
  <c r="AA170" i="4" s="1"/>
  <c r="AB170" i="4" s="1"/>
  <c r="AJ17" i="4"/>
  <c r="AA214" i="4" s="1"/>
  <c r="AB214" i="4" s="1"/>
  <c r="AM16" i="4"/>
  <c r="W34" i="4"/>
  <c r="X34" i="4" s="1"/>
  <c r="AO62" i="4"/>
  <c r="BE30" i="4" s="1"/>
  <c r="BE46" i="4" s="1"/>
  <c r="BF79" i="4" s="1"/>
  <c r="Y17" i="4"/>
  <c r="AC17" i="4"/>
  <c r="AA109" i="4" s="1"/>
  <c r="AB109" i="4" s="1"/>
  <c r="BB63" i="4"/>
  <c r="BR31" i="4" s="1"/>
  <c r="BR47" i="4" s="1"/>
  <c r="BS80" i="4" s="1"/>
  <c r="X15" i="4"/>
  <c r="Y16" i="4"/>
  <c r="AL4" i="4"/>
  <c r="AD5" i="4"/>
  <c r="AA112" i="4" s="1"/>
  <c r="AB112" i="4" s="1"/>
  <c r="AH5" i="4"/>
  <c r="AA172" i="4" s="1"/>
  <c r="AB172" i="4" s="1"/>
  <c r="AL5" i="4"/>
  <c r="AC5" i="4"/>
  <c r="AA97" i="4" s="1"/>
  <c r="AB97" i="4" s="1"/>
  <c r="AG5" i="4"/>
  <c r="AA157" i="4" s="1"/>
  <c r="AB157" i="4" s="1"/>
  <c r="AK5" i="4"/>
  <c r="AA217" i="4" s="1"/>
  <c r="AB217" i="4" s="1"/>
  <c r="AB5" i="4"/>
  <c r="AA82" i="4" s="1"/>
  <c r="AB82" i="4" s="1"/>
  <c r="AF5" i="4"/>
  <c r="AA142" i="4" s="1"/>
  <c r="AB142" i="4" s="1"/>
  <c r="AJ5" i="4"/>
  <c r="AA202" i="4" s="1"/>
  <c r="AB202" i="4" s="1"/>
  <c r="AE5" i="4"/>
  <c r="AA127" i="4" s="1"/>
  <c r="AB127" i="4" s="1"/>
  <c r="AI5" i="4"/>
  <c r="AA187" i="4" s="1"/>
  <c r="AB187" i="4" s="1"/>
  <c r="W198" i="2"/>
  <c r="X198" i="2" s="1"/>
  <c r="AU65" i="2"/>
  <c r="BK33" i="2" s="1"/>
  <c r="BK49" i="2" s="1"/>
  <c r="BL82" i="2" s="1"/>
  <c r="W32" i="2"/>
  <c r="X32" i="2" s="1"/>
  <c r="AO63" i="2"/>
  <c r="BE31" i="2" s="1"/>
  <c r="BE47" i="2" s="1"/>
  <c r="BF80" i="2" s="1"/>
  <c r="AW66" i="2"/>
  <c r="BM34" i="2" s="1"/>
  <c r="BM50" i="2" s="1"/>
  <c r="BN83" i="2" s="1"/>
  <c r="W155" i="2"/>
  <c r="X155" i="2" s="1"/>
  <c r="AS66" i="2"/>
  <c r="BI34" i="2" s="1"/>
  <c r="BI50" i="2" s="1"/>
  <c r="BJ83" i="2" s="1"/>
  <c r="W95" i="2"/>
  <c r="X95" i="2" s="1"/>
  <c r="AW64" i="2"/>
  <c r="BM32" i="2" s="1"/>
  <c r="BM48" i="2" s="1"/>
  <c r="BN81" i="2" s="1"/>
  <c r="W153" i="2"/>
  <c r="X153" i="2" s="1"/>
  <c r="AS64" i="2"/>
  <c r="BI32" i="2" s="1"/>
  <c r="BI48" i="2" s="1"/>
  <c r="BJ81" i="2" s="1"/>
  <c r="W93" i="2"/>
  <c r="X93" i="2" s="1"/>
  <c r="AY63" i="2"/>
  <c r="BO31" i="2" s="1"/>
  <c r="BO47" i="2" s="1"/>
  <c r="BP80" i="2" s="1"/>
  <c r="AQ63" i="2"/>
  <c r="BG31" i="2" s="1"/>
  <c r="BG47" i="2" s="1"/>
  <c r="BH80" i="2" s="1"/>
  <c r="W62" i="2"/>
  <c r="X62" i="2" s="1"/>
  <c r="AW62" i="2"/>
  <c r="BM30" i="2" s="1"/>
  <c r="BM46" i="2" s="1"/>
  <c r="BN79" i="2" s="1"/>
  <c r="W151" i="2"/>
  <c r="X151" i="2" s="1"/>
  <c r="AS62" i="2"/>
  <c r="BI30" i="2" s="1"/>
  <c r="BI46" i="2" s="1"/>
  <c r="BJ79" i="2" s="1"/>
  <c r="W91" i="2"/>
  <c r="X91" i="2" s="1"/>
  <c r="AZ65" i="2"/>
  <c r="BP33" i="2" s="1"/>
  <c r="BP49" i="2" s="1"/>
  <c r="BQ82" i="2" s="1"/>
  <c r="W199" i="2"/>
  <c r="X199" i="2" s="1"/>
  <c r="W197" i="2"/>
  <c r="X197" i="2" s="1"/>
  <c r="AZ63" i="2"/>
  <c r="BP31" i="2" s="1"/>
  <c r="BP47" i="2" s="1"/>
  <c r="BQ80" i="2" s="1"/>
  <c r="BD63" i="2"/>
  <c r="BT31" i="2" s="1"/>
  <c r="BT47" i="2" s="1"/>
  <c r="BU80" i="2" s="1"/>
  <c r="W257" i="2"/>
  <c r="X257" i="2" s="1"/>
  <c r="W64" i="2"/>
  <c r="X64" i="2" s="1"/>
  <c r="W182" i="2"/>
  <c r="X182" i="2" s="1"/>
  <c r="AZ66" i="2"/>
  <c r="BP34" i="2" s="1"/>
  <c r="BP50" i="2" s="1"/>
  <c r="BQ83" i="2" s="1"/>
  <c r="W77" i="2"/>
  <c r="X77" i="2" s="1"/>
  <c r="W109" i="2"/>
  <c r="X109" i="2" s="1"/>
  <c r="W137" i="2"/>
  <c r="X137" i="2" s="1"/>
  <c r="W169" i="2"/>
  <c r="X169" i="2" s="1"/>
  <c r="W213" i="2"/>
  <c r="X213" i="2" s="1"/>
  <c r="W229" i="2"/>
  <c r="X229" i="2" s="1"/>
  <c r="W245" i="2"/>
  <c r="X245" i="2" s="1"/>
  <c r="W241" i="2"/>
  <c r="X241" i="2" s="1"/>
  <c r="X78" i="2"/>
  <c r="X94" i="2"/>
  <c r="X230" i="2"/>
  <c r="BB66" i="2"/>
  <c r="BR34" i="2" s="1"/>
  <c r="BR50" i="2" s="1"/>
  <c r="BS83" i="2" s="1"/>
  <c r="AS65" i="2"/>
  <c r="BI33" i="2" s="1"/>
  <c r="BI49" i="2" s="1"/>
  <c r="BJ82" i="2" s="1"/>
  <c r="AR64" i="2"/>
  <c r="BH32" i="2" s="1"/>
  <c r="BH48" i="2" s="1"/>
  <c r="BI81" i="2" s="1"/>
  <c r="AP62" i="2"/>
  <c r="BF30" i="2" s="1"/>
  <c r="BF46" i="2" s="1"/>
  <c r="BG79" i="2" s="1"/>
  <c r="X110" i="2"/>
  <c r="X166" i="2"/>
  <c r="X214" i="2"/>
  <c r="W79" i="2"/>
  <c r="X79" i="2" s="1"/>
  <c r="W107" i="2"/>
  <c r="X107" i="2" s="1"/>
  <c r="W123" i="2"/>
  <c r="X123" i="2" s="1"/>
  <c r="W139" i="2"/>
  <c r="X139" i="2" s="1"/>
  <c r="W167" i="2"/>
  <c r="X167" i="2" s="1"/>
  <c r="W183" i="2"/>
  <c r="X183" i="2" s="1"/>
  <c r="W215" i="2"/>
  <c r="X215" i="2" s="1"/>
  <c r="W211" i="2"/>
  <c r="X211" i="2" s="1"/>
  <c r="W243" i="2"/>
  <c r="X243" i="2" s="1"/>
  <c r="AO62" i="2"/>
  <c r="BE30" i="2" s="1"/>
  <c r="BE46" i="2" s="1"/>
  <c r="BF79" i="2" s="1"/>
  <c r="BC4" i="6"/>
  <c r="CK4" i="6" s="1"/>
  <c r="DB4" i="6" s="1"/>
  <c r="W96" i="5"/>
  <c r="X96" i="5" s="1"/>
  <c r="H36" i="5"/>
  <c r="AG4" i="5"/>
  <c r="AA156" i="5" s="1"/>
  <c r="AB156" i="5" s="1"/>
  <c r="L36" i="5"/>
  <c r="AK4" i="5"/>
  <c r="AA216" i="5" s="1"/>
  <c r="AB216" i="5" s="1"/>
  <c r="P36" i="5"/>
  <c r="AC5" i="5"/>
  <c r="AA97" i="5" s="1"/>
  <c r="AB97" i="5" s="1"/>
  <c r="H37" i="5"/>
  <c r="AG5" i="5"/>
  <c r="AA157" i="5" s="1"/>
  <c r="AB157" i="5" s="1"/>
  <c r="L37" i="5"/>
  <c r="W217" i="5"/>
  <c r="X217" i="5" s="1"/>
  <c r="P37" i="5"/>
  <c r="W98" i="5"/>
  <c r="X98" i="5" s="1"/>
  <c r="H38" i="5"/>
  <c r="AG6" i="5"/>
  <c r="AA158" i="5" s="1"/>
  <c r="AB158" i="5" s="1"/>
  <c r="L38" i="5"/>
  <c r="AK6" i="5"/>
  <c r="AA218" i="5" s="1"/>
  <c r="AB218" i="5" s="1"/>
  <c r="P38" i="5"/>
  <c r="AC7" i="5"/>
  <c r="AA99" i="5" s="1"/>
  <c r="AB99" i="5" s="1"/>
  <c r="H39" i="5"/>
  <c r="AG7" i="5"/>
  <c r="AA159" i="5" s="1"/>
  <c r="AB159" i="5" s="1"/>
  <c r="L39" i="5"/>
  <c r="AK7" i="5"/>
  <c r="AA219" i="5" s="1"/>
  <c r="AB219" i="5" s="1"/>
  <c r="P39" i="5"/>
  <c r="W100" i="5"/>
  <c r="X100" i="5" s="1"/>
  <c r="H40" i="5"/>
  <c r="W160" i="5"/>
  <c r="X160" i="5" s="1"/>
  <c r="L40" i="5"/>
  <c r="AK8" i="5"/>
  <c r="AA220" i="5" s="1"/>
  <c r="AB220" i="5" s="1"/>
  <c r="P40" i="5"/>
  <c r="AT57" i="5"/>
  <c r="BJ25" i="5" s="1"/>
  <c r="BJ41" i="5" s="1"/>
  <c r="BK74" i="5" s="1"/>
  <c r="H41" i="5"/>
  <c r="AG9" i="5"/>
  <c r="AA161" i="5" s="1"/>
  <c r="AB161" i="5" s="1"/>
  <c r="L41" i="5"/>
  <c r="W221" i="5"/>
  <c r="X221" i="5" s="1"/>
  <c r="P41" i="5"/>
  <c r="W102" i="5"/>
  <c r="X102" i="5" s="1"/>
  <c r="H42" i="5"/>
  <c r="W162" i="5"/>
  <c r="X162" i="5" s="1"/>
  <c r="L42" i="5"/>
  <c r="AK10" i="5"/>
  <c r="AA222" i="5" s="1"/>
  <c r="AB222" i="5" s="1"/>
  <c r="P42" i="5"/>
  <c r="AC11" i="5"/>
  <c r="AA103" i="5" s="1"/>
  <c r="AB103" i="5" s="1"/>
  <c r="H43" i="5"/>
  <c r="AG11" i="5"/>
  <c r="AA163" i="5" s="1"/>
  <c r="AB163" i="5" s="1"/>
  <c r="L43" i="5"/>
  <c r="AK11" i="5"/>
  <c r="AA223" i="5" s="1"/>
  <c r="AB223" i="5" s="1"/>
  <c r="P43" i="5"/>
  <c r="AC12" i="5"/>
  <c r="AA104" i="5" s="1"/>
  <c r="AB104" i="5" s="1"/>
  <c r="H44" i="5"/>
  <c r="W164" i="5"/>
  <c r="X164" i="5" s="1"/>
  <c r="L44" i="5"/>
  <c r="W224" i="5"/>
  <c r="X224" i="5" s="1"/>
  <c r="P44" i="5"/>
  <c r="W105" i="5"/>
  <c r="X105" i="5" s="1"/>
  <c r="H45" i="5"/>
  <c r="AG13" i="5"/>
  <c r="AA165" i="5" s="1"/>
  <c r="AB165" i="5" s="1"/>
  <c r="L45" i="5"/>
  <c r="AK13" i="5"/>
  <c r="AA225" i="5" s="1"/>
  <c r="AB225" i="5" s="1"/>
  <c r="P45" i="5"/>
  <c r="AO62" i="5"/>
  <c r="BE30" i="5" s="1"/>
  <c r="BE46" i="5" s="1"/>
  <c r="BF79" i="5" s="1"/>
  <c r="C46" i="5"/>
  <c r="AB14" i="5"/>
  <c r="AA91" i="5" s="1"/>
  <c r="AB91" i="5" s="1"/>
  <c r="G46" i="5"/>
  <c r="AW62" i="5"/>
  <c r="BM30" i="5" s="1"/>
  <c r="BM46" i="5" s="1"/>
  <c r="BN79" i="5" s="1"/>
  <c r="K46" i="5"/>
  <c r="AJ14" i="5"/>
  <c r="AA211" i="5" s="1"/>
  <c r="AB211" i="5" s="1"/>
  <c r="O46" i="5"/>
  <c r="AM31" i="5"/>
  <c r="AN31" i="5" s="1"/>
  <c r="AN47" i="5" s="1"/>
  <c r="AO80" i="5" s="1"/>
  <c r="AR63" i="5"/>
  <c r="BH31" i="5" s="1"/>
  <c r="BH47" i="5" s="1"/>
  <c r="BI80" i="5" s="1"/>
  <c r="F47" i="5"/>
  <c r="AE15" i="5"/>
  <c r="AA137" i="5" s="1"/>
  <c r="AB137" i="5" s="1"/>
  <c r="J47" i="5"/>
  <c r="W197" i="5"/>
  <c r="X197" i="5" s="1"/>
  <c r="N47" i="5"/>
  <c r="W257" i="5"/>
  <c r="X257" i="5" s="1"/>
  <c r="R47" i="5"/>
  <c r="Z16" i="5"/>
  <c r="E48" i="5"/>
  <c r="AD16" i="5"/>
  <c r="AA123" i="5" s="1"/>
  <c r="AB123" i="5" s="1"/>
  <c r="I48" i="5"/>
  <c r="AH16" i="5"/>
  <c r="AA183" i="5" s="1"/>
  <c r="AB183" i="5" s="1"/>
  <c r="M48" i="5"/>
  <c r="AL16" i="5"/>
  <c r="BC16" i="5" s="1"/>
  <c r="Q48" i="5"/>
  <c r="AO65" i="5"/>
  <c r="BE33" i="5" s="1"/>
  <c r="BE49" i="5" s="1"/>
  <c r="BF82" i="5" s="1"/>
  <c r="C49" i="5"/>
  <c r="AS65" i="5"/>
  <c r="BI33" i="5" s="1"/>
  <c r="BI49" i="5" s="1"/>
  <c r="BJ82" i="5" s="1"/>
  <c r="G49" i="5"/>
  <c r="AM34" i="5"/>
  <c r="AN34" i="5" s="1"/>
  <c r="AN50" i="5" s="1"/>
  <c r="AO83" i="5" s="1"/>
  <c r="AA18" i="5"/>
  <c r="AA80" i="5" s="1"/>
  <c r="AB80" i="5" s="1"/>
  <c r="F50" i="5"/>
  <c r="AE18" i="5"/>
  <c r="AA140" i="5" s="1"/>
  <c r="AB140" i="5" s="1"/>
  <c r="J50" i="5"/>
  <c r="AI18" i="5"/>
  <c r="AA200" i="5" s="1"/>
  <c r="AB200" i="5" s="1"/>
  <c r="N50" i="5"/>
  <c r="AM18" i="5"/>
  <c r="AA260" i="5" s="1"/>
  <c r="AB260" i="5" s="1"/>
  <c r="R50" i="5"/>
  <c r="AJ17" i="5"/>
  <c r="AA214" i="5" s="1"/>
  <c r="AB214" i="5" s="1"/>
  <c r="AJ15" i="5"/>
  <c r="AA212" i="5" s="1"/>
  <c r="AB212" i="5" s="1"/>
  <c r="AD14" i="5"/>
  <c r="AA121" i="5" s="1"/>
  <c r="AB121" i="5" s="1"/>
  <c r="AM9" i="5"/>
  <c r="AA251" i="5" s="1"/>
  <c r="AB251" i="5" s="1"/>
  <c r="AM20" i="5"/>
  <c r="AN20" i="5" s="1"/>
  <c r="AN36" i="5" s="1"/>
  <c r="AO69" i="5" s="1"/>
  <c r="AD4" i="5"/>
  <c r="AA111" i="5" s="1"/>
  <c r="AB111" i="5" s="1"/>
  <c r="I36" i="5"/>
  <c r="AH4" i="5"/>
  <c r="AA171" i="5" s="1"/>
  <c r="AB171" i="5" s="1"/>
  <c r="M36" i="5"/>
  <c r="AL4" i="5"/>
  <c r="Q36" i="5"/>
  <c r="AD5" i="5"/>
  <c r="AA112" i="5" s="1"/>
  <c r="AB112" i="5" s="1"/>
  <c r="I37" i="5"/>
  <c r="AH5" i="5"/>
  <c r="AA172" i="5" s="1"/>
  <c r="AB172" i="5" s="1"/>
  <c r="M37" i="5"/>
  <c r="AL5" i="5"/>
  <c r="Q37" i="5"/>
  <c r="AD6" i="5"/>
  <c r="AA113" i="5" s="1"/>
  <c r="AB113" i="5" s="1"/>
  <c r="I38" i="5"/>
  <c r="AH6" i="5"/>
  <c r="AA173" i="5" s="1"/>
  <c r="AB173" i="5" s="1"/>
  <c r="M38" i="5"/>
  <c r="AL6" i="5"/>
  <c r="AA233" i="5" s="1"/>
  <c r="AB233" i="5" s="1"/>
  <c r="Q38" i="5"/>
  <c r="AD7" i="5"/>
  <c r="AA114" i="5" s="1"/>
  <c r="AB114" i="5" s="1"/>
  <c r="I39" i="5"/>
  <c r="AH7" i="5"/>
  <c r="AA174" i="5" s="1"/>
  <c r="AB174" i="5" s="1"/>
  <c r="M39" i="5"/>
  <c r="AL7" i="5"/>
  <c r="AA234" i="5" s="1"/>
  <c r="AB234" i="5" s="1"/>
  <c r="Q39" i="5"/>
  <c r="AD8" i="5"/>
  <c r="AA115" i="5" s="1"/>
  <c r="AB115" i="5" s="1"/>
  <c r="I40" i="5"/>
  <c r="AH8" i="5"/>
  <c r="AA175" i="5" s="1"/>
  <c r="AB175" i="5" s="1"/>
  <c r="M40" i="5"/>
  <c r="AL8" i="5"/>
  <c r="AA235" i="5" s="1"/>
  <c r="AB235" i="5" s="1"/>
  <c r="Q40" i="5"/>
  <c r="W116" i="5"/>
  <c r="X116" i="5" s="1"/>
  <c r="I41" i="5"/>
  <c r="AH9" i="5"/>
  <c r="AA176" i="5" s="1"/>
  <c r="AB176" i="5" s="1"/>
  <c r="M41" i="5"/>
  <c r="AL9" i="5"/>
  <c r="AA236" i="5" s="1"/>
  <c r="AB236" i="5" s="1"/>
  <c r="Q41" i="5"/>
  <c r="AD10" i="5"/>
  <c r="AA117" i="5" s="1"/>
  <c r="AB117" i="5" s="1"/>
  <c r="I42" i="5"/>
  <c r="AH10" i="5"/>
  <c r="AA177" i="5" s="1"/>
  <c r="AB177" i="5" s="1"/>
  <c r="M42" i="5"/>
  <c r="W237" i="5"/>
  <c r="X237" i="5" s="1"/>
  <c r="Q42" i="5"/>
  <c r="W118" i="5"/>
  <c r="X118" i="5" s="1"/>
  <c r="I43" i="5"/>
  <c r="AL11" i="5"/>
  <c r="AA238" i="5" s="1"/>
  <c r="AB238" i="5" s="1"/>
  <c r="Q43" i="5"/>
  <c r="AD12" i="5"/>
  <c r="AA119" i="5" s="1"/>
  <c r="AB119" i="5" s="1"/>
  <c r="I44" i="5"/>
  <c r="AL12" i="5"/>
  <c r="AA239" i="5" s="1"/>
  <c r="AB239" i="5" s="1"/>
  <c r="Q44" i="5"/>
  <c r="AD13" i="5"/>
  <c r="AA120" i="5" s="1"/>
  <c r="AB120" i="5" s="1"/>
  <c r="I45" i="5"/>
  <c r="W180" i="5"/>
  <c r="X180" i="5" s="1"/>
  <c r="M45" i="5"/>
  <c r="AL13" i="5"/>
  <c r="AA240" i="5" s="1"/>
  <c r="AB240" i="5" s="1"/>
  <c r="Q45" i="5"/>
  <c r="AP62" i="5"/>
  <c r="BF30" i="5" s="1"/>
  <c r="BF46" i="5" s="1"/>
  <c r="BG79" i="5" s="1"/>
  <c r="D46" i="5"/>
  <c r="AC14" i="5"/>
  <c r="AA106" i="5" s="1"/>
  <c r="AB106" i="5" s="1"/>
  <c r="H46" i="5"/>
  <c r="W166" i="5"/>
  <c r="X166" i="5" s="1"/>
  <c r="L46" i="5"/>
  <c r="W226" i="5"/>
  <c r="X226" i="5" s="1"/>
  <c r="P46" i="5"/>
  <c r="W92" i="5"/>
  <c r="X92" i="5" s="1"/>
  <c r="G47" i="5"/>
  <c r="AM32" i="5"/>
  <c r="AN32" i="5" s="1"/>
  <c r="AN48" i="5" s="1"/>
  <c r="AO81" i="5" s="1"/>
  <c r="AA16" i="5"/>
  <c r="AA78" i="5" s="1"/>
  <c r="AB78" i="5" s="1"/>
  <c r="F48" i="5"/>
  <c r="AE16" i="5"/>
  <c r="AA138" i="5" s="1"/>
  <c r="AB138" i="5" s="1"/>
  <c r="J48" i="5"/>
  <c r="AI16" i="5"/>
  <c r="AA198" i="5" s="1"/>
  <c r="AB198" i="5" s="1"/>
  <c r="N48" i="5"/>
  <c r="AM16" i="5"/>
  <c r="AA258" i="5" s="1"/>
  <c r="AB258" i="5" s="1"/>
  <c r="R48" i="5"/>
  <c r="W49" i="5"/>
  <c r="X49" i="5" s="1"/>
  <c r="D49" i="5"/>
  <c r="AT65" i="5"/>
  <c r="BJ33" i="5" s="1"/>
  <c r="BJ49" i="5" s="1"/>
  <c r="BK82" i="5" s="1"/>
  <c r="H49" i="5"/>
  <c r="W169" i="5"/>
  <c r="X169" i="5" s="1"/>
  <c r="L49" i="5"/>
  <c r="AK17" i="5"/>
  <c r="AA229" i="5" s="1"/>
  <c r="AB229" i="5" s="1"/>
  <c r="P49" i="5"/>
  <c r="BA66" i="5"/>
  <c r="BQ34" i="5" s="1"/>
  <c r="BQ50" i="5" s="1"/>
  <c r="BR83" i="5" s="1"/>
  <c r="O50" i="5"/>
  <c r="W94" i="5"/>
  <c r="X94" i="5" s="1"/>
  <c r="AF18" i="5"/>
  <c r="AA155" i="5" s="1"/>
  <c r="AB155" i="5" s="1"/>
  <c r="AF17" i="5"/>
  <c r="AA154" i="5" s="1"/>
  <c r="AB154" i="5" s="1"/>
  <c r="AF15" i="5"/>
  <c r="AA152" i="5" s="1"/>
  <c r="AB152" i="5" s="1"/>
  <c r="AH13" i="5"/>
  <c r="AA180" i="5" s="1"/>
  <c r="AB180" i="5" s="1"/>
  <c r="AM7" i="5"/>
  <c r="AA249" i="5" s="1"/>
  <c r="AB249" i="5" s="1"/>
  <c r="X4" i="5"/>
  <c r="C36" i="5"/>
  <c r="AE4" i="5"/>
  <c r="AA126" i="5" s="1"/>
  <c r="AB126" i="5" s="1"/>
  <c r="J36" i="5"/>
  <c r="W186" i="5"/>
  <c r="X186" i="5" s="1"/>
  <c r="N36" i="5"/>
  <c r="AE5" i="5"/>
  <c r="AA127" i="5" s="1"/>
  <c r="AB127" i="5" s="1"/>
  <c r="J37" i="5"/>
  <c r="AI5" i="5"/>
  <c r="AA187" i="5" s="1"/>
  <c r="AB187" i="5" s="1"/>
  <c r="N37" i="5"/>
  <c r="AE6" i="5"/>
  <c r="AA128" i="5" s="1"/>
  <c r="AB128" i="5" s="1"/>
  <c r="J38" i="5"/>
  <c r="AI6" i="5"/>
  <c r="AA188" i="5" s="1"/>
  <c r="AB188" i="5" s="1"/>
  <c r="N38" i="5"/>
  <c r="W248" i="5"/>
  <c r="X248" i="5" s="1"/>
  <c r="R38" i="5"/>
  <c r="AE7" i="5"/>
  <c r="AA129" i="5" s="1"/>
  <c r="AB129" i="5" s="1"/>
  <c r="J39" i="5"/>
  <c r="AI7" i="5"/>
  <c r="AA189" i="5" s="1"/>
  <c r="AB189" i="5" s="1"/>
  <c r="N39" i="5"/>
  <c r="AE8" i="5"/>
  <c r="AA130" i="5" s="1"/>
  <c r="AB130" i="5" s="1"/>
  <c r="J40" i="5"/>
  <c r="AI8" i="5"/>
  <c r="AA190" i="5" s="1"/>
  <c r="AB190" i="5" s="1"/>
  <c r="N40" i="5"/>
  <c r="AM8" i="5"/>
  <c r="AA250" i="5" s="1"/>
  <c r="AB250" i="5" s="1"/>
  <c r="R40" i="5"/>
  <c r="AE9" i="5"/>
  <c r="AA131" i="5" s="1"/>
  <c r="AB131" i="5" s="1"/>
  <c r="J41" i="5"/>
  <c r="AI9" i="5"/>
  <c r="AA191" i="5" s="1"/>
  <c r="AB191" i="5" s="1"/>
  <c r="N41" i="5"/>
  <c r="AE10" i="5"/>
  <c r="AA132" i="5" s="1"/>
  <c r="AB132" i="5" s="1"/>
  <c r="J42" i="5"/>
  <c r="AI10" i="5"/>
  <c r="AA192" i="5" s="1"/>
  <c r="AB192" i="5" s="1"/>
  <c r="N42" i="5"/>
  <c r="W252" i="5"/>
  <c r="X252" i="5" s="1"/>
  <c r="R42" i="5"/>
  <c r="W133" i="5"/>
  <c r="X133" i="5" s="1"/>
  <c r="J43" i="5"/>
  <c r="W193" i="5"/>
  <c r="X193" i="5" s="1"/>
  <c r="N43" i="5"/>
  <c r="AM11" i="5"/>
  <c r="AA253" i="5" s="1"/>
  <c r="AB253" i="5" s="1"/>
  <c r="R43" i="5"/>
  <c r="AE12" i="5"/>
  <c r="AA134" i="5" s="1"/>
  <c r="AB134" i="5" s="1"/>
  <c r="J44" i="5"/>
  <c r="AI12" i="5"/>
  <c r="AA194" i="5" s="1"/>
  <c r="AB194" i="5" s="1"/>
  <c r="N44" i="5"/>
  <c r="AM12" i="5"/>
  <c r="AA254" i="5" s="1"/>
  <c r="AB254" i="5" s="1"/>
  <c r="R44" i="5"/>
  <c r="AE13" i="5"/>
  <c r="AA135" i="5" s="1"/>
  <c r="AB135" i="5" s="1"/>
  <c r="J45" i="5"/>
  <c r="AI13" i="5"/>
  <c r="AA195" i="5" s="1"/>
  <c r="AB195" i="5" s="1"/>
  <c r="N45" i="5"/>
  <c r="AM13" i="5"/>
  <c r="AA255" i="5" s="1"/>
  <c r="AB255" i="5" s="1"/>
  <c r="R45" i="5"/>
  <c r="Z14" i="5"/>
  <c r="E46" i="5"/>
  <c r="AH14" i="5"/>
  <c r="AA181" i="5" s="1"/>
  <c r="AB181" i="5" s="1"/>
  <c r="M46" i="5"/>
  <c r="AL14" i="5"/>
  <c r="AA241" i="5" s="1"/>
  <c r="AB241" i="5" s="1"/>
  <c r="Q46" i="5"/>
  <c r="Y15" i="5"/>
  <c r="D47" i="5"/>
  <c r="AC15" i="5"/>
  <c r="AA107" i="5" s="1"/>
  <c r="AB107" i="5" s="1"/>
  <c r="H47" i="5"/>
  <c r="AG15" i="5"/>
  <c r="AA167" i="5" s="1"/>
  <c r="AB167" i="5" s="1"/>
  <c r="L47" i="5"/>
  <c r="AK15" i="5"/>
  <c r="AA227" i="5" s="1"/>
  <c r="AB227" i="5" s="1"/>
  <c r="P47" i="5"/>
  <c r="X16" i="5"/>
  <c r="AA33" i="5" s="1"/>
  <c r="AB33" i="5" s="1"/>
  <c r="C48" i="5"/>
  <c r="AB16" i="5"/>
  <c r="AA93" i="5" s="1"/>
  <c r="AB93" i="5" s="1"/>
  <c r="G48" i="5"/>
  <c r="W153" i="5"/>
  <c r="X153" i="5" s="1"/>
  <c r="K48" i="5"/>
  <c r="W213" i="5"/>
  <c r="X213" i="5" s="1"/>
  <c r="O48" i="5"/>
  <c r="W32" i="5"/>
  <c r="X32" i="5" s="1"/>
  <c r="Z17" i="5"/>
  <c r="AA64" i="5" s="1"/>
  <c r="AB64" i="5" s="1"/>
  <c r="E49" i="5"/>
  <c r="AD17" i="5"/>
  <c r="AA124" i="5" s="1"/>
  <c r="AB124" i="5" s="1"/>
  <c r="I49" i="5"/>
  <c r="AH17" i="5"/>
  <c r="AA184" i="5" s="1"/>
  <c r="AB184" i="5" s="1"/>
  <c r="M49" i="5"/>
  <c r="AL17" i="5"/>
  <c r="AA244" i="5" s="1"/>
  <c r="AB244" i="5" s="1"/>
  <c r="Q49" i="5"/>
  <c r="W50" i="5"/>
  <c r="X50" i="5" s="1"/>
  <c r="D50" i="5"/>
  <c r="AT66" i="5"/>
  <c r="BJ34" i="5" s="1"/>
  <c r="BJ50" i="5" s="1"/>
  <c r="BK83" i="5" s="1"/>
  <c r="H50" i="5"/>
  <c r="W170" i="5"/>
  <c r="X170" i="5" s="1"/>
  <c r="L50" i="5"/>
  <c r="AK18" i="5"/>
  <c r="AA230" i="5" s="1"/>
  <c r="AB230" i="5" s="1"/>
  <c r="P50" i="5"/>
  <c r="AC4" i="5"/>
  <c r="AA96" i="5" s="1"/>
  <c r="AB96" i="5" s="1"/>
  <c r="AB18" i="5"/>
  <c r="AA95" i="5" s="1"/>
  <c r="AB95" i="5" s="1"/>
  <c r="AB17" i="5"/>
  <c r="AA94" i="5" s="1"/>
  <c r="AB94" i="5" s="1"/>
  <c r="AB15" i="5"/>
  <c r="AA92" i="5" s="1"/>
  <c r="AB92" i="5" s="1"/>
  <c r="AH12" i="5"/>
  <c r="AA179" i="5" s="1"/>
  <c r="AB179" i="5" s="1"/>
  <c r="AM6" i="5"/>
  <c r="AA248" i="5" s="1"/>
  <c r="AB248" i="5" s="1"/>
  <c r="Y5" i="5"/>
  <c r="AA37" i="5" s="1"/>
  <c r="AB37" i="5" s="1"/>
  <c r="D37" i="5"/>
  <c r="AB4" i="5"/>
  <c r="AA81" i="5" s="1"/>
  <c r="AB81" i="5" s="1"/>
  <c r="G36" i="5"/>
  <c r="AF4" i="5"/>
  <c r="AA141" i="5" s="1"/>
  <c r="AB141" i="5" s="1"/>
  <c r="K36" i="5"/>
  <c r="W201" i="5"/>
  <c r="X201" i="5" s="1"/>
  <c r="O36" i="5"/>
  <c r="W82" i="5"/>
  <c r="X82" i="5" s="1"/>
  <c r="G37" i="5"/>
  <c r="W142" i="5"/>
  <c r="X142" i="5" s="1"/>
  <c r="K37" i="5"/>
  <c r="AJ5" i="5"/>
  <c r="AA202" i="5" s="1"/>
  <c r="AB202" i="5" s="1"/>
  <c r="O37" i="5"/>
  <c r="AB6" i="5"/>
  <c r="AA83" i="5" s="1"/>
  <c r="AB83" i="5" s="1"/>
  <c r="G38" i="5"/>
  <c r="AF6" i="5"/>
  <c r="AA143" i="5" s="1"/>
  <c r="AB143" i="5" s="1"/>
  <c r="K38" i="5"/>
  <c r="AJ6" i="5"/>
  <c r="AA203" i="5" s="1"/>
  <c r="AB203" i="5" s="1"/>
  <c r="O38" i="5"/>
  <c r="AB7" i="5"/>
  <c r="AA84" i="5" s="1"/>
  <c r="AB84" i="5" s="1"/>
  <c r="G39" i="5"/>
  <c r="W144" i="5"/>
  <c r="X144" i="5" s="1"/>
  <c r="K39" i="5"/>
  <c r="W204" i="5"/>
  <c r="X204" i="5" s="1"/>
  <c r="O39" i="5"/>
  <c r="W85" i="5"/>
  <c r="X85" i="5" s="1"/>
  <c r="G40" i="5"/>
  <c r="AW56" i="5"/>
  <c r="BM24" i="5" s="1"/>
  <c r="BM40" i="5" s="1"/>
  <c r="BN73" i="5" s="1"/>
  <c r="K40" i="5"/>
  <c r="AJ8" i="5"/>
  <c r="AA205" i="5" s="1"/>
  <c r="AB205" i="5" s="1"/>
  <c r="O40" i="5"/>
  <c r="AB9" i="5"/>
  <c r="AA86" i="5" s="1"/>
  <c r="AB86" i="5" s="1"/>
  <c r="G41" i="5"/>
  <c r="AF9" i="5"/>
  <c r="AA146" i="5" s="1"/>
  <c r="AB146" i="5" s="1"/>
  <c r="K41" i="5"/>
  <c r="AJ9" i="5"/>
  <c r="AA206" i="5" s="1"/>
  <c r="AB206" i="5" s="1"/>
  <c r="O41" i="5"/>
  <c r="AB10" i="5"/>
  <c r="AA87" i="5" s="1"/>
  <c r="AB87" i="5" s="1"/>
  <c r="G42" i="5"/>
  <c r="AF10" i="5"/>
  <c r="AA147" i="5" s="1"/>
  <c r="AB147" i="5" s="1"/>
  <c r="K42" i="5"/>
  <c r="AJ10" i="5"/>
  <c r="AA207" i="5" s="1"/>
  <c r="AB207" i="5" s="1"/>
  <c r="O42" i="5"/>
  <c r="AB11" i="5"/>
  <c r="AA88" i="5" s="1"/>
  <c r="AB88" i="5" s="1"/>
  <c r="G43" i="5"/>
  <c r="AF11" i="5"/>
  <c r="AA148" i="5" s="1"/>
  <c r="AB148" i="5" s="1"/>
  <c r="K43" i="5"/>
  <c r="BA59" i="5"/>
  <c r="BQ27" i="5" s="1"/>
  <c r="BQ43" i="5" s="1"/>
  <c r="BR76" i="5" s="1"/>
  <c r="O43" i="5"/>
  <c r="AB12" i="5"/>
  <c r="AA89" i="5" s="1"/>
  <c r="AB89" i="5" s="1"/>
  <c r="G44" i="5"/>
  <c r="W149" i="5"/>
  <c r="X149" i="5" s="1"/>
  <c r="K44" i="5"/>
  <c r="AJ12" i="5"/>
  <c r="AA209" i="5" s="1"/>
  <c r="AB209" i="5" s="1"/>
  <c r="O44" i="5"/>
  <c r="AB13" i="5"/>
  <c r="AA90" i="5" s="1"/>
  <c r="AB90" i="5" s="1"/>
  <c r="G45" i="5"/>
  <c r="AF13" i="5"/>
  <c r="AA150" i="5" s="1"/>
  <c r="AB150" i="5" s="1"/>
  <c r="K45" i="5"/>
  <c r="W210" i="5"/>
  <c r="X210" i="5" s="1"/>
  <c r="O45" i="5"/>
  <c r="AM30" i="5"/>
  <c r="AN30" i="5" s="1"/>
  <c r="AN46" i="5" s="1"/>
  <c r="AO79" i="5" s="1"/>
  <c r="W76" i="5"/>
  <c r="X76" i="5" s="1"/>
  <c r="F46" i="5"/>
  <c r="W136" i="5"/>
  <c r="X136" i="5" s="1"/>
  <c r="J46" i="5"/>
  <c r="AI14" i="5"/>
  <c r="AA196" i="5" s="1"/>
  <c r="AB196" i="5" s="1"/>
  <c r="N46" i="5"/>
  <c r="AM14" i="5"/>
  <c r="R46" i="5"/>
  <c r="AQ63" i="5"/>
  <c r="BG31" i="5" s="1"/>
  <c r="BG47" i="5" s="1"/>
  <c r="BH80" i="5" s="1"/>
  <c r="E47" i="5"/>
  <c r="W122" i="5"/>
  <c r="X122" i="5" s="1"/>
  <c r="I47" i="5"/>
  <c r="W182" i="5"/>
  <c r="X182" i="5" s="1"/>
  <c r="M47" i="5"/>
  <c r="AL15" i="5"/>
  <c r="Q47" i="5"/>
  <c r="Y16" i="5"/>
  <c r="D48" i="5"/>
  <c r="AC16" i="5"/>
  <c r="AA108" i="5" s="1"/>
  <c r="AB108" i="5" s="1"/>
  <c r="H48" i="5"/>
  <c r="AG16" i="5"/>
  <c r="AA168" i="5" s="1"/>
  <c r="AB168" i="5" s="1"/>
  <c r="L48" i="5"/>
  <c r="AK16" i="5"/>
  <c r="AA228" i="5" s="1"/>
  <c r="AB228" i="5" s="1"/>
  <c r="P48" i="5"/>
  <c r="AM33" i="5"/>
  <c r="AN33" i="5" s="1"/>
  <c r="AN49" i="5" s="1"/>
  <c r="AO82" i="5" s="1"/>
  <c r="AA17" i="5"/>
  <c r="AA79" i="5" s="1"/>
  <c r="AB79" i="5" s="1"/>
  <c r="F49" i="5"/>
  <c r="AE17" i="5"/>
  <c r="AA139" i="5" s="1"/>
  <c r="AB139" i="5" s="1"/>
  <c r="J49" i="5"/>
  <c r="AI17" i="5"/>
  <c r="AA199" i="5" s="1"/>
  <c r="AB199" i="5" s="1"/>
  <c r="N49" i="5"/>
  <c r="AM17" i="5"/>
  <c r="R49" i="5"/>
  <c r="Z18" i="5"/>
  <c r="AA65" i="5" s="1"/>
  <c r="AB65" i="5" s="1"/>
  <c r="E50" i="5"/>
  <c r="AD18" i="5"/>
  <c r="AA125" i="5" s="1"/>
  <c r="AB125" i="5" s="1"/>
  <c r="I50" i="5"/>
  <c r="AH18" i="5"/>
  <c r="AA185" i="5" s="1"/>
  <c r="AB185" i="5" s="1"/>
  <c r="M50" i="5"/>
  <c r="W245" i="5"/>
  <c r="X245" i="5" s="1"/>
  <c r="Q50" i="5"/>
  <c r="AV59" i="5"/>
  <c r="BL27" i="5" s="1"/>
  <c r="BL43" i="5" s="1"/>
  <c r="BM76" i="5" s="1"/>
  <c r="AM4" i="5"/>
  <c r="X18" i="5"/>
  <c r="X17" i="5"/>
  <c r="X15" i="5"/>
  <c r="AA32" i="5" s="1"/>
  <c r="AB32" i="5" s="1"/>
  <c r="AH11" i="5"/>
  <c r="AA178" i="5" s="1"/>
  <c r="AB178" i="5" s="1"/>
  <c r="AM5" i="5"/>
  <c r="AA247" i="5" s="1"/>
  <c r="AB247" i="5" s="1"/>
  <c r="AX65" i="5"/>
  <c r="BN33" i="5" s="1"/>
  <c r="BN49" i="5" s="1"/>
  <c r="BO82" i="5" s="1"/>
  <c r="AF16" i="5"/>
  <c r="AA153" i="5" s="1"/>
  <c r="AB153" i="5" s="1"/>
  <c r="AX58" i="5"/>
  <c r="BN26" i="5" s="1"/>
  <c r="BN42" i="5" s="1"/>
  <c r="BO75" i="5" s="1"/>
  <c r="BB60" i="5"/>
  <c r="BR28" i="5" s="1"/>
  <c r="BR44" i="5" s="1"/>
  <c r="BS77" i="5" s="1"/>
  <c r="BD63" i="5"/>
  <c r="BT31" i="5" s="1"/>
  <c r="BT47" i="5" s="1"/>
  <c r="BU80" i="5" s="1"/>
  <c r="AP66" i="5"/>
  <c r="BF34" i="5" s="1"/>
  <c r="BF50" i="5" s="1"/>
  <c r="BG83" i="5" s="1"/>
  <c r="W109" i="5"/>
  <c r="X109" i="5" s="1"/>
  <c r="AM15" i="5"/>
  <c r="AI15" i="5"/>
  <c r="AA197" i="5" s="1"/>
  <c r="AB197" i="5" s="1"/>
  <c r="AA15" i="5"/>
  <c r="AA77" i="5" s="1"/>
  <c r="AB77" i="5" s="1"/>
  <c r="AD11" i="5"/>
  <c r="AA118" i="5" s="1"/>
  <c r="AB118" i="5" s="1"/>
  <c r="W48" i="5"/>
  <c r="X48" i="5" s="1"/>
  <c r="BC58" i="5"/>
  <c r="BS26" i="5" s="1"/>
  <c r="BS42" i="5" s="1"/>
  <c r="BT75" i="5" s="1"/>
  <c r="AR62" i="5"/>
  <c r="BH30" i="5" s="1"/>
  <c r="BH46" i="5" s="1"/>
  <c r="BI79" i="5" s="1"/>
  <c r="AP64" i="5"/>
  <c r="BF32" i="5" s="1"/>
  <c r="BF48" i="5" s="1"/>
  <c r="BG81" i="5" s="1"/>
  <c r="W77" i="5"/>
  <c r="X77" i="5" s="1"/>
  <c r="W110" i="5"/>
  <c r="X110" i="5" s="1"/>
  <c r="AL18" i="5"/>
  <c r="AH15" i="5"/>
  <c r="AA182" i="5" s="1"/>
  <c r="AB182" i="5" s="1"/>
  <c r="AD15" i="5"/>
  <c r="AA122" i="5" s="1"/>
  <c r="AB122" i="5" s="1"/>
  <c r="Z15" i="5"/>
  <c r="AM10" i="5"/>
  <c r="AA252" i="5" s="1"/>
  <c r="AB252" i="5" s="1"/>
  <c r="AJ16" i="5"/>
  <c r="AA213" i="5" s="1"/>
  <c r="AB213" i="5" s="1"/>
  <c r="BD58" i="5"/>
  <c r="BT26" i="5" s="1"/>
  <c r="BT42" i="5" s="1"/>
  <c r="BU75" i="5" s="1"/>
  <c r="BB62" i="5"/>
  <c r="BR30" i="5" s="1"/>
  <c r="BR46" i="5" s="1"/>
  <c r="BS79" i="5" s="1"/>
  <c r="AP65" i="5"/>
  <c r="BF33" i="5" s="1"/>
  <c r="BF49" i="5" s="1"/>
  <c r="BG82" i="5" s="1"/>
  <c r="AG18" i="5"/>
  <c r="AA170" i="5" s="1"/>
  <c r="AB170" i="5" s="1"/>
  <c r="AC18" i="5"/>
  <c r="AA110" i="5" s="1"/>
  <c r="AB110" i="5" s="1"/>
  <c r="Y18" i="5"/>
  <c r="AG17" i="5"/>
  <c r="AA169" i="5" s="1"/>
  <c r="AB169" i="5" s="1"/>
  <c r="AC17" i="5"/>
  <c r="AA109" i="5" s="1"/>
  <c r="AB109" i="5" s="1"/>
  <c r="Y17" i="5"/>
  <c r="AL10" i="5"/>
  <c r="AA237" i="5" s="1"/>
  <c r="AB237" i="5" s="1"/>
  <c r="W31" i="5"/>
  <c r="X31" i="5" s="1"/>
  <c r="AV55" i="5"/>
  <c r="BL23" i="5" s="1"/>
  <c r="BL39" i="5" s="1"/>
  <c r="BM72" i="5" s="1"/>
  <c r="W46" i="5"/>
  <c r="X46" i="5" s="1"/>
  <c r="AW53" i="5"/>
  <c r="BM21" i="5" s="1"/>
  <c r="BM37" i="5" s="1"/>
  <c r="BN70" i="5" s="1"/>
  <c r="AW55" i="5"/>
  <c r="BM23" i="5" s="1"/>
  <c r="BM39" i="5" s="1"/>
  <c r="BN72" i="5" s="1"/>
  <c r="AZ59" i="5"/>
  <c r="BP27" i="5" s="1"/>
  <c r="BP43" i="5" s="1"/>
  <c r="BQ76" i="5" s="1"/>
  <c r="BA61" i="5"/>
  <c r="BQ29" i="5" s="1"/>
  <c r="BQ45" i="5" s="1"/>
  <c r="BR78" i="5" s="1"/>
  <c r="W129" i="5"/>
  <c r="X129" i="5" s="1"/>
  <c r="AK14" i="5"/>
  <c r="AA226" i="5" s="1"/>
  <c r="AB226" i="5" s="1"/>
  <c r="AG14" i="5"/>
  <c r="AA166" i="5" s="1"/>
  <c r="AB166" i="5" s="1"/>
  <c r="Y14" i="5"/>
  <c r="AC13" i="5"/>
  <c r="AA105" i="5" s="1"/>
  <c r="AB105" i="5" s="1"/>
  <c r="AK12" i="5"/>
  <c r="AA224" i="5" s="1"/>
  <c r="AB224" i="5" s="1"/>
  <c r="AG12" i="5"/>
  <c r="AA164" i="5" s="1"/>
  <c r="AB164" i="5" s="1"/>
  <c r="AG10" i="5"/>
  <c r="AA162" i="5" s="1"/>
  <c r="AB162" i="5" s="1"/>
  <c r="AC10" i="5"/>
  <c r="AA102" i="5" s="1"/>
  <c r="AB102" i="5" s="1"/>
  <c r="AK9" i="5"/>
  <c r="AA221" i="5" s="1"/>
  <c r="AB221" i="5" s="1"/>
  <c r="AC9" i="5"/>
  <c r="AA101" i="5" s="1"/>
  <c r="AB101" i="5" s="1"/>
  <c r="AG8" i="5"/>
  <c r="AA160" i="5" s="1"/>
  <c r="AB160" i="5" s="1"/>
  <c r="AC8" i="5"/>
  <c r="AA100" i="5" s="1"/>
  <c r="AB100" i="5" s="1"/>
  <c r="AC6" i="5"/>
  <c r="AA98" i="5" s="1"/>
  <c r="AB98" i="5" s="1"/>
  <c r="AK5" i="5"/>
  <c r="AA217" i="5" s="1"/>
  <c r="AB217" i="5" s="1"/>
  <c r="AD9" i="5"/>
  <c r="AA116" i="5" s="1"/>
  <c r="AB116" i="5" s="1"/>
  <c r="AO52" i="5"/>
  <c r="BE20" i="5" s="1"/>
  <c r="BE36" i="5" s="1"/>
  <c r="BF69" i="5" s="1"/>
  <c r="BB53" i="5"/>
  <c r="BR21" i="5" s="1"/>
  <c r="BR37" i="5" s="1"/>
  <c r="BS70" i="5" s="1"/>
  <c r="AX56" i="5"/>
  <c r="BN24" i="5" s="1"/>
  <c r="BN40" i="5" s="1"/>
  <c r="BO73" i="5" s="1"/>
  <c r="AW60" i="5"/>
  <c r="BM28" i="5" s="1"/>
  <c r="BM44" i="5" s="1"/>
  <c r="BN77" i="5" s="1"/>
  <c r="W151" i="5"/>
  <c r="X151" i="5" s="1"/>
  <c r="AI4" i="5"/>
  <c r="AA186" i="5" s="1"/>
  <c r="AB186" i="5" s="1"/>
  <c r="AF14" i="5"/>
  <c r="AA151" i="5" s="1"/>
  <c r="AB151" i="5" s="1"/>
  <c r="X14" i="5"/>
  <c r="AJ13" i="5"/>
  <c r="AA210" i="5" s="1"/>
  <c r="AB210" i="5" s="1"/>
  <c r="AF12" i="5"/>
  <c r="AA149" i="5" s="1"/>
  <c r="AB149" i="5" s="1"/>
  <c r="AJ11" i="5"/>
  <c r="AA208" i="5" s="1"/>
  <c r="AB208" i="5" s="1"/>
  <c r="AF8" i="5"/>
  <c r="AA145" i="5" s="1"/>
  <c r="AB145" i="5" s="1"/>
  <c r="AB8" i="5"/>
  <c r="AA85" i="5" s="1"/>
  <c r="AB85" i="5" s="1"/>
  <c r="AJ7" i="5"/>
  <c r="AA204" i="5" s="1"/>
  <c r="AB204" i="5" s="1"/>
  <c r="AF7" i="5"/>
  <c r="AA144" i="5" s="1"/>
  <c r="AB144" i="5" s="1"/>
  <c r="AF5" i="5"/>
  <c r="AA142" i="5" s="1"/>
  <c r="AB142" i="5" s="1"/>
  <c r="AB5" i="5"/>
  <c r="AA82" i="5" s="1"/>
  <c r="AB82" i="5" s="1"/>
  <c r="BA52" i="5"/>
  <c r="BQ20" i="5" s="1"/>
  <c r="BQ36" i="5" s="1"/>
  <c r="BR69" i="5" s="1"/>
  <c r="AT54" i="5"/>
  <c r="BJ22" i="5" s="1"/>
  <c r="BJ38" i="5" s="1"/>
  <c r="BK71" i="5" s="1"/>
  <c r="AT58" i="5"/>
  <c r="BJ26" i="5" s="1"/>
  <c r="BJ42" i="5" s="1"/>
  <c r="BK75" i="5" s="1"/>
  <c r="AU59" i="5"/>
  <c r="BK27" i="5" s="1"/>
  <c r="BK43" i="5" s="1"/>
  <c r="BL76" i="5" s="1"/>
  <c r="AX60" i="5"/>
  <c r="BN28" i="5" s="1"/>
  <c r="BN44" i="5" s="1"/>
  <c r="BO77" i="5" s="1"/>
  <c r="AV62" i="5"/>
  <c r="BL30" i="5" s="1"/>
  <c r="BL46" i="5" s="1"/>
  <c r="BM79" i="5" s="1"/>
  <c r="W208" i="5"/>
  <c r="X208" i="5" s="1"/>
  <c r="AJ4" i="5"/>
  <c r="AA201" i="5" s="1"/>
  <c r="AB201" i="5" s="1"/>
  <c r="AE14" i="5"/>
  <c r="AA136" i="5" s="1"/>
  <c r="AB136" i="5" s="1"/>
  <c r="AA14" i="5"/>
  <c r="AA76" i="5" s="1"/>
  <c r="AB76" i="5" s="1"/>
  <c r="AI11" i="5"/>
  <c r="AA193" i="5" s="1"/>
  <c r="AB193" i="5" s="1"/>
  <c r="AE11" i="5"/>
  <c r="AA133" i="5" s="1"/>
  <c r="AB133" i="5" s="1"/>
  <c r="CC17" i="7"/>
  <c r="CT17" i="7" s="1"/>
  <c r="BL17" i="7"/>
  <c r="Y111" i="7"/>
  <c r="AU36" i="7"/>
  <c r="AV69" i="7" s="1"/>
  <c r="AV5" i="7"/>
  <c r="AV21" i="7"/>
  <c r="AV30" i="7"/>
  <c r="AV14" i="7"/>
  <c r="Y124" i="7"/>
  <c r="AU49" i="7"/>
  <c r="AV82" i="7" s="1"/>
  <c r="Y113" i="7"/>
  <c r="AU38" i="7"/>
  <c r="AV71" i="7" s="1"/>
  <c r="Y125" i="7"/>
  <c r="AU50" i="7"/>
  <c r="AV83" i="7" s="1"/>
  <c r="Y121" i="7"/>
  <c r="AU46" i="7"/>
  <c r="AV79" i="7" s="1"/>
  <c r="BL5" i="7"/>
  <c r="CC5" i="7"/>
  <c r="CT5" i="7" s="1"/>
  <c r="CC8" i="7"/>
  <c r="CT8" i="7" s="1"/>
  <c r="BL8" i="7"/>
  <c r="AV25" i="7"/>
  <c r="AV9" i="7"/>
  <c r="AV23" i="7"/>
  <c r="AV7" i="7"/>
  <c r="AV32" i="7"/>
  <c r="AV16" i="7"/>
  <c r="AV34" i="7"/>
  <c r="AV18" i="7"/>
  <c r="AV33" i="7"/>
  <c r="AV17" i="7"/>
  <c r="CC16" i="7"/>
  <c r="CT16" i="7" s="1"/>
  <c r="BL16" i="7"/>
  <c r="CC15" i="7"/>
  <c r="CT15" i="7" s="1"/>
  <c r="BL15" i="7"/>
  <c r="CC7" i="7"/>
  <c r="CT7" i="7" s="1"/>
  <c r="BL7" i="7"/>
  <c r="Y112" i="7"/>
  <c r="AU37" i="7"/>
  <c r="AV70" i="7" s="1"/>
  <c r="Y115" i="7"/>
  <c r="AU40" i="7"/>
  <c r="AV73" i="7" s="1"/>
  <c r="AV24" i="7"/>
  <c r="AV8" i="7"/>
  <c r="AF3" i="7"/>
  <c r="BN3" i="7" s="1"/>
  <c r="CV3" i="7" s="1"/>
  <c r="CC6" i="7"/>
  <c r="CT6" i="7" s="1"/>
  <c r="BL6" i="7"/>
  <c r="CC18" i="7"/>
  <c r="CT18" i="7" s="1"/>
  <c r="BL18" i="7"/>
  <c r="CC14" i="7"/>
  <c r="CT14" i="7" s="1"/>
  <c r="BL14" i="7"/>
  <c r="Y123" i="7"/>
  <c r="AU48" i="7"/>
  <c r="AV81" i="7" s="1"/>
  <c r="Y122" i="7"/>
  <c r="AU47" i="7"/>
  <c r="AV80" i="7" s="1"/>
  <c r="Y114" i="7"/>
  <c r="AU39" i="7"/>
  <c r="AV72" i="7" s="1"/>
  <c r="CC4" i="7"/>
  <c r="CT4" i="7" s="1"/>
  <c r="BL4" i="7"/>
  <c r="AV22" i="7"/>
  <c r="AV6" i="7"/>
  <c r="AV31" i="7"/>
  <c r="AV15" i="7"/>
  <c r="AV20" i="7"/>
  <c r="AV4" i="7"/>
  <c r="BC33" i="6"/>
  <c r="Y244" i="6" s="1"/>
  <c r="AP16" i="6"/>
  <c r="BX16" i="6" s="1"/>
  <c r="CO16" i="6" s="1"/>
  <c r="AQ15" i="6"/>
  <c r="BY15" i="6" s="1"/>
  <c r="CP15" i="6" s="1"/>
  <c r="AO20" i="6"/>
  <c r="AO4" i="6"/>
  <c r="BW4" i="6" s="1"/>
  <c r="CN4" i="6" s="1"/>
  <c r="D21" i="6"/>
  <c r="Y5" i="6" s="1"/>
  <c r="AA37" i="6" s="1"/>
  <c r="AB37" i="6" s="1"/>
  <c r="E20" i="6"/>
  <c r="Z4" i="6" s="1"/>
  <c r="AA51" i="6" s="1"/>
  <c r="AB51" i="6" s="1"/>
  <c r="BC15" i="6"/>
  <c r="W217" i="6"/>
  <c r="X217" i="6" s="1"/>
  <c r="BB53" i="6"/>
  <c r="BR21" i="6" s="1"/>
  <c r="BR37" i="6" s="1"/>
  <c r="BS70" i="6" s="1"/>
  <c r="BD4" i="6"/>
  <c r="BD14" i="6"/>
  <c r="W81" i="6"/>
  <c r="X81" i="6" s="1"/>
  <c r="AS52" i="6"/>
  <c r="BI20" i="6" s="1"/>
  <c r="BI36" i="6" s="1"/>
  <c r="BJ69" i="6" s="1"/>
  <c r="W141" i="6"/>
  <c r="X141" i="6" s="1"/>
  <c r="AW52" i="6"/>
  <c r="BM20" i="6" s="1"/>
  <c r="BM36" i="6" s="1"/>
  <c r="BN69" i="6" s="1"/>
  <c r="W201" i="6"/>
  <c r="X201" i="6" s="1"/>
  <c r="BA52" i="6"/>
  <c r="BQ20" i="6" s="1"/>
  <c r="BQ36" i="6" s="1"/>
  <c r="BR69" i="6" s="1"/>
  <c r="W128" i="6"/>
  <c r="X128" i="6" s="1"/>
  <c r="AV54" i="6"/>
  <c r="BL22" i="6" s="1"/>
  <c r="BL38" i="6" s="1"/>
  <c r="BM71" i="6" s="1"/>
  <c r="W188" i="6"/>
  <c r="X188" i="6" s="1"/>
  <c r="AZ54" i="6"/>
  <c r="BP22" i="6" s="1"/>
  <c r="BP38" i="6" s="1"/>
  <c r="BQ71" i="6" s="1"/>
  <c r="W248" i="6"/>
  <c r="X248" i="6" s="1"/>
  <c r="BD54" i="6"/>
  <c r="BT22" i="6" s="1"/>
  <c r="BT38" i="6" s="1"/>
  <c r="BU71" i="6" s="1"/>
  <c r="AT55" i="6"/>
  <c r="BJ23" i="6" s="1"/>
  <c r="BJ39" i="6" s="1"/>
  <c r="BK72" i="6" s="1"/>
  <c r="W99" i="6"/>
  <c r="X99" i="6" s="1"/>
  <c r="W159" i="6"/>
  <c r="X159" i="6" s="1"/>
  <c r="AX55" i="6"/>
  <c r="BN23" i="6" s="1"/>
  <c r="BN39" i="6" s="1"/>
  <c r="BO72" i="6" s="1"/>
  <c r="W219" i="6"/>
  <c r="X219" i="6" s="1"/>
  <c r="BB55" i="6"/>
  <c r="BR23" i="6" s="1"/>
  <c r="BR39" i="6" s="1"/>
  <c r="BS72" i="6" s="1"/>
  <c r="BD16" i="6"/>
  <c r="W97" i="6"/>
  <c r="X97" i="6" s="1"/>
  <c r="AT53" i="6"/>
  <c r="BJ21" i="6" s="1"/>
  <c r="BJ37" i="6" s="1"/>
  <c r="BK70" i="6" s="1"/>
  <c r="AO52" i="6"/>
  <c r="BE20" i="6" s="1"/>
  <c r="BE36" i="6" s="1"/>
  <c r="BF69" i="6" s="1"/>
  <c r="W21" i="6"/>
  <c r="X21" i="6" s="1"/>
  <c r="B21" i="6"/>
  <c r="AM21" i="6" s="1"/>
  <c r="AN21" i="6" s="1"/>
  <c r="AN37" i="6" s="1"/>
  <c r="AO70" i="6" s="1"/>
  <c r="W130" i="6"/>
  <c r="X130" i="6" s="1"/>
  <c r="AV56" i="6"/>
  <c r="BL24" i="6" s="1"/>
  <c r="BL40" i="6" s="1"/>
  <c r="BM73" i="6" s="1"/>
  <c r="W190" i="6"/>
  <c r="X190" i="6" s="1"/>
  <c r="AZ56" i="6"/>
  <c r="BP24" i="6" s="1"/>
  <c r="BP40" i="6" s="1"/>
  <c r="BQ73" i="6" s="1"/>
  <c r="W250" i="6"/>
  <c r="X250" i="6" s="1"/>
  <c r="BD56" i="6"/>
  <c r="BT24" i="6" s="1"/>
  <c r="BT40" i="6" s="1"/>
  <c r="BU73" i="6" s="1"/>
  <c r="W101" i="6"/>
  <c r="X101" i="6" s="1"/>
  <c r="AT57" i="6"/>
  <c r="BJ25" i="6" s="1"/>
  <c r="BJ41" i="6" s="1"/>
  <c r="BK74" i="6" s="1"/>
  <c r="W161" i="6"/>
  <c r="X161" i="6" s="1"/>
  <c r="AX57" i="6"/>
  <c r="BN25" i="6" s="1"/>
  <c r="BN41" i="6" s="1"/>
  <c r="BO74" i="6" s="1"/>
  <c r="W221" i="6"/>
  <c r="X221" i="6" s="1"/>
  <c r="BB57" i="6"/>
  <c r="BR25" i="6" s="1"/>
  <c r="BR41" i="6" s="1"/>
  <c r="BS74" i="6" s="1"/>
  <c r="AQ32" i="6"/>
  <c r="AQ16" i="6"/>
  <c r="AX53" i="6"/>
  <c r="BN21" i="6" s="1"/>
  <c r="BN37" i="6" s="1"/>
  <c r="BO70" i="6" s="1"/>
  <c r="W157" i="6"/>
  <c r="X157" i="6" s="1"/>
  <c r="D20" i="6"/>
  <c r="Y4" i="6" s="1"/>
  <c r="AA36" i="6" s="1"/>
  <c r="AB36" i="6" s="1"/>
  <c r="AP14" i="6"/>
  <c r="AP15" i="6"/>
  <c r="AP18" i="6"/>
  <c r="W132" i="6"/>
  <c r="X132" i="6" s="1"/>
  <c r="AV58" i="6"/>
  <c r="BL26" i="6" s="1"/>
  <c r="BL42" i="6" s="1"/>
  <c r="BM75" i="6" s="1"/>
  <c r="W192" i="6"/>
  <c r="X192" i="6" s="1"/>
  <c r="AZ58" i="6"/>
  <c r="BP26" i="6" s="1"/>
  <c r="BP42" i="6" s="1"/>
  <c r="BQ75" i="6" s="1"/>
  <c r="W252" i="6"/>
  <c r="X252" i="6" s="1"/>
  <c r="BD58" i="6"/>
  <c r="BT26" i="6" s="1"/>
  <c r="BT42" i="6" s="1"/>
  <c r="BU75" i="6" s="1"/>
  <c r="W103" i="6"/>
  <c r="X103" i="6" s="1"/>
  <c r="AT59" i="6"/>
  <c r="BJ27" i="6" s="1"/>
  <c r="BJ43" i="6" s="1"/>
  <c r="BK76" i="6" s="1"/>
  <c r="W163" i="6"/>
  <c r="X163" i="6" s="1"/>
  <c r="AX59" i="6"/>
  <c r="BN27" i="6" s="1"/>
  <c r="BN43" i="6" s="1"/>
  <c r="BO76" i="6" s="1"/>
  <c r="W223" i="6"/>
  <c r="X223" i="6" s="1"/>
  <c r="BB59" i="6"/>
  <c r="BR27" i="6" s="1"/>
  <c r="BR43" i="6" s="1"/>
  <c r="BS76" i="6" s="1"/>
  <c r="BC16" i="6"/>
  <c r="BC18" i="6"/>
  <c r="W156" i="6"/>
  <c r="X156" i="6" s="1"/>
  <c r="AX52" i="6"/>
  <c r="BN20" i="6" s="1"/>
  <c r="BN36" i="6" s="1"/>
  <c r="BO69" i="6" s="1"/>
  <c r="W216" i="6"/>
  <c r="X216" i="6" s="1"/>
  <c r="BB52" i="6"/>
  <c r="BR20" i="6" s="1"/>
  <c r="BR36" i="6" s="1"/>
  <c r="BS69" i="6" s="1"/>
  <c r="W112" i="6"/>
  <c r="X112" i="6" s="1"/>
  <c r="AU53" i="6"/>
  <c r="BK21" i="6" s="1"/>
  <c r="BK37" i="6" s="1"/>
  <c r="BL70" i="6" s="1"/>
  <c r="W172" i="6"/>
  <c r="X172" i="6" s="1"/>
  <c r="AY53" i="6"/>
  <c r="BO21" i="6" s="1"/>
  <c r="BO37" i="6" s="1"/>
  <c r="BP70" i="6" s="1"/>
  <c r="W232" i="6"/>
  <c r="X232" i="6" s="1"/>
  <c r="BC53" i="6"/>
  <c r="BS21" i="6" s="1"/>
  <c r="BS37" i="6" s="1"/>
  <c r="BT70" i="6" s="1"/>
  <c r="AS54" i="6"/>
  <c r="BI22" i="6" s="1"/>
  <c r="BI38" i="6" s="1"/>
  <c r="BJ71" i="6" s="1"/>
  <c r="W83" i="6"/>
  <c r="X83" i="6" s="1"/>
  <c r="W143" i="6"/>
  <c r="X143" i="6" s="1"/>
  <c r="AW54" i="6"/>
  <c r="BM22" i="6" s="1"/>
  <c r="BM38" i="6" s="1"/>
  <c r="BN71" i="6" s="1"/>
  <c r="W203" i="6"/>
  <c r="X203" i="6" s="1"/>
  <c r="BA54" i="6"/>
  <c r="BQ22" i="6" s="1"/>
  <c r="BQ38" i="6" s="1"/>
  <c r="BR71" i="6" s="1"/>
  <c r="W114" i="6"/>
  <c r="X114" i="6" s="1"/>
  <c r="AU55" i="6"/>
  <c r="BK23" i="6" s="1"/>
  <c r="BK39" i="6" s="1"/>
  <c r="BL72" i="6" s="1"/>
  <c r="W174" i="6"/>
  <c r="X174" i="6" s="1"/>
  <c r="AY55" i="6"/>
  <c r="BO23" i="6" s="1"/>
  <c r="BO39" i="6" s="1"/>
  <c r="BP72" i="6" s="1"/>
  <c r="W234" i="6"/>
  <c r="X234" i="6" s="1"/>
  <c r="BC55" i="6"/>
  <c r="BS23" i="6" s="1"/>
  <c r="BS39" i="6" s="1"/>
  <c r="BT72" i="6" s="1"/>
  <c r="W85" i="6"/>
  <c r="X85" i="6" s="1"/>
  <c r="AS56" i="6"/>
  <c r="BI24" i="6" s="1"/>
  <c r="BI40" i="6" s="1"/>
  <c r="BJ73" i="6" s="1"/>
  <c r="W145" i="6"/>
  <c r="X145" i="6" s="1"/>
  <c r="AW56" i="6"/>
  <c r="BM24" i="6" s="1"/>
  <c r="BM40" i="6" s="1"/>
  <c r="BN73" i="6" s="1"/>
  <c r="W205" i="6"/>
  <c r="X205" i="6" s="1"/>
  <c r="BA56" i="6"/>
  <c r="BQ24" i="6" s="1"/>
  <c r="BQ40" i="6" s="1"/>
  <c r="BR73" i="6" s="1"/>
  <c r="W176" i="6"/>
  <c r="X176" i="6" s="1"/>
  <c r="AY57" i="6"/>
  <c r="BO25" i="6" s="1"/>
  <c r="BO41" i="6" s="1"/>
  <c r="BP74" i="6" s="1"/>
  <c r="W236" i="6"/>
  <c r="X236" i="6" s="1"/>
  <c r="BC57" i="6"/>
  <c r="BS25" i="6" s="1"/>
  <c r="BS41" i="6" s="1"/>
  <c r="BT74" i="6" s="1"/>
  <c r="W87" i="6"/>
  <c r="X87" i="6" s="1"/>
  <c r="AS58" i="6"/>
  <c r="BI26" i="6" s="1"/>
  <c r="BI42" i="6" s="1"/>
  <c r="BJ75" i="6" s="1"/>
  <c r="AW58" i="6"/>
  <c r="BM26" i="6" s="1"/>
  <c r="BM42" i="6" s="1"/>
  <c r="BN75" i="6" s="1"/>
  <c r="W147" i="6"/>
  <c r="X147" i="6" s="1"/>
  <c r="W207" i="6"/>
  <c r="X207" i="6" s="1"/>
  <c r="BA58" i="6"/>
  <c r="BQ26" i="6" s="1"/>
  <c r="BQ42" i="6" s="1"/>
  <c r="BR75" i="6" s="1"/>
  <c r="AU59" i="6"/>
  <c r="BK27" i="6" s="1"/>
  <c r="BK43" i="6" s="1"/>
  <c r="BL76" i="6" s="1"/>
  <c r="W118" i="6"/>
  <c r="X118" i="6" s="1"/>
  <c r="W178" i="6"/>
  <c r="X178" i="6" s="1"/>
  <c r="AY59" i="6"/>
  <c r="BO27" i="6" s="1"/>
  <c r="BO43" i="6" s="1"/>
  <c r="BP76" i="6" s="1"/>
  <c r="AU57" i="6"/>
  <c r="BK25" i="6" s="1"/>
  <c r="BK41" i="6" s="1"/>
  <c r="BL74" i="6" s="1"/>
  <c r="BD63" i="6"/>
  <c r="BT31" i="6" s="1"/>
  <c r="BT47" i="6" s="1"/>
  <c r="BU80" i="6" s="1"/>
  <c r="W115" i="6"/>
  <c r="X115" i="6" s="1"/>
  <c r="BD17" i="6"/>
  <c r="BD18" i="6"/>
  <c r="W111" i="6"/>
  <c r="X111" i="6" s="1"/>
  <c r="AU52" i="6"/>
  <c r="BK20" i="6" s="1"/>
  <c r="BK36" i="6" s="1"/>
  <c r="BL69" i="6" s="1"/>
  <c r="W171" i="6"/>
  <c r="X171" i="6" s="1"/>
  <c r="AY52" i="6"/>
  <c r="BO20" i="6" s="1"/>
  <c r="BO36" i="6" s="1"/>
  <c r="BP69" i="6" s="1"/>
  <c r="W231" i="6"/>
  <c r="X231" i="6" s="1"/>
  <c r="BC52" i="6"/>
  <c r="BS20" i="6" s="1"/>
  <c r="BS36" i="6" s="1"/>
  <c r="BT69" i="6" s="1"/>
  <c r="W127" i="6"/>
  <c r="X127" i="6" s="1"/>
  <c r="AV53" i="6"/>
  <c r="BL21" i="6" s="1"/>
  <c r="BL37" i="6" s="1"/>
  <c r="BM70" i="6" s="1"/>
  <c r="W187" i="6"/>
  <c r="X187" i="6" s="1"/>
  <c r="AZ53" i="6"/>
  <c r="BP21" i="6" s="1"/>
  <c r="BP37" i="6" s="1"/>
  <c r="BQ70" i="6" s="1"/>
  <c r="W247" i="6"/>
  <c r="X247" i="6" s="1"/>
  <c r="BD53" i="6"/>
  <c r="BT21" i="6" s="1"/>
  <c r="BT37" i="6" s="1"/>
  <c r="BU70" i="6" s="1"/>
  <c r="W98" i="6"/>
  <c r="X98" i="6" s="1"/>
  <c r="AT54" i="6"/>
  <c r="BJ22" i="6" s="1"/>
  <c r="BJ38" i="6" s="1"/>
  <c r="BK71" i="6" s="1"/>
  <c r="W158" i="6"/>
  <c r="X158" i="6" s="1"/>
  <c r="AX54" i="6"/>
  <c r="BN22" i="6" s="1"/>
  <c r="BN38" i="6" s="1"/>
  <c r="BO71" i="6" s="1"/>
  <c r="W218" i="6"/>
  <c r="X218" i="6" s="1"/>
  <c r="BB54" i="6"/>
  <c r="BR22" i="6" s="1"/>
  <c r="BR38" i="6" s="1"/>
  <c r="BS71" i="6" s="1"/>
  <c r="W129" i="6"/>
  <c r="X129" i="6" s="1"/>
  <c r="AV55" i="6"/>
  <c r="BL23" i="6" s="1"/>
  <c r="BL39" i="6" s="1"/>
  <c r="BM72" i="6" s="1"/>
  <c r="W189" i="6"/>
  <c r="X189" i="6" s="1"/>
  <c r="AZ55" i="6"/>
  <c r="BP23" i="6" s="1"/>
  <c r="BP39" i="6" s="1"/>
  <c r="BQ72" i="6" s="1"/>
  <c r="W249" i="6"/>
  <c r="X249" i="6" s="1"/>
  <c r="BD55" i="6"/>
  <c r="BT23" i="6" s="1"/>
  <c r="BT39" i="6" s="1"/>
  <c r="BU72" i="6" s="1"/>
  <c r="W100" i="6"/>
  <c r="X100" i="6" s="1"/>
  <c r="AT56" i="6"/>
  <c r="BJ24" i="6" s="1"/>
  <c r="BJ40" i="6" s="1"/>
  <c r="BK73" i="6" s="1"/>
  <c r="W220" i="6"/>
  <c r="X220" i="6" s="1"/>
  <c r="BB56" i="6"/>
  <c r="BR24" i="6" s="1"/>
  <c r="BR40" i="6" s="1"/>
  <c r="BS73" i="6" s="1"/>
  <c r="AV57" i="6"/>
  <c r="BL25" i="6" s="1"/>
  <c r="BL41" i="6" s="1"/>
  <c r="BM74" i="6" s="1"/>
  <c r="W131" i="6"/>
  <c r="X131" i="6" s="1"/>
  <c r="W191" i="6"/>
  <c r="X191" i="6" s="1"/>
  <c r="AZ57" i="6"/>
  <c r="BP25" i="6" s="1"/>
  <c r="BP41" i="6" s="1"/>
  <c r="BQ74" i="6" s="1"/>
  <c r="W251" i="6"/>
  <c r="X251" i="6" s="1"/>
  <c r="BD57" i="6"/>
  <c r="BT25" i="6" s="1"/>
  <c r="BT41" i="6" s="1"/>
  <c r="BU74" i="6" s="1"/>
  <c r="AT58" i="6"/>
  <c r="BJ26" i="6" s="1"/>
  <c r="BJ42" i="6" s="1"/>
  <c r="BK75" i="6" s="1"/>
  <c r="W102" i="6"/>
  <c r="X102" i="6" s="1"/>
  <c r="W162" i="6"/>
  <c r="X162" i="6" s="1"/>
  <c r="AX58" i="6"/>
  <c r="BN26" i="6" s="1"/>
  <c r="BN42" i="6" s="1"/>
  <c r="BO75" i="6" s="1"/>
  <c r="W222" i="6"/>
  <c r="X222" i="6" s="1"/>
  <c r="BB58" i="6"/>
  <c r="BR26" i="6" s="1"/>
  <c r="BR42" i="6" s="1"/>
  <c r="BS75" i="6" s="1"/>
  <c r="W133" i="6"/>
  <c r="X133" i="6" s="1"/>
  <c r="AV59" i="6"/>
  <c r="BL27" i="6" s="1"/>
  <c r="BL43" i="6" s="1"/>
  <c r="BM76" i="6" s="1"/>
  <c r="W193" i="6"/>
  <c r="X193" i="6" s="1"/>
  <c r="AZ59" i="6"/>
  <c r="BP27" i="6" s="1"/>
  <c r="BP43" i="6" s="1"/>
  <c r="BQ76" i="6" s="1"/>
  <c r="W253" i="6"/>
  <c r="X253" i="6" s="1"/>
  <c r="BD59" i="6"/>
  <c r="BT27" i="6" s="1"/>
  <c r="BT43" i="6" s="1"/>
  <c r="BU76" i="6" s="1"/>
  <c r="W104" i="6"/>
  <c r="X104" i="6" s="1"/>
  <c r="AT60" i="6"/>
  <c r="BJ28" i="6" s="1"/>
  <c r="BJ44" i="6" s="1"/>
  <c r="BK77" i="6" s="1"/>
  <c r="W164" i="6"/>
  <c r="X164" i="6" s="1"/>
  <c r="AX60" i="6"/>
  <c r="BN28" i="6" s="1"/>
  <c r="BN44" i="6" s="1"/>
  <c r="BO77" i="6" s="1"/>
  <c r="W224" i="6"/>
  <c r="X224" i="6" s="1"/>
  <c r="BB60" i="6"/>
  <c r="BR28" i="6" s="1"/>
  <c r="BR44" i="6" s="1"/>
  <c r="BS77" i="6" s="1"/>
  <c r="BC58" i="6"/>
  <c r="BS26" i="6" s="1"/>
  <c r="BS42" i="6" s="1"/>
  <c r="BT75" i="6" s="1"/>
  <c r="AV52" i="6"/>
  <c r="BL20" i="6" s="1"/>
  <c r="BL36" i="6" s="1"/>
  <c r="BM69" i="6" s="1"/>
  <c r="W126" i="6"/>
  <c r="X126" i="6" s="1"/>
  <c r="W186" i="6"/>
  <c r="X186" i="6" s="1"/>
  <c r="AZ52" i="6"/>
  <c r="BP20" i="6" s="1"/>
  <c r="BP36" i="6" s="1"/>
  <c r="BQ69" i="6" s="1"/>
  <c r="W246" i="6"/>
  <c r="X246" i="6" s="1"/>
  <c r="BD52" i="6"/>
  <c r="BT20" i="6" s="1"/>
  <c r="BT36" i="6" s="1"/>
  <c r="BU69" i="6" s="1"/>
  <c r="W82" i="6"/>
  <c r="X82" i="6" s="1"/>
  <c r="AS53" i="6"/>
  <c r="BI21" i="6" s="1"/>
  <c r="BI37" i="6" s="1"/>
  <c r="BJ70" i="6" s="1"/>
  <c r="AW53" i="6"/>
  <c r="BM21" i="6" s="1"/>
  <c r="BM37" i="6" s="1"/>
  <c r="BN70" i="6" s="1"/>
  <c r="W142" i="6"/>
  <c r="X142" i="6" s="1"/>
  <c r="W202" i="6"/>
  <c r="X202" i="6" s="1"/>
  <c r="BA53" i="6"/>
  <c r="BQ21" i="6" s="1"/>
  <c r="BQ37" i="6" s="1"/>
  <c r="BR70" i="6" s="1"/>
  <c r="W113" i="6"/>
  <c r="X113" i="6" s="1"/>
  <c r="AU54" i="6"/>
  <c r="BK22" i="6" s="1"/>
  <c r="BK38" i="6" s="1"/>
  <c r="BL71" i="6" s="1"/>
  <c r="W173" i="6"/>
  <c r="X173" i="6" s="1"/>
  <c r="AY54" i="6"/>
  <c r="BO22" i="6" s="1"/>
  <c r="BO38" i="6" s="1"/>
  <c r="BP71" i="6" s="1"/>
  <c r="W233" i="6"/>
  <c r="X233" i="6" s="1"/>
  <c r="BC54" i="6"/>
  <c r="BS22" i="6" s="1"/>
  <c r="BS38" i="6" s="1"/>
  <c r="BT71" i="6" s="1"/>
  <c r="W84" i="6"/>
  <c r="X84" i="6" s="1"/>
  <c r="AS55" i="6"/>
  <c r="BI23" i="6" s="1"/>
  <c r="BI39" i="6" s="1"/>
  <c r="BJ72" i="6" s="1"/>
  <c r="W144" i="6"/>
  <c r="X144" i="6" s="1"/>
  <c r="AW55" i="6"/>
  <c r="BM23" i="6" s="1"/>
  <c r="BM39" i="6" s="1"/>
  <c r="BN72" i="6" s="1"/>
  <c r="W175" i="6"/>
  <c r="X175" i="6" s="1"/>
  <c r="AY56" i="6"/>
  <c r="BO24" i="6" s="1"/>
  <c r="BO40" i="6" s="1"/>
  <c r="BP73" i="6" s="1"/>
  <c r="W235" i="6"/>
  <c r="X235" i="6" s="1"/>
  <c r="BC56" i="6"/>
  <c r="BS24" i="6" s="1"/>
  <c r="BS40" i="6" s="1"/>
  <c r="BT73" i="6" s="1"/>
  <c r="W86" i="6"/>
  <c r="X86" i="6" s="1"/>
  <c r="AS57" i="6"/>
  <c r="BI25" i="6" s="1"/>
  <c r="BI41" i="6" s="1"/>
  <c r="BJ74" i="6" s="1"/>
  <c r="W146" i="6"/>
  <c r="X146" i="6" s="1"/>
  <c r="AW57" i="6"/>
  <c r="BM25" i="6" s="1"/>
  <c r="BM41" i="6" s="1"/>
  <c r="BN74" i="6" s="1"/>
  <c r="W206" i="6"/>
  <c r="X206" i="6" s="1"/>
  <c r="BA57" i="6"/>
  <c r="BQ25" i="6" s="1"/>
  <c r="BQ41" i="6" s="1"/>
  <c r="BR74" i="6" s="1"/>
  <c r="W117" i="6"/>
  <c r="X117" i="6" s="1"/>
  <c r="AU58" i="6"/>
  <c r="BK26" i="6" s="1"/>
  <c r="BK42" i="6" s="1"/>
  <c r="BL75" i="6" s="1"/>
  <c r="AY58" i="6"/>
  <c r="BO26" i="6" s="1"/>
  <c r="BO42" i="6" s="1"/>
  <c r="BP75" i="6" s="1"/>
  <c r="W177" i="6"/>
  <c r="X177" i="6" s="1"/>
  <c r="W88" i="6"/>
  <c r="X88" i="6" s="1"/>
  <c r="AS59" i="6"/>
  <c r="BI27" i="6" s="1"/>
  <c r="BI43" i="6" s="1"/>
  <c r="BJ76" i="6" s="1"/>
  <c r="W148" i="6"/>
  <c r="X148" i="6" s="1"/>
  <c r="AW59" i="6"/>
  <c r="BM27" i="6" s="1"/>
  <c r="BM43" i="6" s="1"/>
  <c r="BN76" i="6" s="1"/>
  <c r="W208" i="6"/>
  <c r="X208" i="6" s="1"/>
  <c r="BA59" i="6"/>
  <c r="BQ27" i="6" s="1"/>
  <c r="BQ43" i="6" s="1"/>
  <c r="BR76" i="6" s="1"/>
  <c r="W135" i="6"/>
  <c r="X135" i="6" s="1"/>
  <c r="AV61" i="6"/>
  <c r="BL29" i="6" s="1"/>
  <c r="BL45" i="6" s="1"/>
  <c r="BM78" i="6" s="1"/>
  <c r="W195" i="6"/>
  <c r="X195" i="6" s="1"/>
  <c r="AZ61" i="6"/>
  <c r="BP29" i="6" s="1"/>
  <c r="BP45" i="6" s="1"/>
  <c r="BQ78" i="6" s="1"/>
  <c r="W255" i="6"/>
  <c r="X255" i="6" s="1"/>
  <c r="BD61" i="6"/>
  <c r="BT29" i="6" s="1"/>
  <c r="BT45" i="6" s="1"/>
  <c r="BU78" i="6" s="1"/>
  <c r="AP62" i="6"/>
  <c r="BF30" i="6" s="1"/>
  <c r="BF46" i="6" s="1"/>
  <c r="BG79" i="6" s="1"/>
  <c r="W46" i="6"/>
  <c r="X46" i="6" s="1"/>
  <c r="W106" i="6"/>
  <c r="X106" i="6" s="1"/>
  <c r="AT62" i="6"/>
  <c r="BJ30" i="6" s="1"/>
  <c r="BJ46" i="6" s="1"/>
  <c r="BK79" i="6" s="1"/>
  <c r="W166" i="6"/>
  <c r="X166" i="6" s="1"/>
  <c r="AX62" i="6"/>
  <c r="BN30" i="6" s="1"/>
  <c r="BN46" i="6" s="1"/>
  <c r="BO79" i="6" s="1"/>
  <c r="W226" i="6"/>
  <c r="X226" i="6" s="1"/>
  <c r="BB62" i="6"/>
  <c r="BR30" i="6" s="1"/>
  <c r="BR46" i="6" s="1"/>
  <c r="BS79" i="6" s="1"/>
  <c r="W77" i="6"/>
  <c r="X77" i="6" s="1"/>
  <c r="AR63" i="6"/>
  <c r="BH31" i="6" s="1"/>
  <c r="BH47" i="6" s="1"/>
  <c r="BI80" i="6" s="1"/>
  <c r="W137" i="6"/>
  <c r="X137" i="6" s="1"/>
  <c r="AV63" i="6"/>
  <c r="BL31" i="6" s="1"/>
  <c r="BL47" i="6" s="1"/>
  <c r="BM80" i="6" s="1"/>
  <c r="AZ63" i="6"/>
  <c r="BP31" i="6" s="1"/>
  <c r="BP47" i="6" s="1"/>
  <c r="BQ80" i="6" s="1"/>
  <c r="W197" i="6"/>
  <c r="X197" i="6" s="1"/>
  <c r="AP64" i="6"/>
  <c r="BF32" i="6" s="1"/>
  <c r="BF48" i="6" s="1"/>
  <c r="BG81" i="6" s="1"/>
  <c r="W48" i="6"/>
  <c r="X48" i="6" s="1"/>
  <c r="W108" i="6"/>
  <c r="X108" i="6" s="1"/>
  <c r="AT64" i="6"/>
  <c r="BJ32" i="6" s="1"/>
  <c r="BJ48" i="6" s="1"/>
  <c r="BK81" i="6" s="1"/>
  <c r="W168" i="6"/>
  <c r="X168" i="6" s="1"/>
  <c r="AX64" i="6"/>
  <c r="BN32" i="6" s="1"/>
  <c r="BN48" i="6" s="1"/>
  <c r="BO81" i="6" s="1"/>
  <c r="W228" i="6"/>
  <c r="X228" i="6" s="1"/>
  <c r="BB64" i="6"/>
  <c r="BR32" i="6" s="1"/>
  <c r="BR48" i="6" s="1"/>
  <c r="BS81" i="6" s="1"/>
  <c r="W79" i="6"/>
  <c r="X79" i="6" s="1"/>
  <c r="AR65" i="6"/>
  <c r="BH33" i="6" s="1"/>
  <c r="BH49" i="6" s="1"/>
  <c r="BI82" i="6" s="1"/>
  <c r="AV65" i="6"/>
  <c r="BL33" i="6" s="1"/>
  <c r="BL49" i="6" s="1"/>
  <c r="BM82" i="6" s="1"/>
  <c r="W139" i="6"/>
  <c r="X139" i="6" s="1"/>
  <c r="W199" i="6"/>
  <c r="X199" i="6" s="1"/>
  <c r="AZ65" i="6"/>
  <c r="BP33" i="6" s="1"/>
  <c r="BP49" i="6" s="1"/>
  <c r="BQ82" i="6" s="1"/>
  <c r="W259" i="6"/>
  <c r="X259" i="6" s="1"/>
  <c r="BD65" i="6"/>
  <c r="BT33" i="6" s="1"/>
  <c r="BT49" i="6" s="1"/>
  <c r="BU82" i="6" s="1"/>
  <c r="AP66" i="6"/>
  <c r="BF34" i="6" s="1"/>
  <c r="BF50" i="6" s="1"/>
  <c r="BG83" i="6" s="1"/>
  <c r="W50" i="6"/>
  <c r="X50" i="6" s="1"/>
  <c r="AT66" i="6"/>
  <c r="BJ34" i="6" s="1"/>
  <c r="BJ50" i="6" s="1"/>
  <c r="BK83" i="6" s="1"/>
  <c r="W110" i="6"/>
  <c r="X110" i="6" s="1"/>
  <c r="W170" i="6"/>
  <c r="X170" i="6" s="1"/>
  <c r="AX66" i="6"/>
  <c r="BN34" i="6" s="1"/>
  <c r="BN50" i="6" s="1"/>
  <c r="BO83" i="6" s="1"/>
  <c r="W230" i="6"/>
  <c r="X230" i="6" s="1"/>
  <c r="BB66" i="6"/>
  <c r="BR34" i="6" s="1"/>
  <c r="BR50" i="6" s="1"/>
  <c r="BS83" i="6" s="1"/>
  <c r="AT52" i="6"/>
  <c r="BJ20" i="6" s="1"/>
  <c r="BJ36" i="6" s="1"/>
  <c r="BK69" i="6" s="1"/>
  <c r="BA55" i="6"/>
  <c r="BQ23" i="6" s="1"/>
  <c r="BQ39" i="6" s="1"/>
  <c r="BR72" i="6" s="1"/>
  <c r="W119" i="6"/>
  <c r="X119" i="6" s="1"/>
  <c r="AU60" i="6"/>
  <c r="BK28" i="6" s="1"/>
  <c r="BK44" i="6" s="1"/>
  <c r="BL77" i="6" s="1"/>
  <c r="W179" i="6"/>
  <c r="X179" i="6" s="1"/>
  <c r="AY60" i="6"/>
  <c r="BO28" i="6" s="1"/>
  <c r="BO44" i="6" s="1"/>
  <c r="BP77" i="6" s="1"/>
  <c r="W239" i="6"/>
  <c r="X239" i="6" s="1"/>
  <c r="BC60" i="6"/>
  <c r="BS28" i="6" s="1"/>
  <c r="BS44" i="6" s="1"/>
  <c r="BT77" i="6" s="1"/>
  <c r="W90" i="6"/>
  <c r="X90" i="6" s="1"/>
  <c r="AS61" i="6"/>
  <c r="BI29" i="6" s="1"/>
  <c r="BI45" i="6" s="1"/>
  <c r="BJ78" i="6" s="1"/>
  <c r="W150" i="6"/>
  <c r="X150" i="6" s="1"/>
  <c r="AW61" i="6"/>
  <c r="BM29" i="6" s="1"/>
  <c r="BM45" i="6" s="1"/>
  <c r="BN78" i="6" s="1"/>
  <c r="W210" i="6"/>
  <c r="X210" i="6" s="1"/>
  <c r="BA61" i="6"/>
  <c r="BQ29" i="6" s="1"/>
  <c r="BQ45" i="6" s="1"/>
  <c r="BR78" i="6" s="1"/>
  <c r="W121" i="6"/>
  <c r="X121" i="6" s="1"/>
  <c r="AU62" i="6"/>
  <c r="BK30" i="6" s="1"/>
  <c r="BK46" i="6" s="1"/>
  <c r="BL79" i="6" s="1"/>
  <c r="BC62" i="6"/>
  <c r="BS30" i="6" s="1"/>
  <c r="BS46" i="6" s="1"/>
  <c r="BT79" i="6" s="1"/>
  <c r="W241" i="6"/>
  <c r="X241" i="6" s="1"/>
  <c r="W92" i="6"/>
  <c r="X92" i="6" s="1"/>
  <c r="AS63" i="6"/>
  <c r="BI31" i="6" s="1"/>
  <c r="BI47" i="6" s="1"/>
  <c r="BJ80" i="6" s="1"/>
  <c r="W152" i="6"/>
  <c r="X152" i="6" s="1"/>
  <c r="AW63" i="6"/>
  <c r="BM31" i="6" s="1"/>
  <c r="BM47" i="6" s="1"/>
  <c r="BN80" i="6" s="1"/>
  <c r="W212" i="6"/>
  <c r="X212" i="6" s="1"/>
  <c r="BA63" i="6"/>
  <c r="BQ31" i="6" s="1"/>
  <c r="BQ47" i="6" s="1"/>
  <c r="BR80" i="6" s="1"/>
  <c r="W31" i="6"/>
  <c r="X31" i="6" s="1"/>
  <c r="AQ64" i="6"/>
  <c r="BG32" i="6" s="1"/>
  <c r="BG48" i="6" s="1"/>
  <c r="BH81" i="6" s="1"/>
  <c r="W63" i="6"/>
  <c r="X63" i="6" s="1"/>
  <c r="AU64" i="6"/>
  <c r="BK32" i="6" s="1"/>
  <c r="BK48" i="6" s="1"/>
  <c r="BL81" i="6" s="1"/>
  <c r="W123" i="6"/>
  <c r="X123" i="6" s="1"/>
  <c r="W183" i="6"/>
  <c r="X183" i="6" s="1"/>
  <c r="AY64" i="6"/>
  <c r="BO32" i="6" s="1"/>
  <c r="BO48" i="6" s="1"/>
  <c r="BP81" i="6" s="1"/>
  <c r="W243" i="6"/>
  <c r="X243" i="6" s="1"/>
  <c r="BC64" i="6"/>
  <c r="BS32" i="6" s="1"/>
  <c r="BS48" i="6" s="1"/>
  <c r="BT81" i="6" s="1"/>
  <c r="AS65" i="6"/>
  <c r="BI33" i="6" s="1"/>
  <c r="BI49" i="6" s="1"/>
  <c r="BJ82" i="6" s="1"/>
  <c r="W94" i="6"/>
  <c r="X94" i="6" s="1"/>
  <c r="W154" i="6"/>
  <c r="X154" i="6" s="1"/>
  <c r="AW65" i="6"/>
  <c r="BM33" i="6" s="1"/>
  <c r="BM49" i="6" s="1"/>
  <c r="BN82" i="6" s="1"/>
  <c r="W214" i="6"/>
  <c r="X214" i="6" s="1"/>
  <c r="BA65" i="6"/>
  <c r="BQ33" i="6" s="1"/>
  <c r="BQ49" i="6" s="1"/>
  <c r="BR82" i="6" s="1"/>
  <c r="W33" i="6"/>
  <c r="X33" i="6" s="1"/>
  <c r="AQ66" i="6"/>
  <c r="BG34" i="6" s="1"/>
  <c r="BG50" i="6" s="1"/>
  <c r="BH83" i="6" s="1"/>
  <c r="W65" i="6"/>
  <c r="X65" i="6" s="1"/>
  <c r="W185" i="6"/>
  <c r="X185" i="6" s="1"/>
  <c r="AY66" i="6"/>
  <c r="BO34" i="6" s="1"/>
  <c r="BO50" i="6" s="1"/>
  <c r="BP83" i="6" s="1"/>
  <c r="BC66" i="6"/>
  <c r="BS34" i="6" s="1"/>
  <c r="BS50" i="6" s="1"/>
  <c r="BT83" i="6" s="1"/>
  <c r="W245" i="6"/>
  <c r="X245" i="6" s="1"/>
  <c r="AY62" i="6"/>
  <c r="BO30" i="6" s="1"/>
  <c r="BO46" i="6" s="1"/>
  <c r="BP79" i="6" s="1"/>
  <c r="AS64" i="6"/>
  <c r="BI32" i="6" s="1"/>
  <c r="BI48" i="6" s="1"/>
  <c r="BJ81" i="6" s="1"/>
  <c r="AV60" i="6"/>
  <c r="BL28" i="6" s="1"/>
  <c r="BL44" i="6" s="1"/>
  <c r="BM77" i="6" s="1"/>
  <c r="W134" i="6"/>
  <c r="X134" i="6" s="1"/>
  <c r="W194" i="6"/>
  <c r="X194" i="6" s="1"/>
  <c r="AZ60" i="6"/>
  <c r="BP28" i="6" s="1"/>
  <c r="BP44" i="6" s="1"/>
  <c r="BQ77" i="6" s="1"/>
  <c r="W254" i="6"/>
  <c r="X254" i="6" s="1"/>
  <c r="BD60" i="6"/>
  <c r="BT28" i="6" s="1"/>
  <c r="BT44" i="6" s="1"/>
  <c r="BU77" i="6" s="1"/>
  <c r="W165" i="6"/>
  <c r="X165" i="6" s="1"/>
  <c r="AX61" i="6"/>
  <c r="BN29" i="6" s="1"/>
  <c r="BN45" i="6" s="1"/>
  <c r="BO78" i="6" s="1"/>
  <c r="W76" i="6"/>
  <c r="X76" i="6" s="1"/>
  <c r="AR62" i="6"/>
  <c r="BH30" i="6" s="1"/>
  <c r="BH46" i="6" s="1"/>
  <c r="BI79" i="6" s="1"/>
  <c r="W136" i="6"/>
  <c r="X136" i="6" s="1"/>
  <c r="AV62" i="6"/>
  <c r="BL30" i="6" s="1"/>
  <c r="BL46" i="6" s="1"/>
  <c r="BM79" i="6" s="1"/>
  <c r="W196" i="6"/>
  <c r="X196" i="6" s="1"/>
  <c r="AZ62" i="6"/>
  <c r="BP30" i="6" s="1"/>
  <c r="BP46" i="6" s="1"/>
  <c r="BQ79" i="6" s="1"/>
  <c r="W256" i="6"/>
  <c r="X256" i="6" s="1"/>
  <c r="BD62" i="6"/>
  <c r="BT30" i="6" s="1"/>
  <c r="BT46" i="6" s="1"/>
  <c r="BU79" i="6" s="1"/>
  <c r="AP63" i="6"/>
  <c r="BF31" i="6" s="1"/>
  <c r="BF47" i="6" s="1"/>
  <c r="BG80" i="6" s="1"/>
  <c r="W47" i="6"/>
  <c r="X47" i="6" s="1"/>
  <c r="AT63" i="6"/>
  <c r="BJ31" i="6" s="1"/>
  <c r="BJ47" i="6" s="1"/>
  <c r="BK80" i="6" s="1"/>
  <c r="W107" i="6"/>
  <c r="X107" i="6" s="1"/>
  <c r="W167" i="6"/>
  <c r="X167" i="6" s="1"/>
  <c r="AX63" i="6"/>
  <c r="BN31" i="6" s="1"/>
  <c r="BN47" i="6" s="1"/>
  <c r="BO80" i="6" s="1"/>
  <c r="W227" i="6"/>
  <c r="X227" i="6" s="1"/>
  <c r="BB63" i="6"/>
  <c r="BR31" i="6" s="1"/>
  <c r="BR47" i="6" s="1"/>
  <c r="BS80" i="6" s="1"/>
  <c r="AR64" i="6"/>
  <c r="BH32" i="6" s="1"/>
  <c r="BH48" i="6" s="1"/>
  <c r="BI81" i="6" s="1"/>
  <c r="W78" i="6"/>
  <c r="X78" i="6" s="1"/>
  <c r="W138" i="6"/>
  <c r="X138" i="6" s="1"/>
  <c r="AV64" i="6"/>
  <c r="BL32" i="6" s="1"/>
  <c r="BL48" i="6" s="1"/>
  <c r="BM81" i="6" s="1"/>
  <c r="W198" i="6"/>
  <c r="X198" i="6" s="1"/>
  <c r="AZ64" i="6"/>
  <c r="BP32" i="6" s="1"/>
  <c r="BP48" i="6" s="1"/>
  <c r="BQ81" i="6" s="1"/>
  <c r="W258" i="6"/>
  <c r="X258" i="6" s="1"/>
  <c r="BD64" i="6"/>
  <c r="BT32" i="6" s="1"/>
  <c r="BT48" i="6" s="1"/>
  <c r="BU81" i="6" s="1"/>
  <c r="W109" i="6"/>
  <c r="X109" i="6" s="1"/>
  <c r="AT65" i="6"/>
  <c r="BJ33" i="6" s="1"/>
  <c r="BJ49" i="6" s="1"/>
  <c r="BK82" i="6" s="1"/>
  <c r="W229" i="6"/>
  <c r="X229" i="6" s="1"/>
  <c r="BB65" i="6"/>
  <c r="BR33" i="6" s="1"/>
  <c r="BR49" i="6" s="1"/>
  <c r="BS82" i="6" s="1"/>
  <c r="W80" i="6"/>
  <c r="X80" i="6" s="1"/>
  <c r="AR66" i="6"/>
  <c r="BH34" i="6" s="1"/>
  <c r="BH50" i="6" s="1"/>
  <c r="BI83" i="6" s="1"/>
  <c r="W140" i="6"/>
  <c r="X140" i="6" s="1"/>
  <c r="AV66" i="6"/>
  <c r="BL34" i="6" s="1"/>
  <c r="BL50" i="6" s="1"/>
  <c r="BM83" i="6" s="1"/>
  <c r="W200" i="6"/>
  <c r="X200" i="6" s="1"/>
  <c r="AZ66" i="6"/>
  <c r="BP34" i="6" s="1"/>
  <c r="BP50" i="6" s="1"/>
  <c r="BQ83" i="6" s="1"/>
  <c r="W260" i="6"/>
  <c r="X260" i="6" s="1"/>
  <c r="BD66" i="6"/>
  <c r="BT34" i="6" s="1"/>
  <c r="BT50" i="6" s="1"/>
  <c r="BU83" i="6" s="1"/>
  <c r="AT61" i="6"/>
  <c r="BJ29" i="6" s="1"/>
  <c r="BJ45" i="6" s="1"/>
  <c r="BK78" i="6" s="1"/>
  <c r="BA64" i="6"/>
  <c r="BQ32" i="6" s="1"/>
  <c r="BQ48" i="6" s="1"/>
  <c r="BR81" i="6" s="1"/>
  <c r="AU66" i="6"/>
  <c r="BK34" i="6" s="1"/>
  <c r="BK50" i="6" s="1"/>
  <c r="BL83" i="6" s="1"/>
  <c r="W238" i="6"/>
  <c r="X238" i="6" s="1"/>
  <c r="BC59" i="6"/>
  <c r="BS27" i="6" s="1"/>
  <c r="BS43" i="6" s="1"/>
  <c r="BT76" i="6" s="1"/>
  <c r="W89" i="6"/>
  <c r="X89" i="6" s="1"/>
  <c r="AS60" i="6"/>
  <c r="BI28" i="6" s="1"/>
  <c r="BI44" i="6" s="1"/>
  <c r="BJ77" i="6" s="1"/>
  <c r="W209" i="6"/>
  <c r="X209" i="6" s="1"/>
  <c r="BA60" i="6"/>
  <c r="BQ28" i="6" s="1"/>
  <c r="BQ44" i="6" s="1"/>
  <c r="BR77" i="6" s="1"/>
  <c r="W120" i="6"/>
  <c r="X120" i="6" s="1"/>
  <c r="AU61" i="6"/>
  <c r="BK29" i="6" s="1"/>
  <c r="BK45" i="6" s="1"/>
  <c r="BL78" i="6" s="1"/>
  <c r="W180" i="6"/>
  <c r="X180" i="6" s="1"/>
  <c r="AY61" i="6"/>
  <c r="BO29" i="6" s="1"/>
  <c r="BO45" i="6" s="1"/>
  <c r="BP78" i="6" s="1"/>
  <c r="W240" i="6"/>
  <c r="X240" i="6" s="1"/>
  <c r="BC61" i="6"/>
  <c r="BS29" i="6" s="1"/>
  <c r="BS45" i="6" s="1"/>
  <c r="BT78" i="6" s="1"/>
  <c r="AS62" i="6"/>
  <c r="BI30" i="6" s="1"/>
  <c r="BI46" i="6" s="1"/>
  <c r="BJ79" i="6" s="1"/>
  <c r="W91" i="6"/>
  <c r="X91" i="6" s="1"/>
  <c r="W151" i="6"/>
  <c r="X151" i="6" s="1"/>
  <c r="AW62" i="6"/>
  <c r="BM30" i="6" s="1"/>
  <c r="BM46" i="6" s="1"/>
  <c r="BN79" i="6" s="1"/>
  <c r="W211" i="6"/>
  <c r="X211" i="6" s="1"/>
  <c r="BA62" i="6"/>
  <c r="BQ30" i="6" s="1"/>
  <c r="BQ46" i="6" s="1"/>
  <c r="BR79" i="6" s="1"/>
  <c r="AQ63" i="6"/>
  <c r="BG31" i="6" s="1"/>
  <c r="BG47" i="6" s="1"/>
  <c r="BH80" i="6" s="1"/>
  <c r="W62" i="6"/>
  <c r="X62" i="6" s="1"/>
  <c r="W122" i="6"/>
  <c r="X122" i="6" s="1"/>
  <c r="AU63" i="6"/>
  <c r="BK31" i="6" s="1"/>
  <c r="BK47" i="6" s="1"/>
  <c r="BL80" i="6" s="1"/>
  <c r="W182" i="6"/>
  <c r="X182" i="6" s="1"/>
  <c r="AY63" i="6"/>
  <c r="BO31" i="6" s="1"/>
  <c r="BO47" i="6" s="1"/>
  <c r="BP80" i="6" s="1"/>
  <c r="W242" i="6"/>
  <c r="X242" i="6" s="1"/>
  <c r="BC63" i="6"/>
  <c r="BS31" i="6" s="1"/>
  <c r="BS47" i="6" s="1"/>
  <c r="BT80" i="6" s="1"/>
  <c r="W153" i="6"/>
  <c r="X153" i="6" s="1"/>
  <c r="AW64" i="6"/>
  <c r="BM32" i="6" s="1"/>
  <c r="BM48" i="6" s="1"/>
  <c r="BN81" i="6" s="1"/>
  <c r="W32" i="6"/>
  <c r="X32" i="6" s="1"/>
  <c r="AQ65" i="6"/>
  <c r="BG33" i="6" s="1"/>
  <c r="BG49" i="6" s="1"/>
  <c r="BH82" i="6" s="1"/>
  <c r="W64" i="6"/>
  <c r="X64" i="6" s="1"/>
  <c r="W124" i="6"/>
  <c r="X124" i="6" s="1"/>
  <c r="AU65" i="6"/>
  <c r="BK33" i="6" s="1"/>
  <c r="BK49" i="6" s="1"/>
  <c r="BL82" i="6" s="1"/>
  <c r="W184" i="6"/>
  <c r="X184" i="6" s="1"/>
  <c r="AY65" i="6"/>
  <c r="BO33" i="6" s="1"/>
  <c r="BO49" i="6" s="1"/>
  <c r="BP82" i="6" s="1"/>
  <c r="W244" i="6"/>
  <c r="X244" i="6" s="1"/>
  <c r="BC65" i="6"/>
  <c r="BS33" i="6" s="1"/>
  <c r="BS49" i="6" s="1"/>
  <c r="BT82" i="6" s="1"/>
  <c r="W95" i="6"/>
  <c r="X95" i="6" s="1"/>
  <c r="AS66" i="6"/>
  <c r="BI34" i="6" s="1"/>
  <c r="BI50" i="6" s="1"/>
  <c r="BJ83" i="6" s="1"/>
  <c r="W155" i="6"/>
  <c r="X155" i="6" s="1"/>
  <c r="AW66" i="6"/>
  <c r="BM34" i="6" s="1"/>
  <c r="BM50" i="6" s="1"/>
  <c r="BN83" i="6" s="1"/>
  <c r="W215" i="6"/>
  <c r="X215" i="6" s="1"/>
  <c r="BA66" i="6"/>
  <c r="BQ34" i="6" s="1"/>
  <c r="BQ50" i="6" s="1"/>
  <c r="BR83" i="6" s="1"/>
  <c r="W34" i="6"/>
  <c r="X34" i="6" s="1"/>
  <c r="BB61" i="6"/>
  <c r="BR29" i="6" s="1"/>
  <c r="BR45" i="6" s="1"/>
  <c r="BS78" i="6" s="1"/>
  <c r="AP65" i="6"/>
  <c r="BF33" i="6" s="1"/>
  <c r="BF49" i="6" s="1"/>
  <c r="BG82" i="6" s="1"/>
  <c r="W37" i="5"/>
  <c r="X37" i="5" s="1"/>
  <c r="F20" i="5"/>
  <c r="F36" i="5" s="1"/>
  <c r="AV52" i="5"/>
  <c r="BL20" i="5" s="1"/>
  <c r="BL36" i="5" s="1"/>
  <c r="BM69" i="5" s="1"/>
  <c r="W126" i="5"/>
  <c r="X126" i="5" s="1"/>
  <c r="W246" i="5"/>
  <c r="X246" i="5" s="1"/>
  <c r="BD52" i="5"/>
  <c r="BT20" i="5" s="1"/>
  <c r="BT36" i="5" s="1"/>
  <c r="BU69" i="5" s="1"/>
  <c r="W205" i="5"/>
  <c r="X205" i="5" s="1"/>
  <c r="BA56" i="5"/>
  <c r="BQ24" i="5" s="1"/>
  <c r="BQ40" i="5" s="1"/>
  <c r="BR73" i="5" s="1"/>
  <c r="W161" i="5"/>
  <c r="X161" i="5" s="1"/>
  <c r="AX57" i="5"/>
  <c r="BN25" i="5" s="1"/>
  <c r="BN41" i="5" s="1"/>
  <c r="BO74" i="5" s="1"/>
  <c r="W107" i="5"/>
  <c r="X107" i="5" s="1"/>
  <c r="AT63" i="5"/>
  <c r="BJ31" i="5" s="1"/>
  <c r="BJ47" i="5" s="1"/>
  <c r="BK80" i="5" s="1"/>
  <c r="BB63" i="5"/>
  <c r="BR31" i="5" s="1"/>
  <c r="BR47" i="5" s="1"/>
  <c r="BS80" i="5" s="1"/>
  <c r="W227" i="5"/>
  <c r="X227" i="5" s="1"/>
  <c r="AS64" i="5"/>
  <c r="BI32" i="5" s="1"/>
  <c r="BI48" i="5" s="1"/>
  <c r="BJ81" i="5" s="1"/>
  <c r="W93" i="5"/>
  <c r="X93" i="5" s="1"/>
  <c r="B22" i="5"/>
  <c r="AS52" i="5"/>
  <c r="BI20" i="5" s="1"/>
  <c r="BI36" i="5" s="1"/>
  <c r="BJ69" i="5" s="1"/>
  <c r="W81" i="5"/>
  <c r="X81" i="5" s="1"/>
  <c r="W141" i="5"/>
  <c r="X141" i="5" s="1"/>
  <c r="AW52" i="5"/>
  <c r="BM20" i="5" s="1"/>
  <c r="BM36" i="5" s="1"/>
  <c r="BN69" i="5" s="1"/>
  <c r="AX59" i="5"/>
  <c r="BN27" i="5" s="1"/>
  <c r="BN43" i="5" s="1"/>
  <c r="BO76" i="5" s="1"/>
  <c r="W163" i="5"/>
  <c r="X163" i="5" s="1"/>
  <c r="W61" i="5"/>
  <c r="X61" i="5" s="1"/>
  <c r="AQ62" i="5"/>
  <c r="BG30" i="5" s="1"/>
  <c r="BG46" i="5" s="1"/>
  <c r="BH79" i="5" s="1"/>
  <c r="W181" i="5"/>
  <c r="X181" i="5" s="1"/>
  <c r="AY62" i="5"/>
  <c r="BO30" i="5" s="1"/>
  <c r="BO46" i="5" s="1"/>
  <c r="BP79" i="5" s="1"/>
  <c r="AQ65" i="5"/>
  <c r="BG33" i="5" s="1"/>
  <c r="BG49" i="5" s="1"/>
  <c r="BH82" i="5" s="1"/>
  <c r="W244" i="5"/>
  <c r="X244" i="5" s="1"/>
  <c r="BC65" i="5"/>
  <c r="BS33" i="5" s="1"/>
  <c r="BS49" i="5" s="1"/>
  <c r="BT82" i="5" s="1"/>
  <c r="AQ66" i="5"/>
  <c r="BG34" i="5" s="1"/>
  <c r="BG50" i="5" s="1"/>
  <c r="BH83" i="5" s="1"/>
  <c r="W65" i="5"/>
  <c r="X65" i="5" s="1"/>
  <c r="W125" i="5"/>
  <c r="X125" i="5" s="1"/>
  <c r="AU66" i="5"/>
  <c r="BK34" i="5" s="1"/>
  <c r="BK50" i="5" s="1"/>
  <c r="BL83" i="5" s="1"/>
  <c r="W185" i="5"/>
  <c r="X185" i="5" s="1"/>
  <c r="AY66" i="5"/>
  <c r="BO34" i="5" s="1"/>
  <c r="BO50" i="5" s="1"/>
  <c r="BP83" i="5" s="1"/>
  <c r="BA64" i="5"/>
  <c r="BQ32" i="5" s="1"/>
  <c r="BQ48" i="5" s="1"/>
  <c r="BR81" i="5" s="1"/>
  <c r="D20" i="5"/>
  <c r="C21" i="5"/>
  <c r="W112" i="5"/>
  <c r="X112" i="5" s="1"/>
  <c r="AU53" i="5"/>
  <c r="BK21" i="5" s="1"/>
  <c r="BK37" i="5" s="1"/>
  <c r="BL70" i="5" s="1"/>
  <c r="W172" i="5"/>
  <c r="X172" i="5" s="1"/>
  <c r="AY53" i="5"/>
  <c r="BO21" i="5" s="1"/>
  <c r="BO37" i="5" s="1"/>
  <c r="BP70" i="5" s="1"/>
  <c r="W232" i="5"/>
  <c r="X232" i="5" s="1"/>
  <c r="BC53" i="5"/>
  <c r="BS21" i="5" s="1"/>
  <c r="BS37" i="5" s="1"/>
  <c r="BT70" i="5" s="1"/>
  <c r="W113" i="5"/>
  <c r="X113" i="5" s="1"/>
  <c r="AU54" i="5"/>
  <c r="BK22" i="5" s="1"/>
  <c r="BK38" i="5" s="1"/>
  <c r="BL71" i="5" s="1"/>
  <c r="W173" i="5"/>
  <c r="X173" i="5" s="1"/>
  <c r="AY54" i="5"/>
  <c r="BO22" i="5" s="1"/>
  <c r="BO38" i="5" s="1"/>
  <c r="BP71" i="5" s="1"/>
  <c r="BC54" i="5"/>
  <c r="BS22" i="5" s="1"/>
  <c r="BS38" i="5" s="1"/>
  <c r="BT71" i="5" s="1"/>
  <c r="W233" i="5"/>
  <c r="X233" i="5" s="1"/>
  <c r="W178" i="5"/>
  <c r="X178" i="5" s="1"/>
  <c r="AY59" i="5"/>
  <c r="BO27" i="5" s="1"/>
  <c r="BO43" i="5" s="1"/>
  <c r="BP76" i="5" s="1"/>
  <c r="W238" i="5"/>
  <c r="X238" i="5" s="1"/>
  <c r="BC59" i="5"/>
  <c r="BS27" i="5" s="1"/>
  <c r="BS43" i="5" s="1"/>
  <c r="BT76" i="5" s="1"/>
  <c r="W119" i="5"/>
  <c r="X119" i="5" s="1"/>
  <c r="AU60" i="5"/>
  <c r="BK28" i="5" s="1"/>
  <c r="BK44" i="5" s="1"/>
  <c r="BL77" i="5" s="1"/>
  <c r="AY60" i="5"/>
  <c r="BO28" i="5" s="1"/>
  <c r="BO44" i="5" s="1"/>
  <c r="BP77" i="5" s="1"/>
  <c r="W179" i="5"/>
  <c r="X179" i="5" s="1"/>
  <c r="W239" i="5"/>
  <c r="X239" i="5" s="1"/>
  <c r="BC60" i="5"/>
  <c r="BS28" i="5" s="1"/>
  <c r="BS44" i="5" s="1"/>
  <c r="BT77" i="5" s="1"/>
  <c r="W120" i="5"/>
  <c r="X120" i="5" s="1"/>
  <c r="AU61" i="5"/>
  <c r="BK29" i="5" s="1"/>
  <c r="BK45" i="5" s="1"/>
  <c r="BL78" i="5" s="1"/>
  <c r="BC61" i="5"/>
  <c r="BS29" i="5" s="1"/>
  <c r="BS45" i="5" s="1"/>
  <c r="BT78" i="5" s="1"/>
  <c r="W240" i="5"/>
  <c r="X240" i="5" s="1"/>
  <c r="BD54" i="5"/>
  <c r="BT22" i="5" s="1"/>
  <c r="BT38" i="5" s="1"/>
  <c r="BU71" i="5" s="1"/>
  <c r="BA55" i="5"/>
  <c r="BQ23" i="5" s="1"/>
  <c r="BQ39" i="5" s="1"/>
  <c r="BR72" i="5" s="1"/>
  <c r="AY61" i="5"/>
  <c r="BO29" i="5" s="1"/>
  <c r="BO45" i="5" s="1"/>
  <c r="BP78" i="5" s="1"/>
  <c r="W64" i="5"/>
  <c r="X64" i="5" s="1"/>
  <c r="BC66" i="5"/>
  <c r="BS34" i="5" s="1"/>
  <c r="BS50" i="5" s="1"/>
  <c r="BT83" i="5" s="1"/>
  <c r="W101" i="5"/>
  <c r="X101" i="5" s="1"/>
  <c r="W145" i="5"/>
  <c r="X145" i="5" s="1"/>
  <c r="AB3" i="5"/>
  <c r="BJ3" i="5" s="1"/>
  <c r="CR3" i="5" s="1"/>
  <c r="AP63" i="5"/>
  <c r="BF31" i="5" s="1"/>
  <c r="BF47" i="5" s="1"/>
  <c r="BG80" i="5" s="1"/>
  <c r="W47" i="5"/>
  <c r="X47" i="5" s="1"/>
  <c r="W167" i="5"/>
  <c r="X167" i="5" s="1"/>
  <c r="AX63" i="5"/>
  <c r="BN31" i="5" s="1"/>
  <c r="BN47" i="5" s="1"/>
  <c r="BO80" i="5" s="1"/>
  <c r="AO64" i="5"/>
  <c r="BE32" i="5" s="1"/>
  <c r="BE48" i="5" s="1"/>
  <c r="BF81" i="5" s="1"/>
  <c r="W33" i="5"/>
  <c r="X33" i="5" s="1"/>
  <c r="AW64" i="5"/>
  <c r="BM32" i="5" s="1"/>
  <c r="BM48" i="5" s="1"/>
  <c r="BN81" i="5" s="1"/>
  <c r="W103" i="5"/>
  <c r="X103" i="5" s="1"/>
  <c r="AT59" i="5"/>
  <c r="BJ27" i="5" s="1"/>
  <c r="BJ43" i="5" s="1"/>
  <c r="BK76" i="5" s="1"/>
  <c r="W223" i="5"/>
  <c r="X223" i="5" s="1"/>
  <c r="BB59" i="5"/>
  <c r="BR27" i="5" s="1"/>
  <c r="BR43" i="5" s="1"/>
  <c r="BS76" i="5" s="1"/>
  <c r="AU62" i="5"/>
  <c r="BK30" i="5" s="1"/>
  <c r="BK46" i="5" s="1"/>
  <c r="BL79" i="5" s="1"/>
  <c r="W121" i="5"/>
  <c r="X121" i="5" s="1"/>
  <c r="W241" i="5"/>
  <c r="X241" i="5" s="1"/>
  <c r="BC62" i="5"/>
  <c r="BS30" i="5" s="1"/>
  <c r="BS46" i="5" s="1"/>
  <c r="BT79" i="5" s="1"/>
  <c r="W124" i="5"/>
  <c r="X124" i="5" s="1"/>
  <c r="AU65" i="5"/>
  <c r="BK33" i="5" s="1"/>
  <c r="BK49" i="5" s="1"/>
  <c r="BL82" i="5" s="1"/>
  <c r="W184" i="5"/>
  <c r="X184" i="5" s="1"/>
  <c r="AY65" i="5"/>
  <c r="BO33" i="5" s="1"/>
  <c r="BO49" i="5" s="1"/>
  <c r="BP82" i="5" s="1"/>
  <c r="AA3" i="5"/>
  <c r="BI3" i="5" s="1"/>
  <c r="CQ3" i="5" s="1"/>
  <c r="E20" i="5"/>
  <c r="AP53" i="5"/>
  <c r="BF21" i="5" s="1"/>
  <c r="BF37" i="5" s="1"/>
  <c r="BG70" i="5" s="1"/>
  <c r="E21" i="5"/>
  <c r="F22" i="5"/>
  <c r="F38" i="5" s="1"/>
  <c r="W128" i="5"/>
  <c r="X128" i="5" s="1"/>
  <c r="AV54" i="5"/>
  <c r="BL22" i="5" s="1"/>
  <c r="BL38" i="5" s="1"/>
  <c r="BM71" i="5" s="1"/>
  <c r="W188" i="5"/>
  <c r="X188" i="5" s="1"/>
  <c r="AZ54" i="5"/>
  <c r="BP22" i="5" s="1"/>
  <c r="BP38" i="5" s="1"/>
  <c r="BQ71" i="5" s="1"/>
  <c r="W84" i="5"/>
  <c r="X84" i="5" s="1"/>
  <c r="AS55" i="5"/>
  <c r="BI23" i="5" s="1"/>
  <c r="BI39" i="5" s="1"/>
  <c r="BJ72" i="5" s="1"/>
  <c r="W130" i="5"/>
  <c r="X130" i="5" s="1"/>
  <c r="AV56" i="5"/>
  <c r="BL24" i="5" s="1"/>
  <c r="BL40" i="5" s="1"/>
  <c r="BM73" i="5" s="1"/>
  <c r="W190" i="5"/>
  <c r="X190" i="5" s="1"/>
  <c r="AZ56" i="5"/>
  <c r="BP24" i="5" s="1"/>
  <c r="BP40" i="5" s="1"/>
  <c r="BQ73" i="5" s="1"/>
  <c r="W250" i="5"/>
  <c r="X250" i="5" s="1"/>
  <c r="BD56" i="5"/>
  <c r="BT24" i="5" s="1"/>
  <c r="BT40" i="5" s="1"/>
  <c r="BU73" i="5" s="1"/>
  <c r="AS57" i="5"/>
  <c r="BI25" i="5" s="1"/>
  <c r="BI41" i="5" s="1"/>
  <c r="BJ74" i="5" s="1"/>
  <c r="W86" i="5"/>
  <c r="X86" i="5" s="1"/>
  <c r="W146" i="5"/>
  <c r="X146" i="5" s="1"/>
  <c r="AW57" i="5"/>
  <c r="BM25" i="5" s="1"/>
  <c r="BM41" i="5" s="1"/>
  <c r="BN74" i="5" s="1"/>
  <c r="W206" i="5"/>
  <c r="X206" i="5" s="1"/>
  <c r="BA57" i="5"/>
  <c r="BQ25" i="5" s="1"/>
  <c r="BQ41" i="5" s="1"/>
  <c r="BR74" i="5" s="1"/>
  <c r="W87" i="5"/>
  <c r="X87" i="5" s="1"/>
  <c r="AS58" i="5"/>
  <c r="BI26" i="5" s="1"/>
  <c r="BI42" i="5" s="1"/>
  <c r="BJ75" i="5" s="1"/>
  <c r="W147" i="5"/>
  <c r="X147" i="5" s="1"/>
  <c r="AW58" i="5"/>
  <c r="BM26" i="5" s="1"/>
  <c r="BM42" i="5" s="1"/>
  <c r="BN75" i="5" s="1"/>
  <c r="W207" i="5"/>
  <c r="X207" i="5" s="1"/>
  <c r="BA58" i="5"/>
  <c r="BQ26" i="5" s="1"/>
  <c r="BQ42" i="5" s="1"/>
  <c r="BR75" i="5" s="1"/>
  <c r="AO63" i="5"/>
  <c r="BE31" i="5" s="1"/>
  <c r="BE47" i="5" s="1"/>
  <c r="BF80" i="5" s="1"/>
  <c r="W152" i="5"/>
  <c r="X152" i="5" s="1"/>
  <c r="AW63" i="5"/>
  <c r="BM31" i="5" s="1"/>
  <c r="BM47" i="5" s="1"/>
  <c r="BN80" i="5" s="1"/>
  <c r="W212" i="5"/>
  <c r="X212" i="5" s="1"/>
  <c r="BA63" i="5"/>
  <c r="BQ31" i="5" s="1"/>
  <c r="BQ47" i="5" s="1"/>
  <c r="BR80" i="5" s="1"/>
  <c r="AR64" i="5"/>
  <c r="BH32" i="5" s="1"/>
  <c r="BH48" i="5" s="1"/>
  <c r="BI81" i="5" s="1"/>
  <c r="W78" i="5"/>
  <c r="X78" i="5" s="1"/>
  <c r="W138" i="5"/>
  <c r="X138" i="5" s="1"/>
  <c r="AV64" i="5"/>
  <c r="BL32" i="5" s="1"/>
  <c r="BL48" i="5" s="1"/>
  <c r="BM81" i="5" s="1"/>
  <c r="W198" i="5"/>
  <c r="X198" i="5" s="1"/>
  <c r="AZ64" i="5"/>
  <c r="BP32" i="5" s="1"/>
  <c r="BP48" i="5" s="1"/>
  <c r="BQ81" i="5" s="1"/>
  <c r="W258" i="5"/>
  <c r="X258" i="5" s="1"/>
  <c r="BD64" i="5"/>
  <c r="BT32" i="5" s="1"/>
  <c r="BT48" i="5" s="1"/>
  <c r="BU81" i="5" s="1"/>
  <c r="AZ52" i="5"/>
  <c r="BP20" i="5" s="1"/>
  <c r="BP36" i="5" s="1"/>
  <c r="BQ69" i="5" s="1"/>
  <c r="AS56" i="5"/>
  <c r="BI24" i="5" s="1"/>
  <c r="BI40" i="5" s="1"/>
  <c r="BJ73" i="5" s="1"/>
  <c r="BB57" i="5"/>
  <c r="BR25" i="5" s="1"/>
  <c r="BR41" i="5" s="1"/>
  <c r="BS74" i="5" s="1"/>
  <c r="W156" i="5"/>
  <c r="X156" i="5" s="1"/>
  <c r="AX52" i="5"/>
  <c r="BN20" i="5" s="1"/>
  <c r="BN36" i="5" s="1"/>
  <c r="BO69" i="5" s="1"/>
  <c r="W216" i="5"/>
  <c r="X216" i="5" s="1"/>
  <c r="BB52" i="5"/>
  <c r="BR20" i="5" s="1"/>
  <c r="BR36" i="5" s="1"/>
  <c r="BS69" i="5" s="1"/>
  <c r="W202" i="5"/>
  <c r="X202" i="5" s="1"/>
  <c r="BA53" i="5"/>
  <c r="BQ21" i="5" s="1"/>
  <c r="BQ37" i="5" s="1"/>
  <c r="BR70" i="5" s="1"/>
  <c r="W21" i="5"/>
  <c r="X21" i="5" s="1"/>
  <c r="W83" i="5"/>
  <c r="X83" i="5" s="1"/>
  <c r="AS54" i="5"/>
  <c r="BI22" i="5" s="1"/>
  <c r="BI38" i="5" s="1"/>
  <c r="BJ71" i="5" s="1"/>
  <c r="W143" i="5"/>
  <c r="X143" i="5" s="1"/>
  <c r="AW54" i="5"/>
  <c r="BM22" i="5" s="1"/>
  <c r="BM38" i="5" s="1"/>
  <c r="BN71" i="5" s="1"/>
  <c r="W203" i="5"/>
  <c r="X203" i="5" s="1"/>
  <c r="BA54" i="5"/>
  <c r="BQ22" i="5" s="1"/>
  <c r="BQ38" i="5" s="1"/>
  <c r="BR71" i="5" s="1"/>
  <c r="W99" i="5"/>
  <c r="X99" i="5" s="1"/>
  <c r="AT55" i="5"/>
  <c r="BJ23" i="5" s="1"/>
  <c r="BJ39" i="5" s="1"/>
  <c r="BK72" i="5" s="1"/>
  <c r="W159" i="5"/>
  <c r="X159" i="5" s="1"/>
  <c r="AX55" i="5"/>
  <c r="BN23" i="5" s="1"/>
  <c r="BN39" i="5" s="1"/>
  <c r="BO72" i="5" s="1"/>
  <c r="W219" i="5"/>
  <c r="X219" i="5" s="1"/>
  <c r="BB55" i="5"/>
  <c r="BR23" i="5" s="1"/>
  <c r="BR39" i="5" s="1"/>
  <c r="BS72" i="5" s="1"/>
  <c r="AY57" i="5"/>
  <c r="BO25" i="5" s="1"/>
  <c r="BO41" i="5" s="1"/>
  <c r="BP74" i="5" s="1"/>
  <c r="W176" i="5"/>
  <c r="X176" i="5" s="1"/>
  <c r="W236" i="5"/>
  <c r="X236" i="5" s="1"/>
  <c r="BC57" i="5"/>
  <c r="BS25" i="5" s="1"/>
  <c r="BS41" i="5" s="1"/>
  <c r="BT74" i="5" s="1"/>
  <c r="W117" i="5"/>
  <c r="X117" i="5" s="1"/>
  <c r="AU58" i="5"/>
  <c r="BK26" i="5" s="1"/>
  <c r="BK42" i="5" s="1"/>
  <c r="BL75" i="5" s="1"/>
  <c r="W177" i="5"/>
  <c r="X177" i="5" s="1"/>
  <c r="AY58" i="5"/>
  <c r="BO26" i="5" s="1"/>
  <c r="BO42" i="5" s="1"/>
  <c r="BP75" i="5" s="1"/>
  <c r="W134" i="5"/>
  <c r="X134" i="5" s="1"/>
  <c r="AV60" i="5"/>
  <c r="BL28" i="5" s="1"/>
  <c r="BL44" i="5" s="1"/>
  <c r="BM77" i="5" s="1"/>
  <c r="W194" i="5"/>
  <c r="X194" i="5" s="1"/>
  <c r="AZ60" i="5"/>
  <c r="BP28" i="5" s="1"/>
  <c r="BP44" i="5" s="1"/>
  <c r="BQ77" i="5" s="1"/>
  <c r="W254" i="5"/>
  <c r="X254" i="5" s="1"/>
  <c r="BD60" i="5"/>
  <c r="BT28" i="5" s="1"/>
  <c r="BT44" i="5" s="1"/>
  <c r="BU77" i="5" s="1"/>
  <c r="W90" i="5"/>
  <c r="X90" i="5" s="1"/>
  <c r="AS61" i="5"/>
  <c r="BI29" i="5" s="1"/>
  <c r="BI45" i="5" s="1"/>
  <c r="BJ78" i="5" s="1"/>
  <c r="W150" i="5"/>
  <c r="X150" i="5" s="1"/>
  <c r="AW61" i="5"/>
  <c r="BM29" i="5" s="1"/>
  <c r="BM45" i="5" s="1"/>
  <c r="BN78" i="5" s="1"/>
  <c r="W196" i="5"/>
  <c r="X196" i="5" s="1"/>
  <c r="AZ62" i="5"/>
  <c r="BP30" i="5" s="1"/>
  <c r="BP46" i="5" s="1"/>
  <c r="BQ79" i="5" s="1"/>
  <c r="W256" i="5"/>
  <c r="X256" i="5" s="1"/>
  <c r="BD62" i="5"/>
  <c r="BT30" i="5" s="1"/>
  <c r="BT46" i="5" s="1"/>
  <c r="BU79" i="5" s="1"/>
  <c r="W242" i="5"/>
  <c r="X242" i="5" s="1"/>
  <c r="BC63" i="5"/>
  <c r="BS31" i="5" s="1"/>
  <c r="BS47" i="5" s="1"/>
  <c r="BT80" i="5" s="1"/>
  <c r="W154" i="5"/>
  <c r="X154" i="5" s="1"/>
  <c r="AW65" i="5"/>
  <c r="BM33" i="5" s="1"/>
  <c r="BM49" i="5" s="1"/>
  <c r="BN82" i="5" s="1"/>
  <c r="W214" i="5"/>
  <c r="X214" i="5" s="1"/>
  <c r="BA65" i="5"/>
  <c r="BQ33" i="5" s="1"/>
  <c r="BQ49" i="5" s="1"/>
  <c r="BR82" i="5" s="1"/>
  <c r="W80" i="5"/>
  <c r="X80" i="5" s="1"/>
  <c r="AR66" i="5"/>
  <c r="BH34" i="5" s="1"/>
  <c r="BH50" i="5" s="1"/>
  <c r="BI83" i="5" s="1"/>
  <c r="W140" i="5"/>
  <c r="X140" i="5" s="1"/>
  <c r="AV66" i="5"/>
  <c r="BL34" i="5" s="1"/>
  <c r="BL50" i="5" s="1"/>
  <c r="BM83" i="5" s="1"/>
  <c r="W200" i="5"/>
  <c r="X200" i="5" s="1"/>
  <c r="AZ66" i="5"/>
  <c r="BP34" i="5" s="1"/>
  <c r="BP50" i="5" s="1"/>
  <c r="BQ83" i="5" s="1"/>
  <c r="W260" i="5"/>
  <c r="X260" i="5" s="1"/>
  <c r="BD66" i="5"/>
  <c r="BT34" i="5" s="1"/>
  <c r="BT50" i="5" s="1"/>
  <c r="BU83" i="5" s="1"/>
  <c r="AU57" i="5"/>
  <c r="BK25" i="5" s="1"/>
  <c r="BK41" i="5" s="1"/>
  <c r="BL74" i="5" s="1"/>
  <c r="W62" i="5"/>
  <c r="X62" i="5" s="1"/>
  <c r="AU63" i="5"/>
  <c r="BK31" i="5" s="1"/>
  <c r="BK47" i="5" s="1"/>
  <c r="BL80" i="5" s="1"/>
  <c r="B21" i="5"/>
  <c r="W97" i="5"/>
  <c r="X97" i="5" s="1"/>
  <c r="AT53" i="5"/>
  <c r="BJ21" i="5" s="1"/>
  <c r="BJ37" i="5" s="1"/>
  <c r="BK70" i="5" s="1"/>
  <c r="W157" i="5"/>
  <c r="X157" i="5" s="1"/>
  <c r="AX53" i="5"/>
  <c r="BN21" i="5" s="1"/>
  <c r="BN37" i="5" s="1"/>
  <c r="BO70" i="5" s="1"/>
  <c r="W114" i="5"/>
  <c r="X114" i="5" s="1"/>
  <c r="AU55" i="5"/>
  <c r="BK23" i="5" s="1"/>
  <c r="BK39" i="5" s="1"/>
  <c r="BL72" i="5" s="1"/>
  <c r="W174" i="5"/>
  <c r="X174" i="5" s="1"/>
  <c r="AY55" i="5"/>
  <c r="BO23" i="5" s="1"/>
  <c r="BO39" i="5" s="1"/>
  <c r="BP72" i="5" s="1"/>
  <c r="W234" i="5"/>
  <c r="X234" i="5" s="1"/>
  <c r="BC55" i="5"/>
  <c r="BS23" i="5" s="1"/>
  <c r="BS39" i="5" s="1"/>
  <c r="BT72" i="5" s="1"/>
  <c r="W115" i="5"/>
  <c r="X115" i="5" s="1"/>
  <c r="AU56" i="5"/>
  <c r="BK24" i="5" s="1"/>
  <c r="BK40" i="5" s="1"/>
  <c r="BL73" i="5" s="1"/>
  <c r="W175" i="5"/>
  <c r="X175" i="5" s="1"/>
  <c r="AY56" i="5"/>
  <c r="BO24" i="5" s="1"/>
  <c r="BO40" i="5" s="1"/>
  <c r="BP73" i="5" s="1"/>
  <c r="W235" i="5"/>
  <c r="X235" i="5" s="1"/>
  <c r="BC56" i="5"/>
  <c r="BS24" i="5" s="1"/>
  <c r="BS40" i="5" s="1"/>
  <c r="BT73" i="5" s="1"/>
  <c r="W132" i="5"/>
  <c r="X132" i="5" s="1"/>
  <c r="AV58" i="5"/>
  <c r="BL26" i="5" s="1"/>
  <c r="BL42" i="5" s="1"/>
  <c r="BM75" i="5" s="1"/>
  <c r="W192" i="5"/>
  <c r="X192" i="5" s="1"/>
  <c r="AZ58" i="5"/>
  <c r="BP26" i="5" s="1"/>
  <c r="BP42" i="5" s="1"/>
  <c r="BQ75" i="5" s="1"/>
  <c r="W88" i="5"/>
  <c r="X88" i="5" s="1"/>
  <c r="AS59" i="5"/>
  <c r="BI27" i="5" s="1"/>
  <c r="BI43" i="5" s="1"/>
  <c r="BJ76" i="5" s="1"/>
  <c r="W148" i="5"/>
  <c r="X148" i="5" s="1"/>
  <c r="AW59" i="5"/>
  <c r="BM27" i="5" s="1"/>
  <c r="BM43" i="5" s="1"/>
  <c r="BN76" i="5" s="1"/>
  <c r="W89" i="5"/>
  <c r="X89" i="5" s="1"/>
  <c r="AS60" i="5"/>
  <c r="BI28" i="5" s="1"/>
  <c r="BI44" i="5" s="1"/>
  <c r="BJ77" i="5" s="1"/>
  <c r="W209" i="5"/>
  <c r="X209" i="5" s="1"/>
  <c r="BA60" i="5"/>
  <c r="BQ28" i="5" s="1"/>
  <c r="BQ44" i="5" s="1"/>
  <c r="BR77" i="5" s="1"/>
  <c r="W165" i="5"/>
  <c r="X165" i="5" s="1"/>
  <c r="AX61" i="5"/>
  <c r="BN29" i="5" s="1"/>
  <c r="BN45" i="5" s="1"/>
  <c r="BO78" i="5" s="1"/>
  <c r="W225" i="5"/>
  <c r="X225" i="5" s="1"/>
  <c r="BB61" i="5"/>
  <c r="BR29" i="5" s="1"/>
  <c r="BR45" i="5" s="1"/>
  <c r="BS78" i="5" s="1"/>
  <c r="W91" i="5"/>
  <c r="X91" i="5" s="1"/>
  <c r="AS62" i="5"/>
  <c r="BI30" i="5" s="1"/>
  <c r="BI46" i="5" s="1"/>
  <c r="BJ79" i="5" s="1"/>
  <c r="BA62" i="5"/>
  <c r="BQ30" i="5" s="1"/>
  <c r="BQ46" i="5" s="1"/>
  <c r="BR79" i="5" s="1"/>
  <c r="W211" i="5"/>
  <c r="X211" i="5" s="1"/>
  <c r="AQ64" i="5"/>
  <c r="BG32" i="5" s="1"/>
  <c r="BG48" i="5" s="1"/>
  <c r="BH81" i="5" s="1"/>
  <c r="W63" i="5"/>
  <c r="X63" i="5" s="1"/>
  <c r="W123" i="5"/>
  <c r="X123" i="5" s="1"/>
  <c r="AU64" i="5"/>
  <c r="BK32" i="5" s="1"/>
  <c r="BK48" i="5" s="1"/>
  <c r="BL81" i="5" s="1"/>
  <c r="AY64" i="5"/>
  <c r="BO32" i="5" s="1"/>
  <c r="BO48" i="5" s="1"/>
  <c r="BP81" i="5" s="1"/>
  <c r="W183" i="5"/>
  <c r="X183" i="5" s="1"/>
  <c r="BC64" i="5"/>
  <c r="BS32" i="5" s="1"/>
  <c r="BS48" i="5" s="1"/>
  <c r="BT81" i="5" s="1"/>
  <c r="W243" i="5"/>
  <c r="X243" i="5" s="1"/>
  <c r="W229" i="5"/>
  <c r="X229" i="5" s="1"/>
  <c r="BB65" i="5"/>
  <c r="BR33" i="5" s="1"/>
  <c r="BR49" i="5" s="1"/>
  <c r="BS82" i="5" s="1"/>
  <c r="AO66" i="5"/>
  <c r="BE34" i="5" s="1"/>
  <c r="BE50" i="5" s="1"/>
  <c r="BF83" i="5" s="1"/>
  <c r="W35" i="5"/>
  <c r="X35" i="5" s="1"/>
  <c r="W95" i="5"/>
  <c r="X95" i="5" s="1"/>
  <c r="AS66" i="5"/>
  <c r="BI34" i="5" s="1"/>
  <c r="BI50" i="5" s="1"/>
  <c r="BJ83" i="5" s="1"/>
  <c r="W155" i="5"/>
  <c r="X155" i="5" s="1"/>
  <c r="AW66" i="5"/>
  <c r="BM34" i="5" s="1"/>
  <c r="BM50" i="5" s="1"/>
  <c r="BN83" i="5" s="1"/>
  <c r="W34" i="5"/>
  <c r="X34" i="5" s="1"/>
  <c r="AT52" i="5"/>
  <c r="BJ20" i="5" s="1"/>
  <c r="BJ36" i="5" s="1"/>
  <c r="BK69" i="5" s="1"/>
  <c r="AT61" i="5"/>
  <c r="BJ29" i="5" s="1"/>
  <c r="BJ45" i="5" s="1"/>
  <c r="BK78" i="5" s="1"/>
  <c r="AY63" i="5"/>
  <c r="BO31" i="5" s="1"/>
  <c r="BO47" i="5" s="1"/>
  <c r="BP80" i="5" s="1"/>
  <c r="W215" i="5"/>
  <c r="X215" i="5" s="1"/>
  <c r="W111" i="5"/>
  <c r="X111" i="5" s="1"/>
  <c r="AU52" i="5"/>
  <c r="BK20" i="5" s="1"/>
  <c r="BK36" i="5" s="1"/>
  <c r="BL69" i="5" s="1"/>
  <c r="W171" i="5"/>
  <c r="X171" i="5" s="1"/>
  <c r="AY52" i="5"/>
  <c r="BO20" i="5" s="1"/>
  <c r="BO36" i="5" s="1"/>
  <c r="BP69" i="5" s="1"/>
  <c r="W231" i="5"/>
  <c r="X231" i="5" s="1"/>
  <c r="BC52" i="5"/>
  <c r="BS20" i="5" s="1"/>
  <c r="BS36" i="5" s="1"/>
  <c r="BT69" i="5" s="1"/>
  <c r="W127" i="5"/>
  <c r="X127" i="5" s="1"/>
  <c r="AV53" i="5"/>
  <c r="BL21" i="5" s="1"/>
  <c r="BL37" i="5" s="1"/>
  <c r="BM70" i="5" s="1"/>
  <c r="W187" i="5"/>
  <c r="X187" i="5" s="1"/>
  <c r="AZ53" i="5"/>
  <c r="BP21" i="5" s="1"/>
  <c r="BP37" i="5" s="1"/>
  <c r="BQ70" i="5" s="1"/>
  <c r="BD53" i="5"/>
  <c r="BT21" i="5" s="1"/>
  <c r="BT37" i="5" s="1"/>
  <c r="BU70" i="5" s="1"/>
  <c r="W247" i="5"/>
  <c r="X247" i="5" s="1"/>
  <c r="W158" i="5"/>
  <c r="X158" i="5" s="1"/>
  <c r="AX54" i="5"/>
  <c r="BN22" i="5" s="1"/>
  <c r="BN38" i="5" s="1"/>
  <c r="BO71" i="5" s="1"/>
  <c r="W218" i="5"/>
  <c r="X218" i="5" s="1"/>
  <c r="BB54" i="5"/>
  <c r="BR22" i="5" s="1"/>
  <c r="BR38" i="5" s="1"/>
  <c r="BS71" i="5" s="1"/>
  <c r="W189" i="5"/>
  <c r="X189" i="5" s="1"/>
  <c r="AZ55" i="5"/>
  <c r="BP23" i="5" s="1"/>
  <c r="BP39" i="5" s="1"/>
  <c r="BQ72" i="5" s="1"/>
  <c r="W249" i="5"/>
  <c r="X249" i="5" s="1"/>
  <c r="BD55" i="5"/>
  <c r="BT23" i="5" s="1"/>
  <c r="BT39" i="5" s="1"/>
  <c r="BU72" i="5" s="1"/>
  <c r="W220" i="5"/>
  <c r="X220" i="5" s="1"/>
  <c r="BB56" i="5"/>
  <c r="BR24" i="5" s="1"/>
  <c r="BR40" i="5" s="1"/>
  <c r="BS73" i="5" s="1"/>
  <c r="W131" i="5"/>
  <c r="X131" i="5" s="1"/>
  <c r="AV57" i="5"/>
  <c r="BL25" i="5" s="1"/>
  <c r="BL41" i="5" s="1"/>
  <c r="BM74" i="5" s="1"/>
  <c r="W191" i="5"/>
  <c r="X191" i="5" s="1"/>
  <c r="AZ57" i="5"/>
  <c r="BP25" i="5" s="1"/>
  <c r="BP41" i="5" s="1"/>
  <c r="BQ74" i="5" s="1"/>
  <c r="W251" i="5"/>
  <c r="X251" i="5" s="1"/>
  <c r="BD57" i="5"/>
  <c r="BT25" i="5" s="1"/>
  <c r="BT41" i="5" s="1"/>
  <c r="BU74" i="5" s="1"/>
  <c r="W222" i="5"/>
  <c r="X222" i="5" s="1"/>
  <c r="BB58" i="5"/>
  <c r="BR26" i="5" s="1"/>
  <c r="BR42" i="5" s="1"/>
  <c r="BS75" i="5" s="1"/>
  <c r="W253" i="5"/>
  <c r="X253" i="5" s="1"/>
  <c r="BD59" i="5"/>
  <c r="BT27" i="5" s="1"/>
  <c r="BT43" i="5" s="1"/>
  <c r="BU76" i="5" s="1"/>
  <c r="W104" i="5"/>
  <c r="X104" i="5" s="1"/>
  <c r="AT60" i="5"/>
  <c r="BJ28" i="5" s="1"/>
  <c r="BJ44" i="5" s="1"/>
  <c r="BK77" i="5" s="1"/>
  <c r="W135" i="5"/>
  <c r="X135" i="5" s="1"/>
  <c r="AV61" i="5"/>
  <c r="BL29" i="5" s="1"/>
  <c r="BL45" i="5" s="1"/>
  <c r="BM78" i="5" s="1"/>
  <c r="AZ61" i="5"/>
  <c r="BP29" i="5" s="1"/>
  <c r="BP45" i="5" s="1"/>
  <c r="BQ78" i="5" s="1"/>
  <c r="W195" i="5"/>
  <c r="X195" i="5" s="1"/>
  <c r="W255" i="5"/>
  <c r="X255" i="5" s="1"/>
  <c r="BD61" i="5"/>
  <c r="BT29" i="5" s="1"/>
  <c r="BT45" i="5" s="1"/>
  <c r="BU78" i="5" s="1"/>
  <c r="W106" i="5"/>
  <c r="X106" i="5" s="1"/>
  <c r="AT62" i="5"/>
  <c r="BJ30" i="5" s="1"/>
  <c r="BJ46" i="5" s="1"/>
  <c r="BK79" i="5" s="1"/>
  <c r="W137" i="5"/>
  <c r="X137" i="5" s="1"/>
  <c r="AV63" i="5"/>
  <c r="BL31" i="5" s="1"/>
  <c r="BL47" i="5" s="1"/>
  <c r="BM80" i="5" s="1"/>
  <c r="W108" i="5"/>
  <c r="X108" i="5" s="1"/>
  <c r="AT64" i="5"/>
  <c r="BJ32" i="5" s="1"/>
  <c r="BJ48" i="5" s="1"/>
  <c r="BK81" i="5" s="1"/>
  <c r="W168" i="5"/>
  <c r="X168" i="5" s="1"/>
  <c r="AX64" i="5"/>
  <c r="BN32" i="5" s="1"/>
  <c r="BN48" i="5" s="1"/>
  <c r="BO81" i="5" s="1"/>
  <c r="W228" i="5"/>
  <c r="X228" i="5" s="1"/>
  <c r="BB64" i="5"/>
  <c r="BR32" i="5" s="1"/>
  <c r="BR48" i="5" s="1"/>
  <c r="BS81" i="5" s="1"/>
  <c r="W79" i="5"/>
  <c r="X79" i="5" s="1"/>
  <c r="AR65" i="5"/>
  <c r="BH33" i="5" s="1"/>
  <c r="BH49" i="5" s="1"/>
  <c r="BI82" i="5" s="1"/>
  <c r="W139" i="5"/>
  <c r="X139" i="5" s="1"/>
  <c r="AV65" i="5"/>
  <c r="BL33" i="5" s="1"/>
  <c r="BL49" i="5" s="1"/>
  <c r="BM82" i="5" s="1"/>
  <c r="W199" i="5"/>
  <c r="X199" i="5" s="1"/>
  <c r="AZ65" i="5"/>
  <c r="BP33" i="5" s="1"/>
  <c r="BP49" i="5" s="1"/>
  <c r="BQ82" i="5" s="1"/>
  <c r="BD65" i="5"/>
  <c r="BT33" i="5" s="1"/>
  <c r="BT49" i="5" s="1"/>
  <c r="BU82" i="5" s="1"/>
  <c r="W259" i="5"/>
  <c r="X259" i="5" s="1"/>
  <c r="W230" i="5"/>
  <c r="X230" i="5" s="1"/>
  <c r="BB66" i="5"/>
  <c r="BR34" i="5" s="1"/>
  <c r="BR50" i="5" s="1"/>
  <c r="BS83" i="5" s="1"/>
  <c r="AT56" i="5"/>
  <c r="BJ24" i="5" s="1"/>
  <c r="BJ40" i="5" s="1"/>
  <c r="BK73" i="5" s="1"/>
  <c r="AX62" i="5"/>
  <c r="BN30" i="5" s="1"/>
  <c r="BN46" i="5" s="1"/>
  <c r="BO79" i="5" s="1"/>
  <c r="AZ63" i="5"/>
  <c r="BP31" i="5" s="1"/>
  <c r="BP47" i="5" s="1"/>
  <c r="BQ80" i="5" s="1"/>
  <c r="AX66" i="5"/>
  <c r="BN34" i="5" s="1"/>
  <c r="BN50" i="5" s="1"/>
  <c r="BO83" i="5" s="1"/>
  <c r="AO20" i="4"/>
  <c r="AO4" i="4"/>
  <c r="BW4" i="4" s="1"/>
  <c r="CN4" i="4" s="1"/>
  <c r="W81" i="4"/>
  <c r="X81" i="4" s="1"/>
  <c r="AS52" i="4"/>
  <c r="BI20" i="4" s="1"/>
  <c r="BI36" i="4" s="1"/>
  <c r="BJ69" i="4" s="1"/>
  <c r="W141" i="4"/>
  <c r="X141" i="4" s="1"/>
  <c r="AW52" i="4"/>
  <c r="BM20" i="4" s="1"/>
  <c r="BM36" i="4" s="1"/>
  <c r="BN69" i="4" s="1"/>
  <c r="W201" i="4"/>
  <c r="X201" i="4" s="1"/>
  <c r="BA52" i="4"/>
  <c r="BQ20" i="4" s="1"/>
  <c r="BQ36" i="4" s="1"/>
  <c r="BR69" i="4" s="1"/>
  <c r="AQ62" i="4"/>
  <c r="BG30" i="4" s="1"/>
  <c r="BG46" i="4" s="1"/>
  <c r="BH79" i="4" s="1"/>
  <c r="W61" i="4"/>
  <c r="X61" i="4" s="1"/>
  <c r="W121" i="4"/>
  <c r="X121" i="4" s="1"/>
  <c r="AU62" i="4"/>
  <c r="BK30" i="4" s="1"/>
  <c r="BK46" i="4" s="1"/>
  <c r="BL79" i="4" s="1"/>
  <c r="W181" i="4"/>
  <c r="X181" i="4" s="1"/>
  <c r="AY62" i="4"/>
  <c r="BO30" i="4" s="1"/>
  <c r="BO46" i="4" s="1"/>
  <c r="BP79" i="4" s="1"/>
  <c r="W241" i="4"/>
  <c r="X241" i="4" s="1"/>
  <c r="BC62" i="4"/>
  <c r="BS30" i="4" s="1"/>
  <c r="BS46" i="4" s="1"/>
  <c r="BT79" i="4" s="1"/>
  <c r="AA3" i="4"/>
  <c r="BI3" i="4" s="1"/>
  <c r="CQ3" i="4" s="1"/>
  <c r="D20" i="4"/>
  <c r="Y4" i="4" s="1"/>
  <c r="AA36" i="4" s="1"/>
  <c r="AB36" i="4" s="1"/>
  <c r="C21" i="4"/>
  <c r="X5" i="4" s="1"/>
  <c r="AA22" i="4" s="1"/>
  <c r="AB22" i="4" s="1"/>
  <c r="B22" i="4"/>
  <c r="AM22" i="4" s="1"/>
  <c r="AN22" i="4" s="1"/>
  <c r="AN38" i="4" s="1"/>
  <c r="AO71" i="4" s="1"/>
  <c r="W128" i="4"/>
  <c r="X128" i="4" s="1"/>
  <c r="AV54" i="4"/>
  <c r="BL22" i="4" s="1"/>
  <c r="BL38" i="4" s="1"/>
  <c r="BM71" i="4" s="1"/>
  <c r="W188" i="4"/>
  <c r="X188" i="4" s="1"/>
  <c r="AZ54" i="4"/>
  <c r="BP22" i="4" s="1"/>
  <c r="BP38" i="4" s="1"/>
  <c r="BQ71" i="4" s="1"/>
  <c r="BD54" i="4"/>
  <c r="BT22" i="4" s="1"/>
  <c r="BT38" i="4" s="1"/>
  <c r="BU71" i="4" s="1"/>
  <c r="W248" i="4"/>
  <c r="X248" i="4" s="1"/>
  <c r="W99" i="4"/>
  <c r="X99" i="4" s="1"/>
  <c r="AT55" i="4"/>
  <c r="BJ23" i="4" s="1"/>
  <c r="BJ39" i="4" s="1"/>
  <c r="BK72" i="4" s="1"/>
  <c r="W159" i="4"/>
  <c r="X159" i="4" s="1"/>
  <c r="AX55" i="4"/>
  <c r="BN23" i="4" s="1"/>
  <c r="BN39" i="4" s="1"/>
  <c r="BO72" i="4" s="1"/>
  <c r="W219" i="4"/>
  <c r="X219" i="4" s="1"/>
  <c r="BB55" i="4"/>
  <c r="BR23" i="4" s="1"/>
  <c r="BR39" i="4" s="1"/>
  <c r="BS72" i="4" s="1"/>
  <c r="BC15" i="4"/>
  <c r="BC16" i="4"/>
  <c r="D21" i="4"/>
  <c r="Y5" i="4" s="1"/>
  <c r="AA37" i="4" s="1"/>
  <c r="AB37" i="4" s="1"/>
  <c r="W130" i="4"/>
  <c r="X130" i="4" s="1"/>
  <c r="AV56" i="4"/>
  <c r="BL24" i="4" s="1"/>
  <c r="BL40" i="4" s="1"/>
  <c r="BM73" i="4" s="1"/>
  <c r="W190" i="4"/>
  <c r="X190" i="4" s="1"/>
  <c r="AZ56" i="4"/>
  <c r="BP24" i="4" s="1"/>
  <c r="BP40" i="4" s="1"/>
  <c r="BQ73" i="4" s="1"/>
  <c r="W250" i="4"/>
  <c r="X250" i="4" s="1"/>
  <c r="BD56" i="4"/>
  <c r="BT24" i="4" s="1"/>
  <c r="BT40" i="4" s="1"/>
  <c r="BU73" i="4" s="1"/>
  <c r="W101" i="4"/>
  <c r="X101" i="4" s="1"/>
  <c r="AT57" i="4"/>
  <c r="BJ25" i="4" s="1"/>
  <c r="BJ41" i="4" s="1"/>
  <c r="BK74" i="4" s="1"/>
  <c r="W161" i="4"/>
  <c r="X161" i="4" s="1"/>
  <c r="AX57" i="4"/>
  <c r="BN25" i="4" s="1"/>
  <c r="BN41" i="4" s="1"/>
  <c r="BO74" i="4" s="1"/>
  <c r="W221" i="4"/>
  <c r="X221" i="4" s="1"/>
  <c r="BB57" i="4"/>
  <c r="BR25" i="4" s="1"/>
  <c r="BR41" i="4" s="1"/>
  <c r="BS74" i="4" s="1"/>
  <c r="W120" i="4"/>
  <c r="X120" i="4" s="1"/>
  <c r="AU61" i="4"/>
  <c r="BK29" i="4" s="1"/>
  <c r="BK45" i="4" s="1"/>
  <c r="BL78" i="4" s="1"/>
  <c r="W180" i="4"/>
  <c r="X180" i="4" s="1"/>
  <c r="AY61" i="4"/>
  <c r="BO29" i="4" s="1"/>
  <c r="BO45" i="4" s="1"/>
  <c r="BP78" i="4" s="1"/>
  <c r="W240" i="4"/>
  <c r="X240" i="4" s="1"/>
  <c r="BC61" i="4"/>
  <c r="BS29" i="4" s="1"/>
  <c r="BS45" i="4" s="1"/>
  <c r="BT78" i="4" s="1"/>
  <c r="AQ65" i="4"/>
  <c r="BG33" i="4" s="1"/>
  <c r="BG49" i="4" s="1"/>
  <c r="BH82" i="4" s="1"/>
  <c r="W64" i="4"/>
  <c r="X64" i="4" s="1"/>
  <c r="W124" i="4"/>
  <c r="X124" i="4" s="1"/>
  <c r="AU65" i="4"/>
  <c r="BK33" i="4" s="1"/>
  <c r="BK49" i="4" s="1"/>
  <c r="BL82" i="4" s="1"/>
  <c r="AY65" i="4"/>
  <c r="BO33" i="4" s="1"/>
  <c r="BO49" i="4" s="1"/>
  <c r="BP82" i="4" s="1"/>
  <c r="W184" i="4"/>
  <c r="X184" i="4" s="1"/>
  <c r="W244" i="4"/>
  <c r="X244" i="4" s="1"/>
  <c r="BC65" i="4"/>
  <c r="BS33" i="4" s="1"/>
  <c r="BS49" i="4" s="1"/>
  <c r="BT82" i="4" s="1"/>
  <c r="BD4" i="4"/>
  <c r="E21" i="4"/>
  <c r="Z5" i="4" s="1"/>
  <c r="AA52" i="4" s="1"/>
  <c r="AB52" i="4" s="1"/>
  <c r="BD15" i="4"/>
  <c r="BC33" i="4"/>
  <c r="BC17" i="4"/>
  <c r="W111" i="4"/>
  <c r="X111" i="4" s="1"/>
  <c r="AU52" i="4"/>
  <c r="BK20" i="4" s="1"/>
  <c r="BK36" i="4" s="1"/>
  <c r="BL69" i="4" s="1"/>
  <c r="W171" i="4"/>
  <c r="X171" i="4" s="1"/>
  <c r="AY52" i="4"/>
  <c r="BO20" i="4" s="1"/>
  <c r="BO36" i="4" s="1"/>
  <c r="BP69" i="4" s="1"/>
  <c r="W132" i="4"/>
  <c r="X132" i="4" s="1"/>
  <c r="AV58" i="4"/>
  <c r="BL26" i="4" s="1"/>
  <c r="BL42" i="4" s="1"/>
  <c r="BM75" i="4" s="1"/>
  <c r="W192" i="4"/>
  <c r="X192" i="4" s="1"/>
  <c r="AZ58" i="4"/>
  <c r="BP26" i="4" s="1"/>
  <c r="BP42" i="4" s="1"/>
  <c r="BQ75" i="4" s="1"/>
  <c r="W252" i="4"/>
  <c r="X252" i="4" s="1"/>
  <c r="BD58" i="4"/>
  <c r="BT26" i="4" s="1"/>
  <c r="BT42" i="4" s="1"/>
  <c r="BU75" i="4" s="1"/>
  <c r="W103" i="4"/>
  <c r="X103" i="4" s="1"/>
  <c r="AT59" i="4"/>
  <c r="BJ27" i="4" s="1"/>
  <c r="BJ43" i="4" s="1"/>
  <c r="BK76" i="4" s="1"/>
  <c r="W163" i="4"/>
  <c r="X163" i="4" s="1"/>
  <c r="AX59" i="4"/>
  <c r="BN27" i="4" s="1"/>
  <c r="BN43" i="4" s="1"/>
  <c r="BO76" i="4" s="1"/>
  <c r="W223" i="4"/>
  <c r="X223" i="4" s="1"/>
  <c r="BB59" i="4"/>
  <c r="BR27" i="4" s="1"/>
  <c r="BR43" i="4" s="1"/>
  <c r="BS76" i="4" s="1"/>
  <c r="AQ64" i="4"/>
  <c r="BG32" i="4" s="1"/>
  <c r="BG48" i="4" s="1"/>
  <c r="BH81" i="4" s="1"/>
  <c r="W63" i="4"/>
  <c r="X63" i="4" s="1"/>
  <c r="W123" i="4"/>
  <c r="X123" i="4" s="1"/>
  <c r="AU64" i="4"/>
  <c r="BK32" i="4" s="1"/>
  <c r="BK48" i="4" s="1"/>
  <c r="BL81" i="4" s="1"/>
  <c r="W183" i="4"/>
  <c r="X183" i="4" s="1"/>
  <c r="AY64" i="4"/>
  <c r="BO32" i="4" s="1"/>
  <c r="BO48" i="4" s="1"/>
  <c r="BP81" i="4" s="1"/>
  <c r="W243" i="4"/>
  <c r="X243" i="4" s="1"/>
  <c r="BC64" i="4"/>
  <c r="BS32" i="4" s="1"/>
  <c r="BS48" i="4" s="1"/>
  <c r="BT81" i="4" s="1"/>
  <c r="AQ34" i="4"/>
  <c r="AQ18" i="4"/>
  <c r="AO52" i="4"/>
  <c r="BE20" i="4" s="1"/>
  <c r="BE36" i="4" s="1"/>
  <c r="BF69" i="4" s="1"/>
  <c r="W21" i="4"/>
  <c r="X21" i="4" s="1"/>
  <c r="B21" i="4"/>
  <c r="AM21" i="4" s="1"/>
  <c r="AN21" i="4" s="1"/>
  <c r="AN37" i="4" s="1"/>
  <c r="AO70" i="4" s="1"/>
  <c r="AO16" i="4"/>
  <c r="BD17" i="4"/>
  <c r="W97" i="4"/>
  <c r="X97" i="4" s="1"/>
  <c r="AT53" i="4"/>
  <c r="BJ21" i="4" s="1"/>
  <c r="BJ37" i="4" s="1"/>
  <c r="BK70" i="4" s="1"/>
  <c r="W157" i="4"/>
  <c r="X157" i="4" s="1"/>
  <c r="AX53" i="4"/>
  <c r="BN21" i="4" s="1"/>
  <c r="BN37" i="4" s="1"/>
  <c r="BO70" i="4" s="1"/>
  <c r="W217" i="4"/>
  <c r="X217" i="4" s="1"/>
  <c r="BB53" i="4"/>
  <c r="BR21" i="4" s="1"/>
  <c r="BR37" i="4" s="1"/>
  <c r="BS70" i="4" s="1"/>
  <c r="AQ63" i="4"/>
  <c r="BG31" i="4" s="1"/>
  <c r="BG47" i="4" s="1"/>
  <c r="BH80" i="4" s="1"/>
  <c r="W62" i="4"/>
  <c r="X62" i="4" s="1"/>
  <c r="W122" i="4"/>
  <c r="X122" i="4" s="1"/>
  <c r="AU63" i="4"/>
  <c r="BK31" i="4" s="1"/>
  <c r="BK47" i="4" s="1"/>
  <c r="BL80" i="4" s="1"/>
  <c r="W182" i="4"/>
  <c r="X182" i="4" s="1"/>
  <c r="AY63" i="4"/>
  <c r="BO31" i="4" s="1"/>
  <c r="BO47" i="4" s="1"/>
  <c r="BP80" i="4" s="1"/>
  <c r="W242" i="4"/>
  <c r="X242" i="4" s="1"/>
  <c r="BC63" i="4"/>
  <c r="BS31" i="4" s="1"/>
  <c r="BS47" i="4" s="1"/>
  <c r="BT80" i="4" s="1"/>
  <c r="AO66" i="4"/>
  <c r="BE34" i="4" s="1"/>
  <c r="BE50" i="4" s="1"/>
  <c r="BF83" i="4" s="1"/>
  <c r="W35" i="4"/>
  <c r="X35" i="4" s="1"/>
  <c r="W95" i="4"/>
  <c r="X95" i="4" s="1"/>
  <c r="AS66" i="4"/>
  <c r="BI34" i="4" s="1"/>
  <c r="BI50" i="4" s="1"/>
  <c r="BJ83" i="4" s="1"/>
  <c r="W155" i="4"/>
  <c r="X155" i="4" s="1"/>
  <c r="AW66" i="4"/>
  <c r="BM34" i="4" s="1"/>
  <c r="BM50" i="4" s="1"/>
  <c r="BN83" i="4" s="1"/>
  <c r="W215" i="4"/>
  <c r="X215" i="4" s="1"/>
  <c r="BA66" i="4"/>
  <c r="BQ34" i="4" s="1"/>
  <c r="BQ50" i="4" s="1"/>
  <c r="BR83" i="4" s="1"/>
  <c r="BC18" i="4"/>
  <c r="W96" i="4"/>
  <c r="X96" i="4" s="1"/>
  <c r="AT52" i="4"/>
  <c r="BJ20" i="4" s="1"/>
  <c r="BJ36" i="4" s="1"/>
  <c r="BK69" i="4" s="1"/>
  <c r="W156" i="4"/>
  <c r="X156" i="4" s="1"/>
  <c r="AX52" i="4"/>
  <c r="BN20" i="4" s="1"/>
  <c r="BN36" i="4" s="1"/>
  <c r="BO69" i="4" s="1"/>
  <c r="BB52" i="4"/>
  <c r="BR20" i="4" s="1"/>
  <c r="BR36" i="4" s="1"/>
  <c r="BS69" i="4" s="1"/>
  <c r="W216" i="4"/>
  <c r="X216" i="4" s="1"/>
  <c r="W112" i="4"/>
  <c r="X112" i="4" s="1"/>
  <c r="AU53" i="4"/>
  <c r="BK21" i="4" s="1"/>
  <c r="BK37" i="4" s="1"/>
  <c r="BL70" i="4" s="1"/>
  <c r="AY53" i="4"/>
  <c r="BO21" i="4" s="1"/>
  <c r="BO37" i="4" s="1"/>
  <c r="BP70" i="4" s="1"/>
  <c r="W172" i="4"/>
  <c r="X172" i="4" s="1"/>
  <c r="W232" i="4"/>
  <c r="X232" i="4" s="1"/>
  <c r="BC53" i="4"/>
  <c r="BS21" i="4" s="1"/>
  <c r="BS37" i="4" s="1"/>
  <c r="BT70" i="4" s="1"/>
  <c r="W83" i="4"/>
  <c r="X83" i="4" s="1"/>
  <c r="AS54" i="4"/>
  <c r="BI22" i="4" s="1"/>
  <c r="BI38" i="4" s="1"/>
  <c r="BJ71" i="4" s="1"/>
  <c r="W203" i="4"/>
  <c r="X203" i="4" s="1"/>
  <c r="BA54" i="4"/>
  <c r="BQ22" i="4" s="1"/>
  <c r="BQ38" i="4" s="1"/>
  <c r="BR71" i="4" s="1"/>
  <c r="W114" i="4"/>
  <c r="X114" i="4" s="1"/>
  <c r="AU55" i="4"/>
  <c r="BK23" i="4" s="1"/>
  <c r="BK39" i="4" s="1"/>
  <c r="BL72" i="4" s="1"/>
  <c r="W174" i="4"/>
  <c r="X174" i="4" s="1"/>
  <c r="AY55" i="4"/>
  <c r="BO23" i="4" s="1"/>
  <c r="BO39" i="4" s="1"/>
  <c r="BP72" i="4" s="1"/>
  <c r="W234" i="4"/>
  <c r="X234" i="4" s="1"/>
  <c r="BC55" i="4"/>
  <c r="BS23" i="4" s="1"/>
  <c r="BS39" i="4" s="1"/>
  <c r="BT72" i="4" s="1"/>
  <c r="W85" i="4"/>
  <c r="X85" i="4" s="1"/>
  <c r="AS56" i="4"/>
  <c r="BI24" i="4" s="1"/>
  <c r="BI40" i="4" s="1"/>
  <c r="BJ73" i="4" s="1"/>
  <c r="W145" i="4"/>
  <c r="X145" i="4" s="1"/>
  <c r="AW56" i="4"/>
  <c r="BM24" i="4" s="1"/>
  <c r="BM40" i="4" s="1"/>
  <c r="BN73" i="4" s="1"/>
  <c r="W205" i="4"/>
  <c r="X205" i="4" s="1"/>
  <c r="BA56" i="4"/>
  <c r="BQ24" i="4" s="1"/>
  <c r="BQ40" i="4" s="1"/>
  <c r="BR73" i="4" s="1"/>
  <c r="W116" i="4"/>
  <c r="X116" i="4" s="1"/>
  <c r="AU57" i="4"/>
  <c r="BK25" i="4" s="1"/>
  <c r="BK41" i="4" s="1"/>
  <c r="BL74" i="4" s="1"/>
  <c r="W176" i="4"/>
  <c r="X176" i="4" s="1"/>
  <c r="AY57" i="4"/>
  <c r="BO25" i="4" s="1"/>
  <c r="BO41" i="4" s="1"/>
  <c r="BP74" i="4" s="1"/>
  <c r="W236" i="4"/>
  <c r="X236" i="4" s="1"/>
  <c r="BC57" i="4"/>
  <c r="BS25" i="4" s="1"/>
  <c r="BS41" i="4" s="1"/>
  <c r="BT74" i="4" s="1"/>
  <c r="W87" i="4"/>
  <c r="X87" i="4" s="1"/>
  <c r="AS58" i="4"/>
  <c r="BI26" i="4" s="1"/>
  <c r="BI42" i="4" s="1"/>
  <c r="BJ75" i="4" s="1"/>
  <c r="W147" i="4"/>
  <c r="X147" i="4" s="1"/>
  <c r="AW58" i="4"/>
  <c r="BM26" i="4" s="1"/>
  <c r="BM42" i="4" s="1"/>
  <c r="BN75" i="4" s="1"/>
  <c r="AU59" i="4"/>
  <c r="BK27" i="4" s="1"/>
  <c r="BK43" i="4" s="1"/>
  <c r="BL76" i="4" s="1"/>
  <c r="W118" i="4"/>
  <c r="X118" i="4" s="1"/>
  <c r="W178" i="4"/>
  <c r="X178" i="4" s="1"/>
  <c r="AY59" i="4"/>
  <c r="BO27" i="4" s="1"/>
  <c r="BO43" i="4" s="1"/>
  <c r="BP76" i="4" s="1"/>
  <c r="W238" i="4"/>
  <c r="X238" i="4" s="1"/>
  <c r="BC59" i="4"/>
  <c r="BS27" i="4" s="1"/>
  <c r="BS43" i="4" s="1"/>
  <c r="BT76" i="4" s="1"/>
  <c r="W89" i="4"/>
  <c r="X89" i="4" s="1"/>
  <c r="AS60" i="4"/>
  <c r="BI28" i="4" s="1"/>
  <c r="BI44" i="4" s="1"/>
  <c r="BJ77" i="4" s="1"/>
  <c r="W149" i="4"/>
  <c r="X149" i="4" s="1"/>
  <c r="AW60" i="4"/>
  <c r="BM28" i="4" s="1"/>
  <c r="BM44" i="4" s="1"/>
  <c r="BN77" i="4" s="1"/>
  <c r="W209" i="4"/>
  <c r="X209" i="4" s="1"/>
  <c r="BA60" i="4"/>
  <c r="BQ28" i="4" s="1"/>
  <c r="BQ44" i="4" s="1"/>
  <c r="BR77" i="4" s="1"/>
  <c r="BC52" i="4"/>
  <c r="BS20" i="4" s="1"/>
  <c r="BS36" i="4" s="1"/>
  <c r="BT69" i="4" s="1"/>
  <c r="W127" i="4"/>
  <c r="X127" i="4" s="1"/>
  <c r="AV53" i="4"/>
  <c r="BL21" i="4" s="1"/>
  <c r="BL37" i="4" s="1"/>
  <c r="BM70" i="4" s="1"/>
  <c r="W247" i="4"/>
  <c r="X247" i="4" s="1"/>
  <c r="BD53" i="4"/>
  <c r="BT21" i="4" s="1"/>
  <c r="BT37" i="4" s="1"/>
  <c r="BU70" i="4" s="1"/>
  <c r="W98" i="4"/>
  <c r="X98" i="4" s="1"/>
  <c r="AT54" i="4"/>
  <c r="BJ22" i="4" s="1"/>
  <c r="BJ38" i="4" s="1"/>
  <c r="BK71" i="4" s="1"/>
  <c r="W158" i="4"/>
  <c r="X158" i="4" s="1"/>
  <c r="AX54" i="4"/>
  <c r="BN22" i="4" s="1"/>
  <c r="BN38" i="4" s="1"/>
  <c r="BO71" i="4" s="1"/>
  <c r="W218" i="4"/>
  <c r="X218" i="4" s="1"/>
  <c r="BB54" i="4"/>
  <c r="BR22" i="4" s="1"/>
  <c r="BR38" i="4" s="1"/>
  <c r="BS71" i="4" s="1"/>
  <c r="W129" i="4"/>
  <c r="X129" i="4" s="1"/>
  <c r="AV55" i="4"/>
  <c r="BL23" i="4" s="1"/>
  <c r="BL39" i="4" s="1"/>
  <c r="BM72" i="4" s="1"/>
  <c r="W189" i="4"/>
  <c r="X189" i="4" s="1"/>
  <c r="AZ55" i="4"/>
  <c r="BP23" i="4" s="1"/>
  <c r="BP39" i="4" s="1"/>
  <c r="BQ72" i="4" s="1"/>
  <c r="W249" i="4"/>
  <c r="X249" i="4" s="1"/>
  <c r="BD55" i="4"/>
  <c r="BT23" i="4" s="1"/>
  <c r="BT39" i="4" s="1"/>
  <c r="BU72" i="4" s="1"/>
  <c r="W100" i="4"/>
  <c r="X100" i="4" s="1"/>
  <c r="AT56" i="4"/>
  <c r="BJ24" i="4" s="1"/>
  <c r="BJ40" i="4" s="1"/>
  <c r="BK73" i="4" s="1"/>
  <c r="W160" i="4"/>
  <c r="X160" i="4" s="1"/>
  <c r="AX56" i="4"/>
  <c r="BN24" i="4" s="1"/>
  <c r="BN40" i="4" s="1"/>
  <c r="BO73" i="4" s="1"/>
  <c r="W220" i="4"/>
  <c r="X220" i="4" s="1"/>
  <c r="BB56" i="4"/>
  <c r="BR24" i="4" s="1"/>
  <c r="BR40" i="4" s="1"/>
  <c r="BS73" i="4" s="1"/>
  <c r="W131" i="4"/>
  <c r="X131" i="4" s="1"/>
  <c r="AV57" i="4"/>
  <c r="BL25" i="4" s="1"/>
  <c r="BL41" i="4" s="1"/>
  <c r="BM74" i="4" s="1"/>
  <c r="W191" i="4"/>
  <c r="X191" i="4" s="1"/>
  <c r="AZ57" i="4"/>
  <c r="BP25" i="4" s="1"/>
  <c r="BP41" i="4" s="1"/>
  <c r="BQ74" i="4" s="1"/>
  <c r="AT58" i="4"/>
  <c r="BJ26" i="4" s="1"/>
  <c r="BJ42" i="4" s="1"/>
  <c r="BK75" i="4" s="1"/>
  <c r="W102" i="4"/>
  <c r="X102" i="4" s="1"/>
  <c r="W162" i="4"/>
  <c r="X162" i="4" s="1"/>
  <c r="AX58" i="4"/>
  <c r="BN26" i="4" s="1"/>
  <c r="BN42" i="4" s="1"/>
  <c r="BO75" i="4" s="1"/>
  <c r="W222" i="4"/>
  <c r="X222" i="4" s="1"/>
  <c r="BB58" i="4"/>
  <c r="BR26" i="4" s="1"/>
  <c r="BR42" i="4" s="1"/>
  <c r="BS75" i="4" s="1"/>
  <c r="W133" i="4"/>
  <c r="X133" i="4" s="1"/>
  <c r="AV59" i="4"/>
  <c r="BL27" i="4" s="1"/>
  <c r="BL43" i="4" s="1"/>
  <c r="BM76" i="4" s="1"/>
  <c r="W193" i="4"/>
  <c r="X193" i="4" s="1"/>
  <c r="AZ59" i="4"/>
  <c r="BP27" i="4" s="1"/>
  <c r="BP43" i="4" s="1"/>
  <c r="BQ76" i="4" s="1"/>
  <c r="W253" i="4"/>
  <c r="X253" i="4" s="1"/>
  <c r="BD59" i="4"/>
  <c r="BT27" i="4" s="1"/>
  <c r="BT43" i="4" s="1"/>
  <c r="BU76" i="4" s="1"/>
  <c r="W90" i="4"/>
  <c r="X90" i="4" s="1"/>
  <c r="AS61" i="4"/>
  <c r="BI29" i="4" s="1"/>
  <c r="BI45" i="4" s="1"/>
  <c r="BJ78" i="4" s="1"/>
  <c r="W150" i="4"/>
  <c r="X150" i="4" s="1"/>
  <c r="AW61" i="4"/>
  <c r="BM29" i="4" s="1"/>
  <c r="BM45" i="4" s="1"/>
  <c r="BN78" i="4" s="1"/>
  <c r="W210" i="4"/>
  <c r="X210" i="4" s="1"/>
  <c r="BA61" i="4"/>
  <c r="BQ29" i="4" s="1"/>
  <c r="BQ45" i="4" s="1"/>
  <c r="BR78" i="4" s="1"/>
  <c r="W91" i="4"/>
  <c r="X91" i="4" s="1"/>
  <c r="AS62" i="4"/>
  <c r="BI30" i="4" s="1"/>
  <c r="BI46" i="4" s="1"/>
  <c r="BJ79" i="4" s="1"/>
  <c r="W151" i="4"/>
  <c r="X151" i="4" s="1"/>
  <c r="AW62" i="4"/>
  <c r="BM30" i="4" s="1"/>
  <c r="BM46" i="4" s="1"/>
  <c r="BN79" i="4" s="1"/>
  <c r="W211" i="4"/>
  <c r="X211" i="4" s="1"/>
  <c r="BA62" i="4"/>
  <c r="BQ30" i="4" s="1"/>
  <c r="BQ46" i="4" s="1"/>
  <c r="BR79" i="4" s="1"/>
  <c r="W92" i="4"/>
  <c r="X92" i="4" s="1"/>
  <c r="AS63" i="4"/>
  <c r="BI31" i="4" s="1"/>
  <c r="BI47" i="4" s="1"/>
  <c r="BJ80" i="4" s="1"/>
  <c r="W152" i="4"/>
  <c r="X152" i="4" s="1"/>
  <c r="AW63" i="4"/>
  <c r="BM31" i="4" s="1"/>
  <c r="BM47" i="4" s="1"/>
  <c r="BN80" i="4" s="1"/>
  <c r="W212" i="4"/>
  <c r="X212" i="4" s="1"/>
  <c r="BA63" i="4"/>
  <c r="BQ31" i="4" s="1"/>
  <c r="BQ47" i="4" s="1"/>
  <c r="BR80" i="4" s="1"/>
  <c r="AO64" i="4"/>
  <c r="BE32" i="4" s="1"/>
  <c r="BE48" i="4" s="1"/>
  <c r="BF81" i="4" s="1"/>
  <c r="W33" i="4"/>
  <c r="X33" i="4" s="1"/>
  <c r="W93" i="4"/>
  <c r="X93" i="4" s="1"/>
  <c r="AS64" i="4"/>
  <c r="BI32" i="4" s="1"/>
  <c r="BI48" i="4" s="1"/>
  <c r="BJ81" i="4" s="1"/>
  <c r="W153" i="4"/>
  <c r="X153" i="4" s="1"/>
  <c r="AW64" i="4"/>
  <c r="BM32" i="4" s="1"/>
  <c r="BM48" i="4" s="1"/>
  <c r="BN81" i="4" s="1"/>
  <c r="W213" i="4"/>
  <c r="X213" i="4" s="1"/>
  <c r="BA64" i="4"/>
  <c r="BQ32" i="4" s="1"/>
  <c r="BQ48" i="4" s="1"/>
  <c r="BR81" i="4" s="1"/>
  <c r="W32" i="4"/>
  <c r="X32" i="4" s="1"/>
  <c r="W154" i="4"/>
  <c r="X154" i="4" s="1"/>
  <c r="AW65" i="4"/>
  <c r="BM33" i="4" s="1"/>
  <c r="BM49" i="4" s="1"/>
  <c r="BN82" i="4" s="1"/>
  <c r="AZ53" i="4"/>
  <c r="BP21" i="4" s="1"/>
  <c r="BP37" i="4" s="1"/>
  <c r="BQ70" i="4" s="1"/>
  <c r="AU60" i="4"/>
  <c r="BK28" i="4" s="1"/>
  <c r="BK44" i="4" s="1"/>
  <c r="BL77" i="4" s="1"/>
  <c r="W126" i="4"/>
  <c r="X126" i="4" s="1"/>
  <c r="AV52" i="4"/>
  <c r="BL20" i="4" s="1"/>
  <c r="BL36" i="4" s="1"/>
  <c r="BM69" i="4" s="1"/>
  <c r="W186" i="4"/>
  <c r="X186" i="4" s="1"/>
  <c r="AZ52" i="4"/>
  <c r="BP20" i="4" s="1"/>
  <c r="BP36" i="4" s="1"/>
  <c r="BQ69" i="4" s="1"/>
  <c r="W246" i="4"/>
  <c r="X246" i="4" s="1"/>
  <c r="BD52" i="4"/>
  <c r="BT20" i="4" s="1"/>
  <c r="BT36" i="4" s="1"/>
  <c r="BU69" i="4" s="1"/>
  <c r="W82" i="4"/>
  <c r="X82" i="4" s="1"/>
  <c r="AS53" i="4"/>
  <c r="BI21" i="4" s="1"/>
  <c r="BI37" i="4" s="1"/>
  <c r="BJ70" i="4" s="1"/>
  <c r="W142" i="4"/>
  <c r="X142" i="4" s="1"/>
  <c r="AW53" i="4"/>
  <c r="BM21" i="4" s="1"/>
  <c r="BM37" i="4" s="1"/>
  <c r="BN70" i="4" s="1"/>
  <c r="W202" i="4"/>
  <c r="X202" i="4" s="1"/>
  <c r="BA53" i="4"/>
  <c r="BQ21" i="4" s="1"/>
  <c r="BQ37" i="4" s="1"/>
  <c r="BR70" i="4" s="1"/>
  <c r="W113" i="4"/>
  <c r="X113" i="4" s="1"/>
  <c r="AU54" i="4"/>
  <c r="BK22" i="4" s="1"/>
  <c r="BK38" i="4" s="1"/>
  <c r="BL71" i="4" s="1"/>
  <c r="W173" i="4"/>
  <c r="X173" i="4" s="1"/>
  <c r="AY54" i="4"/>
  <c r="BO22" i="4" s="1"/>
  <c r="BO38" i="4" s="1"/>
  <c r="BP71" i="4" s="1"/>
  <c r="W233" i="4"/>
  <c r="X233" i="4" s="1"/>
  <c r="BC54" i="4"/>
  <c r="BS22" i="4" s="1"/>
  <c r="BS38" i="4" s="1"/>
  <c r="BT71" i="4" s="1"/>
  <c r="W84" i="4"/>
  <c r="X84" i="4" s="1"/>
  <c r="AS55" i="4"/>
  <c r="BI23" i="4" s="1"/>
  <c r="BI39" i="4" s="1"/>
  <c r="BJ72" i="4" s="1"/>
  <c r="W144" i="4"/>
  <c r="X144" i="4" s="1"/>
  <c r="AW55" i="4"/>
  <c r="BM23" i="4" s="1"/>
  <c r="BM39" i="4" s="1"/>
  <c r="BN72" i="4" s="1"/>
  <c r="W204" i="4"/>
  <c r="X204" i="4" s="1"/>
  <c r="BA55" i="4"/>
  <c r="BQ23" i="4" s="1"/>
  <c r="BQ39" i="4" s="1"/>
  <c r="BR72" i="4" s="1"/>
  <c r="W115" i="4"/>
  <c r="X115" i="4" s="1"/>
  <c r="AU56" i="4"/>
  <c r="BK24" i="4" s="1"/>
  <c r="BK40" i="4" s="1"/>
  <c r="BL73" i="4" s="1"/>
  <c r="W175" i="4"/>
  <c r="X175" i="4" s="1"/>
  <c r="AY56" i="4"/>
  <c r="BO24" i="4" s="1"/>
  <c r="BO40" i="4" s="1"/>
  <c r="BP73" i="4" s="1"/>
  <c r="W235" i="4"/>
  <c r="X235" i="4" s="1"/>
  <c r="BC56" i="4"/>
  <c r="BS24" i="4" s="1"/>
  <c r="BS40" i="4" s="1"/>
  <c r="BT73" i="4" s="1"/>
  <c r="AS57" i="4"/>
  <c r="BI25" i="4" s="1"/>
  <c r="BI41" i="4" s="1"/>
  <c r="BJ74" i="4" s="1"/>
  <c r="W86" i="4"/>
  <c r="X86" i="4" s="1"/>
  <c r="W146" i="4"/>
  <c r="X146" i="4" s="1"/>
  <c r="AW57" i="4"/>
  <c r="BM25" i="4" s="1"/>
  <c r="BM41" i="4" s="1"/>
  <c r="BN74" i="4" s="1"/>
  <c r="W206" i="4"/>
  <c r="X206" i="4" s="1"/>
  <c r="BA57" i="4"/>
  <c r="BQ25" i="4" s="1"/>
  <c r="BQ41" i="4" s="1"/>
  <c r="BR74" i="4" s="1"/>
  <c r="W117" i="4"/>
  <c r="X117" i="4" s="1"/>
  <c r="AU58" i="4"/>
  <c r="BK26" i="4" s="1"/>
  <c r="BK42" i="4" s="1"/>
  <c r="BL75" i="4" s="1"/>
  <c r="W177" i="4"/>
  <c r="X177" i="4" s="1"/>
  <c r="AY58" i="4"/>
  <c r="BO26" i="4" s="1"/>
  <c r="BO42" i="4" s="1"/>
  <c r="BP75" i="4" s="1"/>
  <c r="W237" i="4"/>
  <c r="X237" i="4" s="1"/>
  <c r="BC58" i="4"/>
  <c r="BS26" i="4" s="1"/>
  <c r="BS42" i="4" s="1"/>
  <c r="BT75" i="4" s="1"/>
  <c r="W88" i="4"/>
  <c r="X88" i="4" s="1"/>
  <c r="AS59" i="4"/>
  <c r="BI27" i="4" s="1"/>
  <c r="BI43" i="4" s="1"/>
  <c r="BJ76" i="4" s="1"/>
  <c r="W148" i="4"/>
  <c r="X148" i="4" s="1"/>
  <c r="AW59" i="4"/>
  <c r="BM27" i="4" s="1"/>
  <c r="BM43" i="4" s="1"/>
  <c r="BN76" i="4" s="1"/>
  <c r="W208" i="4"/>
  <c r="X208" i="4" s="1"/>
  <c r="BA59" i="4"/>
  <c r="BQ27" i="4" s="1"/>
  <c r="BQ43" i="4" s="1"/>
  <c r="BR76" i="4" s="1"/>
  <c r="W179" i="4"/>
  <c r="X179" i="4" s="1"/>
  <c r="AY60" i="4"/>
  <c r="BO28" i="4" s="1"/>
  <c r="BO44" i="4" s="1"/>
  <c r="BP77" i="4" s="1"/>
  <c r="W239" i="4"/>
  <c r="X239" i="4" s="1"/>
  <c r="BC60" i="4"/>
  <c r="BS28" i="4" s="1"/>
  <c r="BS44" i="4" s="1"/>
  <c r="BT77" i="4" s="1"/>
  <c r="AW54" i="4"/>
  <c r="BM22" i="4" s="1"/>
  <c r="BM38" i="4" s="1"/>
  <c r="BN71" i="4" s="1"/>
  <c r="BD57" i="4"/>
  <c r="BT25" i="4" s="1"/>
  <c r="BT41" i="4" s="1"/>
  <c r="BU74" i="4" s="1"/>
  <c r="AS65" i="4"/>
  <c r="BI33" i="4" s="1"/>
  <c r="BI49" i="4" s="1"/>
  <c r="BJ82" i="4" s="1"/>
  <c r="W104" i="4"/>
  <c r="X104" i="4" s="1"/>
  <c r="AT60" i="4"/>
  <c r="BJ28" i="4" s="1"/>
  <c r="BJ44" i="4" s="1"/>
  <c r="BK77" i="4" s="1"/>
  <c r="W164" i="4"/>
  <c r="X164" i="4" s="1"/>
  <c r="AX60" i="4"/>
  <c r="BN28" i="4" s="1"/>
  <c r="BN44" i="4" s="1"/>
  <c r="BO77" i="4" s="1"/>
  <c r="W224" i="4"/>
  <c r="X224" i="4" s="1"/>
  <c r="BB60" i="4"/>
  <c r="BR28" i="4" s="1"/>
  <c r="BR44" i="4" s="1"/>
  <c r="BS77" i="4" s="1"/>
  <c r="W106" i="4"/>
  <c r="X106" i="4" s="1"/>
  <c r="AT62" i="4"/>
  <c r="BJ30" i="4" s="1"/>
  <c r="BJ46" i="4" s="1"/>
  <c r="BK79" i="4" s="1"/>
  <c r="W166" i="4"/>
  <c r="X166" i="4" s="1"/>
  <c r="AX62" i="4"/>
  <c r="BN30" i="4" s="1"/>
  <c r="BN46" i="4" s="1"/>
  <c r="BO79" i="4" s="1"/>
  <c r="W226" i="4"/>
  <c r="X226" i="4" s="1"/>
  <c r="BB62" i="4"/>
  <c r="BR30" i="4" s="1"/>
  <c r="BR46" i="4" s="1"/>
  <c r="BS79" i="4" s="1"/>
  <c r="W77" i="4"/>
  <c r="X77" i="4" s="1"/>
  <c r="AR63" i="4"/>
  <c r="BH31" i="4" s="1"/>
  <c r="BH47" i="4" s="1"/>
  <c r="BI80" i="4" s="1"/>
  <c r="W137" i="4"/>
  <c r="X137" i="4" s="1"/>
  <c r="AV63" i="4"/>
  <c r="BL31" i="4" s="1"/>
  <c r="BL47" i="4" s="1"/>
  <c r="BM80" i="4" s="1"/>
  <c r="W197" i="4"/>
  <c r="X197" i="4" s="1"/>
  <c r="AZ63" i="4"/>
  <c r="BP31" i="4" s="1"/>
  <c r="BP47" i="4" s="1"/>
  <c r="BQ80" i="4" s="1"/>
  <c r="W257" i="4"/>
  <c r="X257" i="4" s="1"/>
  <c r="BD63" i="4"/>
  <c r="BT31" i="4" s="1"/>
  <c r="BT47" i="4" s="1"/>
  <c r="BU80" i="4" s="1"/>
  <c r="W108" i="4"/>
  <c r="X108" i="4" s="1"/>
  <c r="AT64" i="4"/>
  <c r="BJ32" i="4" s="1"/>
  <c r="BJ48" i="4" s="1"/>
  <c r="BK81" i="4" s="1"/>
  <c r="W168" i="4"/>
  <c r="X168" i="4" s="1"/>
  <c r="AX64" i="4"/>
  <c r="BN32" i="4" s="1"/>
  <c r="BN48" i="4" s="1"/>
  <c r="BO81" i="4" s="1"/>
  <c r="W228" i="4"/>
  <c r="X228" i="4" s="1"/>
  <c r="BB64" i="4"/>
  <c r="BR32" i="4" s="1"/>
  <c r="BR48" i="4" s="1"/>
  <c r="BS81" i="4" s="1"/>
  <c r="W79" i="4"/>
  <c r="X79" i="4" s="1"/>
  <c r="AR65" i="4"/>
  <c r="BH33" i="4" s="1"/>
  <c r="BH49" i="4" s="1"/>
  <c r="BI82" i="4" s="1"/>
  <c r="W139" i="4"/>
  <c r="X139" i="4" s="1"/>
  <c r="AV65" i="4"/>
  <c r="BL33" i="4" s="1"/>
  <c r="BL49" i="4" s="1"/>
  <c r="BM82" i="4" s="1"/>
  <c r="W199" i="4"/>
  <c r="X199" i="4" s="1"/>
  <c r="AZ65" i="4"/>
  <c r="BP33" i="4" s="1"/>
  <c r="BP49" i="4" s="1"/>
  <c r="BQ82" i="4" s="1"/>
  <c r="W259" i="4"/>
  <c r="X259" i="4" s="1"/>
  <c r="BD65" i="4"/>
  <c r="BT33" i="4" s="1"/>
  <c r="BT49" i="4" s="1"/>
  <c r="BU82" i="4" s="1"/>
  <c r="W110" i="4"/>
  <c r="X110" i="4" s="1"/>
  <c r="AT66" i="4"/>
  <c r="BJ34" i="4" s="1"/>
  <c r="BJ50" i="4" s="1"/>
  <c r="BK83" i="4" s="1"/>
  <c r="W230" i="4"/>
  <c r="X230" i="4" s="1"/>
  <c r="BB66" i="4"/>
  <c r="BR34" i="4" s="1"/>
  <c r="BR50" i="4" s="1"/>
  <c r="BS83" i="4" s="1"/>
  <c r="W49" i="4"/>
  <c r="X49" i="4" s="1"/>
  <c r="AV61" i="4"/>
  <c r="BL29" i="4" s="1"/>
  <c r="BL45" i="4" s="1"/>
  <c r="BM78" i="4" s="1"/>
  <c r="AP63" i="4"/>
  <c r="BF31" i="4" s="1"/>
  <c r="BF47" i="4" s="1"/>
  <c r="BG80" i="4" s="1"/>
  <c r="BA65" i="4"/>
  <c r="BQ33" i="4" s="1"/>
  <c r="BQ49" i="4" s="1"/>
  <c r="BR82" i="4" s="1"/>
  <c r="AQ66" i="4"/>
  <c r="BG34" i="4" s="1"/>
  <c r="BG50" i="4" s="1"/>
  <c r="BH83" i="4" s="1"/>
  <c r="W65" i="4"/>
  <c r="X65" i="4" s="1"/>
  <c r="W125" i="4"/>
  <c r="X125" i="4" s="1"/>
  <c r="AU66" i="4"/>
  <c r="BK34" i="4" s="1"/>
  <c r="BK50" i="4" s="1"/>
  <c r="BL83" i="4" s="1"/>
  <c r="W185" i="4"/>
  <c r="X185" i="4" s="1"/>
  <c r="AY66" i="4"/>
  <c r="BO34" i="4" s="1"/>
  <c r="BO50" i="4" s="1"/>
  <c r="BP83" i="4" s="1"/>
  <c r="W245" i="4"/>
  <c r="X245" i="4" s="1"/>
  <c r="BC66" i="4"/>
  <c r="BS34" i="4" s="1"/>
  <c r="BS50" i="4" s="1"/>
  <c r="BT83" i="4" s="1"/>
  <c r="W46" i="4"/>
  <c r="X46" i="4" s="1"/>
  <c r="W50" i="4"/>
  <c r="X50" i="4" s="1"/>
  <c r="AZ61" i="4"/>
  <c r="BP29" i="4" s="1"/>
  <c r="BP45" i="4" s="1"/>
  <c r="BQ78" i="4" s="1"/>
  <c r="AT63" i="4"/>
  <c r="BJ31" i="4" s="1"/>
  <c r="BJ47" i="4" s="1"/>
  <c r="BK80" i="4" s="1"/>
  <c r="AV64" i="4"/>
  <c r="BL32" i="4" s="1"/>
  <c r="BL48" i="4" s="1"/>
  <c r="BM81" i="4" s="1"/>
  <c r="AX66" i="4"/>
  <c r="BN34" i="4" s="1"/>
  <c r="BN50" i="4" s="1"/>
  <c r="BO83" i="4" s="1"/>
  <c r="W109" i="4"/>
  <c r="X109" i="4" s="1"/>
  <c r="W134" i="4"/>
  <c r="X134" i="4" s="1"/>
  <c r="AV60" i="4"/>
  <c r="BL28" i="4" s="1"/>
  <c r="BL44" i="4" s="1"/>
  <c r="BM77" i="4" s="1"/>
  <c r="W194" i="4"/>
  <c r="X194" i="4" s="1"/>
  <c r="AZ60" i="4"/>
  <c r="BP28" i="4" s="1"/>
  <c r="BP44" i="4" s="1"/>
  <c r="BQ77" i="4" s="1"/>
  <c r="W254" i="4"/>
  <c r="X254" i="4" s="1"/>
  <c r="BD60" i="4"/>
  <c r="BT28" i="4" s="1"/>
  <c r="BT44" i="4" s="1"/>
  <c r="BU77" i="4" s="1"/>
  <c r="W105" i="4"/>
  <c r="X105" i="4" s="1"/>
  <c r="AT61" i="4"/>
  <c r="BJ29" i="4" s="1"/>
  <c r="BJ45" i="4" s="1"/>
  <c r="BK78" i="4" s="1"/>
  <c r="W225" i="4"/>
  <c r="X225" i="4" s="1"/>
  <c r="BB61" i="4"/>
  <c r="BR29" i="4" s="1"/>
  <c r="BR45" i="4" s="1"/>
  <c r="BS78" i="4" s="1"/>
  <c r="W76" i="4"/>
  <c r="X76" i="4" s="1"/>
  <c r="AR62" i="4"/>
  <c r="BH30" i="4" s="1"/>
  <c r="BH46" i="4" s="1"/>
  <c r="BI79" i="4" s="1"/>
  <c r="W136" i="4"/>
  <c r="X136" i="4" s="1"/>
  <c r="AV62" i="4"/>
  <c r="BL30" i="4" s="1"/>
  <c r="BL46" i="4" s="1"/>
  <c r="BM79" i="4" s="1"/>
  <c r="W196" i="4"/>
  <c r="X196" i="4" s="1"/>
  <c r="AZ62" i="4"/>
  <c r="BP30" i="4" s="1"/>
  <c r="BP46" i="4" s="1"/>
  <c r="BQ79" i="4" s="1"/>
  <c r="W256" i="4"/>
  <c r="X256" i="4" s="1"/>
  <c r="BD62" i="4"/>
  <c r="BT30" i="4" s="1"/>
  <c r="BT46" i="4" s="1"/>
  <c r="BU79" i="4" s="1"/>
  <c r="W78" i="4"/>
  <c r="X78" i="4" s="1"/>
  <c r="AR64" i="4"/>
  <c r="BH32" i="4" s="1"/>
  <c r="BH48" i="4" s="1"/>
  <c r="BI81" i="4" s="1"/>
  <c r="W198" i="4"/>
  <c r="X198" i="4" s="1"/>
  <c r="AZ64" i="4"/>
  <c r="BP32" i="4" s="1"/>
  <c r="BP48" i="4" s="1"/>
  <c r="BQ81" i="4" s="1"/>
  <c r="W169" i="4"/>
  <c r="X169" i="4" s="1"/>
  <c r="AX65" i="4"/>
  <c r="BN33" i="4" s="1"/>
  <c r="BN49" i="4" s="1"/>
  <c r="BO82" i="4" s="1"/>
  <c r="W229" i="4"/>
  <c r="X229" i="4" s="1"/>
  <c r="BB65" i="4"/>
  <c r="BR33" i="4" s="1"/>
  <c r="BR49" i="4" s="1"/>
  <c r="BS82" i="4" s="1"/>
  <c r="W80" i="4"/>
  <c r="X80" i="4" s="1"/>
  <c r="AR66" i="4"/>
  <c r="BH34" i="4" s="1"/>
  <c r="BH50" i="4" s="1"/>
  <c r="BI83" i="4" s="1"/>
  <c r="W140" i="4"/>
  <c r="X140" i="4" s="1"/>
  <c r="AV66" i="4"/>
  <c r="BL34" i="4" s="1"/>
  <c r="BL50" i="4" s="1"/>
  <c r="BM83" i="4" s="1"/>
  <c r="AZ66" i="4"/>
  <c r="BP34" i="4" s="1"/>
  <c r="BP50" i="4" s="1"/>
  <c r="BQ83" i="4" s="1"/>
  <c r="W200" i="4"/>
  <c r="X200" i="4" s="1"/>
  <c r="W260" i="4"/>
  <c r="X260" i="4" s="1"/>
  <c r="BD66" i="4"/>
  <c r="BT34" i="4" s="1"/>
  <c r="BT50" i="4" s="1"/>
  <c r="BU83" i="4" s="1"/>
  <c r="BD61" i="4"/>
  <c r="BT29" i="4" s="1"/>
  <c r="BT45" i="4" s="1"/>
  <c r="BU78" i="4" s="1"/>
  <c r="AX63" i="4"/>
  <c r="BN31" i="4" s="1"/>
  <c r="BN47" i="4" s="1"/>
  <c r="BO80" i="4" s="1"/>
  <c r="BD64" i="4"/>
  <c r="BT32" i="4" s="1"/>
  <c r="BT48" i="4" s="1"/>
  <c r="BU81" i="4" s="1"/>
  <c r="W165" i="4"/>
  <c r="X165" i="4" s="1"/>
  <c r="AO52" i="2"/>
  <c r="BE20" i="2" s="1"/>
  <c r="BE36" i="2" s="1"/>
  <c r="BF69" i="2" s="1"/>
  <c r="AQ52" i="2"/>
  <c r="BG20" i="2" s="1"/>
  <c r="BG36" i="2" s="1"/>
  <c r="BH69" i="2" s="1"/>
  <c r="W51" i="2"/>
  <c r="X51" i="2" s="1"/>
  <c r="W66" i="2"/>
  <c r="X66" i="2" s="1"/>
  <c r="AR52" i="2"/>
  <c r="BH20" i="2" s="1"/>
  <c r="BH36" i="2" s="1"/>
  <c r="BI69" i="2" s="1"/>
  <c r="D20" i="2"/>
  <c r="AP52" i="2" s="1"/>
  <c r="BF20" i="2" s="1"/>
  <c r="BF36" i="2" s="1"/>
  <c r="BG69" i="2" s="1"/>
  <c r="AZ55" i="2"/>
  <c r="BP23" i="2" s="1"/>
  <c r="BP39" i="2" s="1"/>
  <c r="BQ72" i="2" s="1"/>
  <c r="AV53" i="2"/>
  <c r="BL21" i="2" s="1"/>
  <c r="BL37" i="2" s="1"/>
  <c r="BM70" i="2" s="1"/>
  <c r="AZ54" i="2"/>
  <c r="BP22" i="2" s="1"/>
  <c r="BP38" i="2" s="1"/>
  <c r="BQ71" i="2" s="1"/>
  <c r="AU53" i="2"/>
  <c r="BK21" i="2" s="1"/>
  <c r="BK37" i="2" s="1"/>
  <c r="BL70" i="2" s="1"/>
  <c r="AV58" i="2"/>
  <c r="BL26" i="2" s="1"/>
  <c r="BL42" i="2" s="1"/>
  <c r="BM75" i="2" s="1"/>
  <c r="BA52" i="2"/>
  <c r="BQ20" i="2" s="1"/>
  <c r="BQ36" i="2" s="1"/>
  <c r="BR69" i="2" s="1"/>
  <c r="BB54" i="2"/>
  <c r="BR22" i="2" s="1"/>
  <c r="BR38" i="2" s="1"/>
  <c r="BS71" i="2" s="1"/>
  <c r="AT61" i="2"/>
  <c r="BJ29" i="2" s="1"/>
  <c r="BJ45" i="2" s="1"/>
  <c r="BK78" i="2" s="1"/>
  <c r="AU59" i="2"/>
  <c r="BK27" i="2" s="1"/>
  <c r="BK43" i="2" s="1"/>
  <c r="BL76" i="2" s="1"/>
  <c r="AT57" i="2"/>
  <c r="BJ25" i="2" s="1"/>
  <c r="BJ41" i="2" s="1"/>
  <c r="BK74" i="2" s="1"/>
  <c r="BB56" i="2"/>
  <c r="BR24" i="2" s="1"/>
  <c r="BR40" i="2" s="1"/>
  <c r="BS73" i="2" s="1"/>
  <c r="AZ52" i="2"/>
  <c r="BP20" i="2" s="1"/>
  <c r="BP36" i="2" s="1"/>
  <c r="BQ69" i="2" s="1"/>
  <c r="AY55" i="2"/>
  <c r="BO23" i="2" s="1"/>
  <c r="BO39" i="2" s="1"/>
  <c r="BP72" i="2" s="1"/>
  <c r="BA54" i="2"/>
  <c r="BQ22" i="2" s="1"/>
  <c r="BQ38" i="2" s="1"/>
  <c r="BR71" i="2" s="1"/>
  <c r="BD55" i="2"/>
  <c r="BT23" i="2" s="1"/>
  <c r="BT39" i="2" s="1"/>
  <c r="BU72" i="2" s="1"/>
  <c r="BD61" i="2"/>
  <c r="BT29" i="2" s="1"/>
  <c r="BT45" i="2" s="1"/>
  <c r="BU78" i="2" s="1"/>
  <c r="BD58" i="2"/>
  <c r="BT26" i="2" s="1"/>
  <c r="BT42" i="2" s="1"/>
  <c r="BU75" i="2" s="1"/>
  <c r="BD57" i="2"/>
  <c r="BT25" i="2" s="1"/>
  <c r="BT41" i="2" s="1"/>
  <c r="BU74" i="2" s="1"/>
  <c r="BD52" i="2"/>
  <c r="BT20" i="2" s="1"/>
  <c r="BT36" i="2" s="1"/>
  <c r="BU69" i="2" s="1"/>
  <c r="BD60" i="2"/>
  <c r="BT28" i="2" s="1"/>
  <c r="BT44" i="2" s="1"/>
  <c r="BU77" i="2" s="1"/>
  <c r="BD56" i="2"/>
  <c r="BT24" i="2" s="1"/>
  <c r="BT40" i="2" s="1"/>
  <c r="BU73" i="2" s="1"/>
  <c r="BD54" i="2"/>
  <c r="BT22" i="2" s="1"/>
  <c r="BT38" i="2" s="1"/>
  <c r="BU71" i="2" s="1"/>
  <c r="BD53" i="2"/>
  <c r="BT21" i="2" s="1"/>
  <c r="BT37" i="2" s="1"/>
  <c r="BU70" i="2" s="1"/>
  <c r="BC61" i="2"/>
  <c r="BS29" i="2" s="1"/>
  <c r="BS45" i="2" s="1"/>
  <c r="BT78" i="2" s="1"/>
  <c r="BC57" i="2"/>
  <c r="BS25" i="2" s="1"/>
  <c r="BS41" i="2" s="1"/>
  <c r="BT74" i="2" s="1"/>
  <c r="BC54" i="2"/>
  <c r="BS22" i="2" s="1"/>
  <c r="BS38" i="2" s="1"/>
  <c r="BT71" i="2" s="1"/>
  <c r="BC55" i="2"/>
  <c r="BS23" i="2" s="1"/>
  <c r="BS39" i="2" s="1"/>
  <c r="BT72" i="2" s="1"/>
  <c r="BC53" i="2"/>
  <c r="BS21" i="2" s="1"/>
  <c r="BS37" i="2" s="1"/>
  <c r="BT70" i="2" s="1"/>
  <c r="BC52" i="2"/>
  <c r="BS20" i="2" s="1"/>
  <c r="BS36" i="2" s="1"/>
  <c r="BT69" i="2" s="1"/>
  <c r="BC60" i="2"/>
  <c r="BS28" i="2" s="1"/>
  <c r="BS44" i="2" s="1"/>
  <c r="BT77" i="2" s="1"/>
  <c r="BC56" i="2"/>
  <c r="BS24" i="2" s="1"/>
  <c r="BS40" i="2" s="1"/>
  <c r="BT73" i="2" s="1"/>
  <c r="P26" i="2"/>
  <c r="W222" i="2" s="1"/>
  <c r="X222" i="2" s="1"/>
  <c r="BB52" i="2"/>
  <c r="BR20" i="2" s="1"/>
  <c r="BR36" i="2" s="1"/>
  <c r="BS69" i="2" s="1"/>
  <c r="BB60" i="2"/>
  <c r="BR28" i="2" s="1"/>
  <c r="BR44" i="2" s="1"/>
  <c r="BS77" i="2" s="1"/>
  <c r="BB59" i="2"/>
  <c r="BR27" i="2" s="1"/>
  <c r="BR43" i="2" s="1"/>
  <c r="BS76" i="2" s="1"/>
  <c r="BB55" i="2"/>
  <c r="BR23" i="2" s="1"/>
  <c r="BR39" i="2" s="1"/>
  <c r="BS72" i="2" s="1"/>
  <c r="O25" i="2"/>
  <c r="W206" i="2" s="1"/>
  <c r="X206" i="2" s="1"/>
  <c r="BA61" i="2"/>
  <c r="BQ29" i="2" s="1"/>
  <c r="BQ45" i="2" s="1"/>
  <c r="BR78" i="2" s="1"/>
  <c r="BA60" i="2"/>
  <c r="BQ28" i="2" s="1"/>
  <c r="BQ44" i="2" s="1"/>
  <c r="BR77" i="2" s="1"/>
  <c r="BA59" i="2"/>
  <c r="BQ27" i="2" s="1"/>
  <c r="BQ43" i="2" s="1"/>
  <c r="BR76" i="2" s="1"/>
  <c r="BA56" i="2"/>
  <c r="BQ24" i="2" s="1"/>
  <c r="BQ40" i="2" s="1"/>
  <c r="BR73" i="2" s="1"/>
  <c r="BA55" i="2"/>
  <c r="BQ23" i="2" s="1"/>
  <c r="BQ39" i="2" s="1"/>
  <c r="BR72" i="2" s="1"/>
  <c r="BA53" i="2"/>
  <c r="BQ21" i="2" s="1"/>
  <c r="BQ37" i="2" s="1"/>
  <c r="BR70" i="2" s="1"/>
  <c r="AZ53" i="2"/>
  <c r="BP21" i="2" s="1"/>
  <c r="BP37" i="2" s="1"/>
  <c r="BQ70" i="2" s="1"/>
  <c r="AZ61" i="2"/>
  <c r="BP29" i="2" s="1"/>
  <c r="BP45" i="2" s="1"/>
  <c r="BQ78" i="2" s="1"/>
  <c r="AZ58" i="2"/>
  <c r="BP26" i="2" s="1"/>
  <c r="BP42" i="2" s="1"/>
  <c r="BQ75" i="2" s="1"/>
  <c r="AZ60" i="2"/>
  <c r="BP28" i="2" s="1"/>
  <c r="BP44" i="2" s="1"/>
  <c r="BQ77" i="2" s="1"/>
  <c r="AZ56" i="2"/>
  <c r="BP24" i="2" s="1"/>
  <c r="BP40" i="2" s="1"/>
  <c r="BQ73" i="2" s="1"/>
  <c r="W173" i="2"/>
  <c r="X173" i="2" s="1"/>
  <c r="AY54" i="2"/>
  <c r="BO22" i="2" s="1"/>
  <c r="BO38" i="2" s="1"/>
  <c r="BP71" i="2" s="1"/>
  <c r="AY60" i="2"/>
  <c r="BO28" i="2" s="1"/>
  <c r="BO44" i="2" s="1"/>
  <c r="BP77" i="2" s="1"/>
  <c r="AY53" i="2"/>
  <c r="BO21" i="2" s="1"/>
  <c r="BO37" i="2" s="1"/>
  <c r="BP70" i="2" s="1"/>
  <c r="M27" i="2"/>
  <c r="W178" i="2" s="1"/>
  <c r="X178" i="2" s="1"/>
  <c r="AY61" i="2"/>
  <c r="BO29" i="2" s="1"/>
  <c r="BO45" i="2" s="1"/>
  <c r="BP78" i="2" s="1"/>
  <c r="AY57" i="2"/>
  <c r="BO25" i="2" s="1"/>
  <c r="BO41" i="2" s="1"/>
  <c r="BP74" i="2" s="1"/>
  <c r="W163" i="2"/>
  <c r="X163" i="2" s="1"/>
  <c r="AX59" i="2"/>
  <c r="BN27" i="2" s="1"/>
  <c r="BN43" i="2" s="1"/>
  <c r="BO76" i="2" s="1"/>
  <c r="W162" i="2"/>
  <c r="X162" i="2" s="1"/>
  <c r="AX58" i="2"/>
  <c r="BN26" i="2" s="1"/>
  <c r="BN42" i="2" s="1"/>
  <c r="BO75" i="2" s="1"/>
  <c r="L22" i="2"/>
  <c r="W158" i="2" s="1"/>
  <c r="X158" i="2" s="1"/>
  <c r="AX60" i="2"/>
  <c r="BN28" i="2" s="1"/>
  <c r="BN44" i="2" s="1"/>
  <c r="BO77" i="2" s="1"/>
  <c r="L23" i="2"/>
  <c r="W159" i="2" s="1"/>
  <c r="X159" i="2" s="1"/>
  <c r="AX56" i="2"/>
  <c r="BN24" i="2" s="1"/>
  <c r="BN40" i="2" s="1"/>
  <c r="BO73" i="2" s="1"/>
  <c r="AX52" i="2"/>
  <c r="BN20" i="2" s="1"/>
  <c r="BN36" i="2" s="1"/>
  <c r="BO69" i="2" s="1"/>
  <c r="AW55" i="2"/>
  <c r="BM23" i="2" s="1"/>
  <c r="BM39" i="2" s="1"/>
  <c r="BN72" i="2" s="1"/>
  <c r="AW54" i="2"/>
  <c r="BM22" i="2" s="1"/>
  <c r="BM38" i="2" s="1"/>
  <c r="BN71" i="2" s="1"/>
  <c r="AW60" i="2"/>
  <c r="BM28" i="2" s="1"/>
  <c r="BM44" i="2" s="1"/>
  <c r="BN77" i="2" s="1"/>
  <c r="AW59" i="2"/>
  <c r="BM27" i="2" s="1"/>
  <c r="BM43" i="2" s="1"/>
  <c r="BN76" i="2" s="1"/>
  <c r="AW57" i="2"/>
  <c r="BM25" i="2" s="1"/>
  <c r="BM41" i="2" s="1"/>
  <c r="BN74" i="2" s="1"/>
  <c r="AW56" i="2"/>
  <c r="BM24" i="2" s="1"/>
  <c r="BM40" i="2" s="1"/>
  <c r="BN73" i="2" s="1"/>
  <c r="AW52" i="2"/>
  <c r="BM20" i="2" s="1"/>
  <c r="BM36" i="2" s="1"/>
  <c r="BN69" i="2" s="1"/>
  <c r="AW58" i="2"/>
  <c r="BM26" i="2" s="1"/>
  <c r="BM42" i="2" s="1"/>
  <c r="BN75" i="2" s="1"/>
  <c r="AW53" i="2"/>
  <c r="BM21" i="2" s="1"/>
  <c r="BM37" i="2" s="1"/>
  <c r="BN70" i="2" s="1"/>
  <c r="W133" i="2"/>
  <c r="X133" i="2" s="1"/>
  <c r="AV59" i="2"/>
  <c r="BL27" i="2" s="1"/>
  <c r="BL43" i="2" s="1"/>
  <c r="BM76" i="2" s="1"/>
  <c r="W128" i="2"/>
  <c r="X128" i="2" s="1"/>
  <c r="AV54" i="2"/>
  <c r="BL22" i="2" s="1"/>
  <c r="BL38" i="2" s="1"/>
  <c r="BM71" i="2" s="1"/>
  <c r="AV61" i="2"/>
  <c r="BL29" i="2" s="1"/>
  <c r="BL45" i="2" s="1"/>
  <c r="BM78" i="2" s="1"/>
  <c r="AV52" i="2"/>
  <c r="BL20" i="2" s="1"/>
  <c r="BL36" i="2" s="1"/>
  <c r="BM69" i="2" s="1"/>
  <c r="AV56" i="2"/>
  <c r="BL24" i="2" s="1"/>
  <c r="BL40" i="2" s="1"/>
  <c r="BM73" i="2" s="1"/>
  <c r="AV57" i="2"/>
  <c r="BL25" i="2" s="1"/>
  <c r="BL41" i="2" s="1"/>
  <c r="BM74" i="2" s="1"/>
  <c r="AU61" i="2"/>
  <c r="BK29" i="2" s="1"/>
  <c r="BK45" i="2" s="1"/>
  <c r="BL78" i="2" s="1"/>
  <c r="AU56" i="2"/>
  <c r="BK24" i="2" s="1"/>
  <c r="BK40" i="2" s="1"/>
  <c r="BL73" i="2" s="1"/>
  <c r="AU58" i="2"/>
  <c r="BK26" i="2" s="1"/>
  <c r="BK42" i="2" s="1"/>
  <c r="BL75" i="2" s="1"/>
  <c r="AU55" i="2"/>
  <c r="BK23" i="2" s="1"/>
  <c r="BK39" i="2" s="1"/>
  <c r="BL72" i="2" s="1"/>
  <c r="AU52" i="2"/>
  <c r="BK20" i="2" s="1"/>
  <c r="BK36" i="2" s="1"/>
  <c r="BL69" i="2" s="1"/>
  <c r="I22" i="2"/>
  <c r="AU54" i="2" s="1"/>
  <c r="BK22" i="2" s="1"/>
  <c r="BK38" i="2" s="1"/>
  <c r="BL71" i="2" s="1"/>
  <c r="AU60" i="2"/>
  <c r="BK28" i="2" s="1"/>
  <c r="BK44" i="2" s="1"/>
  <c r="BL77" i="2" s="1"/>
  <c r="AU57" i="2"/>
  <c r="BK25" i="2" s="1"/>
  <c r="BK41" i="2" s="1"/>
  <c r="BL74" i="2" s="1"/>
  <c r="W99" i="2"/>
  <c r="X99" i="2" s="1"/>
  <c r="AT55" i="2"/>
  <c r="BJ23" i="2" s="1"/>
  <c r="BJ39" i="2" s="1"/>
  <c r="BK72" i="2" s="1"/>
  <c r="AT60" i="2"/>
  <c r="BJ28" i="2" s="1"/>
  <c r="BJ44" i="2" s="1"/>
  <c r="BK77" i="2" s="1"/>
  <c r="AT58" i="2"/>
  <c r="BJ26" i="2" s="1"/>
  <c r="BJ42" i="2" s="1"/>
  <c r="BK75" i="2" s="1"/>
  <c r="AT56" i="2"/>
  <c r="BJ24" i="2" s="1"/>
  <c r="BJ40" i="2" s="1"/>
  <c r="BK73" i="2" s="1"/>
  <c r="AT54" i="2"/>
  <c r="BJ22" i="2" s="1"/>
  <c r="BJ38" i="2" s="1"/>
  <c r="BK71" i="2" s="1"/>
  <c r="AT52" i="2"/>
  <c r="BJ20" i="2" s="1"/>
  <c r="BJ36" i="2" s="1"/>
  <c r="BK69" i="2" s="1"/>
  <c r="W84" i="2"/>
  <c r="X84" i="2" s="1"/>
  <c r="AS55" i="2"/>
  <c r="BI23" i="2" s="1"/>
  <c r="BI39" i="2" s="1"/>
  <c r="BJ72" i="2" s="1"/>
  <c r="W83" i="2"/>
  <c r="X83" i="2" s="1"/>
  <c r="AS54" i="2"/>
  <c r="BI22" i="2" s="1"/>
  <c r="BI38" i="2" s="1"/>
  <c r="BJ71" i="2" s="1"/>
  <c r="W87" i="2"/>
  <c r="X87" i="2" s="1"/>
  <c r="AS58" i="2"/>
  <c r="BI26" i="2" s="1"/>
  <c r="BI42" i="2" s="1"/>
  <c r="BJ75" i="2" s="1"/>
  <c r="AS60" i="2"/>
  <c r="BI28" i="2" s="1"/>
  <c r="BI44" i="2" s="1"/>
  <c r="BJ77" i="2" s="1"/>
  <c r="AS56" i="2"/>
  <c r="BI24" i="2" s="1"/>
  <c r="BI40" i="2" s="1"/>
  <c r="BJ73" i="2" s="1"/>
  <c r="AS52" i="2"/>
  <c r="BI20" i="2" s="1"/>
  <c r="BI36" i="2" s="1"/>
  <c r="BJ69" i="2" s="1"/>
  <c r="AS59" i="2"/>
  <c r="BI27" i="2" s="1"/>
  <c r="BI43" i="2" s="1"/>
  <c r="BJ76" i="2" s="1"/>
  <c r="AS61" i="2"/>
  <c r="BI29" i="2" s="1"/>
  <c r="BI45" i="2" s="1"/>
  <c r="BJ78" i="2" s="1"/>
  <c r="AS57" i="2"/>
  <c r="BI25" i="2" s="1"/>
  <c r="BI41" i="2" s="1"/>
  <c r="BJ74" i="2" s="1"/>
  <c r="AS53" i="2"/>
  <c r="BI21" i="2" s="1"/>
  <c r="BI37" i="2" s="1"/>
  <c r="BJ70" i="2" s="1"/>
  <c r="W134" i="2"/>
  <c r="X134" i="2" s="1"/>
  <c r="W97" i="2"/>
  <c r="X97" i="2" s="1"/>
  <c r="W129" i="2"/>
  <c r="X129" i="2" s="1"/>
  <c r="W175" i="2"/>
  <c r="X175" i="2" s="1"/>
  <c r="W207" i="2"/>
  <c r="X207" i="2" s="1"/>
  <c r="X143" i="2"/>
  <c r="W150" i="2"/>
  <c r="X150" i="2" s="1"/>
  <c r="W171" i="2"/>
  <c r="X171" i="2" s="1"/>
  <c r="W238" i="2"/>
  <c r="X238" i="2" s="1"/>
  <c r="X249" i="2"/>
  <c r="W103" i="2"/>
  <c r="X103" i="2" s="1"/>
  <c r="W191" i="2"/>
  <c r="X191" i="2" s="1"/>
  <c r="W233" i="2"/>
  <c r="X233" i="2" s="1"/>
  <c r="X254" i="2"/>
  <c r="M26" i="2"/>
  <c r="W177" i="2" s="1"/>
  <c r="X177" i="2" s="1"/>
  <c r="Q26" i="2"/>
  <c r="P29" i="2"/>
  <c r="L29" i="2"/>
  <c r="AX61" i="2" s="1"/>
  <c r="BN29" i="2" s="1"/>
  <c r="BN45" i="2" s="1"/>
  <c r="BO78" i="2" s="1"/>
  <c r="R27" i="2"/>
  <c r="N27" i="2"/>
  <c r="D21" i="2"/>
  <c r="Y5" i="2" s="1"/>
  <c r="AA37" i="2" s="1"/>
  <c r="AB37" i="2" s="1"/>
  <c r="F21" i="2"/>
  <c r="W67" i="2" s="1"/>
  <c r="X67" i="2" s="1"/>
  <c r="E21" i="2"/>
  <c r="AQ53" i="2" s="1"/>
  <c r="BG21" i="2" s="1"/>
  <c r="BG37" i="2" s="1"/>
  <c r="BH70" i="2" s="1"/>
  <c r="C21" i="2"/>
  <c r="W22" i="2" s="1"/>
  <c r="X22" i="2" s="1"/>
  <c r="B21" i="2"/>
  <c r="AM21" i="2" s="1"/>
  <c r="AN21" i="2" s="1"/>
  <c r="AN37" i="2" s="1"/>
  <c r="AO70" i="2" s="1"/>
  <c r="X108" i="2"/>
  <c r="X102" i="2"/>
  <c r="X98" i="2"/>
  <c r="X96" i="2"/>
  <c r="X200" i="2"/>
  <c r="X194" i="2"/>
  <c r="X192" i="2"/>
  <c r="X180" i="2"/>
  <c r="X120" i="2"/>
  <c r="X149" i="2"/>
  <c r="X89" i="2"/>
  <c r="X118" i="2"/>
  <c r="X147" i="2"/>
  <c r="X176" i="2"/>
  <c r="X116" i="2"/>
  <c r="X145" i="2"/>
  <c r="X85" i="2"/>
  <c r="X174" i="2"/>
  <c r="X114" i="2"/>
  <c r="X172" i="2"/>
  <c r="X112" i="2"/>
  <c r="X141" i="2"/>
  <c r="X81" i="2"/>
  <c r="X244" i="2"/>
  <c r="X240" i="2"/>
  <c r="X239" i="2"/>
  <c r="X236" i="2"/>
  <c r="X235" i="2"/>
  <c r="X234" i="2"/>
  <c r="X232" i="2"/>
  <c r="AL5" i="2"/>
  <c r="AA232" i="2" s="1"/>
  <c r="AB232" i="2" s="1"/>
  <c r="X231" i="2"/>
  <c r="AL4" i="2"/>
  <c r="AA231" i="2" s="1"/>
  <c r="AB231" i="2" s="1"/>
  <c r="X260" i="2"/>
  <c r="X256" i="2"/>
  <c r="X252" i="2"/>
  <c r="X248" i="2"/>
  <c r="AM6" i="2"/>
  <c r="AA248" i="2" s="1"/>
  <c r="AB248" i="2" s="1"/>
  <c r="AO20" i="2"/>
  <c r="W21" i="2"/>
  <c r="X21" i="2" s="1"/>
  <c r="X168" i="2"/>
  <c r="W48" i="2"/>
  <c r="X48" i="2" s="1"/>
  <c r="X135" i="2"/>
  <c r="X164" i="2"/>
  <c r="X131" i="2"/>
  <c r="X160" i="2"/>
  <c r="X156" i="2"/>
  <c r="X196" i="2"/>
  <c r="X195" i="2"/>
  <c r="X190" i="2"/>
  <c r="X188" i="2"/>
  <c r="X187" i="2"/>
  <c r="W35" i="2"/>
  <c r="X35" i="2" s="1"/>
  <c r="X184" i="2"/>
  <c r="X124" i="2"/>
  <c r="W34" i="2"/>
  <c r="X34" i="2" s="1"/>
  <c r="X140" i="2"/>
  <c r="X80" i="2"/>
  <c r="W49" i="2"/>
  <c r="X49" i="2" s="1"/>
  <c r="X138" i="2"/>
  <c r="W47" i="2"/>
  <c r="X47" i="2" s="1"/>
  <c r="X136" i="2"/>
  <c r="X76" i="2"/>
  <c r="X105" i="2"/>
  <c r="X132" i="2"/>
  <c r="X101" i="2"/>
  <c r="X130" i="2"/>
  <c r="X126" i="2"/>
  <c r="X228" i="2"/>
  <c r="X224" i="2"/>
  <c r="X223" i="2"/>
  <c r="X220" i="2"/>
  <c r="X219" i="2"/>
  <c r="X218" i="2"/>
  <c r="X216" i="2"/>
  <c r="X255" i="2"/>
  <c r="X251" i="2"/>
  <c r="X247" i="2"/>
  <c r="AM5" i="2"/>
  <c r="AA247" i="2" s="1"/>
  <c r="AB247" i="2" s="1"/>
  <c r="X104" i="2"/>
  <c r="X100" i="2"/>
  <c r="X127" i="2"/>
  <c r="X189" i="2"/>
  <c r="X186" i="2"/>
  <c r="W33" i="2"/>
  <c r="X33" i="2" s="1"/>
  <c r="X152" i="2"/>
  <c r="X92" i="2"/>
  <c r="X90" i="2"/>
  <c r="X179" i="2"/>
  <c r="X119" i="2"/>
  <c r="X148" i="2"/>
  <c r="X88" i="2"/>
  <c r="X117" i="2"/>
  <c r="X146" i="2"/>
  <c r="X86" i="2"/>
  <c r="X115" i="2"/>
  <c r="X144" i="2"/>
  <c r="X142" i="2"/>
  <c r="X82" i="2"/>
  <c r="X111" i="2"/>
  <c r="X212" i="2"/>
  <c r="X210" i="2"/>
  <c r="X209" i="2"/>
  <c r="X208" i="2"/>
  <c r="X205" i="2"/>
  <c r="X204" i="2"/>
  <c r="X203" i="2"/>
  <c r="X202" i="2"/>
  <c r="X201" i="2"/>
  <c r="X250" i="2"/>
  <c r="AM4" i="2"/>
  <c r="AA246" i="2" s="1"/>
  <c r="AB246" i="2" s="1"/>
  <c r="X246" i="2"/>
  <c r="W50" i="2"/>
  <c r="X50" i="2" s="1"/>
  <c r="Y256" i="4" l="1"/>
  <c r="Y257" i="4"/>
  <c r="Y246" i="6"/>
  <c r="AQ47" i="6"/>
  <c r="AR80" i="6" s="1"/>
  <c r="BC36" i="6"/>
  <c r="BD69" i="6" s="1"/>
  <c r="Y47" i="6"/>
  <c r="Y242" i="6"/>
  <c r="BC46" i="6"/>
  <c r="BD79" i="6" s="1"/>
  <c r="BC50" i="4"/>
  <c r="BD83" i="4" s="1"/>
  <c r="BD46" i="6"/>
  <c r="BE79" i="6" s="1"/>
  <c r="BL9" i="7"/>
  <c r="BD49" i="6"/>
  <c r="BE82" i="6" s="1"/>
  <c r="AP48" i="6"/>
  <c r="AQ81" i="6" s="1"/>
  <c r="BT14" i="6"/>
  <c r="Y33" i="4"/>
  <c r="BC48" i="4"/>
  <c r="BD81" i="4" s="1"/>
  <c r="BC47" i="4"/>
  <c r="BD80" i="4" s="1"/>
  <c r="BC48" i="6"/>
  <c r="BD81" i="6" s="1"/>
  <c r="AP46" i="6"/>
  <c r="AQ79" i="6" s="1"/>
  <c r="CK17" i="6"/>
  <c r="DB17" i="6" s="1"/>
  <c r="AO20" i="5"/>
  <c r="AO36" i="5" s="1"/>
  <c r="AP69" i="5" s="1"/>
  <c r="AA21" i="5"/>
  <c r="AB21" i="5" s="1"/>
  <c r="BC20" i="5"/>
  <c r="BC36" i="5" s="1"/>
  <c r="BD69" i="5" s="1"/>
  <c r="AA231" i="5"/>
  <c r="AB231" i="5" s="1"/>
  <c r="BC21" i="4"/>
  <c r="BC37" i="4" s="1"/>
  <c r="BD70" i="4" s="1"/>
  <c r="AA232" i="4"/>
  <c r="AB232" i="4" s="1"/>
  <c r="AP33" i="4"/>
  <c r="AP49" i="4" s="1"/>
  <c r="AQ82" i="4" s="1"/>
  <c r="AA49" i="4"/>
  <c r="AB49" i="4" s="1"/>
  <c r="AP30" i="4"/>
  <c r="Y46" i="4" s="1"/>
  <c r="AA46" i="4"/>
  <c r="AB46" i="4" s="1"/>
  <c r="AO33" i="6"/>
  <c r="AO49" i="6" s="1"/>
  <c r="AP82" i="6" s="1"/>
  <c r="AA34" i="6"/>
  <c r="AB34" i="6" s="1"/>
  <c r="AO34" i="6"/>
  <c r="AO50" i="6" s="1"/>
  <c r="AP83" i="6" s="1"/>
  <c r="AA35" i="6"/>
  <c r="AB35" i="6" s="1"/>
  <c r="AO31" i="4"/>
  <c r="AA32" i="4"/>
  <c r="AB32" i="4" s="1"/>
  <c r="AP18" i="4"/>
  <c r="BX18" i="4" s="1"/>
  <c r="CO18" i="4" s="1"/>
  <c r="AA50" i="4"/>
  <c r="AB50" i="4" s="1"/>
  <c r="BC5" i="6"/>
  <c r="BT5" i="6" s="1"/>
  <c r="AA232" i="6"/>
  <c r="AB232" i="6" s="1"/>
  <c r="AO30" i="4"/>
  <c r="AO46" i="4" s="1"/>
  <c r="AP79" i="4" s="1"/>
  <c r="AA31" i="4"/>
  <c r="AB31" i="4" s="1"/>
  <c r="BD48" i="6"/>
  <c r="BE81" i="6" s="1"/>
  <c r="AP30" i="5"/>
  <c r="AP46" i="5" s="1"/>
  <c r="AQ79" i="5" s="1"/>
  <c r="AA46" i="5"/>
  <c r="AB46" i="5" s="1"/>
  <c r="Y260" i="6"/>
  <c r="BC50" i="6"/>
  <c r="BD83" i="6" s="1"/>
  <c r="Y50" i="6"/>
  <c r="BD20" i="5"/>
  <c r="BD36" i="5" s="1"/>
  <c r="BE69" i="5" s="1"/>
  <c r="AA246" i="5"/>
  <c r="AB246" i="5" s="1"/>
  <c r="AQ14" i="5"/>
  <c r="BH14" i="5" s="1"/>
  <c r="AA61" i="5"/>
  <c r="AB61" i="5" s="1"/>
  <c r="BC21" i="5"/>
  <c r="Y232" i="5" s="1"/>
  <c r="AA232" i="5"/>
  <c r="AB232" i="5" s="1"/>
  <c r="BC32" i="5"/>
  <c r="BC48" i="5" s="1"/>
  <c r="BD81" i="5" s="1"/>
  <c r="AA243" i="5"/>
  <c r="AB243" i="5" s="1"/>
  <c r="AO33" i="4"/>
  <c r="AA34" i="4"/>
  <c r="AB34" i="4" s="1"/>
  <c r="AQ30" i="6"/>
  <c r="AA61" i="6"/>
  <c r="AB61" i="6" s="1"/>
  <c r="AP34" i="5"/>
  <c r="Y50" i="5" s="1"/>
  <c r="AA50" i="5"/>
  <c r="AB50" i="5" s="1"/>
  <c r="AQ31" i="5"/>
  <c r="Y62" i="5" s="1"/>
  <c r="AA62" i="5"/>
  <c r="AB62" i="5" s="1"/>
  <c r="AO33" i="5"/>
  <c r="AO49" i="5" s="1"/>
  <c r="AP82" i="5" s="1"/>
  <c r="AA34" i="5"/>
  <c r="AB34" i="5" s="1"/>
  <c r="AP15" i="5"/>
  <c r="BX15" i="5" s="1"/>
  <c r="CO15" i="5" s="1"/>
  <c r="AA47" i="5"/>
  <c r="AB47" i="5" s="1"/>
  <c r="AQ32" i="5"/>
  <c r="AQ48" i="5" s="1"/>
  <c r="AR81" i="5" s="1"/>
  <c r="AA63" i="5"/>
  <c r="AB63" i="5" s="1"/>
  <c r="AP32" i="4"/>
  <c r="AP48" i="4" s="1"/>
  <c r="AQ81" i="4" s="1"/>
  <c r="AA48" i="4"/>
  <c r="AB48" i="4" s="1"/>
  <c r="AO32" i="6"/>
  <c r="AO48" i="6" s="1"/>
  <c r="AP81" i="6" s="1"/>
  <c r="AA33" i="6"/>
  <c r="AB33" i="6" s="1"/>
  <c r="BD49" i="4"/>
  <c r="BE82" i="4" s="1"/>
  <c r="AO30" i="5"/>
  <c r="AO46" i="5" s="1"/>
  <c r="AP79" i="5" s="1"/>
  <c r="AA31" i="5"/>
  <c r="AB31" i="5" s="1"/>
  <c r="AP33" i="5"/>
  <c r="AP49" i="5" s="1"/>
  <c r="AQ82" i="5" s="1"/>
  <c r="AA49" i="5"/>
  <c r="AB49" i="5" s="1"/>
  <c r="BD31" i="5"/>
  <c r="Y257" i="5" s="1"/>
  <c r="AA257" i="5"/>
  <c r="AB257" i="5" s="1"/>
  <c r="AO18" i="5"/>
  <c r="BW18" i="5" s="1"/>
  <c r="CN18" i="5" s="1"/>
  <c r="AA35" i="5"/>
  <c r="AB35" i="5" s="1"/>
  <c r="BD33" i="5"/>
  <c r="Y259" i="5" s="1"/>
  <c r="AA259" i="5"/>
  <c r="AB259" i="5" s="1"/>
  <c r="AP32" i="5"/>
  <c r="AP48" i="5" s="1"/>
  <c r="AQ81" i="5" s="1"/>
  <c r="AA48" i="5"/>
  <c r="AB48" i="5" s="1"/>
  <c r="BD36" i="4"/>
  <c r="BE69" i="4" s="1"/>
  <c r="BC18" i="5"/>
  <c r="BT18" i="5" s="1"/>
  <c r="AA245" i="5"/>
  <c r="AB245" i="5" s="1"/>
  <c r="BC31" i="5"/>
  <c r="BC47" i="5" s="1"/>
  <c r="BD80" i="5" s="1"/>
  <c r="AA242" i="5"/>
  <c r="AB242" i="5" s="1"/>
  <c r="BD30" i="5"/>
  <c r="BD46" i="5" s="1"/>
  <c r="BE79" i="5" s="1"/>
  <c r="AA256" i="5"/>
  <c r="AB256" i="5" s="1"/>
  <c r="BC4" i="4"/>
  <c r="CK4" i="4" s="1"/>
  <c r="DB4" i="4" s="1"/>
  <c r="AA231" i="4"/>
  <c r="AB231" i="4" s="1"/>
  <c r="BD32" i="4"/>
  <c r="Y258" i="4" s="1"/>
  <c r="AA258" i="4"/>
  <c r="AB258" i="4" s="1"/>
  <c r="AP31" i="4"/>
  <c r="Y47" i="4" s="1"/>
  <c r="AA47" i="4"/>
  <c r="AB47" i="4" s="1"/>
  <c r="AO30" i="6"/>
  <c r="Y31" i="6" s="1"/>
  <c r="AA31" i="6"/>
  <c r="AB31" i="6" s="1"/>
  <c r="AO31" i="6"/>
  <c r="AO47" i="6" s="1"/>
  <c r="AP80" i="6" s="1"/>
  <c r="AA32" i="6"/>
  <c r="AB32" i="6" s="1"/>
  <c r="AP33" i="6"/>
  <c r="AP49" i="6" s="1"/>
  <c r="AQ82" i="6" s="1"/>
  <c r="AA49" i="6"/>
  <c r="AB49" i="6" s="1"/>
  <c r="BD31" i="6"/>
  <c r="BD47" i="6" s="1"/>
  <c r="BE80" i="6" s="1"/>
  <c r="AA257" i="6"/>
  <c r="AB257" i="6" s="1"/>
  <c r="Y256" i="5"/>
  <c r="BC20" i="4"/>
  <c r="Y231" i="4" s="1"/>
  <c r="BD14" i="5"/>
  <c r="CL14" i="5" s="1"/>
  <c r="DC14" i="5" s="1"/>
  <c r="BC15" i="5"/>
  <c r="BT15" i="5" s="1"/>
  <c r="BC37" i="5"/>
  <c r="BD70" i="5" s="1"/>
  <c r="AO15" i="4"/>
  <c r="BF15" i="4" s="1"/>
  <c r="BC5" i="5"/>
  <c r="BT5" i="5" s="1"/>
  <c r="BI9" i="7"/>
  <c r="AU41" i="7"/>
  <c r="AV74" i="7" s="1"/>
  <c r="AO16" i="6"/>
  <c r="BW16" i="6" s="1"/>
  <c r="CN16" i="6" s="1"/>
  <c r="AP41" i="7"/>
  <c r="AQ74" i="7" s="1"/>
  <c r="BD50" i="4"/>
  <c r="BE83" i="4" s="1"/>
  <c r="AO17" i="4"/>
  <c r="BF17" i="4" s="1"/>
  <c r="AP17" i="6"/>
  <c r="BX17" i="6" s="1"/>
  <c r="CO17" i="6" s="1"/>
  <c r="BC21" i="6"/>
  <c r="Y232" i="6" s="1"/>
  <c r="AQ30" i="5"/>
  <c r="Y61" i="5" s="1"/>
  <c r="AO14" i="4"/>
  <c r="BF14" i="4" s="1"/>
  <c r="AP17" i="4"/>
  <c r="BG17" i="4" s="1"/>
  <c r="AP14" i="4"/>
  <c r="BX14" i="4" s="1"/>
  <c r="CO14" i="4" s="1"/>
  <c r="BD4" i="5"/>
  <c r="CL4" i="5" s="1"/>
  <c r="DC4" i="5" s="1"/>
  <c r="BC5" i="4"/>
  <c r="BT5" i="4" s="1"/>
  <c r="AO18" i="6"/>
  <c r="BF18" i="6" s="1"/>
  <c r="AO17" i="6"/>
  <c r="BW17" i="6" s="1"/>
  <c r="CN17" i="6" s="1"/>
  <c r="CL14" i="4"/>
  <c r="DC14" i="4" s="1"/>
  <c r="W51" i="6"/>
  <c r="X51" i="6" s="1"/>
  <c r="AP15" i="4"/>
  <c r="BX15" i="4" s="1"/>
  <c r="CO15" i="4" s="1"/>
  <c r="AP16" i="4"/>
  <c r="AO14" i="6"/>
  <c r="BW14" i="6" s="1"/>
  <c r="CN14" i="6" s="1"/>
  <c r="BD15" i="6"/>
  <c r="CL15" i="6" s="1"/>
  <c r="DC15" i="6" s="1"/>
  <c r="BT4" i="6"/>
  <c r="BD16" i="4"/>
  <c r="CL16" i="4" s="1"/>
  <c r="DC16" i="4" s="1"/>
  <c r="CL18" i="4"/>
  <c r="DC18" i="4" s="1"/>
  <c r="AO15" i="6"/>
  <c r="BW15" i="6" s="1"/>
  <c r="CN15" i="6" s="1"/>
  <c r="BG9" i="7"/>
  <c r="AP31" i="5"/>
  <c r="Y47" i="5" s="1"/>
  <c r="AO4" i="5"/>
  <c r="BW4" i="5" s="1"/>
  <c r="CN4" i="5" s="1"/>
  <c r="BC4" i="5"/>
  <c r="CK4" i="5" s="1"/>
  <c r="DB4" i="5" s="1"/>
  <c r="AQ16" i="5"/>
  <c r="BH16" i="5" s="1"/>
  <c r="AR41" i="7"/>
  <c r="AS74" i="7" s="1"/>
  <c r="AO9" i="7"/>
  <c r="AO25" i="7"/>
  <c r="AQ57" i="7"/>
  <c r="BG25" i="7" s="1"/>
  <c r="BG41" i="7" s="1"/>
  <c r="BH74" i="7" s="1"/>
  <c r="Y69" i="7"/>
  <c r="AR39" i="7"/>
  <c r="AS72" i="7" s="1"/>
  <c r="Y101" i="7"/>
  <c r="AT41" i="7"/>
  <c r="AU74" i="7" s="1"/>
  <c r="F26" i="7"/>
  <c r="AA10" i="7" s="1"/>
  <c r="AA72" i="7" s="1"/>
  <c r="AB72" i="7" s="1"/>
  <c r="C26" i="7"/>
  <c r="X10" i="7" s="1"/>
  <c r="AA27" i="7" s="1"/>
  <c r="AB27" i="7" s="1"/>
  <c r="AU26" i="7"/>
  <c r="AU10" i="7"/>
  <c r="W26" i="7"/>
  <c r="X26" i="7" s="1"/>
  <c r="W56" i="7"/>
  <c r="X56" i="7" s="1"/>
  <c r="BW7" i="7"/>
  <c r="CN7" i="7" s="1"/>
  <c r="BF7" i="7"/>
  <c r="AS41" i="7"/>
  <c r="AT74" i="7" s="1"/>
  <c r="Y86" i="7"/>
  <c r="BF8" i="7"/>
  <c r="BW8" i="7"/>
  <c r="CN8" i="7" s="1"/>
  <c r="AD11" i="7"/>
  <c r="AA118" i="7" s="1"/>
  <c r="AB118" i="7" s="1"/>
  <c r="AM11" i="7"/>
  <c r="AA253" i="7" s="1"/>
  <c r="AB253" i="7" s="1"/>
  <c r="AG11" i="7"/>
  <c r="AA163" i="7" s="1"/>
  <c r="AB163" i="7" s="1"/>
  <c r="AL11" i="7"/>
  <c r="AA238" i="7" s="1"/>
  <c r="AB238" i="7" s="1"/>
  <c r="AI11" i="7"/>
  <c r="AA193" i="7" s="1"/>
  <c r="AB193" i="7" s="1"/>
  <c r="AH11" i="7"/>
  <c r="AA178" i="7" s="1"/>
  <c r="AB178" i="7" s="1"/>
  <c r="AK11" i="7"/>
  <c r="AA223" i="7" s="1"/>
  <c r="AB223" i="7" s="1"/>
  <c r="AJ11" i="7"/>
  <c r="AA208" i="7" s="1"/>
  <c r="AB208" i="7" s="1"/>
  <c r="AB11" i="7"/>
  <c r="AA88" i="7" s="1"/>
  <c r="AB88" i="7" s="1"/>
  <c r="AC11" i="7"/>
  <c r="AA103" i="7" s="1"/>
  <c r="AB103" i="7" s="1"/>
  <c r="AE11" i="7"/>
  <c r="AA133" i="7" s="1"/>
  <c r="AB133" i="7" s="1"/>
  <c r="AF11" i="7"/>
  <c r="AA148" i="7" s="1"/>
  <c r="AB148" i="7" s="1"/>
  <c r="F27" i="7"/>
  <c r="AA11" i="7" s="1"/>
  <c r="AA73" i="7" s="1"/>
  <c r="AB73" i="7" s="1"/>
  <c r="D27" i="7"/>
  <c r="Y11" i="7" s="1"/>
  <c r="AA43" i="7" s="1"/>
  <c r="AB43" i="7" s="1"/>
  <c r="E27" i="7"/>
  <c r="Z11" i="7" s="1"/>
  <c r="AA58" i="7" s="1"/>
  <c r="AB58" i="7" s="1"/>
  <c r="B27" i="7"/>
  <c r="AM27" i="7" s="1"/>
  <c r="AN27" i="7" s="1"/>
  <c r="AN43" i="7" s="1"/>
  <c r="AO76" i="7" s="1"/>
  <c r="C27" i="7"/>
  <c r="X11" i="7" s="1"/>
  <c r="AA28" i="7" s="1"/>
  <c r="AB28" i="7" s="1"/>
  <c r="D26" i="7"/>
  <c r="W42" i="7" s="1"/>
  <c r="X42" i="7" s="1"/>
  <c r="BC10" i="7"/>
  <c r="BC26" i="7"/>
  <c r="AT10" i="7"/>
  <c r="AT26" i="7"/>
  <c r="Y236" i="7"/>
  <c r="BC41" i="7"/>
  <c r="BD74" i="7" s="1"/>
  <c r="AO57" i="7"/>
  <c r="BE25" i="7" s="1"/>
  <c r="BE41" i="7" s="1"/>
  <c r="BF74" i="7" s="1"/>
  <c r="AO39" i="7"/>
  <c r="AP72" i="7" s="1"/>
  <c r="Y24" i="7"/>
  <c r="CA9" i="7"/>
  <c r="CR9" i="7" s="1"/>
  <c r="BJ9" i="7"/>
  <c r="Y25" i="7"/>
  <c r="AO40" i="7"/>
  <c r="AP73" i="7" s="1"/>
  <c r="BU9" i="7"/>
  <c r="CL9" i="7"/>
  <c r="DC9" i="7" s="1"/>
  <c r="E26" i="7"/>
  <c r="W57" i="7" s="1"/>
  <c r="X57" i="7" s="1"/>
  <c r="BD10" i="7"/>
  <c r="BD26" i="7"/>
  <c r="BT9" i="7"/>
  <c r="CK9" i="7"/>
  <c r="DB9" i="7" s="1"/>
  <c r="AQ25" i="7"/>
  <c r="AQ9" i="7"/>
  <c r="BI7" i="7"/>
  <c r="BZ7" i="7"/>
  <c r="CQ7" i="7" s="1"/>
  <c r="CB9" i="7"/>
  <c r="CS9" i="7" s="1"/>
  <c r="BK9" i="7"/>
  <c r="Y251" i="7"/>
  <c r="BD41" i="7"/>
  <c r="BE74" i="7" s="1"/>
  <c r="AV10" i="7"/>
  <c r="AV26" i="7"/>
  <c r="AS26" i="7"/>
  <c r="AS10" i="7"/>
  <c r="AP53" i="6"/>
  <c r="BF21" i="6" s="1"/>
  <c r="BF37" i="6" s="1"/>
  <c r="BG70" i="6" s="1"/>
  <c r="AP52" i="6"/>
  <c r="BF20" i="6" s="1"/>
  <c r="BF36" i="6" s="1"/>
  <c r="BG69" i="6" s="1"/>
  <c r="AB6" i="6"/>
  <c r="AA83" i="6" s="1"/>
  <c r="AB83" i="6" s="1"/>
  <c r="AF6" i="6"/>
  <c r="AA143" i="6" s="1"/>
  <c r="AB143" i="6" s="1"/>
  <c r="AJ6" i="6"/>
  <c r="AA203" i="6" s="1"/>
  <c r="AB203" i="6" s="1"/>
  <c r="AC6" i="6"/>
  <c r="AA98" i="6" s="1"/>
  <c r="AB98" i="6" s="1"/>
  <c r="AG6" i="6"/>
  <c r="AA158" i="6" s="1"/>
  <c r="AB158" i="6" s="1"/>
  <c r="AK6" i="6"/>
  <c r="AA218" i="6" s="1"/>
  <c r="AB218" i="6" s="1"/>
  <c r="AD6" i="6"/>
  <c r="AA113" i="6" s="1"/>
  <c r="AB113" i="6" s="1"/>
  <c r="AH6" i="6"/>
  <c r="AA173" i="6" s="1"/>
  <c r="AB173" i="6" s="1"/>
  <c r="AL6" i="6"/>
  <c r="AA233" i="6" s="1"/>
  <c r="AB233" i="6" s="1"/>
  <c r="AE6" i="6"/>
  <c r="AA128" i="6" s="1"/>
  <c r="AB128" i="6" s="1"/>
  <c r="AI6" i="6"/>
  <c r="AA188" i="6" s="1"/>
  <c r="AB188" i="6" s="1"/>
  <c r="AM6" i="6"/>
  <c r="AA248" i="6" s="1"/>
  <c r="AB248" i="6" s="1"/>
  <c r="W52" i="4"/>
  <c r="X52" i="4" s="1"/>
  <c r="AP53" i="4"/>
  <c r="BF21" i="4" s="1"/>
  <c r="BF37" i="4" s="1"/>
  <c r="BG70" i="4" s="1"/>
  <c r="AK7" i="4"/>
  <c r="AA219" i="4" s="1"/>
  <c r="AB219" i="4" s="1"/>
  <c r="AG7" i="4"/>
  <c r="AA159" i="4" s="1"/>
  <c r="AB159" i="4" s="1"/>
  <c r="AC7" i="4"/>
  <c r="AA99" i="4" s="1"/>
  <c r="AB99" i="4" s="1"/>
  <c r="AL7" i="4"/>
  <c r="AA234" i="4" s="1"/>
  <c r="AB234" i="4" s="1"/>
  <c r="AH7" i="4"/>
  <c r="AA174" i="4" s="1"/>
  <c r="AB174" i="4" s="1"/>
  <c r="AD7" i="4"/>
  <c r="AA114" i="4" s="1"/>
  <c r="AB114" i="4" s="1"/>
  <c r="AM7" i="4"/>
  <c r="AA249" i="4" s="1"/>
  <c r="AB249" i="4" s="1"/>
  <c r="AI7" i="4"/>
  <c r="AA189" i="4" s="1"/>
  <c r="AB189" i="4" s="1"/>
  <c r="AE7" i="4"/>
  <c r="AA129" i="4" s="1"/>
  <c r="AB129" i="4" s="1"/>
  <c r="AJ7" i="4"/>
  <c r="AA204" i="4" s="1"/>
  <c r="AB204" i="4" s="1"/>
  <c r="AF7" i="4"/>
  <c r="AA144" i="4" s="1"/>
  <c r="AB144" i="4" s="1"/>
  <c r="AB7" i="4"/>
  <c r="AA84" i="4" s="1"/>
  <c r="AB84" i="4" s="1"/>
  <c r="AP52" i="4"/>
  <c r="BF20" i="4" s="1"/>
  <c r="BF36" i="4" s="1"/>
  <c r="BG69" i="4" s="1"/>
  <c r="AL6" i="4"/>
  <c r="AH6" i="4"/>
  <c r="AA173" i="4" s="1"/>
  <c r="AB173" i="4" s="1"/>
  <c r="AD6" i="4"/>
  <c r="AA113" i="4" s="1"/>
  <c r="AB113" i="4" s="1"/>
  <c r="AM6" i="4"/>
  <c r="AI6" i="4"/>
  <c r="AA188" i="4" s="1"/>
  <c r="AB188" i="4" s="1"/>
  <c r="AE6" i="4"/>
  <c r="AA128" i="4" s="1"/>
  <c r="AB128" i="4" s="1"/>
  <c r="AJ6" i="4"/>
  <c r="AA203" i="4" s="1"/>
  <c r="AB203" i="4" s="1"/>
  <c r="AF6" i="4"/>
  <c r="AA143" i="4" s="1"/>
  <c r="AB143" i="4" s="1"/>
  <c r="AB6" i="4"/>
  <c r="AK6" i="4"/>
  <c r="AA218" i="4" s="1"/>
  <c r="AB218" i="4" s="1"/>
  <c r="AG6" i="4"/>
  <c r="AA158" i="4" s="1"/>
  <c r="AB158" i="4" s="1"/>
  <c r="AC6" i="4"/>
  <c r="AA98" i="4" s="1"/>
  <c r="AB98" i="4" s="1"/>
  <c r="Y48" i="5"/>
  <c r="AO17" i="5"/>
  <c r="BW17" i="5" s="1"/>
  <c r="CN17" i="5" s="1"/>
  <c r="AP18" i="5"/>
  <c r="BX18" i="5" s="1"/>
  <c r="CO18" i="5" s="1"/>
  <c r="AQ15" i="5"/>
  <c r="BH15" i="5" s="1"/>
  <c r="BC34" i="5"/>
  <c r="BC50" i="5" s="1"/>
  <c r="BD83" i="5" s="1"/>
  <c r="BD17" i="5"/>
  <c r="AP16" i="5"/>
  <c r="BX16" i="5" s="1"/>
  <c r="CO16" i="5" s="1"/>
  <c r="AO34" i="5"/>
  <c r="AP17" i="5"/>
  <c r="BX17" i="5" s="1"/>
  <c r="CO17" i="5" s="1"/>
  <c r="BC49" i="6"/>
  <c r="BD82" i="6" s="1"/>
  <c r="X5" i="5"/>
  <c r="C37" i="5"/>
  <c r="Z5" i="5"/>
  <c r="E37" i="5"/>
  <c r="Z4" i="5"/>
  <c r="E36" i="5"/>
  <c r="Y4" i="5"/>
  <c r="D36" i="5"/>
  <c r="AM22" i="5"/>
  <c r="AN22" i="5" s="1"/>
  <c r="AN38" i="5" s="1"/>
  <c r="AO71" i="5" s="1"/>
  <c r="BG16" i="6"/>
  <c r="AM21" i="5"/>
  <c r="AN21" i="5" s="1"/>
  <c r="AN37" i="5" s="1"/>
  <c r="AO70" i="5" s="1"/>
  <c r="BD15" i="5"/>
  <c r="CL15" i="5" s="1"/>
  <c r="DC15" i="5" s="1"/>
  <c r="AO14" i="5"/>
  <c r="BF14" i="5" s="1"/>
  <c r="AP14" i="5"/>
  <c r="BG14" i="5" s="1"/>
  <c r="AR54" i="5"/>
  <c r="BH22" i="5" s="1"/>
  <c r="BH38" i="5" s="1"/>
  <c r="BI71" i="5" s="1"/>
  <c r="AA6" i="5"/>
  <c r="AA68" i="5" s="1"/>
  <c r="AB68" i="5" s="1"/>
  <c r="W22" i="5"/>
  <c r="X22" i="5" s="1"/>
  <c r="W66" i="5"/>
  <c r="X66" i="5" s="1"/>
  <c r="AA4" i="5"/>
  <c r="BF4" i="4"/>
  <c r="Y126" i="7"/>
  <c r="AV36" i="7"/>
  <c r="AW69" i="7" s="1"/>
  <c r="Y128" i="7"/>
  <c r="AV38" i="7"/>
  <c r="AW71" i="7" s="1"/>
  <c r="AW23" i="7"/>
  <c r="AW7" i="7"/>
  <c r="AW33" i="7"/>
  <c r="AW17" i="7"/>
  <c r="AW15" i="7"/>
  <c r="AW31" i="7"/>
  <c r="Y130" i="7"/>
  <c r="AV40" i="7"/>
  <c r="AW73" i="7" s="1"/>
  <c r="CD18" i="7"/>
  <c r="CU18" i="7" s="1"/>
  <c r="BM18" i="7"/>
  <c r="CD7" i="7"/>
  <c r="CU7" i="7" s="1"/>
  <c r="BM7" i="7"/>
  <c r="Y127" i="7"/>
  <c r="AV37" i="7"/>
  <c r="AW70" i="7" s="1"/>
  <c r="AW25" i="7"/>
  <c r="AW9" i="7"/>
  <c r="AW22" i="7"/>
  <c r="AW6" i="7"/>
  <c r="AW20" i="7"/>
  <c r="AW4" i="7"/>
  <c r="AW34" i="7"/>
  <c r="AW18" i="7"/>
  <c r="CD17" i="7"/>
  <c r="CU17" i="7" s="1"/>
  <c r="BM17" i="7"/>
  <c r="CD16" i="7"/>
  <c r="CU16" i="7" s="1"/>
  <c r="BM16" i="7"/>
  <c r="CD9" i="7"/>
  <c r="CU9" i="7" s="1"/>
  <c r="BM9" i="7"/>
  <c r="CD14" i="7"/>
  <c r="CU14" i="7" s="1"/>
  <c r="BM14" i="7"/>
  <c r="CD15" i="7"/>
  <c r="CU15" i="7" s="1"/>
  <c r="BM15" i="7"/>
  <c r="AW26" i="7"/>
  <c r="AW10" i="7"/>
  <c r="AW21" i="7"/>
  <c r="AW5" i="7"/>
  <c r="AW32" i="7"/>
  <c r="AW16" i="7"/>
  <c r="Y140" i="7"/>
  <c r="AV50" i="7"/>
  <c r="AW83" i="7" s="1"/>
  <c r="Y129" i="7"/>
  <c r="AV39" i="7"/>
  <c r="AW72" i="7" s="1"/>
  <c r="CD5" i="7"/>
  <c r="CU5" i="7" s="1"/>
  <c r="BM5" i="7"/>
  <c r="Y137" i="7"/>
  <c r="AV47" i="7"/>
  <c r="AW80" i="7" s="1"/>
  <c r="CD4" i="7"/>
  <c r="CU4" i="7" s="1"/>
  <c r="BM4" i="7"/>
  <c r="CD6" i="7"/>
  <c r="CU6" i="7" s="1"/>
  <c r="BM6" i="7"/>
  <c r="AW24" i="7"/>
  <c r="AW8" i="7"/>
  <c r="AG3" i="7"/>
  <c r="BO3" i="7" s="1"/>
  <c r="CW3" i="7" s="1"/>
  <c r="AW30" i="7"/>
  <c r="AW14" i="7"/>
  <c r="CD8" i="7"/>
  <c r="CU8" i="7" s="1"/>
  <c r="BM8" i="7"/>
  <c r="Y139" i="7"/>
  <c r="AV49" i="7"/>
  <c r="AW82" i="7" s="1"/>
  <c r="Y138" i="7"/>
  <c r="AV48" i="7"/>
  <c r="AW81" i="7" s="1"/>
  <c r="Y131" i="7"/>
  <c r="AV41" i="7"/>
  <c r="AW74" i="7" s="1"/>
  <c r="Y136" i="7"/>
  <c r="AV46" i="7"/>
  <c r="AW79" i="7" s="1"/>
  <c r="BF4" i="6"/>
  <c r="BH15" i="6"/>
  <c r="BX14" i="6"/>
  <c r="CO14" i="6" s="1"/>
  <c r="BG14" i="6"/>
  <c r="C21" i="6"/>
  <c r="X5" i="6" s="1"/>
  <c r="AA22" i="6" s="1"/>
  <c r="AB22" i="6" s="1"/>
  <c r="AQ34" i="6"/>
  <c r="AQ18" i="6"/>
  <c r="BX15" i="6"/>
  <c r="CO15" i="6" s="1"/>
  <c r="BG15" i="6"/>
  <c r="AA3" i="6"/>
  <c r="BI3" i="6" s="1"/>
  <c r="CQ3" i="6" s="1"/>
  <c r="AQ48" i="6"/>
  <c r="AR81" i="6" s="1"/>
  <c r="Y63" i="6"/>
  <c r="BD21" i="6"/>
  <c r="BD5" i="6"/>
  <c r="CL4" i="6"/>
  <c r="DC4" i="6" s="1"/>
  <c r="BU4" i="6"/>
  <c r="CK15" i="6"/>
  <c r="DB15" i="6" s="1"/>
  <c r="BT15" i="6"/>
  <c r="AQ20" i="6"/>
  <c r="AQ4" i="6"/>
  <c r="BY14" i="6"/>
  <c r="CP14" i="6" s="1"/>
  <c r="BH14" i="6"/>
  <c r="AO36" i="6"/>
  <c r="AP69" i="6" s="1"/>
  <c r="Y21" i="6"/>
  <c r="CL17" i="6"/>
  <c r="DC17" i="6" s="1"/>
  <c r="BU17" i="6"/>
  <c r="BX18" i="6"/>
  <c r="CO18" i="6" s="1"/>
  <c r="BG18" i="6"/>
  <c r="AP20" i="6"/>
  <c r="AP4" i="6"/>
  <c r="CL14" i="6"/>
  <c r="DC14" i="6" s="1"/>
  <c r="BU14" i="6"/>
  <c r="AP21" i="6"/>
  <c r="AP5" i="6"/>
  <c r="CK18" i="6"/>
  <c r="DB18" i="6" s="1"/>
  <c r="BT18" i="6"/>
  <c r="BY16" i="6"/>
  <c r="CP16" i="6" s="1"/>
  <c r="BH16" i="6"/>
  <c r="E21" i="6"/>
  <c r="Z5" i="6" s="1"/>
  <c r="AA52" i="6" s="1"/>
  <c r="AB52" i="6" s="1"/>
  <c r="CL18" i="6"/>
  <c r="DC18" i="6" s="1"/>
  <c r="BU18" i="6"/>
  <c r="CK16" i="6"/>
  <c r="DB16" i="6" s="1"/>
  <c r="BT16" i="6"/>
  <c r="B22" i="6"/>
  <c r="AM22" i="6" s="1"/>
  <c r="AN22" i="6" s="1"/>
  <c r="AN38" i="6" s="1"/>
  <c r="AO71" i="6" s="1"/>
  <c r="W36" i="6"/>
  <c r="X36" i="6" s="1"/>
  <c r="AQ33" i="6"/>
  <c r="AQ17" i="6"/>
  <c r="CL16" i="6"/>
  <c r="DC16" i="6" s="1"/>
  <c r="BU16" i="6"/>
  <c r="AQ52" i="6"/>
  <c r="BG20" i="6" s="1"/>
  <c r="BG36" i="6" s="1"/>
  <c r="BH69" i="6" s="1"/>
  <c r="W37" i="6"/>
  <c r="X37" i="6" s="1"/>
  <c r="F21" i="5"/>
  <c r="AO32" i="5"/>
  <c r="AO16" i="5"/>
  <c r="AQ33" i="5"/>
  <c r="AQ17" i="5"/>
  <c r="B23" i="5"/>
  <c r="W68" i="5"/>
  <c r="X68" i="5" s="1"/>
  <c r="BD16" i="5"/>
  <c r="BD32" i="5"/>
  <c r="AR31" i="5"/>
  <c r="AR15" i="5"/>
  <c r="AR18" i="5"/>
  <c r="AR34" i="5"/>
  <c r="AC3" i="5"/>
  <c r="BK3" i="5" s="1"/>
  <c r="CS3" i="5" s="1"/>
  <c r="AS21" i="5"/>
  <c r="AS5" i="5"/>
  <c r="AS31" i="5"/>
  <c r="AS15" i="5"/>
  <c r="AQ18" i="5"/>
  <c r="AQ34" i="5"/>
  <c r="BC33" i="5"/>
  <c r="BC17" i="5"/>
  <c r="AS22" i="5"/>
  <c r="AS6" i="5"/>
  <c r="BD18" i="5"/>
  <c r="BD34" i="5"/>
  <c r="AO15" i="5"/>
  <c r="AO31" i="5"/>
  <c r="W51" i="5"/>
  <c r="X51" i="5" s="1"/>
  <c r="AR32" i="5"/>
  <c r="AR16" i="5"/>
  <c r="AS34" i="5"/>
  <c r="AS18" i="5"/>
  <c r="AQ53" i="5"/>
  <c r="BG21" i="5" s="1"/>
  <c r="BG37" i="5" s="1"/>
  <c r="BH70" i="5" s="1"/>
  <c r="AS32" i="5"/>
  <c r="AS16" i="5"/>
  <c r="AO53" i="5"/>
  <c r="BE21" i="5" s="1"/>
  <c r="BE37" i="5" s="1"/>
  <c r="BF70" i="5" s="1"/>
  <c r="AR52" i="5"/>
  <c r="BH20" i="5" s="1"/>
  <c r="BH36" i="5" s="1"/>
  <c r="BI69" i="5" s="1"/>
  <c r="AP21" i="5"/>
  <c r="AP5" i="5"/>
  <c r="BD5" i="5"/>
  <c r="BD21" i="5"/>
  <c r="AR17" i="5"/>
  <c r="AR33" i="5"/>
  <c r="AS30" i="5"/>
  <c r="AS14" i="5"/>
  <c r="BD22" i="5"/>
  <c r="BD6" i="5"/>
  <c r="BC6" i="5"/>
  <c r="BC22" i="5"/>
  <c r="W36" i="5"/>
  <c r="X36" i="5" s="1"/>
  <c r="BC30" i="5"/>
  <c r="BC14" i="5"/>
  <c r="D22" i="5"/>
  <c r="AQ52" i="5"/>
  <c r="BG20" i="5" s="1"/>
  <c r="BG36" i="5" s="1"/>
  <c r="BH69" i="5" s="1"/>
  <c r="AR14" i="5"/>
  <c r="AR30" i="5"/>
  <c r="W52" i="5"/>
  <c r="X52" i="5" s="1"/>
  <c r="AS20" i="5"/>
  <c r="AS4" i="5"/>
  <c r="AS33" i="5"/>
  <c r="AS17" i="5"/>
  <c r="C22" i="5"/>
  <c r="AP52" i="5"/>
  <c r="BF20" i="5" s="1"/>
  <c r="BF36" i="5" s="1"/>
  <c r="BG69" i="5" s="1"/>
  <c r="CK16" i="5"/>
  <c r="DB16" i="5" s="1"/>
  <c r="BT16" i="5"/>
  <c r="E22" i="5"/>
  <c r="AQ21" i="4"/>
  <c r="AQ5" i="4"/>
  <c r="BY18" i="4"/>
  <c r="CP18" i="4" s="1"/>
  <c r="BH18" i="4"/>
  <c r="AQ32" i="4"/>
  <c r="AQ16" i="4"/>
  <c r="AO21" i="4"/>
  <c r="AO5" i="4"/>
  <c r="F20" i="4"/>
  <c r="AA4" i="4" s="1"/>
  <c r="AA66" i="4" s="1"/>
  <c r="AB66" i="4" s="1"/>
  <c r="BW16" i="4"/>
  <c r="CN16" i="4" s="1"/>
  <c r="BF16" i="4"/>
  <c r="AQ50" i="4"/>
  <c r="AR83" i="4" s="1"/>
  <c r="Y65" i="4"/>
  <c r="CL15" i="4"/>
  <c r="DC15" i="4" s="1"/>
  <c r="BU15" i="4"/>
  <c r="AQ53" i="4"/>
  <c r="BG21" i="4" s="1"/>
  <c r="BG37" i="4" s="1"/>
  <c r="BH70" i="4" s="1"/>
  <c r="CK16" i="4"/>
  <c r="DB16" i="4" s="1"/>
  <c r="BT16" i="4"/>
  <c r="CK15" i="4"/>
  <c r="DB15" i="4" s="1"/>
  <c r="BT15" i="4"/>
  <c r="AQ30" i="4"/>
  <c r="AQ14" i="4"/>
  <c r="AO53" i="4"/>
  <c r="BE21" i="4" s="1"/>
  <c r="BE37" i="4" s="1"/>
  <c r="BF70" i="4" s="1"/>
  <c r="AB3" i="4"/>
  <c r="BJ3" i="4" s="1"/>
  <c r="CR3" i="4" s="1"/>
  <c r="AR33" i="4"/>
  <c r="AR17" i="4"/>
  <c r="AQ33" i="4"/>
  <c r="AQ17" i="4"/>
  <c r="AQ31" i="4"/>
  <c r="AQ15" i="4"/>
  <c r="C22" i="4"/>
  <c r="W23" i="4" s="1"/>
  <c r="X23" i="4" s="1"/>
  <c r="B23" i="4"/>
  <c r="AM23" i="4" s="1"/>
  <c r="AN23" i="4" s="1"/>
  <c r="AN39" i="4" s="1"/>
  <c r="AO72" i="4" s="1"/>
  <c r="AR32" i="4"/>
  <c r="AR16" i="4"/>
  <c r="CK18" i="4"/>
  <c r="DB18" i="4" s="1"/>
  <c r="BT18" i="4"/>
  <c r="BD21" i="4"/>
  <c r="BD5" i="4"/>
  <c r="F21" i="4"/>
  <c r="AA5" i="4" s="1"/>
  <c r="AA67" i="4" s="1"/>
  <c r="AB67" i="4" s="1"/>
  <c r="CK17" i="4"/>
  <c r="DB17" i="4" s="1"/>
  <c r="BT17" i="4"/>
  <c r="CL4" i="4"/>
  <c r="DC4" i="4" s="1"/>
  <c r="BU4" i="4"/>
  <c r="E20" i="4"/>
  <c r="Z4" i="4" s="1"/>
  <c r="AA51" i="4" s="1"/>
  <c r="AB51" i="4" s="1"/>
  <c r="Y50" i="4"/>
  <c r="AP50" i="4"/>
  <c r="AQ83" i="4" s="1"/>
  <c r="D22" i="4"/>
  <c r="AP54" i="4" s="1"/>
  <c r="BF22" i="4" s="1"/>
  <c r="BF38" i="4" s="1"/>
  <c r="BG71" i="4" s="1"/>
  <c r="AP20" i="4"/>
  <c r="AP4" i="4"/>
  <c r="AR34" i="4"/>
  <c r="AR18" i="4"/>
  <c r="AR30" i="4"/>
  <c r="AR14" i="4"/>
  <c r="BC30" i="4"/>
  <c r="BC14" i="4"/>
  <c r="CL17" i="4"/>
  <c r="DC17" i="4" s="1"/>
  <c r="BU17" i="4"/>
  <c r="AO34" i="4"/>
  <c r="AO18" i="4"/>
  <c r="Y244" i="4"/>
  <c r="BC49" i="4"/>
  <c r="BD82" i="4" s="1"/>
  <c r="AP21" i="4"/>
  <c r="AP5" i="4"/>
  <c r="W37" i="4"/>
  <c r="X37" i="4" s="1"/>
  <c r="E22" i="4"/>
  <c r="Z6" i="4" s="1"/>
  <c r="AA53" i="4" s="1"/>
  <c r="AB53" i="4" s="1"/>
  <c r="W22" i="4"/>
  <c r="X22" i="4" s="1"/>
  <c r="W36" i="4"/>
  <c r="X36" i="4" s="1"/>
  <c r="AR31" i="4"/>
  <c r="AR15" i="4"/>
  <c r="AO36" i="4"/>
  <c r="AP69" i="4" s="1"/>
  <c r="Y21" i="4"/>
  <c r="W52" i="2"/>
  <c r="X52" i="2" s="1"/>
  <c r="X5" i="2"/>
  <c r="AO53" i="2"/>
  <c r="BE21" i="2" s="1"/>
  <c r="BE37" i="2" s="1"/>
  <c r="BF70" i="2" s="1"/>
  <c r="W36" i="2"/>
  <c r="X36" i="2" s="1"/>
  <c r="Y4" i="2"/>
  <c r="AR53" i="2"/>
  <c r="BH21" i="2" s="1"/>
  <c r="BH37" i="2" s="1"/>
  <c r="BI70" i="2" s="1"/>
  <c r="W37" i="2"/>
  <c r="X37" i="2" s="1"/>
  <c r="AP53" i="2"/>
  <c r="BF21" i="2" s="1"/>
  <c r="BF37" i="2" s="1"/>
  <c r="BG70" i="2" s="1"/>
  <c r="Y21" i="2"/>
  <c r="AO36" i="2"/>
  <c r="AP69" i="2" s="1"/>
  <c r="W113" i="2"/>
  <c r="X113" i="2" s="1"/>
  <c r="AX54" i="2"/>
  <c r="BN22" i="2" s="1"/>
  <c r="BN38" i="2" s="1"/>
  <c r="BO71" i="2" s="1"/>
  <c r="W253" i="2"/>
  <c r="X253" i="2" s="1"/>
  <c r="BD59" i="2"/>
  <c r="BT27" i="2" s="1"/>
  <c r="BT43" i="2" s="1"/>
  <c r="BU76" i="2" s="1"/>
  <c r="W237" i="2"/>
  <c r="X237" i="2" s="1"/>
  <c r="BC58" i="2"/>
  <c r="BS26" i="2" s="1"/>
  <c r="BS42" i="2" s="1"/>
  <c r="BT75" i="2" s="1"/>
  <c r="W225" i="2"/>
  <c r="X225" i="2" s="1"/>
  <c r="BB61" i="2"/>
  <c r="BR29" i="2" s="1"/>
  <c r="BR45" i="2" s="1"/>
  <c r="BS78" i="2" s="1"/>
  <c r="BB58" i="2"/>
  <c r="BR26" i="2" s="1"/>
  <c r="BR42" i="2" s="1"/>
  <c r="BS75" i="2" s="1"/>
  <c r="BA57" i="2"/>
  <c r="BQ25" i="2" s="1"/>
  <c r="BQ41" i="2" s="1"/>
  <c r="BR74" i="2" s="1"/>
  <c r="W193" i="2"/>
  <c r="X193" i="2" s="1"/>
  <c r="AZ59" i="2"/>
  <c r="BP27" i="2" s="1"/>
  <c r="BP43" i="2" s="1"/>
  <c r="BQ76" i="2" s="1"/>
  <c r="AY59" i="2"/>
  <c r="BO27" i="2" s="1"/>
  <c r="BO43" i="2" s="1"/>
  <c r="BP76" i="2" s="1"/>
  <c r="AY58" i="2"/>
  <c r="BO26" i="2" s="1"/>
  <c r="BO42" i="2" s="1"/>
  <c r="BP75" i="2" s="1"/>
  <c r="AX55" i="2"/>
  <c r="BN23" i="2" s="1"/>
  <c r="BN39" i="2" s="1"/>
  <c r="BO72" i="2" s="1"/>
  <c r="W165" i="2"/>
  <c r="X165" i="2" s="1"/>
  <c r="L21" i="2"/>
  <c r="AX53" i="2" s="1"/>
  <c r="BN21" i="2" s="1"/>
  <c r="BN37" i="2" s="1"/>
  <c r="BO70" i="2" s="1"/>
  <c r="P21" i="2"/>
  <c r="BB53" i="2" s="1"/>
  <c r="BR21" i="2" s="1"/>
  <c r="BR37" i="2" s="1"/>
  <c r="BS70" i="2" s="1"/>
  <c r="L25" i="2"/>
  <c r="Z5" i="2"/>
  <c r="D22" i="2"/>
  <c r="F22" i="2"/>
  <c r="E22" i="2"/>
  <c r="C22" i="2"/>
  <c r="X6" i="2" s="1"/>
  <c r="AA23" i="2" s="1"/>
  <c r="AB23" i="2" s="1"/>
  <c r="AO4" i="2"/>
  <c r="AL6" i="2"/>
  <c r="AA233" i="2" s="1"/>
  <c r="AB233" i="2" s="1"/>
  <c r="B22" i="2"/>
  <c r="AM22" i="2" s="1"/>
  <c r="AN22" i="2" s="1"/>
  <c r="AN38" i="2" s="1"/>
  <c r="AO71" i="2" s="1"/>
  <c r="Z4" i="2"/>
  <c r="BD21" i="2"/>
  <c r="BD5" i="2"/>
  <c r="BD22" i="2"/>
  <c r="BD6" i="2"/>
  <c r="BC20" i="2"/>
  <c r="BC4" i="2"/>
  <c r="AP21" i="2"/>
  <c r="AP5" i="2"/>
  <c r="BC21" i="2"/>
  <c r="BC5" i="2"/>
  <c r="BD20" i="2"/>
  <c r="BD4" i="2"/>
  <c r="Z3" i="2"/>
  <c r="BH3" i="2" s="1"/>
  <c r="CP3" i="2" s="1"/>
  <c r="Y49" i="5" l="1"/>
  <c r="BF18" i="5"/>
  <c r="CK5" i="6"/>
  <c r="DB5" i="6" s="1"/>
  <c r="W43" i="7"/>
  <c r="X43" i="7" s="1"/>
  <c r="AP50" i="5"/>
  <c r="AQ83" i="5" s="1"/>
  <c r="AO46" i="6"/>
  <c r="AP79" i="6" s="1"/>
  <c r="Y232" i="4"/>
  <c r="Y34" i="5"/>
  <c r="Y35" i="6"/>
  <c r="AP46" i="4"/>
  <c r="AQ79" i="4" s="1"/>
  <c r="BG18" i="4"/>
  <c r="Y21" i="5"/>
  <c r="CK18" i="5"/>
  <c r="DB18" i="5" s="1"/>
  <c r="Y63" i="5"/>
  <c r="Y33" i="6"/>
  <c r="BD48" i="4"/>
  <c r="BE81" i="4" s="1"/>
  <c r="Y31" i="4"/>
  <c r="Y49" i="6"/>
  <c r="Y246" i="5"/>
  <c r="Y46" i="5"/>
  <c r="BG17" i="6"/>
  <c r="Y32" i="6"/>
  <c r="CK15" i="5"/>
  <c r="DB15" i="5" s="1"/>
  <c r="Y231" i="5"/>
  <c r="AP47" i="4"/>
  <c r="AQ80" i="4" s="1"/>
  <c r="Y34" i="6"/>
  <c r="Y257" i="6"/>
  <c r="Y243" i="5"/>
  <c r="BU14" i="5"/>
  <c r="BG15" i="5"/>
  <c r="AQ47" i="5"/>
  <c r="AR80" i="5" s="1"/>
  <c r="BT4" i="4"/>
  <c r="BY14" i="5"/>
  <c r="CP14" i="5" s="1"/>
  <c r="Y49" i="4"/>
  <c r="Y48" i="4"/>
  <c r="BC36" i="4"/>
  <c r="BD69" i="4" s="1"/>
  <c r="Y242" i="5"/>
  <c r="AR20" i="5"/>
  <c r="AR36" i="5" s="1"/>
  <c r="AS69" i="5" s="1"/>
  <c r="AA66" i="5"/>
  <c r="AB66" i="5" s="1"/>
  <c r="AP4" i="5"/>
  <c r="BX4" i="5" s="1"/>
  <c r="CO4" i="5" s="1"/>
  <c r="AA36" i="5"/>
  <c r="AB36" i="5" s="1"/>
  <c r="AS22" i="4"/>
  <c r="AS38" i="4" s="1"/>
  <c r="AT71" i="4" s="1"/>
  <c r="AA83" i="4"/>
  <c r="AB83" i="4" s="1"/>
  <c r="BC6" i="4"/>
  <c r="CK6" i="4" s="1"/>
  <c r="DB6" i="4" s="1"/>
  <c r="AA233" i="4"/>
  <c r="AB233" i="4" s="1"/>
  <c r="Y61" i="6"/>
  <c r="AQ46" i="6"/>
  <c r="AR79" i="6" s="1"/>
  <c r="AO47" i="4"/>
  <c r="AP80" i="4" s="1"/>
  <c r="Y32" i="4"/>
  <c r="AQ5" i="5"/>
  <c r="BY5" i="5" s="1"/>
  <c r="CP5" i="5" s="1"/>
  <c r="AA52" i="5"/>
  <c r="AB52" i="5" s="1"/>
  <c r="AO21" i="2"/>
  <c r="AO37" i="2" s="1"/>
  <c r="AP70" i="2" s="1"/>
  <c r="AA22" i="2"/>
  <c r="AB22" i="2" s="1"/>
  <c r="AQ20" i="5"/>
  <c r="Y51" i="5" s="1"/>
  <c r="AA51" i="5"/>
  <c r="AB51" i="5" s="1"/>
  <c r="AO5" i="5"/>
  <c r="BW5" i="5" s="1"/>
  <c r="CN5" i="5" s="1"/>
  <c r="AA22" i="5"/>
  <c r="AB22" i="5" s="1"/>
  <c r="BD47" i="5"/>
  <c r="BE80" i="5" s="1"/>
  <c r="BD22" i="4"/>
  <c r="Y248" i="4" s="1"/>
  <c r="AA248" i="4"/>
  <c r="AB248" i="4" s="1"/>
  <c r="AQ4" i="2"/>
  <c r="BH4" i="2" s="1"/>
  <c r="AA51" i="2"/>
  <c r="AB51" i="2" s="1"/>
  <c r="AQ21" i="2"/>
  <c r="AQ37" i="2" s="1"/>
  <c r="AR70" i="2" s="1"/>
  <c r="AA52" i="2"/>
  <c r="AB52" i="2" s="1"/>
  <c r="AP20" i="2"/>
  <c r="AP36" i="2" s="1"/>
  <c r="AQ69" i="2" s="1"/>
  <c r="AA36" i="2"/>
  <c r="AB36" i="2" s="1"/>
  <c r="Y31" i="5"/>
  <c r="BD49" i="5"/>
  <c r="BE82" i="5" s="1"/>
  <c r="AO49" i="4"/>
  <c r="AP82" i="4" s="1"/>
  <c r="Y34" i="4"/>
  <c r="BW15" i="4"/>
  <c r="CN15" i="4" s="1"/>
  <c r="CK5" i="5"/>
  <c r="DB5" i="5" s="1"/>
  <c r="BW18" i="6"/>
  <c r="CN18" i="6" s="1"/>
  <c r="BW17" i="4"/>
  <c r="CN17" i="4" s="1"/>
  <c r="W73" i="7"/>
  <c r="X73" i="7" s="1"/>
  <c r="AQ46" i="5"/>
  <c r="AR79" i="5" s="1"/>
  <c r="BF16" i="6"/>
  <c r="BF15" i="6"/>
  <c r="AO5" i="2"/>
  <c r="BF5" i="2" s="1"/>
  <c r="BT4" i="5"/>
  <c r="BC37" i="6"/>
  <c r="BD70" i="6" s="1"/>
  <c r="BU15" i="6"/>
  <c r="BF17" i="6"/>
  <c r="BW14" i="4"/>
  <c r="CN14" i="4" s="1"/>
  <c r="CK5" i="4"/>
  <c r="DB5" i="4" s="1"/>
  <c r="BG14" i="4"/>
  <c r="AS6" i="4"/>
  <c r="BJ6" i="4" s="1"/>
  <c r="BF4" i="5"/>
  <c r="BY15" i="5"/>
  <c r="CP15" i="5" s="1"/>
  <c r="BX17" i="4"/>
  <c r="CO17" i="4" s="1"/>
  <c r="BF14" i="6"/>
  <c r="BF17" i="5"/>
  <c r="BU4" i="5"/>
  <c r="BG15" i="4"/>
  <c r="BG16" i="5"/>
  <c r="AP20" i="5"/>
  <c r="Y36" i="5" s="1"/>
  <c r="AR4" i="5"/>
  <c r="BI4" i="5" s="1"/>
  <c r="AQ21" i="5"/>
  <c r="Y52" i="5" s="1"/>
  <c r="BU16" i="4"/>
  <c r="AQ4" i="5"/>
  <c r="BY4" i="5" s="1"/>
  <c r="CP4" i="5" s="1"/>
  <c r="W28" i="7"/>
  <c r="X28" i="7" s="1"/>
  <c r="BX16" i="4"/>
  <c r="CO16" i="4" s="1"/>
  <c r="BG16" i="4"/>
  <c r="AO21" i="5"/>
  <c r="AO37" i="5" s="1"/>
  <c r="AP70" i="5" s="1"/>
  <c r="AR59" i="7"/>
  <c r="BH27" i="7" s="1"/>
  <c r="BH43" i="7" s="1"/>
  <c r="BI76" i="7" s="1"/>
  <c r="AO59" i="7"/>
  <c r="BE27" i="7" s="1"/>
  <c r="BE43" i="7" s="1"/>
  <c r="BF76" i="7" s="1"/>
  <c r="BG18" i="5"/>
  <c r="Y245" i="5"/>
  <c r="BX14" i="5"/>
  <c r="CO14" i="5" s="1"/>
  <c r="AP47" i="5"/>
  <c r="AQ80" i="5" s="1"/>
  <c r="BW14" i="5"/>
  <c r="CN14" i="5" s="1"/>
  <c r="BY16" i="5"/>
  <c r="CP16" i="5" s="1"/>
  <c r="AP59" i="7"/>
  <c r="BF27" i="7" s="1"/>
  <c r="BF43" i="7" s="1"/>
  <c r="BG76" i="7" s="1"/>
  <c r="AQ59" i="7"/>
  <c r="BG27" i="7" s="1"/>
  <c r="BG43" i="7" s="1"/>
  <c r="BH76" i="7" s="1"/>
  <c r="W72" i="7"/>
  <c r="X72" i="7" s="1"/>
  <c r="W58" i="7"/>
  <c r="X58" i="7" s="1"/>
  <c r="AR58" i="7"/>
  <c r="BH26" i="7" s="1"/>
  <c r="BH42" i="7" s="1"/>
  <c r="BI75" i="7" s="1"/>
  <c r="AQ27" i="7"/>
  <c r="Y58" i="7" s="1"/>
  <c r="AQ11" i="7"/>
  <c r="BY11" i="7" s="1"/>
  <c r="CP11" i="7" s="1"/>
  <c r="AO27" i="7"/>
  <c r="AO43" i="7" s="1"/>
  <c r="AP76" i="7" s="1"/>
  <c r="AO11" i="7"/>
  <c r="BW11" i="7" s="1"/>
  <c r="CN11" i="7" s="1"/>
  <c r="AP27" i="7"/>
  <c r="AP43" i="7" s="1"/>
  <c r="AQ76" i="7" s="1"/>
  <c r="AP11" i="7"/>
  <c r="BX11" i="7" s="1"/>
  <c r="CO11" i="7" s="1"/>
  <c r="AR11" i="7"/>
  <c r="BZ11" i="7" s="1"/>
  <c r="CQ11" i="7" s="1"/>
  <c r="AR27" i="7"/>
  <c r="Y73" i="7" s="1"/>
  <c r="Y87" i="7"/>
  <c r="AS42" i="7"/>
  <c r="AT75" i="7" s="1"/>
  <c r="Y102" i="7"/>
  <c r="AT42" i="7"/>
  <c r="AU75" i="7" s="1"/>
  <c r="AF12" i="7"/>
  <c r="AA149" i="7" s="1"/>
  <c r="AB149" i="7" s="1"/>
  <c r="AM12" i="7"/>
  <c r="AA254" i="7" s="1"/>
  <c r="AB254" i="7" s="1"/>
  <c r="AE12" i="7"/>
  <c r="AA134" i="7" s="1"/>
  <c r="AB134" i="7" s="1"/>
  <c r="AC12" i="7"/>
  <c r="AA104" i="7" s="1"/>
  <c r="AB104" i="7" s="1"/>
  <c r="AI12" i="7"/>
  <c r="AA194" i="7" s="1"/>
  <c r="AB194" i="7" s="1"/>
  <c r="AL12" i="7"/>
  <c r="AA239" i="7" s="1"/>
  <c r="AB239" i="7" s="1"/>
  <c r="AG12" i="7"/>
  <c r="AK12" i="7"/>
  <c r="AA224" i="7" s="1"/>
  <c r="AB224" i="7" s="1"/>
  <c r="AH12" i="7"/>
  <c r="AA179" i="7" s="1"/>
  <c r="AB179" i="7" s="1"/>
  <c r="AD12" i="7"/>
  <c r="AA119" i="7" s="1"/>
  <c r="AB119" i="7" s="1"/>
  <c r="AB12" i="7"/>
  <c r="AA89" i="7" s="1"/>
  <c r="AB89" i="7" s="1"/>
  <c r="AJ12" i="7"/>
  <c r="AA209" i="7" s="1"/>
  <c r="AB209" i="7" s="1"/>
  <c r="B28" i="7"/>
  <c r="AM28" i="7" s="1"/>
  <c r="AN28" i="7" s="1"/>
  <c r="AN44" i="7" s="1"/>
  <c r="AO77" i="7" s="1"/>
  <c r="F28" i="7"/>
  <c r="AA12" i="7" s="1"/>
  <c r="AA74" i="7" s="1"/>
  <c r="AB74" i="7" s="1"/>
  <c r="C28" i="7"/>
  <c r="X12" i="7" s="1"/>
  <c r="AA29" i="7" s="1"/>
  <c r="AB29" i="7" s="1"/>
  <c r="W27" i="7"/>
  <c r="X27" i="7" s="1"/>
  <c r="AV42" i="7"/>
  <c r="AW75" i="7" s="1"/>
  <c r="Y132" i="7"/>
  <c r="BY9" i="7"/>
  <c r="CP9" i="7" s="1"/>
  <c r="BH9" i="7"/>
  <c r="Y252" i="7"/>
  <c r="BD42" i="7"/>
  <c r="BE75" i="7" s="1"/>
  <c r="CB10" i="7"/>
  <c r="CS10" i="7" s="1"/>
  <c r="BK10" i="7"/>
  <c r="Y10" i="7"/>
  <c r="AA42" i="7" s="1"/>
  <c r="AB42" i="7" s="1"/>
  <c r="AP58" i="7"/>
  <c r="BF26" i="7" s="1"/>
  <c r="BF42" i="7" s="1"/>
  <c r="BG75" i="7" s="1"/>
  <c r="AW11" i="7"/>
  <c r="AW27" i="7"/>
  <c r="AS27" i="7"/>
  <c r="AS11" i="7"/>
  <c r="BD27" i="7"/>
  <c r="BD11" i="7"/>
  <c r="BL10" i="7"/>
  <c r="CC10" i="7"/>
  <c r="CT10" i="7" s="1"/>
  <c r="AO58" i="7"/>
  <c r="BE26" i="7" s="1"/>
  <c r="BE42" i="7" s="1"/>
  <c r="BF75" i="7" s="1"/>
  <c r="CD10" i="7"/>
  <c r="CU10" i="7" s="1"/>
  <c r="BM10" i="7"/>
  <c r="Y56" i="7"/>
  <c r="AQ41" i="7"/>
  <c r="AR74" i="7" s="1"/>
  <c r="CL10" i="7"/>
  <c r="DC10" i="7" s="1"/>
  <c r="BU10" i="7"/>
  <c r="Y237" i="7"/>
  <c r="BC42" i="7"/>
  <c r="BD75" i="7" s="1"/>
  <c r="AV27" i="7"/>
  <c r="AV11" i="7"/>
  <c r="AU27" i="7"/>
  <c r="AU11" i="7"/>
  <c r="Y117" i="7"/>
  <c r="AU42" i="7"/>
  <c r="AV75" i="7" s="1"/>
  <c r="AR26" i="7"/>
  <c r="AR10" i="7"/>
  <c r="AO41" i="7"/>
  <c r="AP74" i="7" s="1"/>
  <c r="Y26" i="7"/>
  <c r="CA10" i="7"/>
  <c r="CR10" i="7" s="1"/>
  <c r="BJ10" i="7"/>
  <c r="Z10" i="7"/>
  <c r="AA57" i="7" s="1"/>
  <c r="AB57" i="7" s="1"/>
  <c r="AQ58" i="7"/>
  <c r="BG26" i="7" s="1"/>
  <c r="BG42" i="7" s="1"/>
  <c r="BH75" i="7" s="1"/>
  <c r="CK10" i="7"/>
  <c r="DB10" i="7" s="1"/>
  <c r="BT10" i="7"/>
  <c r="AT27" i="7"/>
  <c r="AT11" i="7"/>
  <c r="BC27" i="7"/>
  <c r="BC11" i="7"/>
  <c r="AO26" i="7"/>
  <c r="AO10" i="7"/>
  <c r="BW9" i="7"/>
  <c r="CN9" i="7" s="1"/>
  <c r="BF9" i="7"/>
  <c r="AC7" i="6"/>
  <c r="AA99" i="6" s="1"/>
  <c r="AB99" i="6" s="1"/>
  <c r="AG7" i="6"/>
  <c r="AA159" i="6" s="1"/>
  <c r="AB159" i="6" s="1"/>
  <c r="AK7" i="6"/>
  <c r="AA219" i="6" s="1"/>
  <c r="AB219" i="6" s="1"/>
  <c r="AD7" i="6"/>
  <c r="AA114" i="6" s="1"/>
  <c r="AB114" i="6" s="1"/>
  <c r="AH7" i="6"/>
  <c r="AA174" i="6" s="1"/>
  <c r="AB174" i="6" s="1"/>
  <c r="AL7" i="6"/>
  <c r="AA234" i="6" s="1"/>
  <c r="AB234" i="6" s="1"/>
  <c r="AE7" i="6"/>
  <c r="AA129" i="6" s="1"/>
  <c r="AB129" i="6" s="1"/>
  <c r="AI7" i="6"/>
  <c r="AA189" i="6" s="1"/>
  <c r="AB189" i="6" s="1"/>
  <c r="AM7" i="6"/>
  <c r="AA249" i="6" s="1"/>
  <c r="AB249" i="6" s="1"/>
  <c r="AB7" i="6"/>
  <c r="AA84" i="6" s="1"/>
  <c r="AB84" i="6" s="1"/>
  <c r="AF7" i="6"/>
  <c r="AA144" i="6" s="1"/>
  <c r="AB144" i="6" s="1"/>
  <c r="AJ7" i="6"/>
  <c r="AA204" i="6" s="1"/>
  <c r="AB204" i="6" s="1"/>
  <c r="BD6" i="4"/>
  <c r="CL6" i="4" s="1"/>
  <c r="DC6" i="4" s="1"/>
  <c r="BC22" i="4"/>
  <c r="Y233" i="4" s="1"/>
  <c r="X6" i="4"/>
  <c r="Y6" i="4"/>
  <c r="W38" i="4"/>
  <c r="X38" i="4" s="1"/>
  <c r="AJ8" i="4"/>
  <c r="AA205" i="4" s="1"/>
  <c r="AB205" i="4" s="1"/>
  <c r="AF8" i="4"/>
  <c r="AA145" i="4" s="1"/>
  <c r="AB145" i="4" s="1"/>
  <c r="AB8" i="4"/>
  <c r="AA85" i="4" s="1"/>
  <c r="AB85" i="4" s="1"/>
  <c r="AK8" i="4"/>
  <c r="AA220" i="4" s="1"/>
  <c r="AB220" i="4" s="1"/>
  <c r="AG8" i="4"/>
  <c r="AA160" i="4" s="1"/>
  <c r="AB160" i="4" s="1"/>
  <c r="AC8" i="4"/>
  <c r="AA100" i="4" s="1"/>
  <c r="AB100" i="4" s="1"/>
  <c r="AL8" i="4"/>
  <c r="AA235" i="4" s="1"/>
  <c r="AB235" i="4" s="1"/>
  <c r="AH8" i="4"/>
  <c r="AA175" i="4" s="1"/>
  <c r="AB175" i="4" s="1"/>
  <c r="AD8" i="4"/>
  <c r="AA115" i="4" s="1"/>
  <c r="AB115" i="4" s="1"/>
  <c r="AM8" i="4"/>
  <c r="AA250" i="4" s="1"/>
  <c r="AB250" i="4" s="1"/>
  <c r="AI8" i="4"/>
  <c r="AA190" i="4" s="1"/>
  <c r="AB190" i="4" s="1"/>
  <c r="AE8" i="4"/>
  <c r="AA130" i="4" s="1"/>
  <c r="AB130" i="4" s="1"/>
  <c r="F22" i="4"/>
  <c r="AA6" i="4" s="1"/>
  <c r="AA68" i="4" s="1"/>
  <c r="AB68" i="4" s="1"/>
  <c r="AP4" i="2"/>
  <c r="BX4" i="2" s="1"/>
  <c r="CO4" i="2" s="1"/>
  <c r="BU17" i="5"/>
  <c r="CL17" i="5"/>
  <c r="DC17" i="5" s="1"/>
  <c r="BU15" i="5"/>
  <c r="AO50" i="5"/>
  <c r="AP83" i="5" s="1"/>
  <c r="Y35" i="5"/>
  <c r="BG17" i="5"/>
  <c r="Y6" i="5"/>
  <c r="D38" i="5"/>
  <c r="AA5" i="5"/>
  <c r="F37" i="5"/>
  <c r="Z6" i="5"/>
  <c r="E38" i="5"/>
  <c r="X6" i="5"/>
  <c r="C38" i="5"/>
  <c r="AM23" i="5"/>
  <c r="AN23" i="5" s="1"/>
  <c r="AN39" i="5" s="1"/>
  <c r="AO72" i="5" s="1"/>
  <c r="CE14" i="7"/>
  <c r="CV14" i="7" s="1"/>
  <c r="BN14" i="7"/>
  <c r="AX30" i="7"/>
  <c r="AX14" i="7"/>
  <c r="CE4" i="7"/>
  <c r="CV4" i="7" s="1"/>
  <c r="BN4" i="7"/>
  <c r="CE9" i="7"/>
  <c r="CV9" i="7" s="1"/>
  <c r="BN9" i="7"/>
  <c r="Y152" i="7"/>
  <c r="AW47" i="7"/>
  <c r="AX80" i="7" s="1"/>
  <c r="CE7" i="7"/>
  <c r="CV7" i="7" s="1"/>
  <c r="BN7" i="7"/>
  <c r="Y151" i="7"/>
  <c r="AW46" i="7"/>
  <c r="AX79" i="7" s="1"/>
  <c r="AX8" i="7"/>
  <c r="AX24" i="7"/>
  <c r="AX21" i="7"/>
  <c r="AX5" i="7"/>
  <c r="AX31" i="7"/>
  <c r="AX15" i="7"/>
  <c r="CE8" i="7"/>
  <c r="CV8" i="7" s="1"/>
  <c r="BN8" i="7"/>
  <c r="Y142" i="7"/>
  <c r="AW37" i="7"/>
  <c r="AX70" i="7" s="1"/>
  <c r="Y141" i="7"/>
  <c r="AW36" i="7"/>
  <c r="AX69" i="7" s="1"/>
  <c r="Y146" i="7"/>
  <c r="AW41" i="7"/>
  <c r="AX74" i="7" s="1"/>
  <c r="CE15" i="7"/>
  <c r="CV15" i="7" s="1"/>
  <c r="BN15" i="7"/>
  <c r="Y144" i="7"/>
  <c r="AW39" i="7"/>
  <c r="AX72" i="7" s="1"/>
  <c r="AX20" i="7"/>
  <c r="AX4" i="7"/>
  <c r="CE5" i="7"/>
  <c r="CV5" i="7" s="1"/>
  <c r="BN5" i="7"/>
  <c r="AX23" i="7"/>
  <c r="AX7" i="7"/>
  <c r="AX22" i="7"/>
  <c r="AX6" i="7"/>
  <c r="AX32" i="7"/>
  <c r="AX16" i="7"/>
  <c r="Y145" i="7"/>
  <c r="AW40" i="7"/>
  <c r="AX73" i="7" s="1"/>
  <c r="CE16" i="7"/>
  <c r="CV16" i="7" s="1"/>
  <c r="BN16" i="7"/>
  <c r="CE10" i="7"/>
  <c r="CV10" i="7" s="1"/>
  <c r="BN10" i="7"/>
  <c r="BN18" i="7"/>
  <c r="CE18" i="7"/>
  <c r="CV18" i="7" s="1"/>
  <c r="CE6" i="7"/>
  <c r="CV6" i="7" s="1"/>
  <c r="BN6" i="7"/>
  <c r="CE17" i="7"/>
  <c r="CV17" i="7" s="1"/>
  <c r="BN17" i="7"/>
  <c r="AX25" i="7"/>
  <c r="AX9" i="7"/>
  <c r="AX34" i="7"/>
  <c r="AX18" i="7"/>
  <c r="AX27" i="7"/>
  <c r="AX11" i="7"/>
  <c r="AX26" i="7"/>
  <c r="AX10" i="7"/>
  <c r="AH3" i="7"/>
  <c r="BP3" i="7" s="1"/>
  <c r="CX3" i="7" s="1"/>
  <c r="AX33" i="7"/>
  <c r="AX17" i="7"/>
  <c r="Y153" i="7"/>
  <c r="AW48" i="7"/>
  <c r="AX81" i="7" s="1"/>
  <c r="Y147" i="7"/>
  <c r="AW42" i="7"/>
  <c r="AX75" i="7" s="1"/>
  <c r="Y155" i="7"/>
  <c r="AW50" i="7"/>
  <c r="AX83" i="7" s="1"/>
  <c r="Y143" i="7"/>
  <c r="AW38" i="7"/>
  <c r="AX71" i="7" s="1"/>
  <c r="Y154" i="7"/>
  <c r="AW49" i="7"/>
  <c r="AX82" i="7" s="1"/>
  <c r="B23" i="6"/>
  <c r="AM23" i="6" s="1"/>
  <c r="AN23" i="6" s="1"/>
  <c r="AN39" i="6" s="1"/>
  <c r="AO72" i="6" s="1"/>
  <c r="BX4" i="6"/>
  <c r="CO4" i="6" s="1"/>
  <c r="BG4" i="6"/>
  <c r="AR31" i="6"/>
  <c r="AR15" i="6"/>
  <c r="AO5" i="6"/>
  <c r="AO21" i="6"/>
  <c r="Y64" i="6"/>
  <c r="AQ49" i="6"/>
  <c r="AR82" i="6" s="1"/>
  <c r="AS22" i="6"/>
  <c r="AS6" i="6"/>
  <c r="W52" i="6"/>
  <c r="X52" i="6" s="1"/>
  <c r="Y37" i="6"/>
  <c r="AP37" i="6"/>
  <c r="AQ70" i="6" s="1"/>
  <c r="Y36" i="6"/>
  <c r="AP36" i="6"/>
  <c r="AQ69" i="6" s="1"/>
  <c r="Y51" i="6"/>
  <c r="AQ36" i="6"/>
  <c r="AR69" i="6" s="1"/>
  <c r="F20" i="6"/>
  <c r="AA4" i="6" s="1"/>
  <c r="AA66" i="6" s="1"/>
  <c r="AB66" i="6" s="1"/>
  <c r="AR32" i="6"/>
  <c r="AR16" i="6"/>
  <c r="AO53" i="6"/>
  <c r="BE21" i="6" s="1"/>
  <c r="BE37" i="6" s="1"/>
  <c r="BF70" i="6" s="1"/>
  <c r="C22" i="6"/>
  <c r="X6" i="6" s="1"/>
  <c r="AA23" i="6" s="1"/>
  <c r="AB23" i="6" s="1"/>
  <c r="BC22" i="6"/>
  <c r="BC6" i="6"/>
  <c r="D22" i="6"/>
  <c r="Y6" i="6" s="1"/>
  <c r="AA38" i="6" s="1"/>
  <c r="AB38" i="6" s="1"/>
  <c r="BD22" i="6"/>
  <c r="BD6" i="6"/>
  <c r="F21" i="6"/>
  <c r="AA5" i="6" s="1"/>
  <c r="AA67" i="6" s="1"/>
  <c r="AB67" i="6" s="1"/>
  <c r="AR33" i="6"/>
  <c r="AR17" i="6"/>
  <c r="BY17" i="6"/>
  <c r="CP17" i="6" s="1"/>
  <c r="BH17" i="6"/>
  <c r="AQ21" i="6"/>
  <c r="AQ5" i="6"/>
  <c r="BX5" i="6"/>
  <c r="CO5" i="6" s="1"/>
  <c r="BG5" i="6"/>
  <c r="BY4" i="6"/>
  <c r="CP4" i="6" s="1"/>
  <c r="BH4" i="6"/>
  <c r="Y247" i="6"/>
  <c r="BD37" i="6"/>
  <c r="BE70" i="6" s="1"/>
  <c r="Y65" i="6"/>
  <c r="AQ50" i="6"/>
  <c r="AR83" i="6" s="1"/>
  <c r="E22" i="6"/>
  <c r="Z6" i="6" s="1"/>
  <c r="AA53" i="6" s="1"/>
  <c r="AB53" i="6" s="1"/>
  <c r="F22" i="6"/>
  <c r="AA6" i="6" s="1"/>
  <c r="AA68" i="6" s="1"/>
  <c r="AB68" i="6" s="1"/>
  <c r="AQ53" i="6"/>
  <c r="BG21" i="6" s="1"/>
  <c r="BG37" i="6" s="1"/>
  <c r="BH70" i="6" s="1"/>
  <c r="CL5" i="6"/>
  <c r="DC5" i="6" s="1"/>
  <c r="BU5" i="6"/>
  <c r="AB3" i="6"/>
  <c r="BJ3" i="6" s="1"/>
  <c r="CR3" i="6" s="1"/>
  <c r="AR30" i="6"/>
  <c r="AR14" i="6"/>
  <c r="AR34" i="6"/>
  <c r="AR18" i="6"/>
  <c r="BY18" i="6"/>
  <c r="CP18" i="6" s="1"/>
  <c r="BH18" i="6"/>
  <c r="W22" i="6"/>
  <c r="X22" i="6" s="1"/>
  <c r="CL5" i="5"/>
  <c r="DC5" i="5" s="1"/>
  <c r="BU5" i="5"/>
  <c r="Y78" i="5"/>
  <c r="AR48" i="5"/>
  <c r="AS81" i="5" s="1"/>
  <c r="AT30" i="5"/>
  <c r="AT14" i="5"/>
  <c r="C23" i="5"/>
  <c r="W53" i="5"/>
  <c r="X53" i="5" s="1"/>
  <c r="AO54" i="5"/>
  <c r="BE22" i="5" s="1"/>
  <c r="BE38" i="5" s="1"/>
  <c r="BF71" i="5" s="1"/>
  <c r="Y81" i="5"/>
  <c r="AS36" i="5"/>
  <c r="AT69" i="5" s="1"/>
  <c r="Y76" i="5"/>
  <c r="AR46" i="5"/>
  <c r="AS79" i="5" s="1"/>
  <c r="AP54" i="5"/>
  <c r="BF22" i="5" s="1"/>
  <c r="BF38" i="5" s="1"/>
  <c r="BG71" i="5" s="1"/>
  <c r="CL6" i="5"/>
  <c r="DC6" i="5" s="1"/>
  <c r="BU6" i="5"/>
  <c r="CA14" i="5"/>
  <c r="CR14" i="5" s="1"/>
  <c r="BJ14" i="5"/>
  <c r="Y93" i="5"/>
  <c r="AS48" i="5"/>
  <c r="AT81" i="5" s="1"/>
  <c r="CA18" i="5"/>
  <c r="CR18" i="5" s="1"/>
  <c r="BJ18" i="5"/>
  <c r="AO47" i="5"/>
  <c r="AP80" i="5" s="1"/>
  <c r="Y32" i="5"/>
  <c r="Y260" i="5"/>
  <c r="BD50" i="5"/>
  <c r="BE83" i="5" s="1"/>
  <c r="Y65" i="5"/>
  <c r="AQ50" i="5"/>
  <c r="AR83" i="5" s="1"/>
  <c r="CA5" i="5"/>
  <c r="CR5" i="5" s="1"/>
  <c r="BJ5" i="5"/>
  <c r="AT33" i="5"/>
  <c r="AT17" i="5"/>
  <c r="AT21" i="5"/>
  <c r="AT5" i="5"/>
  <c r="BZ18" i="5"/>
  <c r="CQ18" i="5" s="1"/>
  <c r="BI18" i="5"/>
  <c r="AS23" i="5"/>
  <c r="AS7" i="5"/>
  <c r="F23" i="5"/>
  <c r="BC23" i="5"/>
  <c r="BC7" i="5"/>
  <c r="Y64" i="5"/>
  <c r="AQ49" i="5"/>
  <c r="AR82" i="5" s="1"/>
  <c r="AP37" i="5"/>
  <c r="AQ70" i="5" s="1"/>
  <c r="Y37" i="5"/>
  <c r="CA16" i="5"/>
  <c r="CR16" i="5" s="1"/>
  <c r="BJ16" i="5"/>
  <c r="Y244" i="5"/>
  <c r="BC49" i="5"/>
  <c r="BD82" i="5" s="1"/>
  <c r="AT32" i="5"/>
  <c r="AT16" i="5"/>
  <c r="BY17" i="5"/>
  <c r="CP17" i="5" s="1"/>
  <c r="BH17" i="5"/>
  <c r="AQ54" i="5"/>
  <c r="BG22" i="5" s="1"/>
  <c r="BG38" i="5" s="1"/>
  <c r="BH71" i="5" s="1"/>
  <c r="W23" i="5"/>
  <c r="X23" i="5" s="1"/>
  <c r="CA17" i="5"/>
  <c r="CR17" i="5" s="1"/>
  <c r="BJ17" i="5"/>
  <c r="BZ14" i="5"/>
  <c r="CQ14" i="5" s="1"/>
  <c r="BI14" i="5"/>
  <c r="CK14" i="5"/>
  <c r="DB14" i="5" s="1"/>
  <c r="BT14" i="5"/>
  <c r="Y248" i="5"/>
  <c r="BD38" i="5"/>
  <c r="BE71" i="5" s="1"/>
  <c r="Y91" i="5"/>
  <c r="AS46" i="5"/>
  <c r="AT79" i="5" s="1"/>
  <c r="AS50" i="5"/>
  <c r="AT83" i="5" s="1"/>
  <c r="Y95" i="5"/>
  <c r="BW15" i="5"/>
  <c r="CN15" i="5" s="1"/>
  <c r="BF15" i="5"/>
  <c r="CL18" i="5"/>
  <c r="DC18" i="5" s="1"/>
  <c r="BU18" i="5"/>
  <c r="CA6" i="5"/>
  <c r="CR6" i="5" s="1"/>
  <c r="BJ6" i="5"/>
  <c r="BY18" i="5"/>
  <c r="CP18" i="5" s="1"/>
  <c r="BH18" i="5"/>
  <c r="Y82" i="5"/>
  <c r="AS37" i="5"/>
  <c r="AT70" i="5" s="1"/>
  <c r="AT34" i="5"/>
  <c r="AT18" i="5"/>
  <c r="AT15" i="5"/>
  <c r="AT31" i="5"/>
  <c r="BZ15" i="5"/>
  <c r="CQ15" i="5" s="1"/>
  <c r="BI15" i="5"/>
  <c r="Y258" i="5"/>
  <c r="BD48" i="5"/>
  <c r="BE81" i="5" s="1"/>
  <c r="AT23" i="5"/>
  <c r="AT7" i="5"/>
  <c r="BW16" i="5"/>
  <c r="CN16" i="5" s="1"/>
  <c r="BF16" i="5"/>
  <c r="AR53" i="5"/>
  <c r="BH21" i="5" s="1"/>
  <c r="BH37" i="5" s="1"/>
  <c r="BI70" i="5" s="1"/>
  <c r="CA4" i="5"/>
  <c r="CR4" i="5" s="1"/>
  <c r="BJ4" i="5"/>
  <c r="BT6" i="5"/>
  <c r="CK6" i="5"/>
  <c r="DB6" i="5" s="1"/>
  <c r="BZ17" i="5"/>
  <c r="CQ17" i="5" s="1"/>
  <c r="BI17" i="5"/>
  <c r="AR6" i="5"/>
  <c r="AR22" i="5"/>
  <c r="Y92" i="5"/>
  <c r="AS47" i="5"/>
  <c r="AT80" i="5" s="1"/>
  <c r="AR50" i="5"/>
  <c r="AS83" i="5" s="1"/>
  <c r="Y80" i="5"/>
  <c r="D23" i="5"/>
  <c r="B24" i="5"/>
  <c r="AS49" i="5"/>
  <c r="AT82" i="5" s="1"/>
  <c r="Y94" i="5"/>
  <c r="W38" i="5"/>
  <c r="X38" i="5" s="1"/>
  <c r="Y241" i="5"/>
  <c r="BC46" i="5"/>
  <c r="BD79" i="5" s="1"/>
  <c r="Y233" i="5"/>
  <c r="BC38" i="5"/>
  <c r="BD71" i="5" s="1"/>
  <c r="AR49" i="5"/>
  <c r="AS82" i="5" s="1"/>
  <c r="Y79" i="5"/>
  <c r="Y247" i="5"/>
  <c r="BD37" i="5"/>
  <c r="BE70" i="5" s="1"/>
  <c r="BX5" i="5"/>
  <c r="CO5" i="5" s="1"/>
  <c r="BG5" i="5"/>
  <c r="AT22" i="5"/>
  <c r="AT6" i="5"/>
  <c r="BZ16" i="5"/>
  <c r="CQ16" i="5" s="1"/>
  <c r="BI16" i="5"/>
  <c r="Y83" i="5"/>
  <c r="AS38" i="5"/>
  <c r="AT71" i="5" s="1"/>
  <c r="BT17" i="5"/>
  <c r="CK17" i="5"/>
  <c r="DB17" i="5" s="1"/>
  <c r="CA15" i="5"/>
  <c r="CR15" i="5" s="1"/>
  <c r="BJ15" i="5"/>
  <c r="AT20" i="5"/>
  <c r="AT4" i="5"/>
  <c r="AD3" i="5"/>
  <c r="BL3" i="5" s="1"/>
  <c r="CT3" i="5" s="1"/>
  <c r="Y77" i="5"/>
  <c r="AR47" i="5"/>
  <c r="AS80" i="5" s="1"/>
  <c r="CL16" i="5"/>
  <c r="DC16" i="5" s="1"/>
  <c r="BU16" i="5"/>
  <c r="E23" i="5"/>
  <c r="BD23" i="5"/>
  <c r="BD7" i="5"/>
  <c r="AO48" i="5"/>
  <c r="AP81" i="5" s="1"/>
  <c r="Y33" i="5"/>
  <c r="W67" i="5"/>
  <c r="X67" i="5" s="1"/>
  <c r="AQ22" i="4"/>
  <c r="AQ6" i="4"/>
  <c r="BX5" i="4"/>
  <c r="CO5" i="4" s="1"/>
  <c r="BG5" i="4"/>
  <c r="AR46" i="4"/>
  <c r="AS79" i="4" s="1"/>
  <c r="Y76" i="4"/>
  <c r="AR21" i="4"/>
  <c r="AR5" i="4"/>
  <c r="AS23" i="4"/>
  <c r="AS7" i="4"/>
  <c r="AS32" i="4"/>
  <c r="AS16" i="4"/>
  <c r="BY14" i="4"/>
  <c r="CP14" i="4" s="1"/>
  <c r="BH14" i="4"/>
  <c r="BW5" i="4"/>
  <c r="CN5" i="4" s="1"/>
  <c r="BF5" i="4"/>
  <c r="W53" i="4"/>
  <c r="X53" i="4" s="1"/>
  <c r="Y37" i="4"/>
  <c r="AP37" i="4"/>
  <c r="AQ70" i="4" s="1"/>
  <c r="AO50" i="4"/>
  <c r="AP83" i="4" s="1"/>
  <c r="Y35" i="4"/>
  <c r="CK14" i="4"/>
  <c r="DB14" i="4" s="1"/>
  <c r="BT14" i="4"/>
  <c r="BZ18" i="4"/>
  <c r="CQ18" i="4" s="1"/>
  <c r="BI18" i="4"/>
  <c r="AQ52" i="4"/>
  <c r="BG20" i="4" s="1"/>
  <c r="BG36" i="4" s="1"/>
  <c r="BH69" i="4" s="1"/>
  <c r="AR53" i="4"/>
  <c r="BH21" i="4" s="1"/>
  <c r="BH37" i="4" s="1"/>
  <c r="BI70" i="4" s="1"/>
  <c r="C23" i="4"/>
  <c r="X7" i="4" s="1"/>
  <c r="AA24" i="4" s="1"/>
  <c r="AB24" i="4" s="1"/>
  <c r="F23" i="4"/>
  <c r="AA7" i="4" s="1"/>
  <c r="AA69" i="4" s="1"/>
  <c r="AB69" i="4" s="1"/>
  <c r="BC23" i="4"/>
  <c r="BC7" i="4"/>
  <c r="Y62" i="4"/>
  <c r="AQ47" i="4"/>
  <c r="AR80" i="4" s="1"/>
  <c r="Y79" i="4"/>
  <c r="AR49" i="4"/>
  <c r="AS82" i="4" s="1"/>
  <c r="AS20" i="4"/>
  <c r="AS4" i="4"/>
  <c r="AS33" i="4"/>
  <c r="AS17" i="4"/>
  <c r="AQ46" i="4"/>
  <c r="AR79" i="4" s="1"/>
  <c r="Y61" i="4"/>
  <c r="AR20" i="4"/>
  <c r="AR4" i="4"/>
  <c r="Y22" i="4"/>
  <c r="AO37" i="4"/>
  <c r="AP70" i="4" s="1"/>
  <c r="BW18" i="4"/>
  <c r="CN18" i="4" s="1"/>
  <c r="BF18" i="4"/>
  <c r="Y36" i="4"/>
  <c r="AP36" i="4"/>
  <c r="AQ69" i="4" s="1"/>
  <c r="AQ20" i="4"/>
  <c r="AQ4" i="4"/>
  <c r="Y247" i="4"/>
  <c r="BD37" i="4"/>
  <c r="BE70" i="4" s="1"/>
  <c r="E23" i="4"/>
  <c r="Z7" i="4" s="1"/>
  <c r="AA54" i="4" s="1"/>
  <c r="AB54" i="4" s="1"/>
  <c r="BY15" i="4"/>
  <c r="CP15" i="4" s="1"/>
  <c r="BH15" i="4"/>
  <c r="Y241" i="4"/>
  <c r="BC46" i="4"/>
  <c r="BD79" i="4" s="1"/>
  <c r="AR50" i="4"/>
  <c r="AS83" i="4" s="1"/>
  <c r="Y80" i="4"/>
  <c r="W51" i="4"/>
  <c r="X51" i="4" s="1"/>
  <c r="W67" i="4"/>
  <c r="X67" i="4" s="1"/>
  <c r="D23" i="4"/>
  <c r="Y7" i="4" s="1"/>
  <c r="AA39" i="4" s="1"/>
  <c r="AB39" i="4" s="1"/>
  <c r="AT23" i="4"/>
  <c r="AT7" i="4"/>
  <c r="BY17" i="4"/>
  <c r="CP17" i="4" s="1"/>
  <c r="BH17" i="4"/>
  <c r="AS21" i="4"/>
  <c r="AS5" i="4"/>
  <c r="AS30" i="4"/>
  <c r="AS14" i="4"/>
  <c r="AS34" i="4"/>
  <c r="AS18" i="4"/>
  <c r="AR52" i="4"/>
  <c r="BH20" i="4" s="1"/>
  <c r="BH36" i="4" s="1"/>
  <c r="BI69" i="4" s="1"/>
  <c r="BY16" i="4"/>
  <c r="CP16" i="4" s="1"/>
  <c r="BH16" i="4"/>
  <c r="BY5" i="4"/>
  <c r="CP5" i="4" s="1"/>
  <c r="BH5" i="4"/>
  <c r="Y77" i="4"/>
  <c r="AR47" i="4"/>
  <c r="AS80" i="4" s="1"/>
  <c r="Y78" i="4"/>
  <c r="AR48" i="4"/>
  <c r="AS81" i="4" s="1"/>
  <c r="BZ17" i="4"/>
  <c r="CQ17" i="4" s="1"/>
  <c r="BI17" i="4"/>
  <c r="AQ54" i="4"/>
  <c r="BG22" i="4" s="1"/>
  <c r="BG38" i="4" s="1"/>
  <c r="BH71" i="4" s="1"/>
  <c r="BZ15" i="4"/>
  <c r="CQ15" i="4" s="1"/>
  <c r="BI15" i="4"/>
  <c r="BZ14" i="4"/>
  <c r="CQ14" i="4" s="1"/>
  <c r="BI14" i="4"/>
  <c r="BX4" i="4"/>
  <c r="CO4" i="4" s="1"/>
  <c r="BG4" i="4"/>
  <c r="CL5" i="4"/>
  <c r="DC5" i="4" s="1"/>
  <c r="BU5" i="4"/>
  <c r="BZ16" i="4"/>
  <c r="CQ16" i="4" s="1"/>
  <c r="BI16" i="4"/>
  <c r="BD23" i="4"/>
  <c r="BD7" i="4"/>
  <c r="B24" i="4"/>
  <c r="AM24" i="4" s="1"/>
  <c r="AN24" i="4" s="1"/>
  <c r="AN40" i="4" s="1"/>
  <c r="AO73" i="4" s="1"/>
  <c r="AO54" i="4"/>
  <c r="BE22" i="4" s="1"/>
  <c r="BE38" i="4" s="1"/>
  <c r="BF71" i="4" s="1"/>
  <c r="AQ49" i="4"/>
  <c r="AR82" i="4" s="1"/>
  <c r="Y64" i="4"/>
  <c r="AC3" i="4"/>
  <c r="BK3" i="4" s="1"/>
  <c r="CS3" i="4" s="1"/>
  <c r="AS31" i="4"/>
  <c r="AS15" i="4"/>
  <c r="W66" i="4"/>
  <c r="X66" i="4" s="1"/>
  <c r="Y63" i="4"/>
  <c r="AQ48" i="4"/>
  <c r="AR81" i="4" s="1"/>
  <c r="Y52" i="4"/>
  <c r="AQ37" i="4"/>
  <c r="AR70" i="4" s="1"/>
  <c r="W23" i="2"/>
  <c r="X23" i="2" s="1"/>
  <c r="AO54" i="2"/>
  <c r="BE22" i="2" s="1"/>
  <c r="BE38" i="2" s="1"/>
  <c r="BF71" i="2" s="1"/>
  <c r="W38" i="2"/>
  <c r="X38" i="2" s="1"/>
  <c r="AP54" i="2"/>
  <c r="BF22" i="2" s="1"/>
  <c r="BF38" i="2" s="1"/>
  <c r="BG71" i="2" s="1"/>
  <c r="Y6" i="2"/>
  <c r="W53" i="2"/>
  <c r="X53" i="2" s="1"/>
  <c r="AQ54" i="2"/>
  <c r="BG22" i="2" s="1"/>
  <c r="BG38" i="2" s="1"/>
  <c r="BH71" i="2" s="1"/>
  <c r="AR54" i="2"/>
  <c r="BH22" i="2" s="1"/>
  <c r="BH38" i="2" s="1"/>
  <c r="BI71" i="2" s="1"/>
  <c r="W68" i="2"/>
  <c r="X68" i="2" s="1"/>
  <c r="Y36" i="2"/>
  <c r="Y37" i="2"/>
  <c r="AP37" i="2"/>
  <c r="AQ70" i="2" s="1"/>
  <c r="Y246" i="2"/>
  <c r="BD36" i="2"/>
  <c r="BE69" i="2" s="1"/>
  <c r="Y248" i="2"/>
  <c r="BD38" i="2"/>
  <c r="BE71" i="2" s="1"/>
  <c r="Y247" i="2"/>
  <c r="BD37" i="2"/>
  <c r="BE70" i="2" s="1"/>
  <c r="Y232" i="2"/>
  <c r="BC37" i="2"/>
  <c r="BD70" i="2" s="1"/>
  <c r="Y231" i="2"/>
  <c r="BC36" i="2"/>
  <c r="BD69" i="2" s="1"/>
  <c r="W161" i="2"/>
  <c r="X161" i="2" s="1"/>
  <c r="AX57" i="2"/>
  <c r="BN25" i="2" s="1"/>
  <c r="BN41" i="2" s="1"/>
  <c r="BO74" i="2" s="1"/>
  <c r="W217" i="2"/>
  <c r="X217" i="2" s="1"/>
  <c r="W157" i="2"/>
  <c r="X157" i="2" s="1"/>
  <c r="P25" i="2"/>
  <c r="BB57" i="2" s="1"/>
  <c r="BR25" i="2" s="1"/>
  <c r="BR41" i="2" s="1"/>
  <c r="BS74" i="2" s="1"/>
  <c r="AQ5" i="2"/>
  <c r="BY5" i="2" s="1"/>
  <c r="CP5" i="2" s="1"/>
  <c r="D23" i="2"/>
  <c r="AP55" i="2" s="1"/>
  <c r="BF23" i="2" s="1"/>
  <c r="BF39" i="2" s="1"/>
  <c r="BG72" i="2" s="1"/>
  <c r="BU6" i="2"/>
  <c r="CL6" i="2"/>
  <c r="DC6" i="2" s="1"/>
  <c r="BU5" i="2"/>
  <c r="CL5" i="2"/>
  <c r="DC5" i="2" s="1"/>
  <c r="BG5" i="2"/>
  <c r="BX5" i="2"/>
  <c r="CO5" i="2" s="1"/>
  <c r="BW4" i="2"/>
  <c r="CN4" i="2" s="1"/>
  <c r="BF4" i="2"/>
  <c r="BU4" i="2"/>
  <c r="CL4" i="2"/>
  <c r="DC4" i="2" s="1"/>
  <c r="BT5" i="2"/>
  <c r="CK5" i="2"/>
  <c r="DB5" i="2" s="1"/>
  <c r="BT4" i="2"/>
  <c r="CK4" i="2"/>
  <c r="DB4" i="2" s="1"/>
  <c r="F23" i="2"/>
  <c r="AA7" i="2" s="1"/>
  <c r="AA69" i="2" s="1"/>
  <c r="AB69" i="2" s="1"/>
  <c r="Z6" i="2"/>
  <c r="E23" i="2"/>
  <c r="AQ20" i="2"/>
  <c r="C23" i="2"/>
  <c r="X7" i="2" s="1"/>
  <c r="AA24" i="2" s="1"/>
  <c r="AB24" i="2" s="1"/>
  <c r="BC22" i="2"/>
  <c r="BC6" i="2"/>
  <c r="AO22" i="2"/>
  <c r="AO6" i="2"/>
  <c r="B23" i="2"/>
  <c r="AM23" i="2" s="1"/>
  <c r="AN23" i="2" s="1"/>
  <c r="AN39" i="2" s="1"/>
  <c r="AO72" i="2" s="1"/>
  <c r="AM7" i="2"/>
  <c r="AA249" i="2" s="1"/>
  <c r="AB249" i="2" s="1"/>
  <c r="AL7" i="2"/>
  <c r="AA234" i="2" s="1"/>
  <c r="AB234" i="2" s="1"/>
  <c r="AA5" i="2"/>
  <c r="AA67" i="2" s="1"/>
  <c r="AB67" i="2" s="1"/>
  <c r="AA6" i="2"/>
  <c r="AA68" i="2" s="1"/>
  <c r="AB68" i="2" s="1"/>
  <c r="AB7" i="2"/>
  <c r="AA84" i="2" s="1"/>
  <c r="AB84" i="2" s="1"/>
  <c r="AA3" i="2"/>
  <c r="BI3" i="2" s="1"/>
  <c r="CQ3" i="2" s="1"/>
  <c r="BH5" i="5" l="1"/>
  <c r="Y66" i="5"/>
  <c r="Y83" i="4"/>
  <c r="AQ36" i="5"/>
  <c r="AR69" i="5" s="1"/>
  <c r="BY4" i="2"/>
  <c r="CP4" i="2" s="1"/>
  <c r="BG4" i="5"/>
  <c r="Y22" i="2"/>
  <c r="BT6" i="4"/>
  <c r="Y52" i="2"/>
  <c r="BF5" i="5"/>
  <c r="BD38" i="4"/>
  <c r="BE71" i="4" s="1"/>
  <c r="AO22" i="5"/>
  <c r="Y23" i="5" s="1"/>
  <c r="AA23" i="5"/>
  <c r="AB23" i="5" s="1"/>
  <c r="AO6" i="4"/>
  <c r="BW6" i="4" s="1"/>
  <c r="CN6" i="4" s="1"/>
  <c r="AA23" i="4"/>
  <c r="AB23" i="4" s="1"/>
  <c r="AR21" i="5"/>
  <c r="Y67" i="5" s="1"/>
  <c r="AA67" i="5"/>
  <c r="AB67" i="5" s="1"/>
  <c r="AP6" i="2"/>
  <c r="BG6" i="2" s="1"/>
  <c r="AA38" i="2"/>
  <c r="AB38" i="2" s="1"/>
  <c r="W29" i="7"/>
  <c r="X29" i="7" s="1"/>
  <c r="AO60" i="7"/>
  <c r="BE28" i="7" s="1"/>
  <c r="BE44" i="7" s="1"/>
  <c r="BF77" i="7" s="1"/>
  <c r="AQ22" i="5"/>
  <c r="Y53" i="5" s="1"/>
  <c r="AA53" i="5"/>
  <c r="AB53" i="5" s="1"/>
  <c r="AP22" i="5"/>
  <c r="AP38" i="5" s="1"/>
  <c r="AQ71" i="5" s="1"/>
  <c r="AA38" i="5"/>
  <c r="AB38" i="5" s="1"/>
  <c r="AP22" i="4"/>
  <c r="Y38" i="4" s="1"/>
  <c r="AA38" i="4"/>
  <c r="AB38" i="4" s="1"/>
  <c r="AX28" i="7"/>
  <c r="AX44" i="7" s="1"/>
  <c r="AY77" i="7" s="1"/>
  <c r="AA164" i="7"/>
  <c r="AB164" i="7" s="1"/>
  <c r="AQ22" i="2"/>
  <c r="Y53" i="2" s="1"/>
  <c r="AA53" i="2"/>
  <c r="AB53" i="2" s="1"/>
  <c r="BW5" i="2"/>
  <c r="CN5" i="2" s="1"/>
  <c r="CA6" i="4"/>
  <c r="CR6" i="4" s="1"/>
  <c r="AO22" i="4"/>
  <c r="Y23" i="4" s="1"/>
  <c r="BZ4" i="5"/>
  <c r="CQ4" i="5" s="1"/>
  <c r="AP36" i="5"/>
  <c r="AQ69" i="5" s="1"/>
  <c r="Y22" i="5"/>
  <c r="BI11" i="7"/>
  <c r="AX12" i="7"/>
  <c r="CF12" i="7" s="1"/>
  <c r="CW12" i="7" s="1"/>
  <c r="Y28" i="7"/>
  <c r="AP22" i="2"/>
  <c r="AP38" i="2" s="1"/>
  <c r="AQ71" i="2" s="1"/>
  <c r="BX6" i="2"/>
  <c r="CO6" i="2" s="1"/>
  <c r="BG4" i="2"/>
  <c r="BH4" i="5"/>
  <c r="AR5" i="5"/>
  <c r="BI5" i="5" s="1"/>
  <c r="BU6" i="4"/>
  <c r="AQ37" i="5"/>
  <c r="AR70" i="5" s="1"/>
  <c r="BC38" i="4"/>
  <c r="BD71" i="4" s="1"/>
  <c r="AQ43" i="7"/>
  <c r="AR76" i="7" s="1"/>
  <c r="AP6" i="5"/>
  <c r="BX6" i="5" s="1"/>
  <c r="CO6" i="5" s="1"/>
  <c r="AO6" i="5"/>
  <c r="BF6" i="5" s="1"/>
  <c r="Y43" i="7"/>
  <c r="AR43" i="7"/>
  <c r="AS76" i="7" s="1"/>
  <c r="BF11" i="7"/>
  <c r="BG11" i="7"/>
  <c r="W74" i="7"/>
  <c r="X74" i="7" s="1"/>
  <c r="BH11" i="7"/>
  <c r="AR60" i="7"/>
  <c r="BH28" i="7" s="1"/>
  <c r="BH44" i="7" s="1"/>
  <c r="BI77" i="7" s="1"/>
  <c r="AO28" i="7"/>
  <c r="Y29" i="7" s="1"/>
  <c r="AO12" i="7"/>
  <c r="BW12" i="7" s="1"/>
  <c r="CN12" i="7" s="1"/>
  <c r="AR28" i="7"/>
  <c r="AR44" i="7" s="1"/>
  <c r="AS77" i="7" s="1"/>
  <c r="AR12" i="7"/>
  <c r="BZ12" i="7" s="1"/>
  <c r="CQ12" i="7" s="1"/>
  <c r="BW10" i="7"/>
  <c r="CN10" i="7" s="1"/>
  <c r="BF10" i="7"/>
  <c r="BK11" i="7"/>
  <c r="CB11" i="7"/>
  <c r="CS11" i="7" s="1"/>
  <c r="BM11" i="7"/>
  <c r="CD11" i="7"/>
  <c r="CU11" i="7" s="1"/>
  <c r="Y88" i="7"/>
  <c r="AS43" i="7"/>
  <c r="AT76" i="7" s="1"/>
  <c r="AP26" i="7"/>
  <c r="AP10" i="7"/>
  <c r="AT28" i="7"/>
  <c r="AT12" i="7"/>
  <c r="AW12" i="7"/>
  <c r="AW28" i="7"/>
  <c r="AO42" i="7"/>
  <c r="AP75" i="7" s="1"/>
  <c r="Y27" i="7"/>
  <c r="Y103" i="7"/>
  <c r="AT43" i="7"/>
  <c r="AU76" i="7" s="1"/>
  <c r="AQ26" i="7"/>
  <c r="AQ10" i="7"/>
  <c r="Y133" i="7"/>
  <c r="AV43" i="7"/>
  <c r="AW76" i="7" s="1"/>
  <c r="CL11" i="7"/>
  <c r="DC11" i="7" s="1"/>
  <c r="BU11" i="7"/>
  <c r="Y148" i="7"/>
  <c r="AW43" i="7"/>
  <c r="AX76" i="7" s="1"/>
  <c r="E28" i="7"/>
  <c r="Z12" i="7" s="1"/>
  <c r="AA59" i="7" s="1"/>
  <c r="AB59" i="7" s="1"/>
  <c r="AS28" i="7"/>
  <c r="AS12" i="7"/>
  <c r="AV28" i="7"/>
  <c r="AV12" i="7"/>
  <c r="CK11" i="7"/>
  <c r="DB11" i="7" s="1"/>
  <c r="BT11" i="7"/>
  <c r="BZ10" i="7"/>
  <c r="CQ10" i="7" s="1"/>
  <c r="BI10" i="7"/>
  <c r="CC11" i="7"/>
  <c r="CT11" i="7" s="1"/>
  <c r="BL11" i="7"/>
  <c r="Y253" i="7"/>
  <c r="BD43" i="7"/>
  <c r="BE76" i="7" s="1"/>
  <c r="CE11" i="7"/>
  <c r="CV11" i="7" s="1"/>
  <c r="BN11" i="7"/>
  <c r="AD13" i="7"/>
  <c r="AA120" i="7" s="1"/>
  <c r="AB120" i="7" s="1"/>
  <c r="AB13" i="7"/>
  <c r="AA90" i="7" s="1"/>
  <c r="AB90" i="7" s="1"/>
  <c r="AH13" i="7"/>
  <c r="AA180" i="7" s="1"/>
  <c r="AB180" i="7" s="1"/>
  <c r="AI13" i="7"/>
  <c r="AA195" i="7" s="1"/>
  <c r="AB195" i="7" s="1"/>
  <c r="AK13" i="7"/>
  <c r="AA225" i="7" s="1"/>
  <c r="AB225" i="7" s="1"/>
  <c r="AG13" i="7"/>
  <c r="AA165" i="7" s="1"/>
  <c r="AB165" i="7" s="1"/>
  <c r="AM13" i="7"/>
  <c r="AA255" i="7" s="1"/>
  <c r="AB255" i="7" s="1"/>
  <c r="AL13" i="7"/>
  <c r="AA240" i="7" s="1"/>
  <c r="AB240" i="7" s="1"/>
  <c r="AC13" i="7"/>
  <c r="AA105" i="7" s="1"/>
  <c r="AB105" i="7" s="1"/>
  <c r="AE13" i="7"/>
  <c r="AA135" i="7" s="1"/>
  <c r="AB135" i="7" s="1"/>
  <c r="AF13" i="7"/>
  <c r="AA150" i="7" s="1"/>
  <c r="AB150" i="7" s="1"/>
  <c r="AJ13" i="7"/>
  <c r="AA210" i="7" s="1"/>
  <c r="AB210" i="7" s="1"/>
  <c r="B29" i="7"/>
  <c r="AM29" i="7" s="1"/>
  <c r="AN29" i="7" s="1"/>
  <c r="AN45" i="7" s="1"/>
  <c r="AO78" i="7" s="1"/>
  <c r="F29" i="7"/>
  <c r="AA13" i="7" s="1"/>
  <c r="AA75" i="7" s="1"/>
  <c r="AB75" i="7" s="1"/>
  <c r="D29" i="7"/>
  <c r="Y13" i="7" s="1"/>
  <c r="AA45" i="7" s="1"/>
  <c r="AB45" i="7" s="1"/>
  <c r="C29" i="7"/>
  <c r="X13" i="7" s="1"/>
  <c r="AA30" i="7" s="1"/>
  <c r="AB30" i="7" s="1"/>
  <c r="E29" i="7"/>
  <c r="Z13" i="7" s="1"/>
  <c r="AA60" i="7" s="1"/>
  <c r="AB60" i="7" s="1"/>
  <c r="AU28" i="7"/>
  <c r="AU12" i="7"/>
  <c r="BC28" i="7"/>
  <c r="BC12" i="7"/>
  <c r="BD28" i="7"/>
  <c r="BD12" i="7"/>
  <c r="Y238" i="7"/>
  <c r="BC43" i="7"/>
  <c r="BD76" i="7" s="1"/>
  <c r="AR42" i="7"/>
  <c r="AS75" i="7" s="1"/>
  <c r="Y72" i="7"/>
  <c r="Y118" i="7"/>
  <c r="AU43" i="7"/>
  <c r="AV76" i="7" s="1"/>
  <c r="CA11" i="7"/>
  <c r="CR11" i="7" s="1"/>
  <c r="BJ11" i="7"/>
  <c r="D28" i="7"/>
  <c r="Y12" i="7" s="1"/>
  <c r="AA44" i="7" s="1"/>
  <c r="AB44" i="7" s="1"/>
  <c r="AO54" i="6"/>
  <c r="BE22" i="6" s="1"/>
  <c r="BE38" i="6" s="1"/>
  <c r="BF71" i="6" s="1"/>
  <c r="AD8" i="6"/>
  <c r="AA115" i="6" s="1"/>
  <c r="AB115" i="6" s="1"/>
  <c r="AH8" i="6"/>
  <c r="AA175" i="6" s="1"/>
  <c r="AB175" i="6" s="1"/>
  <c r="AL8" i="6"/>
  <c r="AA235" i="6" s="1"/>
  <c r="AB235" i="6" s="1"/>
  <c r="AE8" i="6"/>
  <c r="AA130" i="6" s="1"/>
  <c r="AB130" i="6" s="1"/>
  <c r="AI8" i="6"/>
  <c r="AA190" i="6" s="1"/>
  <c r="AB190" i="6" s="1"/>
  <c r="AM8" i="6"/>
  <c r="AA250" i="6" s="1"/>
  <c r="AB250" i="6" s="1"/>
  <c r="AB8" i="6"/>
  <c r="AA85" i="6" s="1"/>
  <c r="AB85" i="6" s="1"/>
  <c r="AF8" i="6"/>
  <c r="AA145" i="6" s="1"/>
  <c r="AB145" i="6" s="1"/>
  <c r="AJ8" i="6"/>
  <c r="AA205" i="6" s="1"/>
  <c r="AB205" i="6" s="1"/>
  <c r="AC8" i="6"/>
  <c r="AA100" i="6" s="1"/>
  <c r="AB100" i="6" s="1"/>
  <c r="AG8" i="6"/>
  <c r="AA160" i="6" s="1"/>
  <c r="AB160" i="6" s="1"/>
  <c r="AK8" i="6"/>
  <c r="AA220" i="6" s="1"/>
  <c r="AB220" i="6" s="1"/>
  <c r="AR53" i="6"/>
  <c r="BH21" i="6" s="1"/>
  <c r="BH37" i="6" s="1"/>
  <c r="BI70" i="6" s="1"/>
  <c r="AR52" i="6"/>
  <c r="BH20" i="6" s="1"/>
  <c r="BH36" i="6" s="1"/>
  <c r="BI69" i="6" s="1"/>
  <c r="AO55" i="4"/>
  <c r="BE23" i="4" s="1"/>
  <c r="BE39" i="4" s="1"/>
  <c r="BF72" i="4" s="1"/>
  <c r="W24" i="4"/>
  <c r="X24" i="4" s="1"/>
  <c r="AP6" i="4"/>
  <c r="BX6" i="4" s="1"/>
  <c r="CO6" i="4" s="1"/>
  <c r="W69" i="4"/>
  <c r="X69" i="4" s="1"/>
  <c r="AR54" i="4"/>
  <c r="BH22" i="4" s="1"/>
  <c r="BH38" i="4" s="1"/>
  <c r="BI71" i="4" s="1"/>
  <c r="W68" i="4"/>
  <c r="X68" i="4" s="1"/>
  <c r="AM9" i="4"/>
  <c r="AA251" i="4" s="1"/>
  <c r="AB251" i="4" s="1"/>
  <c r="AI9" i="4"/>
  <c r="AA191" i="4" s="1"/>
  <c r="AB191" i="4" s="1"/>
  <c r="AE9" i="4"/>
  <c r="AA131" i="4" s="1"/>
  <c r="AB131" i="4" s="1"/>
  <c r="AJ9" i="4"/>
  <c r="AA206" i="4" s="1"/>
  <c r="AB206" i="4" s="1"/>
  <c r="AF9" i="4"/>
  <c r="AA146" i="4" s="1"/>
  <c r="AB146" i="4" s="1"/>
  <c r="AB9" i="4"/>
  <c r="AA86" i="4" s="1"/>
  <c r="AB86" i="4" s="1"/>
  <c r="AK9" i="4"/>
  <c r="AA221" i="4" s="1"/>
  <c r="AB221" i="4" s="1"/>
  <c r="AG9" i="4"/>
  <c r="AA161" i="4" s="1"/>
  <c r="AB161" i="4" s="1"/>
  <c r="AC9" i="4"/>
  <c r="AA101" i="4" s="1"/>
  <c r="AB101" i="4" s="1"/>
  <c r="AL9" i="4"/>
  <c r="AA236" i="4" s="1"/>
  <c r="AB236" i="4" s="1"/>
  <c r="AH9" i="4"/>
  <c r="AA176" i="4" s="1"/>
  <c r="AB176" i="4" s="1"/>
  <c r="AD9" i="4"/>
  <c r="AA116" i="4" s="1"/>
  <c r="AB116" i="4" s="1"/>
  <c r="AR22" i="4"/>
  <c r="AR6" i="4"/>
  <c r="AQ6" i="5"/>
  <c r="BY6" i="5" s="1"/>
  <c r="CP6" i="5" s="1"/>
  <c r="Y7" i="5"/>
  <c r="D39" i="5"/>
  <c r="AA7" i="5"/>
  <c r="F39" i="5"/>
  <c r="Z7" i="5"/>
  <c r="E39" i="5"/>
  <c r="X7" i="5"/>
  <c r="C39" i="5"/>
  <c r="AM24" i="5"/>
  <c r="AN24" i="5" s="1"/>
  <c r="AN40" i="5" s="1"/>
  <c r="AO73" i="5" s="1"/>
  <c r="AR55" i="5"/>
  <c r="BH23" i="5" s="1"/>
  <c r="BH39" i="5" s="1"/>
  <c r="BI72" i="5" s="1"/>
  <c r="W69" i="5"/>
  <c r="X69" i="5" s="1"/>
  <c r="W24" i="5"/>
  <c r="X24" i="5" s="1"/>
  <c r="AY28" i="7"/>
  <c r="AY12" i="7"/>
  <c r="AY30" i="7"/>
  <c r="AY14" i="7"/>
  <c r="CF9" i="7"/>
  <c r="CW9" i="7" s="1"/>
  <c r="BO9" i="7"/>
  <c r="CF5" i="7"/>
  <c r="CW5" i="7" s="1"/>
  <c r="BO5" i="7"/>
  <c r="AY27" i="7"/>
  <c r="AY11" i="7"/>
  <c r="AY22" i="7"/>
  <c r="AY6" i="7"/>
  <c r="AY16" i="7"/>
  <c r="AY32" i="7"/>
  <c r="Y162" i="7"/>
  <c r="AX42" i="7"/>
  <c r="AY75" i="7" s="1"/>
  <c r="Y163" i="7"/>
  <c r="AX43" i="7"/>
  <c r="AY76" i="7" s="1"/>
  <c r="Y161" i="7"/>
  <c r="AX41" i="7"/>
  <c r="AY74" i="7" s="1"/>
  <c r="AR61" i="7"/>
  <c r="BH29" i="7" s="1"/>
  <c r="BH45" i="7" s="1"/>
  <c r="BI78" i="7" s="1"/>
  <c r="CF6" i="7"/>
  <c r="CW6" i="7" s="1"/>
  <c r="BO6" i="7"/>
  <c r="Y157" i="7"/>
  <c r="AX37" i="7"/>
  <c r="AY70" i="7" s="1"/>
  <c r="AY24" i="7"/>
  <c r="AY8" i="7"/>
  <c r="CF10" i="7"/>
  <c r="CW10" i="7" s="1"/>
  <c r="BO10" i="7"/>
  <c r="CF17" i="7"/>
  <c r="CW17" i="7" s="1"/>
  <c r="BO17" i="7"/>
  <c r="AY26" i="7"/>
  <c r="AY10" i="7"/>
  <c r="AY23" i="7"/>
  <c r="AY7" i="7"/>
  <c r="AY20" i="7"/>
  <c r="AY4" i="7"/>
  <c r="AY33" i="7"/>
  <c r="AY17" i="7"/>
  <c r="CF18" i="7"/>
  <c r="CW18" i="7" s="1"/>
  <c r="BO18" i="7"/>
  <c r="Y158" i="7"/>
  <c r="AX38" i="7"/>
  <c r="AY71" i="7" s="1"/>
  <c r="CF15" i="7"/>
  <c r="CW15" i="7" s="1"/>
  <c r="BO15" i="7"/>
  <c r="Y160" i="7"/>
  <c r="AX40" i="7"/>
  <c r="AY73" i="7" s="1"/>
  <c r="CF14" i="7"/>
  <c r="CW14" i="7" s="1"/>
  <c r="BO14" i="7"/>
  <c r="AY21" i="7"/>
  <c r="AY5" i="7"/>
  <c r="CF11" i="7"/>
  <c r="CW11" i="7" s="1"/>
  <c r="BO11" i="7"/>
  <c r="Y168" i="7"/>
  <c r="AX48" i="7"/>
  <c r="AY81" i="7" s="1"/>
  <c r="Y159" i="7"/>
  <c r="AX39" i="7"/>
  <c r="AY72" i="7" s="1"/>
  <c r="Y156" i="7"/>
  <c r="AX36" i="7"/>
  <c r="AY69" i="7" s="1"/>
  <c r="Y169" i="7"/>
  <c r="AX49" i="7"/>
  <c r="AY82" i="7" s="1"/>
  <c r="AY25" i="7"/>
  <c r="AY9" i="7"/>
  <c r="AI3" i="7"/>
  <c r="BQ3" i="7" s="1"/>
  <c r="CY3" i="7" s="1"/>
  <c r="AY31" i="7"/>
  <c r="AY15" i="7"/>
  <c r="AY34" i="7"/>
  <c r="AY18" i="7"/>
  <c r="Y170" i="7"/>
  <c r="AX50" i="7"/>
  <c r="AY83" i="7" s="1"/>
  <c r="CF16" i="7"/>
  <c r="CW16" i="7" s="1"/>
  <c r="BO16" i="7"/>
  <c r="CF7" i="7"/>
  <c r="CW7" i="7" s="1"/>
  <c r="BO7" i="7"/>
  <c r="CF4" i="7"/>
  <c r="CW4" i="7" s="1"/>
  <c r="BO4" i="7"/>
  <c r="Y167" i="7"/>
  <c r="AX47" i="7"/>
  <c r="AY80" i="7" s="1"/>
  <c r="CF8" i="7"/>
  <c r="CW8" i="7" s="1"/>
  <c r="BO8" i="7"/>
  <c r="Y166" i="7"/>
  <c r="AX46" i="7"/>
  <c r="AY79" i="7" s="1"/>
  <c r="AC3" i="6"/>
  <c r="BK3" i="6" s="1"/>
  <c r="CS3" i="6" s="1"/>
  <c r="AR22" i="6"/>
  <c r="AR6" i="6"/>
  <c r="Y52" i="6"/>
  <c r="AQ37" i="6"/>
  <c r="AR70" i="6" s="1"/>
  <c r="Y83" i="6"/>
  <c r="AS38" i="6"/>
  <c r="AT71" i="6" s="1"/>
  <c r="F23" i="6"/>
  <c r="AA7" i="6" s="1"/>
  <c r="AA69" i="6" s="1"/>
  <c r="AB69" i="6" s="1"/>
  <c r="BC23" i="6"/>
  <c r="BC7" i="6"/>
  <c r="BZ14" i="6"/>
  <c r="CQ14" i="6" s="1"/>
  <c r="BI14" i="6"/>
  <c r="AS16" i="6"/>
  <c r="AS32" i="6"/>
  <c r="AR54" i="6"/>
  <c r="BH22" i="6" s="1"/>
  <c r="BH38" i="6" s="1"/>
  <c r="BI71" i="6" s="1"/>
  <c r="W53" i="6"/>
  <c r="X53" i="6" s="1"/>
  <c r="CL6" i="6"/>
  <c r="DC6" i="6" s="1"/>
  <c r="BU6" i="6"/>
  <c r="W38" i="6"/>
  <c r="X38" i="6" s="1"/>
  <c r="AR20" i="6"/>
  <c r="AR4" i="6"/>
  <c r="BZ15" i="6"/>
  <c r="CQ15" i="6" s="1"/>
  <c r="BI15" i="6"/>
  <c r="D23" i="6"/>
  <c r="Y7" i="6" s="1"/>
  <c r="AA39" i="6" s="1"/>
  <c r="AB39" i="6" s="1"/>
  <c r="B24" i="6"/>
  <c r="AM24" i="6" s="1"/>
  <c r="AN24" i="6" s="1"/>
  <c r="AN40" i="6" s="1"/>
  <c r="AO73" i="6" s="1"/>
  <c r="C23" i="6"/>
  <c r="X7" i="6" s="1"/>
  <c r="AA24" i="6" s="1"/>
  <c r="AB24" i="6" s="1"/>
  <c r="BD23" i="6"/>
  <c r="BD7" i="6"/>
  <c r="Y80" i="6"/>
  <c r="AR50" i="6"/>
  <c r="AS83" i="6" s="1"/>
  <c r="Y233" i="6"/>
  <c r="BC38" i="6"/>
  <c r="BD71" i="6" s="1"/>
  <c r="AS20" i="6"/>
  <c r="AS4" i="6"/>
  <c r="AS33" i="6"/>
  <c r="AS17" i="6"/>
  <c r="W68" i="6"/>
  <c r="X68" i="6" s="1"/>
  <c r="AQ54" i="6"/>
  <c r="BG22" i="6" s="1"/>
  <c r="BG38" i="6" s="1"/>
  <c r="BH71" i="6" s="1"/>
  <c r="AR21" i="6"/>
  <c r="AR5" i="6"/>
  <c r="Y248" i="6"/>
  <c r="BD38" i="6"/>
  <c r="BE71" i="6" s="1"/>
  <c r="AP54" i="6"/>
  <c r="BF22" i="6" s="1"/>
  <c r="BF38" i="6" s="1"/>
  <c r="BG71" i="6" s="1"/>
  <c r="AO22" i="6"/>
  <c r="AO6" i="6"/>
  <c r="BZ16" i="6"/>
  <c r="CQ16" i="6" s="1"/>
  <c r="BI16" i="6"/>
  <c r="AR47" i="6"/>
  <c r="AS80" i="6" s="1"/>
  <c r="Y77" i="6"/>
  <c r="AS23" i="6"/>
  <c r="AS7" i="6"/>
  <c r="AS31" i="6"/>
  <c r="AS15" i="6"/>
  <c r="AQ22" i="6"/>
  <c r="AQ6" i="6"/>
  <c r="Y79" i="6"/>
  <c r="AR49" i="6"/>
  <c r="AS82" i="6" s="1"/>
  <c r="AP22" i="6"/>
  <c r="AP6" i="6"/>
  <c r="BW5" i="6"/>
  <c r="CN5" i="6" s="1"/>
  <c r="BF5" i="6"/>
  <c r="Y76" i="6"/>
  <c r="AR46" i="6"/>
  <c r="AS79" i="6" s="1"/>
  <c r="BZ18" i="6"/>
  <c r="CQ18" i="6" s="1"/>
  <c r="BI18" i="6"/>
  <c r="AS5" i="6"/>
  <c r="AS21" i="6"/>
  <c r="AS14" i="6"/>
  <c r="AS30" i="6"/>
  <c r="AS18" i="6"/>
  <c r="AS34" i="6"/>
  <c r="BY5" i="6"/>
  <c r="CP5" i="6" s="1"/>
  <c r="BH5" i="6"/>
  <c r="BZ17" i="6"/>
  <c r="CQ17" i="6" s="1"/>
  <c r="BI17" i="6"/>
  <c r="W67" i="6"/>
  <c r="X67" i="6" s="1"/>
  <c r="BT6" i="6"/>
  <c r="CK6" i="6"/>
  <c r="DB6" i="6" s="1"/>
  <c r="W23" i="6"/>
  <c r="X23" i="6" s="1"/>
  <c r="Y78" i="6"/>
  <c r="AR48" i="6"/>
  <c r="AS81" i="6" s="1"/>
  <c r="W66" i="6"/>
  <c r="X66" i="6" s="1"/>
  <c r="CA6" i="6"/>
  <c r="CR6" i="6" s="1"/>
  <c r="BJ6" i="6"/>
  <c r="AO37" i="6"/>
  <c r="AP70" i="6" s="1"/>
  <c r="Y22" i="6"/>
  <c r="E23" i="6"/>
  <c r="Z7" i="6" s="1"/>
  <c r="AA54" i="6" s="1"/>
  <c r="AB54" i="6" s="1"/>
  <c r="AV24" i="5"/>
  <c r="AV8" i="5"/>
  <c r="AU33" i="5"/>
  <c r="AU17" i="5"/>
  <c r="Y110" i="5"/>
  <c r="AT50" i="5"/>
  <c r="AU83" i="5" s="1"/>
  <c r="Y108" i="5"/>
  <c r="AT48" i="5"/>
  <c r="AU81" i="5" s="1"/>
  <c r="Y84" i="5"/>
  <c r="AS39" i="5"/>
  <c r="AT72" i="5" s="1"/>
  <c r="AU23" i="5"/>
  <c r="AU7" i="5"/>
  <c r="AQ55" i="5"/>
  <c r="BG23" i="5" s="1"/>
  <c r="BG39" i="5" s="1"/>
  <c r="BH72" i="5" s="1"/>
  <c r="AU21" i="5"/>
  <c r="AU5" i="5"/>
  <c r="AU34" i="5"/>
  <c r="AU18" i="5"/>
  <c r="C24" i="5"/>
  <c r="W25" i="5" s="1"/>
  <c r="X25" i="5" s="1"/>
  <c r="AS24" i="5"/>
  <c r="AS8" i="5"/>
  <c r="BC24" i="5"/>
  <c r="BC8" i="5"/>
  <c r="B25" i="5"/>
  <c r="W39" i="5"/>
  <c r="X39" i="5" s="1"/>
  <c r="BZ6" i="5"/>
  <c r="CQ6" i="5" s="1"/>
  <c r="BI6" i="5"/>
  <c r="Y107" i="5"/>
  <c r="AT47" i="5"/>
  <c r="AU80" i="5" s="1"/>
  <c r="CK7" i="5"/>
  <c r="DB7" i="5" s="1"/>
  <c r="BT7" i="5"/>
  <c r="BK17" i="5"/>
  <c r="CB17" i="5"/>
  <c r="CS17" i="5" s="1"/>
  <c r="Y106" i="5"/>
  <c r="AT46" i="5"/>
  <c r="AU79" i="5" s="1"/>
  <c r="F24" i="5"/>
  <c r="AT8" i="5"/>
  <c r="AT24" i="5"/>
  <c r="Y68" i="5"/>
  <c r="AR38" i="5"/>
  <c r="AS71" i="5" s="1"/>
  <c r="Y99" i="5"/>
  <c r="AT39" i="5"/>
  <c r="AU72" i="5" s="1"/>
  <c r="AU20" i="5"/>
  <c r="AU4" i="5"/>
  <c r="AU31" i="5"/>
  <c r="AU15" i="5"/>
  <c r="CB4" i="5"/>
  <c r="CS4" i="5" s="1"/>
  <c r="BK4" i="5"/>
  <c r="CB6" i="5"/>
  <c r="CS6" i="5" s="1"/>
  <c r="BK6" i="5"/>
  <c r="D24" i="5"/>
  <c r="CB15" i="5"/>
  <c r="CS15" i="5" s="1"/>
  <c r="BK15" i="5"/>
  <c r="Y234" i="5"/>
  <c r="BC39" i="5"/>
  <c r="BD72" i="5" s="1"/>
  <c r="Y109" i="5"/>
  <c r="AT49" i="5"/>
  <c r="AU82" i="5" s="1"/>
  <c r="AU22" i="5"/>
  <c r="AU6" i="5"/>
  <c r="AE3" i="5"/>
  <c r="BM3" i="5" s="1"/>
  <c r="CU3" i="5" s="1"/>
  <c r="Y97" i="5"/>
  <c r="AT37" i="5"/>
  <c r="AU70" i="5" s="1"/>
  <c r="CB14" i="5"/>
  <c r="CS14" i="5" s="1"/>
  <c r="BK14" i="5"/>
  <c r="CL7" i="5"/>
  <c r="DC7" i="5" s="1"/>
  <c r="BU7" i="5"/>
  <c r="Y249" i="5"/>
  <c r="BD39" i="5"/>
  <c r="BE72" i="5" s="1"/>
  <c r="W54" i="5"/>
  <c r="X54" i="5" s="1"/>
  <c r="AU16" i="5"/>
  <c r="AU32" i="5"/>
  <c r="AU30" i="5"/>
  <c r="AU14" i="5"/>
  <c r="Y96" i="5"/>
  <c r="AT36" i="5"/>
  <c r="AU69" i="5" s="1"/>
  <c r="Y98" i="5"/>
  <c r="AT38" i="5"/>
  <c r="AU71" i="5" s="1"/>
  <c r="BD24" i="5"/>
  <c r="BD8" i="5"/>
  <c r="E24" i="5"/>
  <c r="AU8" i="5"/>
  <c r="AU24" i="5"/>
  <c r="AP55" i="5"/>
  <c r="BF23" i="5" s="1"/>
  <c r="BF39" i="5" s="1"/>
  <c r="BG72" i="5" s="1"/>
  <c r="CB7" i="5"/>
  <c r="CS7" i="5" s="1"/>
  <c r="BK7" i="5"/>
  <c r="CB18" i="5"/>
  <c r="CS18" i="5" s="1"/>
  <c r="BK18" i="5"/>
  <c r="CB16" i="5"/>
  <c r="CS16" i="5" s="1"/>
  <c r="BK16" i="5"/>
  <c r="CA7" i="5"/>
  <c r="CR7" i="5" s="1"/>
  <c r="BJ7" i="5"/>
  <c r="CB5" i="5"/>
  <c r="CS5" i="5" s="1"/>
  <c r="BK5" i="5"/>
  <c r="AO55" i="5"/>
  <c r="BE23" i="5" s="1"/>
  <c r="BE39" i="5" s="1"/>
  <c r="BF72" i="5" s="1"/>
  <c r="AT34" i="4"/>
  <c r="AT18" i="4"/>
  <c r="E24" i="4"/>
  <c r="Z8" i="4" s="1"/>
  <c r="AA55" i="4" s="1"/>
  <c r="AB55" i="4" s="1"/>
  <c r="D24" i="4"/>
  <c r="Y8" i="4" s="1"/>
  <c r="AA40" i="4" s="1"/>
  <c r="AB40" i="4" s="1"/>
  <c r="AP23" i="4"/>
  <c r="AP7" i="4"/>
  <c r="AQ23" i="4"/>
  <c r="AQ7" i="4"/>
  <c r="Y66" i="4"/>
  <c r="AR36" i="4"/>
  <c r="AS69" i="4" s="1"/>
  <c r="Y81" i="4"/>
  <c r="AS36" i="4"/>
  <c r="AT69" i="4" s="1"/>
  <c r="Y234" i="4"/>
  <c r="BC39" i="4"/>
  <c r="BD72" i="4" s="1"/>
  <c r="CA16" i="4"/>
  <c r="CR16" i="4" s="1"/>
  <c r="BJ16" i="4"/>
  <c r="BZ5" i="4"/>
  <c r="CQ5" i="4" s="1"/>
  <c r="BI5" i="4"/>
  <c r="AT22" i="4"/>
  <c r="AT6" i="4"/>
  <c r="AT20" i="4"/>
  <c r="AT4" i="4"/>
  <c r="AD3" i="4"/>
  <c r="BL3" i="4" s="1"/>
  <c r="CT3" i="4" s="1"/>
  <c r="BC24" i="4"/>
  <c r="BC8" i="4"/>
  <c r="C24" i="4"/>
  <c r="X8" i="4" s="1"/>
  <c r="AA25" i="4" s="1"/>
  <c r="AB25" i="4" s="1"/>
  <c r="CL7" i="4"/>
  <c r="DC7" i="4" s="1"/>
  <c r="BU7" i="4"/>
  <c r="CA18" i="4"/>
  <c r="CR18" i="4" s="1"/>
  <c r="BJ18" i="4"/>
  <c r="CA5" i="4"/>
  <c r="CR5" i="4" s="1"/>
  <c r="BJ5" i="4"/>
  <c r="CB7" i="4"/>
  <c r="CS7" i="4" s="1"/>
  <c r="BK7" i="4"/>
  <c r="W39" i="4"/>
  <c r="X39" i="4" s="1"/>
  <c r="W54" i="4"/>
  <c r="X54" i="4" s="1"/>
  <c r="BY4" i="4"/>
  <c r="CP4" i="4" s="1"/>
  <c r="BH4" i="4"/>
  <c r="CA17" i="4"/>
  <c r="CR17" i="4" s="1"/>
  <c r="BJ17" i="4"/>
  <c r="BF6" i="4"/>
  <c r="Y93" i="4"/>
  <c r="AS48" i="4"/>
  <c r="AT81" i="4" s="1"/>
  <c r="Y67" i="4"/>
  <c r="AR37" i="4"/>
  <c r="AS70" i="4" s="1"/>
  <c r="BD24" i="4"/>
  <c r="BD8" i="4"/>
  <c r="AT32" i="4"/>
  <c r="AT16" i="4"/>
  <c r="AT33" i="4"/>
  <c r="AT17" i="4"/>
  <c r="AT24" i="4"/>
  <c r="AT8" i="4"/>
  <c r="Y249" i="4"/>
  <c r="BD39" i="4"/>
  <c r="BE72" i="4" s="1"/>
  <c r="Y95" i="4"/>
  <c r="AS50" i="4"/>
  <c r="AT83" i="4" s="1"/>
  <c r="Y82" i="4"/>
  <c r="AS37" i="4"/>
  <c r="AT70" i="4" s="1"/>
  <c r="Y99" i="4"/>
  <c r="AT39" i="4"/>
  <c r="AU72" i="4" s="1"/>
  <c r="AP55" i="4"/>
  <c r="BF23" i="4" s="1"/>
  <c r="BF39" i="4" s="1"/>
  <c r="BG72" i="4" s="1"/>
  <c r="AQ55" i="4"/>
  <c r="BG23" i="4" s="1"/>
  <c r="BG39" i="4" s="1"/>
  <c r="BH72" i="4" s="1"/>
  <c r="Y51" i="4"/>
  <c r="AQ36" i="4"/>
  <c r="AR69" i="4" s="1"/>
  <c r="Y94" i="4"/>
  <c r="AS49" i="4"/>
  <c r="AT82" i="4" s="1"/>
  <c r="AR23" i="4"/>
  <c r="AR7" i="4"/>
  <c r="CA7" i="4"/>
  <c r="CR7" i="4" s="1"/>
  <c r="BJ7" i="4"/>
  <c r="BY6" i="4"/>
  <c r="CP6" i="4" s="1"/>
  <c r="BH6" i="4"/>
  <c r="Y92" i="4"/>
  <c r="AS47" i="4"/>
  <c r="AT80" i="4" s="1"/>
  <c r="F24" i="4"/>
  <c r="AA8" i="4" s="1"/>
  <c r="AA70" i="4" s="1"/>
  <c r="AB70" i="4" s="1"/>
  <c r="Y91" i="4"/>
  <c r="AS46" i="4"/>
  <c r="AT79" i="4" s="1"/>
  <c r="AT30" i="4"/>
  <c r="AT14" i="4"/>
  <c r="AU24" i="4"/>
  <c r="AU8" i="4"/>
  <c r="B25" i="4"/>
  <c r="AM25" i="4" s="1"/>
  <c r="AN25" i="4" s="1"/>
  <c r="AN41" i="4" s="1"/>
  <c r="AO74" i="4" s="1"/>
  <c r="CA15" i="4"/>
  <c r="CR15" i="4" s="1"/>
  <c r="BJ15" i="4"/>
  <c r="AT31" i="4"/>
  <c r="AT15" i="4"/>
  <c r="AT21" i="4"/>
  <c r="AT5" i="4"/>
  <c r="AS24" i="4"/>
  <c r="AS8" i="4"/>
  <c r="CA14" i="4"/>
  <c r="CR14" i="4" s="1"/>
  <c r="BJ14" i="4"/>
  <c r="BZ4" i="4"/>
  <c r="CQ4" i="4" s="1"/>
  <c r="BI4" i="4"/>
  <c r="CA4" i="4"/>
  <c r="CR4" i="4" s="1"/>
  <c r="BJ4" i="4"/>
  <c r="CK7" i="4"/>
  <c r="DB7" i="4" s="1"/>
  <c r="BT7" i="4"/>
  <c r="AR55" i="4"/>
  <c r="BH23" i="4" s="1"/>
  <c r="BH39" i="4" s="1"/>
  <c r="BI72" i="4" s="1"/>
  <c r="AO7" i="4"/>
  <c r="AO23" i="4"/>
  <c r="Y84" i="4"/>
  <c r="AS39" i="4"/>
  <c r="AT72" i="4" s="1"/>
  <c r="AQ38" i="4"/>
  <c r="AR71" i="4" s="1"/>
  <c r="Y53" i="4"/>
  <c r="Y7" i="2"/>
  <c r="W24" i="2"/>
  <c r="X24" i="2" s="1"/>
  <c r="AO55" i="2"/>
  <c r="BE23" i="2" s="1"/>
  <c r="BE39" i="2" s="1"/>
  <c r="BF72" i="2" s="1"/>
  <c r="W39" i="2"/>
  <c r="X39" i="2" s="1"/>
  <c r="AQ55" i="2"/>
  <c r="BG23" i="2" s="1"/>
  <c r="BG39" i="2" s="1"/>
  <c r="BH72" i="2" s="1"/>
  <c r="W54" i="2"/>
  <c r="X54" i="2" s="1"/>
  <c r="AR55" i="2"/>
  <c r="BH23" i="2" s="1"/>
  <c r="BH39" i="2" s="1"/>
  <c r="BI72" i="2" s="1"/>
  <c r="W69" i="2"/>
  <c r="X69" i="2" s="1"/>
  <c r="Y51" i="2"/>
  <c r="AQ36" i="2"/>
  <c r="AR69" i="2" s="1"/>
  <c r="Y23" i="2"/>
  <c r="AO38" i="2"/>
  <c r="AP71" i="2" s="1"/>
  <c r="Y233" i="2"/>
  <c r="BC38" i="2"/>
  <c r="BD71" i="2" s="1"/>
  <c r="W221" i="2"/>
  <c r="X221" i="2" s="1"/>
  <c r="BH5" i="2"/>
  <c r="Z7" i="2"/>
  <c r="D24" i="2"/>
  <c r="BT6" i="2"/>
  <c r="CK6" i="2"/>
  <c r="DB6" i="2" s="1"/>
  <c r="BF6" i="2"/>
  <c r="BW6" i="2"/>
  <c r="CN6" i="2" s="1"/>
  <c r="AQ6" i="2"/>
  <c r="F24" i="2"/>
  <c r="E24" i="2"/>
  <c r="C24" i="2"/>
  <c r="X8" i="2" s="1"/>
  <c r="AA25" i="2" s="1"/>
  <c r="AB25" i="2" s="1"/>
  <c r="AS23" i="2"/>
  <c r="AS7" i="2"/>
  <c r="B24" i="2"/>
  <c r="AM24" i="2" s="1"/>
  <c r="AN24" i="2" s="1"/>
  <c r="AN40" i="2" s="1"/>
  <c r="AO73" i="2" s="1"/>
  <c r="AL8" i="2"/>
  <c r="AA235" i="2" s="1"/>
  <c r="AB235" i="2" s="1"/>
  <c r="AB8" i="2"/>
  <c r="AA85" i="2" s="1"/>
  <c r="AB85" i="2" s="1"/>
  <c r="AM8" i="2"/>
  <c r="AA250" i="2" s="1"/>
  <c r="AB250" i="2" s="1"/>
  <c r="AR20" i="2"/>
  <c r="AR4" i="2"/>
  <c r="BD7" i="2"/>
  <c r="BD23" i="2"/>
  <c r="AR7" i="2"/>
  <c r="AR23" i="2"/>
  <c r="AR5" i="2"/>
  <c r="AR21" i="2"/>
  <c r="AO7" i="2"/>
  <c r="AO23" i="2"/>
  <c r="AB4" i="2"/>
  <c r="AA81" i="2" s="1"/>
  <c r="AB81" i="2" s="1"/>
  <c r="AB5" i="2"/>
  <c r="AA82" i="2" s="1"/>
  <c r="AB82" i="2" s="1"/>
  <c r="AB6" i="2"/>
  <c r="AA83" i="2" s="1"/>
  <c r="AB83" i="2" s="1"/>
  <c r="AR22" i="2"/>
  <c r="AR6" i="2"/>
  <c r="BC23" i="2"/>
  <c r="BC7" i="2"/>
  <c r="AB3" i="2"/>
  <c r="BJ3" i="2" s="1"/>
  <c r="CR3" i="2" s="1"/>
  <c r="AO44" i="7" l="1"/>
  <c r="AP77" i="7" s="1"/>
  <c r="AQ38" i="5"/>
  <c r="AR71" i="5" s="1"/>
  <c r="AP38" i="4"/>
  <c r="AQ71" i="4" s="1"/>
  <c r="R55" i="9"/>
  <c r="J58" i="9" s="1"/>
  <c r="R51" i="9"/>
  <c r="J56" i="9" s="1"/>
  <c r="R54" i="9"/>
  <c r="J59" i="9" s="1"/>
  <c r="R52" i="9"/>
  <c r="J55" i="9" s="1"/>
  <c r="R53" i="9"/>
  <c r="J57" i="9" s="1"/>
  <c r="AR37" i="5"/>
  <c r="AS70" i="5" s="1"/>
  <c r="AO38" i="5"/>
  <c r="AP71" i="5" s="1"/>
  <c r="Y38" i="5"/>
  <c r="Y164" i="7"/>
  <c r="AQ38" i="2"/>
  <c r="AR71" i="2" s="1"/>
  <c r="AO7" i="5"/>
  <c r="BW7" i="5" s="1"/>
  <c r="CN7" i="5" s="1"/>
  <c r="AA24" i="5"/>
  <c r="AB24" i="5" s="1"/>
  <c r="AQ23" i="2"/>
  <c r="Y54" i="2" s="1"/>
  <c r="AA54" i="2"/>
  <c r="AB54" i="2" s="1"/>
  <c r="AR23" i="5"/>
  <c r="Y69" i="5" s="1"/>
  <c r="AA69" i="5"/>
  <c r="AB69" i="5" s="1"/>
  <c r="AQ23" i="5"/>
  <c r="AQ39" i="5" s="1"/>
  <c r="AR72" i="5" s="1"/>
  <c r="AA54" i="5"/>
  <c r="AB54" i="5" s="1"/>
  <c r="AP7" i="5"/>
  <c r="BX7" i="5" s="1"/>
  <c r="CO7" i="5" s="1"/>
  <c r="AA39" i="5"/>
  <c r="AB39" i="5" s="1"/>
  <c r="AP7" i="2"/>
  <c r="BG7" i="2" s="1"/>
  <c r="AA39" i="2"/>
  <c r="AB39" i="2" s="1"/>
  <c r="AO38" i="4"/>
  <c r="AP71" i="4" s="1"/>
  <c r="BZ5" i="5"/>
  <c r="CQ5" i="5" s="1"/>
  <c r="Y38" i="2"/>
  <c r="BO12" i="7"/>
  <c r="AO61" i="7"/>
  <c r="BE29" i="7" s="1"/>
  <c r="BE45" i="7" s="1"/>
  <c r="BF78" i="7" s="1"/>
  <c r="W30" i="7"/>
  <c r="X30" i="7" s="1"/>
  <c r="BG6" i="4"/>
  <c r="BG6" i="5"/>
  <c r="BW6" i="5"/>
  <c r="CN6" i="5" s="1"/>
  <c r="AQ61" i="7"/>
  <c r="BG29" i="7" s="1"/>
  <c r="BG45" i="7" s="1"/>
  <c r="BH78" i="7" s="1"/>
  <c r="AP23" i="5"/>
  <c r="Y39" i="5" s="1"/>
  <c r="AO23" i="5"/>
  <c r="Y24" i="5" s="1"/>
  <c r="AP23" i="2"/>
  <c r="Y39" i="2" s="1"/>
  <c r="BH6" i="5"/>
  <c r="W60" i="7"/>
  <c r="X60" i="7" s="1"/>
  <c r="W75" i="7"/>
  <c r="X75" i="7" s="1"/>
  <c r="Y74" i="7"/>
  <c r="AR7" i="5"/>
  <c r="BZ7" i="5" s="1"/>
  <c r="CQ7" i="5" s="1"/>
  <c r="BF12" i="7"/>
  <c r="AP61" i="7"/>
  <c r="BF29" i="7" s="1"/>
  <c r="BF45" i="7" s="1"/>
  <c r="BG78" i="7" s="1"/>
  <c r="W45" i="7"/>
  <c r="X45" i="7" s="1"/>
  <c r="W44" i="7"/>
  <c r="X44" i="7" s="1"/>
  <c r="BI12" i="7"/>
  <c r="AP60" i="7"/>
  <c r="BF28" i="7" s="1"/>
  <c r="BF44" i="7" s="1"/>
  <c r="BG77" i="7" s="1"/>
  <c r="AP29" i="7"/>
  <c r="Y45" i="7" s="1"/>
  <c r="AP13" i="7"/>
  <c r="BG13" i="7" s="1"/>
  <c r="AQ29" i="7"/>
  <c r="Y60" i="7" s="1"/>
  <c r="AQ13" i="7"/>
  <c r="BY13" i="7" s="1"/>
  <c r="CP13" i="7" s="1"/>
  <c r="AR29" i="7"/>
  <c r="Y75" i="7" s="1"/>
  <c r="AR13" i="7"/>
  <c r="BZ13" i="7" s="1"/>
  <c r="CQ13" i="7" s="1"/>
  <c r="AO29" i="7"/>
  <c r="AO45" i="7" s="1"/>
  <c r="AP78" i="7" s="1"/>
  <c r="AO13" i="7"/>
  <c r="BF13" i="7" s="1"/>
  <c r="Y239" i="7"/>
  <c r="BC44" i="7"/>
  <c r="BD77" i="7" s="1"/>
  <c r="BC29" i="7"/>
  <c r="BC13" i="7"/>
  <c r="AU29" i="7"/>
  <c r="AU13" i="7"/>
  <c r="Y134" i="7"/>
  <c r="AV44" i="7"/>
  <c r="AW77" i="7" s="1"/>
  <c r="W59" i="7"/>
  <c r="X59" i="7" s="1"/>
  <c r="BY10" i="7"/>
  <c r="CP10" i="7" s="1"/>
  <c r="BH10" i="7"/>
  <c r="BK12" i="7"/>
  <c r="CB12" i="7"/>
  <c r="CS12" i="7" s="1"/>
  <c r="CL12" i="7"/>
  <c r="DC12" i="7" s="1"/>
  <c r="BU12" i="7"/>
  <c r="BL12" i="7"/>
  <c r="CC12" i="7"/>
  <c r="CT12" i="7" s="1"/>
  <c r="AT29" i="7"/>
  <c r="AT13" i="7"/>
  <c r="BD29" i="7"/>
  <c r="BD13" i="7"/>
  <c r="AY13" i="7"/>
  <c r="AY29" i="7"/>
  <c r="CA12" i="7"/>
  <c r="CR12" i="7" s="1"/>
  <c r="BJ12" i="7"/>
  <c r="AQ60" i="7"/>
  <c r="BG28" i="7" s="1"/>
  <c r="BG44" i="7" s="1"/>
  <c r="BH77" i="7" s="1"/>
  <c r="Y57" i="7"/>
  <c r="AQ42" i="7"/>
  <c r="AR75" i="7" s="1"/>
  <c r="Y104" i="7"/>
  <c r="AT44" i="7"/>
  <c r="AU77" i="7" s="1"/>
  <c r="AP28" i="7"/>
  <c r="AP12" i="7"/>
  <c r="Y254" i="7"/>
  <c r="BD44" i="7"/>
  <c r="BE77" i="7" s="1"/>
  <c r="AU44" i="7"/>
  <c r="AV77" i="7" s="1"/>
  <c r="Y119" i="7"/>
  <c r="AW13" i="7"/>
  <c r="AW29" i="7"/>
  <c r="AX13" i="7"/>
  <c r="AX29" i="7"/>
  <c r="Y89" i="7"/>
  <c r="AS44" i="7"/>
  <c r="AT77" i="7" s="1"/>
  <c r="Y149" i="7"/>
  <c r="AW44" i="7"/>
  <c r="AX77" i="7" s="1"/>
  <c r="BX10" i="7"/>
  <c r="CO10" i="7" s="1"/>
  <c r="BG10" i="7"/>
  <c r="CK12" i="7"/>
  <c r="DB12" i="7" s="1"/>
  <c r="BT12" i="7"/>
  <c r="AV13" i="7"/>
  <c r="AV29" i="7"/>
  <c r="AS29" i="7"/>
  <c r="AS13" i="7"/>
  <c r="BM12" i="7"/>
  <c r="CD12" i="7"/>
  <c r="CU12" i="7" s="1"/>
  <c r="AQ28" i="7"/>
  <c r="AQ12" i="7"/>
  <c r="CE12" i="7"/>
  <c r="CV12" i="7" s="1"/>
  <c r="BN12" i="7"/>
  <c r="AP42" i="7"/>
  <c r="AQ75" i="7" s="1"/>
  <c r="Y42" i="7"/>
  <c r="W39" i="6"/>
  <c r="X39" i="6" s="1"/>
  <c r="AP55" i="6"/>
  <c r="BF23" i="6" s="1"/>
  <c r="BF39" i="6" s="1"/>
  <c r="BG72" i="6" s="1"/>
  <c r="AE9" i="6"/>
  <c r="AA131" i="6" s="1"/>
  <c r="AB131" i="6" s="1"/>
  <c r="AI9" i="6"/>
  <c r="AA191" i="6" s="1"/>
  <c r="AB191" i="6" s="1"/>
  <c r="AM9" i="6"/>
  <c r="AA251" i="6" s="1"/>
  <c r="AB251" i="6" s="1"/>
  <c r="AB9" i="6"/>
  <c r="AA86" i="6" s="1"/>
  <c r="AB86" i="6" s="1"/>
  <c r="AF9" i="6"/>
  <c r="AA146" i="6" s="1"/>
  <c r="AB146" i="6" s="1"/>
  <c r="AJ9" i="6"/>
  <c r="AA206" i="6" s="1"/>
  <c r="AB206" i="6" s="1"/>
  <c r="AC9" i="6"/>
  <c r="AA101" i="6" s="1"/>
  <c r="AB101" i="6" s="1"/>
  <c r="AG9" i="6"/>
  <c r="AA161" i="6" s="1"/>
  <c r="AB161" i="6" s="1"/>
  <c r="AK9" i="6"/>
  <c r="AA221" i="6" s="1"/>
  <c r="AB221" i="6" s="1"/>
  <c r="AD9" i="6"/>
  <c r="AA116" i="6" s="1"/>
  <c r="AB116" i="6" s="1"/>
  <c r="AH9" i="6"/>
  <c r="AA176" i="6" s="1"/>
  <c r="AB176" i="6" s="1"/>
  <c r="AL9" i="6"/>
  <c r="AA236" i="6" s="1"/>
  <c r="AB236" i="6" s="1"/>
  <c r="AO56" i="4"/>
  <c r="BE24" i="4" s="1"/>
  <c r="BE40" i="4" s="1"/>
  <c r="BF73" i="4" s="1"/>
  <c r="Y68" i="4"/>
  <c r="AR38" i="4"/>
  <c r="AS71" i="4" s="1"/>
  <c r="AL10" i="4"/>
  <c r="AA237" i="4" s="1"/>
  <c r="AB237" i="4" s="1"/>
  <c r="AH10" i="4"/>
  <c r="AA177" i="4" s="1"/>
  <c r="AB177" i="4" s="1"/>
  <c r="AD10" i="4"/>
  <c r="AA117" i="4" s="1"/>
  <c r="AB117" i="4" s="1"/>
  <c r="AM10" i="4"/>
  <c r="AA252" i="4" s="1"/>
  <c r="AB252" i="4" s="1"/>
  <c r="AI10" i="4"/>
  <c r="AA192" i="4" s="1"/>
  <c r="AB192" i="4" s="1"/>
  <c r="AE10" i="4"/>
  <c r="AA132" i="4" s="1"/>
  <c r="AB132" i="4" s="1"/>
  <c r="AJ10" i="4"/>
  <c r="AA207" i="4" s="1"/>
  <c r="AB207" i="4" s="1"/>
  <c r="AF10" i="4"/>
  <c r="AA147" i="4" s="1"/>
  <c r="AB147" i="4" s="1"/>
  <c r="AB10" i="4"/>
  <c r="AA87" i="4" s="1"/>
  <c r="AB87" i="4" s="1"/>
  <c r="AK10" i="4"/>
  <c r="AA222" i="4" s="1"/>
  <c r="AB222" i="4" s="1"/>
  <c r="AG10" i="4"/>
  <c r="AA162" i="4" s="1"/>
  <c r="AB162" i="4" s="1"/>
  <c r="AC10" i="4"/>
  <c r="AA102" i="4" s="1"/>
  <c r="AB102" i="4" s="1"/>
  <c r="AR56" i="4"/>
  <c r="BH24" i="4" s="1"/>
  <c r="BH40" i="4" s="1"/>
  <c r="BI73" i="4" s="1"/>
  <c r="W40" i="4"/>
  <c r="X40" i="4" s="1"/>
  <c r="BI6" i="4"/>
  <c r="BZ6" i="4"/>
  <c r="CQ6" i="4" s="1"/>
  <c r="AQ7" i="5"/>
  <c r="BY7" i="5" s="1"/>
  <c r="CP7" i="5" s="1"/>
  <c r="AA8" i="5"/>
  <c r="F40" i="5"/>
  <c r="X8" i="5"/>
  <c r="C40" i="5"/>
  <c r="Z8" i="5"/>
  <c r="E40" i="5"/>
  <c r="AM25" i="5"/>
  <c r="AN25" i="5" s="1"/>
  <c r="AN41" i="5" s="1"/>
  <c r="AO74" i="5" s="1"/>
  <c r="Y8" i="5"/>
  <c r="D40" i="5"/>
  <c r="W70" i="5"/>
  <c r="X70" i="5" s="1"/>
  <c r="AR56" i="5"/>
  <c r="BH24" i="5" s="1"/>
  <c r="BH40" i="5" s="1"/>
  <c r="BI73" i="5" s="1"/>
  <c r="AZ22" i="7"/>
  <c r="AZ6" i="7"/>
  <c r="CG10" i="7"/>
  <c r="CX10" i="7" s="1"/>
  <c r="BP10" i="7"/>
  <c r="CG14" i="7"/>
  <c r="CX14" i="7" s="1"/>
  <c r="BP14" i="7"/>
  <c r="CG18" i="7"/>
  <c r="CX18" i="7" s="1"/>
  <c r="BP18" i="7"/>
  <c r="AZ29" i="7"/>
  <c r="AZ13" i="7"/>
  <c r="AZ9" i="7"/>
  <c r="AZ25" i="7"/>
  <c r="AZ21" i="7"/>
  <c r="AZ5" i="7"/>
  <c r="AZ32" i="7"/>
  <c r="AZ16" i="7"/>
  <c r="AZ34" i="7"/>
  <c r="AZ18" i="7"/>
  <c r="Y171" i="7"/>
  <c r="AY36" i="7"/>
  <c r="AZ69" i="7" s="1"/>
  <c r="Y177" i="7"/>
  <c r="AY42" i="7"/>
  <c r="AZ75" i="7" s="1"/>
  <c r="Y173" i="7"/>
  <c r="AY38" i="7"/>
  <c r="AZ71" i="7" s="1"/>
  <c r="Y181" i="7"/>
  <c r="AY46" i="7"/>
  <c r="AZ79" i="7" s="1"/>
  <c r="Y182" i="7"/>
  <c r="AY47" i="7"/>
  <c r="AZ80" i="7" s="1"/>
  <c r="AZ17" i="7"/>
  <c r="AZ33" i="7"/>
  <c r="CG4" i="7"/>
  <c r="CX4" i="7" s="1"/>
  <c r="BP4" i="7"/>
  <c r="Y185" i="7"/>
  <c r="AY50" i="7"/>
  <c r="AZ83" i="7" s="1"/>
  <c r="AZ28" i="7"/>
  <c r="AZ12" i="7"/>
  <c r="AZ24" i="7"/>
  <c r="AZ8" i="7"/>
  <c r="AZ20" i="7"/>
  <c r="AZ4" i="7"/>
  <c r="AZ31" i="7"/>
  <c r="AZ15" i="7"/>
  <c r="CG9" i="7"/>
  <c r="CX9" i="7" s="1"/>
  <c r="BP9" i="7"/>
  <c r="CG5" i="7"/>
  <c r="CX5" i="7" s="1"/>
  <c r="BP5" i="7"/>
  <c r="CG17" i="7"/>
  <c r="CX17" i="7" s="1"/>
  <c r="BP17" i="7"/>
  <c r="CG7" i="7"/>
  <c r="CX7" i="7" s="1"/>
  <c r="BP7" i="7"/>
  <c r="BP8" i="7"/>
  <c r="CG8" i="7"/>
  <c r="CX8" i="7" s="1"/>
  <c r="Y183" i="7"/>
  <c r="AY48" i="7"/>
  <c r="AZ81" i="7" s="1"/>
  <c r="CG11" i="7"/>
  <c r="CX11" i="7" s="1"/>
  <c r="BP11" i="7"/>
  <c r="CG12" i="7"/>
  <c r="CX12" i="7" s="1"/>
  <c r="BP12" i="7"/>
  <c r="AZ26" i="7"/>
  <c r="AZ10" i="7"/>
  <c r="AZ30" i="7"/>
  <c r="AZ14" i="7"/>
  <c r="CG6" i="7"/>
  <c r="CX6" i="7" s="1"/>
  <c r="BP6" i="7"/>
  <c r="CG15" i="7"/>
  <c r="CX15" i="7" s="1"/>
  <c r="BP15" i="7"/>
  <c r="AZ27" i="7"/>
  <c r="AZ11" i="7"/>
  <c r="AZ23" i="7"/>
  <c r="AZ7" i="7"/>
  <c r="AJ3" i="7"/>
  <c r="BR3" i="7" s="1"/>
  <c r="CZ3" i="7" s="1"/>
  <c r="Y176" i="7"/>
  <c r="AY41" i="7"/>
  <c r="AZ74" i="7" s="1"/>
  <c r="Y172" i="7"/>
  <c r="AY37" i="7"/>
  <c r="AZ70" i="7" s="1"/>
  <c r="Y184" i="7"/>
  <c r="AY49" i="7"/>
  <c r="AZ82" i="7" s="1"/>
  <c r="Y174" i="7"/>
  <c r="AY39" i="7"/>
  <c r="AZ72" i="7" s="1"/>
  <c r="Y175" i="7"/>
  <c r="AY40" i="7"/>
  <c r="AZ73" i="7" s="1"/>
  <c r="CG16" i="7"/>
  <c r="CX16" i="7" s="1"/>
  <c r="BP16" i="7"/>
  <c r="Y178" i="7"/>
  <c r="AY43" i="7"/>
  <c r="AZ76" i="7" s="1"/>
  <c r="Y179" i="7"/>
  <c r="AY44" i="7"/>
  <c r="AZ77" i="7" s="1"/>
  <c r="AQ23" i="6"/>
  <c r="AQ7" i="6"/>
  <c r="Y53" i="6"/>
  <c r="AQ38" i="6"/>
  <c r="AR71" i="6" s="1"/>
  <c r="AT23" i="6"/>
  <c r="AT7" i="6"/>
  <c r="F24" i="6"/>
  <c r="AA8" i="6" s="1"/>
  <c r="AA70" i="6" s="1"/>
  <c r="AB70" i="6" s="1"/>
  <c r="AU8" i="6"/>
  <c r="AU24" i="6"/>
  <c r="BZ6" i="6"/>
  <c r="CQ6" i="6" s="1"/>
  <c r="BI6" i="6"/>
  <c r="AD3" i="6"/>
  <c r="BL3" i="6" s="1"/>
  <c r="CT3" i="6" s="1"/>
  <c r="AT30" i="6"/>
  <c r="AT14" i="6"/>
  <c r="W54" i="6"/>
  <c r="X54" i="6" s="1"/>
  <c r="Y91" i="6"/>
  <c r="AS46" i="6"/>
  <c r="AT79" i="6" s="1"/>
  <c r="CA15" i="6"/>
  <c r="CR15" i="6" s="1"/>
  <c r="BJ15" i="6"/>
  <c r="BW6" i="6"/>
  <c r="CN6" i="6" s="1"/>
  <c r="BF6" i="6"/>
  <c r="Y81" i="6"/>
  <c r="AS36" i="6"/>
  <c r="AT69" i="6" s="1"/>
  <c r="W24" i="6"/>
  <c r="X24" i="6" s="1"/>
  <c r="BD24" i="6"/>
  <c r="BD8" i="6"/>
  <c r="D24" i="6"/>
  <c r="Y8" i="6" s="1"/>
  <c r="AA40" i="6" s="1"/>
  <c r="AB40" i="6" s="1"/>
  <c r="AP23" i="6"/>
  <c r="AP7" i="6"/>
  <c r="AS48" i="6"/>
  <c r="AT81" i="6" s="1"/>
  <c r="Y93" i="6"/>
  <c r="CK7" i="6"/>
  <c r="DB7" i="6" s="1"/>
  <c r="BT7" i="6"/>
  <c r="AR55" i="6"/>
  <c r="BH23" i="6" s="1"/>
  <c r="BH39" i="6" s="1"/>
  <c r="BI72" i="6" s="1"/>
  <c r="Y68" i="6"/>
  <c r="AR38" i="6"/>
  <c r="AS71" i="6" s="1"/>
  <c r="AT34" i="6"/>
  <c r="AT18" i="6"/>
  <c r="AT31" i="6"/>
  <c r="AT15" i="6"/>
  <c r="CA18" i="6"/>
  <c r="CR18" i="6" s="1"/>
  <c r="BJ18" i="6"/>
  <c r="AQ55" i="6"/>
  <c r="BG23" i="6" s="1"/>
  <c r="BG39" i="6" s="1"/>
  <c r="BH72" i="6" s="1"/>
  <c r="CA14" i="6"/>
  <c r="CR14" i="6" s="1"/>
  <c r="BJ14" i="6"/>
  <c r="Y92" i="6"/>
  <c r="AS47" i="6"/>
  <c r="AT80" i="6" s="1"/>
  <c r="AO38" i="6"/>
  <c r="AP71" i="6" s="1"/>
  <c r="Y23" i="6"/>
  <c r="BZ5" i="6"/>
  <c r="CQ5" i="6" s="1"/>
  <c r="BI5" i="6"/>
  <c r="CA17" i="6"/>
  <c r="CR17" i="6" s="1"/>
  <c r="BJ17" i="6"/>
  <c r="CL7" i="6"/>
  <c r="DC7" i="6" s="1"/>
  <c r="BU7" i="6"/>
  <c r="AO23" i="6"/>
  <c r="AO7" i="6"/>
  <c r="C24" i="6"/>
  <c r="X8" i="6" s="1"/>
  <c r="AA25" i="6" s="1"/>
  <c r="AB25" i="6" s="1"/>
  <c r="E24" i="6"/>
  <c r="Z8" i="6" s="1"/>
  <c r="AA55" i="6" s="1"/>
  <c r="AB55" i="6" s="1"/>
  <c r="BC24" i="6"/>
  <c r="BC8" i="6"/>
  <c r="BZ4" i="6"/>
  <c r="CQ4" i="6" s="1"/>
  <c r="BI4" i="6"/>
  <c r="CA16" i="6"/>
  <c r="CR16" i="6" s="1"/>
  <c r="BJ16" i="6"/>
  <c r="Y234" i="6"/>
  <c r="BC39" i="6"/>
  <c r="BD72" i="6" s="1"/>
  <c r="W69" i="6"/>
  <c r="X69" i="6" s="1"/>
  <c r="AT22" i="6"/>
  <c r="AT6" i="6"/>
  <c r="AT32" i="6"/>
  <c r="AT16" i="6"/>
  <c r="CA5" i="6"/>
  <c r="CR5" i="6" s="1"/>
  <c r="BJ5" i="6"/>
  <c r="Y38" i="6"/>
  <c r="AP38" i="6"/>
  <c r="AQ71" i="6" s="1"/>
  <c r="Y84" i="6"/>
  <c r="AS39" i="6"/>
  <c r="AT72" i="6" s="1"/>
  <c r="CA4" i="6"/>
  <c r="CR4" i="6" s="1"/>
  <c r="BJ4" i="6"/>
  <c r="AS24" i="6"/>
  <c r="AS8" i="6"/>
  <c r="AR23" i="6"/>
  <c r="AR7" i="6"/>
  <c r="Y95" i="6"/>
  <c r="AS50" i="6"/>
  <c r="AT83" i="6" s="1"/>
  <c r="Y82" i="6"/>
  <c r="AS37" i="6"/>
  <c r="AT70" i="6" s="1"/>
  <c r="BX6" i="6"/>
  <c r="CO6" i="6" s="1"/>
  <c r="BG6" i="6"/>
  <c r="BY6" i="6"/>
  <c r="CP6" i="6" s="1"/>
  <c r="BH6" i="6"/>
  <c r="CA7" i="6"/>
  <c r="CR7" i="6" s="1"/>
  <c r="BJ7" i="6"/>
  <c r="Y67" i="6"/>
  <c r="AR37" i="6"/>
  <c r="AS70" i="6" s="1"/>
  <c r="Y94" i="6"/>
  <c r="AS49" i="6"/>
  <c r="AT82" i="6" s="1"/>
  <c r="Y249" i="6"/>
  <c r="BD39" i="6"/>
  <c r="BE72" i="6" s="1"/>
  <c r="AO55" i="6"/>
  <c r="BE23" i="6" s="1"/>
  <c r="BE39" i="6" s="1"/>
  <c r="BF72" i="6" s="1"/>
  <c r="B25" i="6"/>
  <c r="AM25" i="6" s="1"/>
  <c r="AN25" i="6" s="1"/>
  <c r="AN41" i="6" s="1"/>
  <c r="AO74" i="6" s="1"/>
  <c r="AT24" i="6"/>
  <c r="AT8" i="6"/>
  <c r="Y66" i="6"/>
  <c r="AR36" i="6"/>
  <c r="AS69" i="6" s="1"/>
  <c r="AT21" i="6"/>
  <c r="AT5" i="6"/>
  <c r="AT20" i="6"/>
  <c r="AT4" i="6"/>
  <c r="AT33" i="6"/>
  <c r="AT17" i="6"/>
  <c r="AW9" i="5"/>
  <c r="AW25" i="5"/>
  <c r="AV18" i="5"/>
  <c r="AV34" i="5"/>
  <c r="BL4" i="5"/>
  <c r="CC4" i="5"/>
  <c r="CT4" i="5" s="1"/>
  <c r="Y235" i="5"/>
  <c r="BC40" i="5"/>
  <c r="BD73" i="5" s="1"/>
  <c r="Y125" i="5"/>
  <c r="AU50" i="5"/>
  <c r="AV83" i="5" s="1"/>
  <c r="Y115" i="5"/>
  <c r="AU40" i="5"/>
  <c r="AV73" i="5" s="1"/>
  <c r="W55" i="5"/>
  <c r="X55" i="5" s="1"/>
  <c r="CC14" i="5"/>
  <c r="CT14" i="5" s="1"/>
  <c r="BL14" i="5"/>
  <c r="AV15" i="5"/>
  <c r="AV31" i="5"/>
  <c r="CC6" i="5"/>
  <c r="CT6" i="5" s="1"/>
  <c r="BL6" i="5"/>
  <c r="AP56" i="5"/>
  <c r="BF24" i="5" s="1"/>
  <c r="BF40" i="5" s="1"/>
  <c r="BG73" i="5" s="1"/>
  <c r="Y111" i="5"/>
  <c r="AU36" i="5"/>
  <c r="AV69" i="5" s="1"/>
  <c r="CB8" i="5"/>
  <c r="CS8" i="5" s="1"/>
  <c r="BK8" i="5"/>
  <c r="BC25" i="5"/>
  <c r="BC9" i="5"/>
  <c r="AU25" i="5"/>
  <c r="AU9" i="5"/>
  <c r="AV9" i="5"/>
  <c r="AV25" i="5"/>
  <c r="AS25" i="5"/>
  <c r="AS9" i="5"/>
  <c r="CA8" i="5"/>
  <c r="CR8" i="5" s="1"/>
  <c r="BJ8" i="5"/>
  <c r="CC5" i="5"/>
  <c r="CT5" i="5" s="1"/>
  <c r="BL5" i="5"/>
  <c r="Y114" i="5"/>
  <c r="AU39" i="5"/>
  <c r="AV72" i="5" s="1"/>
  <c r="CC16" i="5"/>
  <c r="CT16" i="5" s="1"/>
  <c r="BL16" i="5"/>
  <c r="AV14" i="5"/>
  <c r="AV30" i="5"/>
  <c r="AT25" i="5"/>
  <c r="AT9" i="5"/>
  <c r="B26" i="5"/>
  <c r="CC8" i="5"/>
  <c r="CT8" i="5" s="1"/>
  <c r="BL8" i="5"/>
  <c r="AQ56" i="5"/>
  <c r="BG24" i="5" s="1"/>
  <c r="BG40" i="5" s="1"/>
  <c r="BH73" i="5" s="1"/>
  <c r="Y121" i="5"/>
  <c r="AU46" i="5"/>
  <c r="AV79" i="5" s="1"/>
  <c r="AV23" i="5"/>
  <c r="AV7" i="5"/>
  <c r="AV20" i="5"/>
  <c r="AV4" i="5"/>
  <c r="AV32" i="5"/>
  <c r="AV16" i="5"/>
  <c r="Y113" i="5"/>
  <c r="AU38" i="5"/>
  <c r="AV71" i="5" s="1"/>
  <c r="W40" i="5"/>
  <c r="X40" i="5" s="1"/>
  <c r="CC15" i="5"/>
  <c r="CT15" i="5" s="1"/>
  <c r="BL15" i="5"/>
  <c r="BD25" i="5"/>
  <c r="BD9" i="5"/>
  <c r="Y85" i="5"/>
  <c r="AS40" i="5"/>
  <c r="AT73" i="5" s="1"/>
  <c r="AO56" i="5"/>
  <c r="BE24" i="5" s="1"/>
  <c r="BE40" i="5" s="1"/>
  <c r="BF73" i="5" s="1"/>
  <c r="Y112" i="5"/>
  <c r="AU37" i="5"/>
  <c r="AV70" i="5" s="1"/>
  <c r="CC17" i="5"/>
  <c r="CT17" i="5" s="1"/>
  <c r="BL17" i="5"/>
  <c r="BM8" i="5"/>
  <c r="CD8" i="5"/>
  <c r="CU8" i="5" s="1"/>
  <c r="Y250" i="5"/>
  <c r="BD40" i="5"/>
  <c r="BE73" i="5" s="1"/>
  <c r="AV22" i="5"/>
  <c r="AV6" i="5"/>
  <c r="Y100" i="5"/>
  <c r="AT40" i="5"/>
  <c r="AU73" i="5" s="1"/>
  <c r="E25" i="5"/>
  <c r="F25" i="5"/>
  <c r="CC7" i="5"/>
  <c r="CT7" i="5" s="1"/>
  <c r="BL7" i="5"/>
  <c r="CL8" i="5"/>
  <c r="DC8" i="5" s="1"/>
  <c r="BU8" i="5"/>
  <c r="AU48" i="5"/>
  <c r="AV81" i="5" s="1"/>
  <c r="Y123" i="5"/>
  <c r="AV21" i="5"/>
  <c r="AV5" i="5"/>
  <c r="AF3" i="5"/>
  <c r="BN3" i="5" s="1"/>
  <c r="CV3" i="5" s="1"/>
  <c r="AV17" i="5"/>
  <c r="AV33" i="5"/>
  <c r="Y122" i="5"/>
  <c r="AU47" i="5"/>
  <c r="AV80" i="5" s="1"/>
  <c r="D25" i="5"/>
  <c r="C25" i="5"/>
  <c r="W26" i="5" s="1"/>
  <c r="X26" i="5" s="1"/>
  <c r="BT8" i="5"/>
  <c r="CK8" i="5"/>
  <c r="DB8" i="5" s="1"/>
  <c r="CC18" i="5"/>
  <c r="CT18" i="5" s="1"/>
  <c r="BL18" i="5"/>
  <c r="Y124" i="5"/>
  <c r="AU49" i="5"/>
  <c r="AV82" i="5" s="1"/>
  <c r="Y130" i="5"/>
  <c r="AV40" i="5"/>
  <c r="AW73" i="5" s="1"/>
  <c r="Y107" i="4"/>
  <c r="AT47" i="4"/>
  <c r="AU80" i="4" s="1"/>
  <c r="E25" i="4"/>
  <c r="Z9" i="4" s="1"/>
  <c r="AA56" i="4" s="1"/>
  <c r="AB56" i="4" s="1"/>
  <c r="CB14" i="4"/>
  <c r="CS14" i="4" s="1"/>
  <c r="BK14" i="4"/>
  <c r="Y69" i="4"/>
  <c r="AR39" i="4"/>
  <c r="AS72" i="4" s="1"/>
  <c r="Y250" i="4"/>
  <c r="BD40" i="4"/>
  <c r="BE73" i="4" s="1"/>
  <c r="AU22" i="4"/>
  <c r="AU6" i="4"/>
  <c r="AU21" i="4"/>
  <c r="AU5" i="4"/>
  <c r="BX7" i="4"/>
  <c r="CO7" i="4" s="1"/>
  <c r="BG7" i="4"/>
  <c r="AQ24" i="4"/>
  <c r="AQ8" i="4"/>
  <c r="CB5" i="4"/>
  <c r="CS5" i="4" s="1"/>
  <c r="BK5" i="4"/>
  <c r="F25" i="4"/>
  <c r="AA9" i="4" s="1"/>
  <c r="AA71" i="4" s="1"/>
  <c r="AB71" i="4" s="1"/>
  <c r="BD25" i="4"/>
  <c r="BD9" i="4"/>
  <c r="Y106" i="4"/>
  <c r="AT46" i="4"/>
  <c r="AU79" i="4" s="1"/>
  <c r="CB8" i="4"/>
  <c r="CS8" i="4" s="1"/>
  <c r="BK8" i="4"/>
  <c r="CB16" i="4"/>
  <c r="CS16" i="4" s="1"/>
  <c r="BK16" i="4"/>
  <c r="CK8" i="4"/>
  <c r="DB8" i="4" s="1"/>
  <c r="BT8" i="4"/>
  <c r="AE3" i="4"/>
  <c r="BM3" i="4" s="1"/>
  <c r="CU3" i="4" s="1"/>
  <c r="AU30" i="4"/>
  <c r="AU14" i="4"/>
  <c r="AU34" i="4"/>
  <c r="AU18" i="4"/>
  <c r="Y98" i="4"/>
  <c r="AT38" i="4"/>
  <c r="AU71" i="4" s="1"/>
  <c r="Y39" i="4"/>
  <c r="AP39" i="4"/>
  <c r="AQ72" i="4" s="1"/>
  <c r="AP56" i="4"/>
  <c r="BF24" i="4" s="1"/>
  <c r="BF40" i="4" s="1"/>
  <c r="BG73" i="4" s="1"/>
  <c r="W55" i="4"/>
  <c r="X55" i="4" s="1"/>
  <c r="BW7" i="4"/>
  <c r="CN7" i="4" s="1"/>
  <c r="BF7" i="4"/>
  <c r="Y85" i="4"/>
  <c r="AS40" i="4"/>
  <c r="AT73" i="4" s="1"/>
  <c r="BC25" i="4"/>
  <c r="BC9" i="4"/>
  <c r="AU20" i="4"/>
  <c r="AU4" i="4"/>
  <c r="AU25" i="4"/>
  <c r="AU9" i="4"/>
  <c r="C25" i="4"/>
  <c r="X9" i="4" s="1"/>
  <c r="AA26" i="4" s="1"/>
  <c r="AB26" i="4" s="1"/>
  <c r="CC8" i="4"/>
  <c r="CT8" i="4" s="1"/>
  <c r="BL8" i="4"/>
  <c r="AR24" i="4"/>
  <c r="AR8" i="4"/>
  <c r="Y100" i="4"/>
  <c r="AT40" i="4"/>
  <c r="AU73" i="4" s="1"/>
  <c r="Y108" i="4"/>
  <c r="AT48" i="4"/>
  <c r="AU81" i="4" s="1"/>
  <c r="AO24" i="4"/>
  <c r="AO8" i="4"/>
  <c r="Y235" i="4"/>
  <c r="BC40" i="4"/>
  <c r="BD73" i="4" s="1"/>
  <c r="AU33" i="4"/>
  <c r="AU17" i="4"/>
  <c r="AU31" i="4"/>
  <c r="AU15" i="4"/>
  <c r="CB4" i="4"/>
  <c r="CS4" i="4" s="1"/>
  <c r="BK4" i="4"/>
  <c r="BY7" i="4"/>
  <c r="CP7" i="4" s="1"/>
  <c r="BH7" i="4"/>
  <c r="CB18" i="4"/>
  <c r="CS18" i="4" s="1"/>
  <c r="BK18" i="4"/>
  <c r="AT25" i="4"/>
  <c r="AT9" i="4"/>
  <c r="AS9" i="4"/>
  <c r="AS25" i="4"/>
  <c r="Y109" i="4"/>
  <c r="AT49" i="4"/>
  <c r="AU82" i="4" s="1"/>
  <c r="CB6" i="4"/>
  <c r="CS6" i="4" s="1"/>
  <c r="BK6" i="4"/>
  <c r="Y97" i="4"/>
  <c r="AT37" i="4"/>
  <c r="AU70" i="4" s="1"/>
  <c r="D25" i="4"/>
  <c r="Y9" i="4" s="1"/>
  <c r="AA41" i="4" s="1"/>
  <c r="AB41" i="4" s="1"/>
  <c r="Y24" i="4"/>
  <c r="AO39" i="4"/>
  <c r="AP72" i="4" s="1"/>
  <c r="CA8" i="4"/>
  <c r="CR8" i="4" s="1"/>
  <c r="BJ8" i="4"/>
  <c r="CB15" i="4"/>
  <c r="CS15" i="4" s="1"/>
  <c r="BK15" i="4"/>
  <c r="AV25" i="4"/>
  <c r="AV9" i="4"/>
  <c r="B26" i="4"/>
  <c r="AM26" i="4" s="1"/>
  <c r="AN26" i="4" s="1"/>
  <c r="AN42" i="4" s="1"/>
  <c r="AO75" i="4" s="1"/>
  <c r="Y115" i="4"/>
  <c r="AU40" i="4"/>
  <c r="AV73" i="4" s="1"/>
  <c r="W70" i="4"/>
  <c r="X70" i="4" s="1"/>
  <c r="BZ7" i="4"/>
  <c r="CQ7" i="4" s="1"/>
  <c r="BI7" i="4"/>
  <c r="CB17" i="4"/>
  <c r="CS17" i="4" s="1"/>
  <c r="BK17" i="4"/>
  <c r="CL8" i="4"/>
  <c r="DC8" i="4" s="1"/>
  <c r="BU8" i="4"/>
  <c r="W25" i="4"/>
  <c r="X25" i="4" s="1"/>
  <c r="AU23" i="4"/>
  <c r="AU7" i="4"/>
  <c r="AU32" i="4"/>
  <c r="AU16" i="4"/>
  <c r="AT36" i="4"/>
  <c r="AU69" i="4" s="1"/>
  <c r="Y96" i="4"/>
  <c r="Y54" i="4"/>
  <c r="AQ39" i="4"/>
  <c r="AR72" i="4" s="1"/>
  <c r="AP24" i="4"/>
  <c r="AP8" i="4"/>
  <c r="AQ56" i="4"/>
  <c r="BG24" i="4" s="1"/>
  <c r="BG40" i="4" s="1"/>
  <c r="BH73" i="4" s="1"/>
  <c r="Y110" i="4"/>
  <c r="AT50" i="4"/>
  <c r="AU83" i="4" s="1"/>
  <c r="W25" i="2"/>
  <c r="X25" i="2" s="1"/>
  <c r="AO56" i="2"/>
  <c r="BE24" i="2" s="1"/>
  <c r="BE40" i="2" s="1"/>
  <c r="BF73" i="2" s="1"/>
  <c r="W40" i="2"/>
  <c r="X40" i="2" s="1"/>
  <c r="AP56" i="2"/>
  <c r="BF24" i="2" s="1"/>
  <c r="BF40" i="2" s="1"/>
  <c r="BG73" i="2" s="1"/>
  <c r="W55" i="2"/>
  <c r="X55" i="2" s="1"/>
  <c r="AQ56" i="2"/>
  <c r="BG24" i="2" s="1"/>
  <c r="BG40" i="2" s="1"/>
  <c r="BH73" i="2" s="1"/>
  <c r="W70" i="2"/>
  <c r="X70" i="2" s="1"/>
  <c r="AR56" i="2"/>
  <c r="BH24" i="2" s="1"/>
  <c r="BH40" i="2" s="1"/>
  <c r="BI73" i="2" s="1"/>
  <c r="Y8" i="2"/>
  <c r="Y66" i="2"/>
  <c r="AR36" i="2"/>
  <c r="AS69" i="2" s="1"/>
  <c r="Y67" i="2"/>
  <c r="AR37" i="2"/>
  <c r="AS70" i="2" s="1"/>
  <c r="Y68" i="2"/>
  <c r="AR38" i="2"/>
  <c r="AS71" i="2" s="1"/>
  <c r="Y24" i="2"/>
  <c r="AO39" i="2"/>
  <c r="AP72" i="2" s="1"/>
  <c r="Y69" i="2"/>
  <c r="AR39" i="2"/>
  <c r="AS72" i="2" s="1"/>
  <c r="Y234" i="2"/>
  <c r="BC39" i="2"/>
  <c r="BD72" i="2" s="1"/>
  <c r="Y249" i="2"/>
  <c r="BD39" i="2"/>
  <c r="BE72" i="2" s="1"/>
  <c r="Y84" i="2"/>
  <c r="AS39" i="2"/>
  <c r="AT72" i="2" s="1"/>
  <c r="AQ7" i="2"/>
  <c r="BH7" i="2" s="1"/>
  <c r="AA8" i="2"/>
  <c r="D25" i="2"/>
  <c r="AP57" i="2" s="1"/>
  <c r="BF25" i="2" s="1"/>
  <c r="BF41" i="2" s="1"/>
  <c r="BG74" i="2" s="1"/>
  <c r="BI6" i="2"/>
  <c r="BZ6" i="2"/>
  <c r="CQ6" i="2" s="1"/>
  <c r="BI7" i="2"/>
  <c r="BZ7" i="2"/>
  <c r="CQ7" i="2" s="1"/>
  <c r="BJ7" i="2"/>
  <c r="CA7" i="2"/>
  <c r="CR7" i="2" s="1"/>
  <c r="BT7" i="2"/>
  <c r="CK7" i="2"/>
  <c r="DB7" i="2" s="1"/>
  <c r="BF7" i="2"/>
  <c r="BW7" i="2"/>
  <c r="CN7" i="2" s="1"/>
  <c r="BI5" i="2"/>
  <c r="BZ5" i="2"/>
  <c r="CQ5" i="2" s="1"/>
  <c r="BU7" i="2"/>
  <c r="CL7" i="2"/>
  <c r="DC7" i="2" s="1"/>
  <c r="BH6" i="2"/>
  <c r="BY6" i="2"/>
  <c r="CP6" i="2" s="1"/>
  <c r="BI4" i="2"/>
  <c r="BZ4" i="2"/>
  <c r="CQ4" i="2" s="1"/>
  <c r="F25" i="2"/>
  <c r="Z8" i="2"/>
  <c r="E25" i="2"/>
  <c r="C25" i="2"/>
  <c r="AO57" i="2" s="1"/>
  <c r="BE25" i="2" s="1"/>
  <c r="BE41" i="2" s="1"/>
  <c r="BF74" i="2" s="1"/>
  <c r="BD24" i="2"/>
  <c r="BD8" i="2"/>
  <c r="B25" i="2"/>
  <c r="AM25" i="2" s="1"/>
  <c r="AN25" i="2" s="1"/>
  <c r="AN41" i="2" s="1"/>
  <c r="AO74" i="2" s="1"/>
  <c r="AM9" i="2"/>
  <c r="AA251" i="2" s="1"/>
  <c r="AB251" i="2" s="1"/>
  <c r="AA9" i="2"/>
  <c r="AA71" i="2" s="1"/>
  <c r="AB71" i="2" s="1"/>
  <c r="AC9" i="2"/>
  <c r="AA101" i="2" s="1"/>
  <c r="AB101" i="2" s="1"/>
  <c r="AB9" i="2"/>
  <c r="AA86" i="2" s="1"/>
  <c r="AB86" i="2" s="1"/>
  <c r="AL9" i="2"/>
  <c r="AA236" i="2" s="1"/>
  <c r="AB236" i="2" s="1"/>
  <c r="AS6" i="2"/>
  <c r="AS22" i="2"/>
  <c r="AS8" i="2"/>
  <c r="AS24" i="2"/>
  <c r="AC4" i="2"/>
  <c r="AA96" i="2" s="1"/>
  <c r="AB96" i="2" s="1"/>
  <c r="AC5" i="2"/>
  <c r="AA97" i="2" s="1"/>
  <c r="AB97" i="2" s="1"/>
  <c r="AC6" i="2"/>
  <c r="AA98" i="2" s="1"/>
  <c r="AB98" i="2" s="1"/>
  <c r="AC7" i="2"/>
  <c r="AA99" i="2" s="1"/>
  <c r="AB99" i="2" s="1"/>
  <c r="AC8" i="2"/>
  <c r="AA100" i="2" s="1"/>
  <c r="AB100" i="2" s="1"/>
  <c r="AS21" i="2"/>
  <c r="AS5" i="2"/>
  <c r="BC24" i="2"/>
  <c r="BC8" i="2"/>
  <c r="AS20" i="2"/>
  <c r="AS4" i="2"/>
  <c r="AO24" i="2"/>
  <c r="AO8" i="2"/>
  <c r="AD9" i="2"/>
  <c r="AA116" i="2" s="1"/>
  <c r="AB116" i="2" s="1"/>
  <c r="AC3" i="2"/>
  <c r="BK3" i="2" s="1"/>
  <c r="CS3" i="2" s="1"/>
  <c r="BF7" i="5" l="1"/>
  <c r="BG7" i="5"/>
  <c r="AR39" i="5"/>
  <c r="AS72" i="5" s="1"/>
  <c r="BX7" i="2"/>
  <c r="CO7" i="2" s="1"/>
  <c r="AQ39" i="2"/>
  <c r="AR72" i="2" s="1"/>
  <c r="Y54" i="5"/>
  <c r="AQ8" i="5"/>
  <c r="BH8" i="5" s="1"/>
  <c r="AA55" i="5"/>
  <c r="AB55" i="5" s="1"/>
  <c r="AP24" i="5"/>
  <c r="Y40" i="5" s="1"/>
  <c r="AA40" i="5"/>
  <c r="AB40" i="5" s="1"/>
  <c r="AR24" i="5"/>
  <c r="AR40" i="5" s="1"/>
  <c r="AS73" i="5" s="1"/>
  <c r="AA70" i="5"/>
  <c r="AB70" i="5" s="1"/>
  <c r="AR24" i="2"/>
  <c r="Y70" i="2" s="1"/>
  <c r="AA70" i="2"/>
  <c r="AB70" i="2" s="1"/>
  <c r="AP8" i="2"/>
  <c r="BX8" i="2" s="1"/>
  <c r="CO8" i="2" s="1"/>
  <c r="AA40" i="2"/>
  <c r="AB40" i="2" s="1"/>
  <c r="AQ24" i="2"/>
  <c r="AQ40" i="2" s="1"/>
  <c r="AR73" i="2" s="1"/>
  <c r="AA55" i="2"/>
  <c r="AB55" i="2" s="1"/>
  <c r="AO24" i="5"/>
  <c r="Y25" i="5" s="1"/>
  <c r="AA25" i="5"/>
  <c r="AB25" i="5" s="1"/>
  <c r="AP39" i="2"/>
  <c r="AQ72" i="2" s="1"/>
  <c r="AP39" i="5"/>
  <c r="AQ72" i="5" s="1"/>
  <c r="BW13" i="7"/>
  <c r="CN13" i="7" s="1"/>
  <c r="Y30" i="7"/>
  <c r="BX13" i="7"/>
  <c r="CO13" i="7" s="1"/>
  <c r="AO39" i="5"/>
  <c r="AP72" i="5" s="1"/>
  <c r="BI7" i="5"/>
  <c r="AR8" i="5"/>
  <c r="BZ8" i="5" s="1"/>
  <c r="CQ8" i="5" s="1"/>
  <c r="AQ24" i="5"/>
  <c r="Y55" i="5" s="1"/>
  <c r="W26" i="4"/>
  <c r="X26" i="4" s="1"/>
  <c r="AP24" i="2"/>
  <c r="AP40" i="2" s="1"/>
  <c r="AQ73" i="2" s="1"/>
  <c r="AQ45" i="7"/>
  <c r="AR78" i="7" s="1"/>
  <c r="AP45" i="7"/>
  <c r="AQ78" i="7" s="1"/>
  <c r="AR45" i="7"/>
  <c r="AS78" i="7" s="1"/>
  <c r="BH13" i="7"/>
  <c r="BH7" i="5"/>
  <c r="BI13" i="7"/>
  <c r="BY12" i="7"/>
  <c r="CP12" i="7" s="1"/>
  <c r="BH12" i="7"/>
  <c r="CA13" i="7"/>
  <c r="CR13" i="7" s="1"/>
  <c r="BJ13" i="7"/>
  <c r="Y165" i="7"/>
  <c r="AX45" i="7"/>
  <c r="AY78" i="7" s="1"/>
  <c r="BX12" i="7"/>
  <c r="CO12" i="7" s="1"/>
  <c r="BG12" i="7"/>
  <c r="Y255" i="7"/>
  <c r="BD45" i="7"/>
  <c r="BE78" i="7" s="1"/>
  <c r="CK13" i="7"/>
  <c r="DB13" i="7" s="1"/>
  <c r="BT13" i="7"/>
  <c r="Y59" i="7"/>
  <c r="AQ44" i="7"/>
  <c r="AR77" i="7" s="1"/>
  <c r="Y90" i="7"/>
  <c r="AS45" i="7"/>
  <c r="AT78" i="7" s="1"/>
  <c r="CF13" i="7"/>
  <c r="CW13" i="7" s="1"/>
  <c r="BO13" i="7"/>
  <c r="AP44" i="7"/>
  <c r="AQ77" i="7" s="1"/>
  <c r="Y44" i="7"/>
  <c r="Y180" i="7"/>
  <c r="AY45" i="7"/>
  <c r="AZ78" i="7" s="1"/>
  <c r="CB13" i="7"/>
  <c r="CS13" i="7" s="1"/>
  <c r="BK13" i="7"/>
  <c r="Y240" i="7"/>
  <c r="BC45" i="7"/>
  <c r="BD78" i="7" s="1"/>
  <c r="Y135" i="7"/>
  <c r="AV45" i="7"/>
  <c r="AW78" i="7" s="1"/>
  <c r="Y150" i="7"/>
  <c r="AW45" i="7"/>
  <c r="AX78" i="7" s="1"/>
  <c r="CG13" i="7"/>
  <c r="CX13" i="7" s="1"/>
  <c r="BP13" i="7"/>
  <c r="Y105" i="7"/>
  <c r="AT45" i="7"/>
  <c r="AU78" i="7" s="1"/>
  <c r="CC13" i="7"/>
  <c r="CT13" i="7" s="1"/>
  <c r="BL13" i="7"/>
  <c r="CD13" i="7"/>
  <c r="CU13" i="7" s="1"/>
  <c r="BM13" i="7"/>
  <c r="CE13" i="7"/>
  <c r="CV13" i="7" s="1"/>
  <c r="BN13" i="7"/>
  <c r="CL13" i="7"/>
  <c r="DC13" i="7" s="1"/>
  <c r="BU13" i="7"/>
  <c r="Y120" i="7"/>
  <c r="AU45" i="7"/>
  <c r="AV78" i="7" s="1"/>
  <c r="W40" i="6"/>
  <c r="X40" i="6" s="1"/>
  <c r="AB10" i="6"/>
  <c r="AA87" i="6" s="1"/>
  <c r="AB87" i="6" s="1"/>
  <c r="AF10" i="6"/>
  <c r="AA147" i="6" s="1"/>
  <c r="AB147" i="6" s="1"/>
  <c r="AJ10" i="6"/>
  <c r="AA207" i="6" s="1"/>
  <c r="AB207" i="6" s="1"/>
  <c r="AC10" i="6"/>
  <c r="AA102" i="6" s="1"/>
  <c r="AB102" i="6" s="1"/>
  <c r="AG10" i="6"/>
  <c r="AA162" i="6" s="1"/>
  <c r="AB162" i="6" s="1"/>
  <c r="AK10" i="6"/>
  <c r="AA222" i="6" s="1"/>
  <c r="AB222" i="6" s="1"/>
  <c r="AD10" i="6"/>
  <c r="AA117" i="6" s="1"/>
  <c r="AB117" i="6" s="1"/>
  <c r="AH10" i="6"/>
  <c r="AA177" i="6" s="1"/>
  <c r="AB177" i="6" s="1"/>
  <c r="AL10" i="6"/>
  <c r="AA237" i="6" s="1"/>
  <c r="AB237" i="6" s="1"/>
  <c r="AE10" i="6"/>
  <c r="AA132" i="6" s="1"/>
  <c r="AB132" i="6" s="1"/>
  <c r="AI10" i="6"/>
  <c r="AA192" i="6" s="1"/>
  <c r="AB192" i="6" s="1"/>
  <c r="AM10" i="6"/>
  <c r="AA252" i="6" s="1"/>
  <c r="AB252" i="6" s="1"/>
  <c r="AR56" i="6"/>
  <c r="BH24" i="6" s="1"/>
  <c r="BH40" i="6" s="1"/>
  <c r="BI73" i="6" s="1"/>
  <c r="AO57" i="4"/>
  <c r="BE25" i="4" s="1"/>
  <c r="BE41" i="4" s="1"/>
  <c r="BF74" i="4" s="1"/>
  <c r="AQ57" i="4"/>
  <c r="BG25" i="4" s="1"/>
  <c r="BG41" i="4" s="1"/>
  <c r="BH74" i="4" s="1"/>
  <c r="W71" i="4"/>
  <c r="X71" i="4" s="1"/>
  <c r="AK11" i="4"/>
  <c r="AA223" i="4" s="1"/>
  <c r="AB223" i="4" s="1"/>
  <c r="AG11" i="4"/>
  <c r="AA163" i="4" s="1"/>
  <c r="AB163" i="4" s="1"/>
  <c r="AC11" i="4"/>
  <c r="AA103" i="4" s="1"/>
  <c r="AB103" i="4" s="1"/>
  <c r="AL11" i="4"/>
  <c r="AA238" i="4" s="1"/>
  <c r="AB238" i="4" s="1"/>
  <c r="AH11" i="4"/>
  <c r="AA178" i="4" s="1"/>
  <c r="AB178" i="4" s="1"/>
  <c r="AD11" i="4"/>
  <c r="AA118" i="4" s="1"/>
  <c r="AB118" i="4" s="1"/>
  <c r="AM11" i="4"/>
  <c r="AA253" i="4" s="1"/>
  <c r="AB253" i="4" s="1"/>
  <c r="AI11" i="4"/>
  <c r="AA193" i="4" s="1"/>
  <c r="AB193" i="4" s="1"/>
  <c r="AE11" i="4"/>
  <c r="AA133" i="4" s="1"/>
  <c r="AB133" i="4" s="1"/>
  <c r="AJ11" i="4"/>
  <c r="AA208" i="4" s="1"/>
  <c r="AB208" i="4" s="1"/>
  <c r="AF11" i="4"/>
  <c r="AA148" i="4" s="1"/>
  <c r="AB148" i="4" s="1"/>
  <c r="AB11" i="4"/>
  <c r="AA88" i="4" s="1"/>
  <c r="AB88" i="4" s="1"/>
  <c r="W56" i="4"/>
  <c r="X56" i="4" s="1"/>
  <c r="AO8" i="5"/>
  <c r="BW8" i="5" s="1"/>
  <c r="CN8" i="5" s="1"/>
  <c r="AP8" i="5"/>
  <c r="BX8" i="5" s="1"/>
  <c r="CO8" i="5" s="1"/>
  <c r="Y9" i="5"/>
  <c r="D41" i="5"/>
  <c r="AA9" i="5"/>
  <c r="F41" i="5"/>
  <c r="Z9" i="5"/>
  <c r="E41" i="5"/>
  <c r="AM26" i="5"/>
  <c r="AN26" i="5" s="1"/>
  <c r="AN42" i="5" s="1"/>
  <c r="AO75" i="5" s="1"/>
  <c r="X9" i="5"/>
  <c r="C41" i="5"/>
  <c r="W41" i="5"/>
  <c r="X41" i="5" s="1"/>
  <c r="AP57" i="5"/>
  <c r="BF25" i="5" s="1"/>
  <c r="BF41" i="5" s="1"/>
  <c r="BG74" i="5" s="1"/>
  <c r="W56" i="5"/>
  <c r="X56" i="5" s="1"/>
  <c r="AO57" i="5"/>
  <c r="BE25" i="5" s="1"/>
  <c r="BE41" i="5" s="1"/>
  <c r="BF74" i="5" s="1"/>
  <c r="AQ57" i="5"/>
  <c r="BG25" i="5" s="1"/>
  <c r="BG41" i="5" s="1"/>
  <c r="BH74" i="5" s="1"/>
  <c r="BA26" i="7"/>
  <c r="BA10" i="7"/>
  <c r="BA32" i="7"/>
  <c r="BA16" i="7"/>
  <c r="CH15" i="7"/>
  <c r="CY15" i="7" s="1"/>
  <c r="BQ15" i="7"/>
  <c r="CH18" i="7"/>
  <c r="CY18" i="7" s="1"/>
  <c r="BQ18" i="7"/>
  <c r="CH13" i="7"/>
  <c r="CY13" i="7" s="1"/>
  <c r="BQ13" i="7"/>
  <c r="BA29" i="7"/>
  <c r="BA13" i="7"/>
  <c r="BA25" i="7"/>
  <c r="BA9" i="7"/>
  <c r="AK3" i="7"/>
  <c r="BS3" i="7" s="1"/>
  <c r="DA3" i="7" s="1"/>
  <c r="BA20" i="7"/>
  <c r="BA4" i="7"/>
  <c r="BA33" i="7"/>
  <c r="BA17" i="7"/>
  <c r="Y193" i="7"/>
  <c r="AZ43" i="7"/>
  <c r="BA76" i="7" s="1"/>
  <c r="Y196" i="7"/>
  <c r="AZ46" i="7"/>
  <c r="BA79" i="7" s="1"/>
  <c r="Y197" i="7"/>
  <c r="AZ47" i="7"/>
  <c r="BA80" i="7" s="1"/>
  <c r="Y190" i="7"/>
  <c r="AZ40" i="7"/>
  <c r="BA73" i="7" s="1"/>
  <c r="CH17" i="7"/>
  <c r="CY17" i="7" s="1"/>
  <c r="BQ17" i="7"/>
  <c r="Y200" i="7"/>
  <c r="AZ50" i="7"/>
  <c r="BA83" i="7" s="1"/>
  <c r="Y187" i="7"/>
  <c r="AZ37" i="7"/>
  <c r="BA70" i="7" s="1"/>
  <c r="Y195" i="7"/>
  <c r="AZ45" i="7"/>
  <c r="BA78" i="7" s="1"/>
  <c r="CH5" i="7"/>
  <c r="CY5" i="7" s="1"/>
  <c r="BQ5" i="7"/>
  <c r="BA28" i="7"/>
  <c r="BA12" i="7"/>
  <c r="BA24" i="7"/>
  <c r="BA8" i="7"/>
  <c r="BA34" i="7"/>
  <c r="BA18" i="7"/>
  <c r="BA30" i="7"/>
  <c r="BA14" i="7"/>
  <c r="CH7" i="7"/>
  <c r="CY7" i="7" s="1"/>
  <c r="BQ7" i="7"/>
  <c r="CH10" i="7"/>
  <c r="CY10" i="7" s="1"/>
  <c r="BQ10" i="7"/>
  <c r="BQ4" i="7"/>
  <c r="CH4" i="7"/>
  <c r="CY4" i="7" s="1"/>
  <c r="CH12" i="7"/>
  <c r="CY12" i="7" s="1"/>
  <c r="BQ12" i="7"/>
  <c r="CH16" i="7"/>
  <c r="CY16" i="7" s="1"/>
  <c r="BQ16" i="7"/>
  <c r="Y191" i="7"/>
  <c r="AZ41" i="7"/>
  <c r="BA74" i="7" s="1"/>
  <c r="CH6" i="7"/>
  <c r="CY6" i="7" s="1"/>
  <c r="BQ6" i="7"/>
  <c r="BA22" i="7"/>
  <c r="BA6" i="7"/>
  <c r="CH11" i="7"/>
  <c r="CY11" i="7" s="1"/>
  <c r="BQ11" i="7"/>
  <c r="CH14" i="7"/>
  <c r="CY14" i="7" s="1"/>
  <c r="BQ14" i="7"/>
  <c r="CH8" i="7"/>
  <c r="CY8" i="7" s="1"/>
  <c r="BQ8" i="7"/>
  <c r="Y199" i="7"/>
  <c r="AZ49" i="7"/>
  <c r="BA82" i="7" s="1"/>
  <c r="BA27" i="7"/>
  <c r="BA11" i="7"/>
  <c r="BA23" i="7"/>
  <c r="BA7" i="7"/>
  <c r="BA21" i="7"/>
  <c r="BA5" i="7"/>
  <c r="BA31" i="7"/>
  <c r="BA15" i="7"/>
  <c r="Y189" i="7"/>
  <c r="AZ39" i="7"/>
  <c r="BA72" i="7" s="1"/>
  <c r="Y192" i="7"/>
  <c r="AZ42" i="7"/>
  <c r="BA75" i="7" s="1"/>
  <c r="Y186" i="7"/>
  <c r="AZ36" i="7"/>
  <c r="BA69" i="7" s="1"/>
  <c r="Y194" i="7"/>
  <c r="AZ44" i="7"/>
  <c r="BA77" i="7" s="1"/>
  <c r="Y198" i="7"/>
  <c r="AZ48" i="7"/>
  <c r="BA81" i="7" s="1"/>
  <c r="CH9" i="7"/>
  <c r="CY9" i="7" s="1"/>
  <c r="BQ9" i="7"/>
  <c r="Y188" i="7"/>
  <c r="AZ38" i="7"/>
  <c r="BA71" i="7" s="1"/>
  <c r="AU25" i="6"/>
  <c r="AU9" i="6"/>
  <c r="AT25" i="6"/>
  <c r="AT9" i="6"/>
  <c r="AO24" i="6"/>
  <c r="AO8" i="6"/>
  <c r="CB15" i="6"/>
  <c r="CS15" i="6" s="1"/>
  <c r="BK15" i="6"/>
  <c r="AU22" i="6"/>
  <c r="AU6" i="6"/>
  <c r="AU33" i="6"/>
  <c r="AU17" i="6"/>
  <c r="Y115" i="6"/>
  <c r="AU40" i="6"/>
  <c r="AV73" i="6" s="1"/>
  <c r="AT49" i="6"/>
  <c r="AU82" i="6" s="1"/>
  <c r="Y109" i="6"/>
  <c r="Y97" i="6"/>
  <c r="AT37" i="6"/>
  <c r="AU70" i="6" s="1"/>
  <c r="Y100" i="6"/>
  <c r="AT40" i="6"/>
  <c r="AU73" i="6" s="1"/>
  <c r="BC25" i="6"/>
  <c r="BC9" i="6"/>
  <c r="AV25" i="6"/>
  <c r="AV9" i="6"/>
  <c r="B26" i="6"/>
  <c r="AM26" i="6" s="1"/>
  <c r="AN26" i="6" s="1"/>
  <c r="AN42" i="6" s="1"/>
  <c r="AO75" i="6" s="1"/>
  <c r="Y85" i="6"/>
  <c r="AS40" i="6"/>
  <c r="AT73" i="6" s="1"/>
  <c r="Y98" i="6"/>
  <c r="AT38" i="6"/>
  <c r="AU71" i="6" s="1"/>
  <c r="CK8" i="6"/>
  <c r="DB8" i="6" s="1"/>
  <c r="BT8" i="6"/>
  <c r="W55" i="6"/>
  <c r="X55" i="6" s="1"/>
  <c r="W25" i="6"/>
  <c r="X25" i="6" s="1"/>
  <c r="Y107" i="6"/>
  <c r="AT47" i="6"/>
  <c r="AU80" i="6" s="1"/>
  <c r="CL8" i="6"/>
  <c r="DC8" i="6" s="1"/>
  <c r="BU8" i="6"/>
  <c r="CB14" i="6"/>
  <c r="CS14" i="6" s="1"/>
  <c r="BK14" i="6"/>
  <c r="AU21" i="6"/>
  <c r="AU5" i="6"/>
  <c r="AU30" i="6"/>
  <c r="AU14" i="6"/>
  <c r="AU34" i="6"/>
  <c r="AU18" i="6"/>
  <c r="CC8" i="6"/>
  <c r="CT8" i="6" s="1"/>
  <c r="BL8" i="6"/>
  <c r="W70" i="6"/>
  <c r="X70" i="6" s="1"/>
  <c r="CB17" i="6"/>
  <c r="CS17" i="6" s="1"/>
  <c r="BK17" i="6"/>
  <c r="CB8" i="6"/>
  <c r="CS8" i="6" s="1"/>
  <c r="BK8" i="6"/>
  <c r="C25" i="6"/>
  <c r="X9" i="6" s="1"/>
  <c r="AA26" i="6" s="1"/>
  <c r="AB26" i="6" s="1"/>
  <c r="AO39" i="6"/>
  <c r="AP72" i="6" s="1"/>
  <c r="Y24" i="6"/>
  <c r="CB4" i="6"/>
  <c r="CS4" i="6" s="1"/>
  <c r="BK4" i="6"/>
  <c r="AS25" i="6"/>
  <c r="AS9" i="6"/>
  <c r="D25" i="6"/>
  <c r="Y9" i="6" s="1"/>
  <c r="AA41" i="6" s="1"/>
  <c r="AB41" i="6" s="1"/>
  <c r="BZ7" i="6"/>
  <c r="CQ7" i="6" s="1"/>
  <c r="BI7" i="6"/>
  <c r="CB16" i="6"/>
  <c r="CS16" i="6" s="1"/>
  <c r="BK16" i="6"/>
  <c r="Y235" i="6"/>
  <c r="BC40" i="6"/>
  <c r="BD73" i="6" s="1"/>
  <c r="AQ56" i="6"/>
  <c r="BG24" i="6" s="1"/>
  <c r="BG40" i="6" s="1"/>
  <c r="BH73" i="6" s="1"/>
  <c r="AO56" i="6"/>
  <c r="BE24" i="6" s="1"/>
  <c r="BE40" i="6" s="1"/>
  <c r="BF73" i="6" s="1"/>
  <c r="CB18" i="6"/>
  <c r="CS18" i="6" s="1"/>
  <c r="BK18" i="6"/>
  <c r="AP24" i="6"/>
  <c r="AP8" i="6"/>
  <c r="Y250" i="6"/>
  <c r="BD40" i="6"/>
  <c r="BE73" i="6" s="1"/>
  <c r="Y106" i="6"/>
  <c r="AT46" i="6"/>
  <c r="AU79" i="6" s="1"/>
  <c r="AU31" i="6"/>
  <c r="AU15" i="6"/>
  <c r="AU32" i="6"/>
  <c r="AU16" i="6"/>
  <c r="CB7" i="6"/>
  <c r="CS7" i="6" s="1"/>
  <c r="BK7" i="6"/>
  <c r="BY7" i="6"/>
  <c r="CP7" i="6" s="1"/>
  <c r="BH7" i="6"/>
  <c r="CB5" i="6"/>
  <c r="CS5" i="6" s="1"/>
  <c r="BK5" i="6"/>
  <c r="CA8" i="6"/>
  <c r="CR8" i="6" s="1"/>
  <c r="BJ8" i="6"/>
  <c r="CB6" i="6"/>
  <c r="CS6" i="6" s="1"/>
  <c r="BK6" i="6"/>
  <c r="AQ8" i="6"/>
  <c r="AQ24" i="6"/>
  <c r="Y39" i="6"/>
  <c r="AP39" i="6"/>
  <c r="AQ72" i="6" s="1"/>
  <c r="AU20" i="6"/>
  <c r="AU4" i="6"/>
  <c r="Y96" i="6"/>
  <c r="AT36" i="6"/>
  <c r="AU69" i="6" s="1"/>
  <c r="E25" i="6"/>
  <c r="Z9" i="6" s="1"/>
  <c r="AA56" i="6" s="1"/>
  <c r="AB56" i="6" s="1"/>
  <c r="F25" i="6"/>
  <c r="AA9" i="6" s="1"/>
  <c r="AA71" i="6" s="1"/>
  <c r="AB71" i="6" s="1"/>
  <c r="BD25" i="6"/>
  <c r="BD9" i="6"/>
  <c r="Y69" i="6"/>
  <c r="AR39" i="6"/>
  <c r="AS72" i="6" s="1"/>
  <c r="Y108" i="6"/>
  <c r="AT48" i="6"/>
  <c r="AU81" i="6" s="1"/>
  <c r="BW7" i="6"/>
  <c r="CN7" i="6" s="1"/>
  <c r="BF7" i="6"/>
  <c r="Y110" i="6"/>
  <c r="AT50" i="6"/>
  <c r="AU83" i="6" s="1"/>
  <c r="BX7" i="6"/>
  <c r="CO7" i="6" s="1"/>
  <c r="BG7" i="6"/>
  <c r="AP56" i="6"/>
  <c r="BF24" i="6" s="1"/>
  <c r="BF40" i="6" s="1"/>
  <c r="BG73" i="6" s="1"/>
  <c r="AU23" i="6"/>
  <c r="AU7" i="6"/>
  <c r="AE3" i="6"/>
  <c r="BM3" i="6" s="1"/>
  <c r="CU3" i="6" s="1"/>
  <c r="AR24" i="6"/>
  <c r="AR8" i="6"/>
  <c r="Y99" i="6"/>
  <c r="AT39" i="6"/>
  <c r="AU72" i="6" s="1"/>
  <c r="AQ39" i="6"/>
  <c r="AR72" i="6" s="1"/>
  <c r="Y54" i="6"/>
  <c r="AW32" i="5"/>
  <c r="AW16" i="5"/>
  <c r="C26" i="5"/>
  <c r="CK9" i="5"/>
  <c r="DB9" i="5" s="1"/>
  <c r="BT9" i="5"/>
  <c r="Y70" i="5"/>
  <c r="CD17" i="5"/>
  <c r="CU17" i="5" s="1"/>
  <c r="BM17" i="5"/>
  <c r="AG3" i="5"/>
  <c r="BO3" i="5" s="1"/>
  <c r="CW3" i="5" s="1"/>
  <c r="AW20" i="5"/>
  <c r="AW4" i="5"/>
  <c r="AW34" i="5"/>
  <c r="AW18" i="5"/>
  <c r="Y128" i="5"/>
  <c r="AV38" i="5"/>
  <c r="AW71" i="5" s="1"/>
  <c r="BU9" i="5"/>
  <c r="CL9" i="5"/>
  <c r="DC9" i="5" s="1"/>
  <c r="Y138" i="5"/>
  <c r="AV48" i="5"/>
  <c r="AW81" i="5" s="1"/>
  <c r="Y129" i="5"/>
  <c r="AV39" i="5"/>
  <c r="AW72" i="5" s="1"/>
  <c r="AW26" i="5"/>
  <c r="AW10" i="5"/>
  <c r="F26" i="5"/>
  <c r="BD26" i="5"/>
  <c r="BD10" i="5"/>
  <c r="CD14" i="5"/>
  <c r="CU14" i="5" s="1"/>
  <c r="BM14" i="5"/>
  <c r="CD9" i="5"/>
  <c r="CU9" i="5" s="1"/>
  <c r="BM9" i="5"/>
  <c r="Y236" i="5"/>
  <c r="BC41" i="5"/>
  <c r="BD74" i="5" s="1"/>
  <c r="Y137" i="5"/>
  <c r="AV47" i="5"/>
  <c r="AW80" i="5" s="1"/>
  <c r="CD18" i="5"/>
  <c r="CU18" i="5" s="1"/>
  <c r="BM18" i="5"/>
  <c r="Y146" i="5"/>
  <c r="AW41" i="5"/>
  <c r="AX74" i="5" s="1"/>
  <c r="AW22" i="5"/>
  <c r="AW6" i="5"/>
  <c r="CD7" i="5"/>
  <c r="CU7" i="5" s="1"/>
  <c r="BM7" i="5"/>
  <c r="BC10" i="5"/>
  <c r="BC26" i="5"/>
  <c r="AW24" i="5"/>
  <c r="AW8" i="5"/>
  <c r="AW5" i="5"/>
  <c r="AW21" i="5"/>
  <c r="AW30" i="5"/>
  <c r="AW14" i="5"/>
  <c r="CD5" i="5"/>
  <c r="CU5" i="5" s="1"/>
  <c r="BM5" i="5"/>
  <c r="AR57" i="5"/>
  <c r="BH25" i="5" s="1"/>
  <c r="BH41" i="5" s="1"/>
  <c r="BI74" i="5" s="1"/>
  <c r="Y251" i="5"/>
  <c r="BD41" i="5"/>
  <c r="BE74" i="5" s="1"/>
  <c r="CD4" i="5"/>
  <c r="CU4" i="5" s="1"/>
  <c r="BM4" i="5"/>
  <c r="B27" i="5"/>
  <c r="E26" i="5"/>
  <c r="CB9" i="5"/>
  <c r="CS9" i="5" s="1"/>
  <c r="BK9" i="5"/>
  <c r="CA9" i="5"/>
  <c r="CR9" i="5" s="1"/>
  <c r="BJ9" i="5"/>
  <c r="CC9" i="5"/>
  <c r="CT9" i="5" s="1"/>
  <c r="BL9" i="5"/>
  <c r="CD15" i="5"/>
  <c r="CU15" i="5" s="1"/>
  <c r="BM15" i="5"/>
  <c r="AP40" i="5"/>
  <c r="AQ73" i="5" s="1"/>
  <c r="CE9" i="5"/>
  <c r="CV9" i="5" s="1"/>
  <c r="BN9" i="5"/>
  <c r="AV49" i="5"/>
  <c r="AW82" i="5" s="1"/>
  <c r="Y139" i="5"/>
  <c r="BM6" i="5"/>
  <c r="CD6" i="5"/>
  <c r="CU6" i="5" s="1"/>
  <c r="CD16" i="5"/>
  <c r="CU16" i="5" s="1"/>
  <c r="BM16" i="5"/>
  <c r="AT26" i="5"/>
  <c r="AT10" i="5"/>
  <c r="AV46" i="5"/>
  <c r="AW79" i="5" s="1"/>
  <c r="Y136" i="5"/>
  <c r="Y131" i="5"/>
  <c r="AV41" i="5"/>
  <c r="AW74" i="5" s="1"/>
  <c r="Y140" i="5"/>
  <c r="AV50" i="5"/>
  <c r="AW83" i="5" s="1"/>
  <c r="AW23" i="5"/>
  <c r="AW7" i="5"/>
  <c r="AW17" i="5"/>
  <c r="AW33" i="5"/>
  <c r="AW15" i="5"/>
  <c r="AW31" i="5"/>
  <c r="Y127" i="5"/>
  <c r="AV37" i="5"/>
  <c r="AW70" i="5" s="1"/>
  <c r="W71" i="5"/>
  <c r="X71" i="5" s="1"/>
  <c r="Y126" i="5"/>
  <c r="AV36" i="5"/>
  <c r="AW69" i="5" s="1"/>
  <c r="D26" i="5"/>
  <c r="AP58" i="5" s="1"/>
  <c r="BF26" i="5" s="1"/>
  <c r="BF42" i="5" s="1"/>
  <c r="BG75" i="5" s="1"/>
  <c r="AS26" i="5"/>
  <c r="AS10" i="5"/>
  <c r="AU10" i="5"/>
  <c r="AU26" i="5"/>
  <c r="AV10" i="5"/>
  <c r="AV26" i="5"/>
  <c r="Y101" i="5"/>
  <c r="AT41" i="5"/>
  <c r="AU74" i="5" s="1"/>
  <c r="Y86" i="5"/>
  <c r="AS41" i="5"/>
  <c r="AT74" i="5" s="1"/>
  <c r="AU41" i="5"/>
  <c r="AV74" i="5" s="1"/>
  <c r="Y116" i="5"/>
  <c r="CC7" i="4"/>
  <c r="CT7" i="4" s="1"/>
  <c r="BL7" i="4"/>
  <c r="AS26" i="4"/>
  <c r="AS10" i="4"/>
  <c r="E26" i="4"/>
  <c r="Z10" i="4" s="1"/>
  <c r="AA57" i="4" s="1"/>
  <c r="AB57" i="4" s="1"/>
  <c r="Y70" i="4"/>
  <c r="AR40" i="4"/>
  <c r="AS73" i="4" s="1"/>
  <c r="AV33" i="4"/>
  <c r="AV17" i="4"/>
  <c r="Y251" i="4"/>
  <c r="BD41" i="4"/>
  <c r="BE74" i="4" s="1"/>
  <c r="Y55" i="4"/>
  <c r="AQ40" i="4"/>
  <c r="AR73" i="4" s="1"/>
  <c r="Y112" i="4"/>
  <c r="AU37" i="4"/>
  <c r="AV70" i="4" s="1"/>
  <c r="Y40" i="4"/>
  <c r="AP40" i="4"/>
  <c r="AQ73" i="4" s="1"/>
  <c r="Y114" i="4"/>
  <c r="AU39" i="4"/>
  <c r="AV72" i="4" s="1"/>
  <c r="AW26" i="4"/>
  <c r="AW10" i="4"/>
  <c r="F26" i="4"/>
  <c r="AA10" i="4" s="1"/>
  <c r="AA72" i="4" s="1"/>
  <c r="AB72" i="4" s="1"/>
  <c r="BD26" i="4"/>
  <c r="BD10" i="4"/>
  <c r="W41" i="4"/>
  <c r="X41" i="4" s="1"/>
  <c r="Y86" i="4"/>
  <c r="AS41" i="4"/>
  <c r="AT74" i="4" s="1"/>
  <c r="CC17" i="4"/>
  <c r="CT17" i="4" s="1"/>
  <c r="BL17" i="4"/>
  <c r="BW8" i="4"/>
  <c r="CN8" i="4" s="1"/>
  <c r="BF8" i="4"/>
  <c r="AO9" i="4"/>
  <c r="AO25" i="4"/>
  <c r="CC4" i="4"/>
  <c r="CT4" i="4" s="1"/>
  <c r="BL4" i="4"/>
  <c r="CC14" i="4"/>
  <c r="CT14" i="4" s="1"/>
  <c r="BL14" i="4"/>
  <c r="AV21" i="4"/>
  <c r="AV5" i="4"/>
  <c r="AV16" i="4"/>
  <c r="AV32" i="4"/>
  <c r="CC6" i="4"/>
  <c r="CT6" i="4" s="1"/>
  <c r="BL6" i="4"/>
  <c r="BX8" i="4"/>
  <c r="CO8" i="4" s="1"/>
  <c r="BG8" i="4"/>
  <c r="AT26" i="4"/>
  <c r="AT10" i="4"/>
  <c r="AP25" i="4"/>
  <c r="AP9" i="4"/>
  <c r="Y101" i="4"/>
  <c r="AT41" i="4"/>
  <c r="AU74" i="4" s="1"/>
  <c r="AV23" i="4"/>
  <c r="AV7" i="4"/>
  <c r="AU10" i="4"/>
  <c r="AU26" i="4"/>
  <c r="AP57" i="4"/>
  <c r="BF25" i="4" s="1"/>
  <c r="BF41" i="4" s="1"/>
  <c r="BG74" i="4" s="1"/>
  <c r="CA9" i="4"/>
  <c r="CR9" i="4" s="1"/>
  <c r="BJ9" i="4"/>
  <c r="Y124" i="4"/>
  <c r="AU49" i="4"/>
  <c r="AV82" i="4" s="1"/>
  <c r="AO40" i="4"/>
  <c r="AP73" i="4" s="1"/>
  <c r="Y25" i="4"/>
  <c r="Y111" i="4"/>
  <c r="AU36" i="4"/>
  <c r="AV69" i="4" s="1"/>
  <c r="Y121" i="4"/>
  <c r="AU46" i="4"/>
  <c r="AV79" i="4" s="1"/>
  <c r="AV22" i="4"/>
  <c r="AV6" i="4"/>
  <c r="AV20" i="4"/>
  <c r="AV4" i="4"/>
  <c r="AV34" i="4"/>
  <c r="AV18" i="4"/>
  <c r="AR25" i="4"/>
  <c r="AR9" i="4"/>
  <c r="Y113" i="4"/>
  <c r="AU38" i="4"/>
  <c r="AV71" i="4" s="1"/>
  <c r="AQ25" i="4"/>
  <c r="AQ9" i="4"/>
  <c r="C26" i="4"/>
  <c r="X10" i="4" s="1"/>
  <c r="AA27" i="4" s="1"/>
  <c r="AB27" i="4" s="1"/>
  <c r="BC26" i="4"/>
  <c r="BC10" i="4"/>
  <c r="Y131" i="4"/>
  <c r="AV41" i="4"/>
  <c r="AW74" i="4" s="1"/>
  <c r="Y122" i="4"/>
  <c r="AU47" i="4"/>
  <c r="AV80" i="4" s="1"/>
  <c r="Y116" i="4"/>
  <c r="AU41" i="4"/>
  <c r="AV74" i="4" s="1"/>
  <c r="Y236" i="4"/>
  <c r="BC41" i="4"/>
  <c r="BD74" i="4" s="1"/>
  <c r="Y125" i="4"/>
  <c r="AU50" i="4"/>
  <c r="AV83" i="4" s="1"/>
  <c r="AV31" i="4"/>
  <c r="AV15" i="4"/>
  <c r="CC16" i="4"/>
  <c r="CT16" i="4" s="1"/>
  <c r="BL16" i="4"/>
  <c r="D26" i="4"/>
  <c r="Y10" i="4" s="1"/>
  <c r="AA42" i="4" s="1"/>
  <c r="AB42" i="4" s="1"/>
  <c r="Y123" i="4"/>
  <c r="AU48" i="4"/>
  <c r="AV81" i="4" s="1"/>
  <c r="B27" i="4"/>
  <c r="AM27" i="4" s="1"/>
  <c r="AN27" i="4" s="1"/>
  <c r="AN43" i="4" s="1"/>
  <c r="AO76" i="4" s="1"/>
  <c r="AV26" i="4"/>
  <c r="AV10" i="4"/>
  <c r="CD9" i="4"/>
  <c r="CU9" i="4" s="1"/>
  <c r="BM9" i="4"/>
  <c r="CB9" i="4"/>
  <c r="CS9" i="4" s="1"/>
  <c r="BK9" i="4"/>
  <c r="CC15" i="4"/>
  <c r="CT15" i="4" s="1"/>
  <c r="BL15" i="4"/>
  <c r="BZ8" i="4"/>
  <c r="CQ8" i="4" s="1"/>
  <c r="BI8" i="4"/>
  <c r="CC9" i="4"/>
  <c r="CT9" i="4" s="1"/>
  <c r="BL9" i="4"/>
  <c r="CK9" i="4"/>
  <c r="DB9" i="4" s="1"/>
  <c r="BT9" i="4"/>
  <c r="CC18" i="4"/>
  <c r="CT18" i="4" s="1"/>
  <c r="BL18" i="4"/>
  <c r="AV24" i="4"/>
  <c r="AV8" i="4"/>
  <c r="AF3" i="4"/>
  <c r="BN3" i="4" s="1"/>
  <c r="CV3" i="4" s="1"/>
  <c r="AV30" i="4"/>
  <c r="AV14" i="4"/>
  <c r="CL9" i="4"/>
  <c r="DC9" i="4" s="1"/>
  <c r="BU9" i="4"/>
  <c r="AR57" i="4"/>
  <c r="BH25" i="4" s="1"/>
  <c r="BH41" i="4" s="1"/>
  <c r="BI74" i="4" s="1"/>
  <c r="BY8" i="4"/>
  <c r="CP8" i="4" s="1"/>
  <c r="BH8" i="4"/>
  <c r="CC5" i="4"/>
  <c r="CT5" i="4" s="1"/>
  <c r="BL5" i="4"/>
  <c r="X9" i="2"/>
  <c r="W26" i="2"/>
  <c r="X26" i="2" s="1"/>
  <c r="W71" i="2"/>
  <c r="X71" i="2" s="1"/>
  <c r="AR57" i="2"/>
  <c r="BH25" i="2" s="1"/>
  <c r="BH41" i="2" s="1"/>
  <c r="BI74" i="2" s="1"/>
  <c r="Z9" i="2"/>
  <c r="AQ57" i="2"/>
  <c r="BG25" i="2" s="1"/>
  <c r="BG41" i="2" s="1"/>
  <c r="BH74" i="2" s="1"/>
  <c r="W56" i="2"/>
  <c r="X56" i="2" s="1"/>
  <c r="Y9" i="2"/>
  <c r="W41" i="2"/>
  <c r="X41" i="2" s="1"/>
  <c r="Y25" i="2"/>
  <c r="AO40" i="2"/>
  <c r="AP73" i="2" s="1"/>
  <c r="Y250" i="2"/>
  <c r="BD40" i="2"/>
  <c r="BE73" i="2" s="1"/>
  <c r="Y235" i="2"/>
  <c r="BC40" i="2"/>
  <c r="BD73" i="2" s="1"/>
  <c r="Y81" i="2"/>
  <c r="AS36" i="2"/>
  <c r="AT69" i="2" s="1"/>
  <c r="Y82" i="2"/>
  <c r="AS37" i="2"/>
  <c r="AT70" i="2" s="1"/>
  <c r="Y83" i="2"/>
  <c r="AS38" i="2"/>
  <c r="AT71" i="2" s="1"/>
  <c r="Y85" i="2"/>
  <c r="AS40" i="2"/>
  <c r="AT73" i="2" s="1"/>
  <c r="AR8" i="2"/>
  <c r="BI8" i="2" s="1"/>
  <c r="BY7" i="2"/>
  <c r="CP7" i="2" s="1"/>
  <c r="D26" i="2"/>
  <c r="BT8" i="2"/>
  <c r="CK8" i="2"/>
  <c r="DB8" i="2" s="1"/>
  <c r="BJ6" i="2"/>
  <c r="CA6" i="2"/>
  <c r="CR6" i="2" s="1"/>
  <c r="BU8" i="2"/>
  <c r="CL8" i="2"/>
  <c r="DC8" i="2" s="1"/>
  <c r="BF8" i="2"/>
  <c r="BW8" i="2"/>
  <c r="CN8" i="2" s="1"/>
  <c r="BJ4" i="2"/>
  <c r="CA4" i="2"/>
  <c r="CR4" i="2" s="1"/>
  <c r="BJ5" i="2"/>
  <c r="CA5" i="2"/>
  <c r="CR5" i="2" s="1"/>
  <c r="BJ8" i="2"/>
  <c r="CA8" i="2"/>
  <c r="CR8" i="2" s="1"/>
  <c r="AQ8" i="2"/>
  <c r="F26" i="2"/>
  <c r="E26" i="2"/>
  <c r="C26" i="2"/>
  <c r="X10" i="2" s="1"/>
  <c r="AA27" i="2" s="1"/>
  <c r="AB27" i="2" s="1"/>
  <c r="AU9" i="2"/>
  <c r="AU25" i="2"/>
  <c r="B26" i="2"/>
  <c r="AM26" i="2" s="1"/>
  <c r="AN26" i="2" s="1"/>
  <c r="AN42" i="2" s="1"/>
  <c r="AO75" i="2" s="1"/>
  <c r="AL10" i="2"/>
  <c r="AA237" i="2" s="1"/>
  <c r="AB237" i="2" s="1"/>
  <c r="AM10" i="2"/>
  <c r="AA252" i="2" s="1"/>
  <c r="AB252" i="2" s="1"/>
  <c r="AC10" i="2"/>
  <c r="AA102" i="2" s="1"/>
  <c r="AB102" i="2" s="1"/>
  <c r="AD10" i="2"/>
  <c r="AA117" i="2" s="1"/>
  <c r="AB117" i="2" s="1"/>
  <c r="AB10" i="2"/>
  <c r="AA87" i="2" s="1"/>
  <c r="AB87" i="2" s="1"/>
  <c r="BC9" i="2"/>
  <c r="BC25" i="2"/>
  <c r="AR25" i="2"/>
  <c r="AR9" i="2"/>
  <c r="AT8" i="2"/>
  <c r="AT24" i="2"/>
  <c r="AT20" i="2"/>
  <c r="AT4" i="2"/>
  <c r="AT7" i="2"/>
  <c r="AT23" i="2"/>
  <c r="AS25" i="2"/>
  <c r="AS9" i="2"/>
  <c r="BD25" i="2"/>
  <c r="BD9" i="2"/>
  <c r="AT21" i="2"/>
  <c r="AT5" i="2"/>
  <c r="AD4" i="2"/>
  <c r="AA111" i="2" s="1"/>
  <c r="AB111" i="2" s="1"/>
  <c r="AD5" i="2"/>
  <c r="AA112" i="2" s="1"/>
  <c r="AB112" i="2" s="1"/>
  <c r="AD6" i="2"/>
  <c r="AA113" i="2" s="1"/>
  <c r="AB113" i="2" s="1"/>
  <c r="AD7" i="2"/>
  <c r="AA114" i="2" s="1"/>
  <c r="AB114" i="2" s="1"/>
  <c r="AD8" i="2"/>
  <c r="AA115" i="2" s="1"/>
  <c r="AB115" i="2" s="1"/>
  <c r="AT22" i="2"/>
  <c r="AT6" i="2"/>
  <c r="AT9" i="2"/>
  <c r="AT25" i="2"/>
  <c r="AD3" i="2"/>
  <c r="BL3" i="2" s="1"/>
  <c r="CT3" i="2" s="1"/>
  <c r="Y55" i="2" l="1"/>
  <c r="AR40" i="2"/>
  <c r="AS73" i="2" s="1"/>
  <c r="BG8" i="2"/>
  <c r="AO40" i="5"/>
  <c r="AP73" i="5" s="1"/>
  <c r="BY8" i="5"/>
  <c r="CP8" i="5" s="1"/>
  <c r="AP9" i="2"/>
  <c r="BG9" i="2" s="1"/>
  <c r="AA41" i="2"/>
  <c r="AB41" i="2" s="1"/>
  <c r="AO9" i="5"/>
  <c r="BW9" i="5" s="1"/>
  <c r="CN9" i="5" s="1"/>
  <c r="AA26" i="5"/>
  <c r="AB26" i="5" s="1"/>
  <c r="AP25" i="5"/>
  <c r="Y41" i="5" s="1"/>
  <c r="AA41" i="5"/>
  <c r="AB41" i="5" s="1"/>
  <c r="AR25" i="5"/>
  <c r="AR41" i="5" s="1"/>
  <c r="AS74" i="5" s="1"/>
  <c r="AA71" i="5"/>
  <c r="AB71" i="5" s="1"/>
  <c r="AQ25" i="5"/>
  <c r="Y56" i="5" s="1"/>
  <c r="AA56" i="5"/>
  <c r="AB56" i="5" s="1"/>
  <c r="AQ25" i="2"/>
  <c r="AQ41" i="2" s="1"/>
  <c r="AR74" i="2" s="1"/>
  <c r="AA56" i="2"/>
  <c r="AB56" i="2" s="1"/>
  <c r="AO9" i="2"/>
  <c r="BF9" i="2" s="1"/>
  <c r="AA26" i="2"/>
  <c r="AB26" i="2" s="1"/>
  <c r="Y40" i="2"/>
  <c r="BI8" i="5"/>
  <c r="AQ40" i="5"/>
  <c r="AR73" i="5" s="1"/>
  <c r="AO25" i="5"/>
  <c r="Y26" i="5" s="1"/>
  <c r="AQ9" i="5"/>
  <c r="BY9" i="5" s="1"/>
  <c r="CP9" i="5" s="1"/>
  <c r="BG8" i="5"/>
  <c r="BF8" i="5"/>
  <c r="AR9" i="5"/>
  <c r="BZ9" i="5" s="1"/>
  <c r="CQ9" i="5" s="1"/>
  <c r="AQ57" i="6"/>
  <c r="BG25" i="6" s="1"/>
  <c r="BG41" i="6" s="1"/>
  <c r="BH74" i="6" s="1"/>
  <c r="W41" i="6"/>
  <c r="X41" i="6" s="1"/>
  <c r="AP57" i="6"/>
  <c r="BF25" i="6" s="1"/>
  <c r="BF41" i="6" s="1"/>
  <c r="BG74" i="6" s="1"/>
  <c r="AC11" i="6"/>
  <c r="AA103" i="6" s="1"/>
  <c r="AB103" i="6" s="1"/>
  <c r="AG11" i="6"/>
  <c r="AA163" i="6" s="1"/>
  <c r="AB163" i="6" s="1"/>
  <c r="AK11" i="6"/>
  <c r="AA223" i="6" s="1"/>
  <c r="AB223" i="6" s="1"/>
  <c r="AD11" i="6"/>
  <c r="AA118" i="6" s="1"/>
  <c r="AB118" i="6" s="1"/>
  <c r="AH11" i="6"/>
  <c r="AA178" i="6" s="1"/>
  <c r="AB178" i="6" s="1"/>
  <c r="AL11" i="6"/>
  <c r="AA238" i="6" s="1"/>
  <c r="AB238" i="6" s="1"/>
  <c r="AE11" i="6"/>
  <c r="AA133" i="6" s="1"/>
  <c r="AB133" i="6" s="1"/>
  <c r="AI11" i="6"/>
  <c r="AA193" i="6" s="1"/>
  <c r="AB193" i="6" s="1"/>
  <c r="AM11" i="6"/>
  <c r="AA253" i="6" s="1"/>
  <c r="AB253" i="6" s="1"/>
  <c r="AB11" i="6"/>
  <c r="AA88" i="6" s="1"/>
  <c r="AB88" i="6" s="1"/>
  <c r="AF11" i="6"/>
  <c r="AA148" i="6" s="1"/>
  <c r="AB148" i="6" s="1"/>
  <c r="AJ11" i="6"/>
  <c r="AA208" i="6" s="1"/>
  <c r="AB208" i="6" s="1"/>
  <c r="W71" i="6"/>
  <c r="X71" i="6" s="1"/>
  <c r="W42" i="4"/>
  <c r="X42" i="4" s="1"/>
  <c r="AJ12" i="4"/>
  <c r="AA209" i="4" s="1"/>
  <c r="AB209" i="4" s="1"/>
  <c r="AF12" i="4"/>
  <c r="AA149" i="4" s="1"/>
  <c r="AB149" i="4" s="1"/>
  <c r="AB12" i="4"/>
  <c r="AA89" i="4" s="1"/>
  <c r="AB89" i="4" s="1"/>
  <c r="AK12" i="4"/>
  <c r="AA224" i="4" s="1"/>
  <c r="AB224" i="4" s="1"/>
  <c r="AG12" i="4"/>
  <c r="AA164" i="4" s="1"/>
  <c r="AB164" i="4" s="1"/>
  <c r="AC12" i="4"/>
  <c r="AA104" i="4" s="1"/>
  <c r="AB104" i="4" s="1"/>
  <c r="AL12" i="4"/>
  <c r="AA239" i="4" s="1"/>
  <c r="AB239" i="4" s="1"/>
  <c r="AH12" i="4"/>
  <c r="AA179" i="4" s="1"/>
  <c r="AB179" i="4" s="1"/>
  <c r="AD12" i="4"/>
  <c r="AA119" i="4" s="1"/>
  <c r="AB119" i="4" s="1"/>
  <c r="AM12" i="4"/>
  <c r="AA254" i="4" s="1"/>
  <c r="AB254" i="4" s="1"/>
  <c r="AI12" i="4"/>
  <c r="AA194" i="4" s="1"/>
  <c r="AB194" i="4" s="1"/>
  <c r="AE12" i="4"/>
  <c r="AA134" i="4" s="1"/>
  <c r="AB134" i="4" s="1"/>
  <c r="AP9" i="5"/>
  <c r="BX9" i="5" s="1"/>
  <c r="CO9" i="5" s="1"/>
  <c r="AO25" i="2"/>
  <c r="AO41" i="2" s="1"/>
  <c r="AP74" i="2" s="1"/>
  <c r="Z10" i="5"/>
  <c r="E42" i="5"/>
  <c r="AQ9" i="2"/>
  <c r="BY9" i="2" s="1"/>
  <c r="CP9" i="2" s="1"/>
  <c r="Y10" i="5"/>
  <c r="D42" i="5"/>
  <c r="AM27" i="5"/>
  <c r="AN27" i="5" s="1"/>
  <c r="AN43" i="5" s="1"/>
  <c r="AO76" i="5" s="1"/>
  <c r="X10" i="5"/>
  <c r="C42" i="5"/>
  <c r="AA10" i="5"/>
  <c r="F42" i="5"/>
  <c r="W57" i="5"/>
  <c r="X57" i="5" s="1"/>
  <c r="BB22" i="7"/>
  <c r="BB6" i="7"/>
  <c r="CI13" i="7"/>
  <c r="CZ13" i="7" s="1"/>
  <c r="BR13" i="7"/>
  <c r="CI16" i="7"/>
  <c r="CZ16" i="7" s="1"/>
  <c r="BR16" i="7"/>
  <c r="Y212" i="7"/>
  <c r="BA47" i="7"/>
  <c r="BB80" i="7" s="1"/>
  <c r="Y204" i="7"/>
  <c r="BA39" i="7"/>
  <c r="BB72" i="7" s="1"/>
  <c r="Y203" i="7"/>
  <c r="BA38" i="7"/>
  <c r="BB71" i="7" s="1"/>
  <c r="Y211" i="7"/>
  <c r="BA46" i="7"/>
  <c r="BB79" i="7" s="1"/>
  <c r="Y205" i="7"/>
  <c r="BA40" i="7"/>
  <c r="BB73" i="7" s="1"/>
  <c r="Y201" i="7"/>
  <c r="BA36" i="7"/>
  <c r="BB69" i="7" s="1"/>
  <c r="BB26" i="7"/>
  <c r="BB10" i="7"/>
  <c r="BB21" i="7"/>
  <c r="BB5" i="7"/>
  <c r="BB30" i="7"/>
  <c r="BB14" i="7"/>
  <c r="BB34" i="7"/>
  <c r="BB18" i="7"/>
  <c r="Y210" i="7"/>
  <c r="BA45" i="7"/>
  <c r="BB78" i="7" s="1"/>
  <c r="Y213" i="7"/>
  <c r="BA48" i="7"/>
  <c r="BB81" i="7" s="1"/>
  <c r="CI7" i="7"/>
  <c r="CZ7" i="7" s="1"/>
  <c r="BR7" i="7"/>
  <c r="BR6" i="7"/>
  <c r="CI6" i="7"/>
  <c r="CZ6" i="7" s="1"/>
  <c r="CI14" i="7"/>
  <c r="CZ14" i="7" s="1"/>
  <c r="BR14" i="7"/>
  <c r="CI8" i="7"/>
  <c r="CZ8" i="7" s="1"/>
  <c r="BR8" i="7"/>
  <c r="CI4" i="7"/>
  <c r="CZ4" i="7" s="1"/>
  <c r="BR4" i="7"/>
  <c r="BB23" i="7"/>
  <c r="BB7" i="7"/>
  <c r="BB33" i="7"/>
  <c r="BB17" i="7"/>
  <c r="CI5" i="7"/>
  <c r="CZ5" i="7" s="1"/>
  <c r="BR5" i="7"/>
  <c r="CI11" i="7"/>
  <c r="CZ11" i="7" s="1"/>
  <c r="BR11" i="7"/>
  <c r="CI18" i="7"/>
  <c r="CZ18" i="7" s="1"/>
  <c r="BR18" i="7"/>
  <c r="CI12" i="7"/>
  <c r="CZ12" i="7" s="1"/>
  <c r="BR12" i="7"/>
  <c r="CI17" i="7"/>
  <c r="CZ17" i="7" s="1"/>
  <c r="BR17" i="7"/>
  <c r="BB29" i="7"/>
  <c r="BB13" i="7"/>
  <c r="BB25" i="7"/>
  <c r="BB9" i="7"/>
  <c r="BB31" i="7"/>
  <c r="BB15" i="7"/>
  <c r="CI9" i="7"/>
  <c r="CZ9" i="7" s="1"/>
  <c r="BR9" i="7"/>
  <c r="CI10" i="7"/>
  <c r="CZ10" i="7" s="1"/>
  <c r="BR10" i="7"/>
  <c r="CI15" i="7"/>
  <c r="CZ15" i="7" s="1"/>
  <c r="BR15" i="7"/>
  <c r="BB27" i="7"/>
  <c r="BB11" i="7"/>
  <c r="Y202" i="7"/>
  <c r="BA37" i="7"/>
  <c r="BB70" i="7" s="1"/>
  <c r="Y208" i="7"/>
  <c r="BA43" i="7"/>
  <c r="BB76" i="7" s="1"/>
  <c r="Y215" i="7"/>
  <c r="BA50" i="7"/>
  <c r="BB83" i="7" s="1"/>
  <c r="Y209" i="7"/>
  <c r="BA44" i="7"/>
  <c r="BB77" i="7" s="1"/>
  <c r="Y214" i="7"/>
  <c r="BA49" i="7"/>
  <c r="BB82" i="7" s="1"/>
  <c r="BB28" i="7"/>
  <c r="BB12" i="7"/>
  <c r="BB8" i="7"/>
  <c r="BB24" i="7"/>
  <c r="BB20" i="7"/>
  <c r="BB4" i="7"/>
  <c r="BB32" i="7"/>
  <c r="BB16" i="7"/>
  <c r="Y206" i="7"/>
  <c r="BA41" i="7"/>
  <c r="BB74" i="7" s="1"/>
  <c r="Y207" i="7"/>
  <c r="BA42" i="7"/>
  <c r="BB75" i="7" s="1"/>
  <c r="Y70" i="6"/>
  <c r="AR40" i="6"/>
  <c r="AS73" i="6" s="1"/>
  <c r="AV34" i="6"/>
  <c r="AV18" i="6"/>
  <c r="AO25" i="6"/>
  <c r="AO9" i="6"/>
  <c r="AU26" i="6"/>
  <c r="AU10" i="6"/>
  <c r="AS26" i="6"/>
  <c r="AS10" i="6"/>
  <c r="CD9" i="6"/>
  <c r="CU9" i="6" s="1"/>
  <c r="BM9" i="6"/>
  <c r="CC17" i="6"/>
  <c r="CT17" i="6" s="1"/>
  <c r="BL17" i="6"/>
  <c r="CB9" i="6"/>
  <c r="CS9" i="6" s="1"/>
  <c r="BK9" i="6"/>
  <c r="AV24" i="6"/>
  <c r="AV8" i="6"/>
  <c r="AF3" i="6"/>
  <c r="BN3" i="6" s="1"/>
  <c r="CV3" i="6" s="1"/>
  <c r="AV31" i="6"/>
  <c r="AV15" i="6"/>
  <c r="CC7" i="6"/>
  <c r="CT7" i="6" s="1"/>
  <c r="BL7" i="6"/>
  <c r="CC15" i="6"/>
  <c r="CT15" i="6" s="1"/>
  <c r="BL15" i="6"/>
  <c r="AO57" i="6"/>
  <c r="BE25" i="6" s="1"/>
  <c r="BE41" i="6" s="1"/>
  <c r="BF74" i="6" s="1"/>
  <c r="CC18" i="6"/>
  <c r="CT18" i="6" s="1"/>
  <c r="BL18" i="6"/>
  <c r="CC5" i="6"/>
  <c r="CT5" i="6" s="1"/>
  <c r="BL5" i="6"/>
  <c r="AT26" i="6"/>
  <c r="AT10" i="6"/>
  <c r="AV26" i="6"/>
  <c r="AV10" i="6"/>
  <c r="Y131" i="6"/>
  <c r="AV41" i="6"/>
  <c r="AW74" i="6" s="1"/>
  <c r="Y124" i="6"/>
  <c r="AU49" i="6"/>
  <c r="AV82" i="6" s="1"/>
  <c r="Y101" i="6"/>
  <c r="AT41" i="6"/>
  <c r="AU74" i="6" s="1"/>
  <c r="AV21" i="6"/>
  <c r="AV5" i="6"/>
  <c r="Y251" i="6"/>
  <c r="BD41" i="6"/>
  <c r="BE74" i="6" s="1"/>
  <c r="AV32" i="6"/>
  <c r="AV16" i="6"/>
  <c r="AR25" i="6"/>
  <c r="AR9" i="6"/>
  <c r="AQ25" i="6"/>
  <c r="AQ9" i="6"/>
  <c r="Y122" i="6"/>
  <c r="AU47" i="6"/>
  <c r="AV80" i="6" s="1"/>
  <c r="AU50" i="6"/>
  <c r="AV83" i="6" s="1"/>
  <c r="Y125" i="6"/>
  <c r="Y112" i="6"/>
  <c r="AU37" i="6"/>
  <c r="AV70" i="6" s="1"/>
  <c r="D26" i="6"/>
  <c r="Y10" i="6" s="1"/>
  <c r="AA42" i="6" s="1"/>
  <c r="AB42" i="6" s="1"/>
  <c r="E26" i="6"/>
  <c r="Z10" i="6" s="1"/>
  <c r="AA57" i="6" s="1"/>
  <c r="AB57" i="6" s="1"/>
  <c r="BC26" i="6"/>
  <c r="BC10" i="6"/>
  <c r="C26" i="6"/>
  <c r="X10" i="6" s="1"/>
  <c r="AA27" i="6" s="1"/>
  <c r="AB27" i="6" s="1"/>
  <c r="CK9" i="6"/>
  <c r="DB9" i="6" s="1"/>
  <c r="BT9" i="6"/>
  <c r="CC6" i="6"/>
  <c r="CT6" i="6" s="1"/>
  <c r="BL6" i="6"/>
  <c r="BW8" i="6"/>
  <c r="CN8" i="6" s="1"/>
  <c r="BF8" i="6"/>
  <c r="CC9" i="6"/>
  <c r="CT9" i="6" s="1"/>
  <c r="BL9" i="6"/>
  <c r="AV30" i="6"/>
  <c r="AV14" i="6"/>
  <c r="Y111" i="6"/>
  <c r="AU36" i="6"/>
  <c r="AV69" i="6" s="1"/>
  <c r="BY8" i="6"/>
  <c r="CP8" i="6" s="1"/>
  <c r="BH8" i="6"/>
  <c r="Y123" i="6"/>
  <c r="AU48" i="6"/>
  <c r="AV81" i="6" s="1"/>
  <c r="AP40" i="6"/>
  <c r="AQ73" i="6" s="1"/>
  <c r="Y40" i="6"/>
  <c r="Y86" i="6"/>
  <c r="AS41" i="6"/>
  <c r="AT74" i="6" s="1"/>
  <c r="Y121" i="6"/>
  <c r="AU46" i="6"/>
  <c r="AV79" i="6" s="1"/>
  <c r="AV23" i="6"/>
  <c r="AV7" i="6"/>
  <c r="Y114" i="6"/>
  <c r="AU39" i="6"/>
  <c r="AV72" i="6" s="1"/>
  <c r="BZ8" i="6"/>
  <c r="CQ8" i="6" s="1"/>
  <c r="BI8" i="6"/>
  <c r="AV22" i="6"/>
  <c r="AV6" i="6"/>
  <c r="AV20" i="6"/>
  <c r="AV4" i="6"/>
  <c r="AV33" i="6"/>
  <c r="AV17" i="6"/>
  <c r="CL9" i="6"/>
  <c r="DC9" i="6" s="1"/>
  <c r="BU9" i="6"/>
  <c r="AR57" i="6"/>
  <c r="BH25" i="6" s="1"/>
  <c r="BH41" i="6" s="1"/>
  <c r="BI74" i="6" s="1"/>
  <c r="W56" i="6"/>
  <c r="X56" i="6" s="1"/>
  <c r="CC4" i="6"/>
  <c r="CT4" i="6" s="1"/>
  <c r="BL4" i="6"/>
  <c r="Y55" i="6"/>
  <c r="AQ40" i="6"/>
  <c r="AR73" i="6" s="1"/>
  <c r="CC16" i="6"/>
  <c r="CT16" i="6" s="1"/>
  <c r="BL16" i="6"/>
  <c r="BX8" i="6"/>
  <c r="CO8" i="6" s="1"/>
  <c r="BG8" i="6"/>
  <c r="AP25" i="6"/>
  <c r="AP9" i="6"/>
  <c r="CA9" i="6"/>
  <c r="CR9" i="6" s="1"/>
  <c r="BJ9" i="6"/>
  <c r="W26" i="6"/>
  <c r="X26" i="6" s="1"/>
  <c r="CC14" i="6"/>
  <c r="CT14" i="6" s="1"/>
  <c r="BL14" i="6"/>
  <c r="F26" i="6"/>
  <c r="AA10" i="6" s="1"/>
  <c r="AA72" i="6" s="1"/>
  <c r="AB72" i="6" s="1"/>
  <c r="BD26" i="6"/>
  <c r="BD10" i="6"/>
  <c r="B27" i="6"/>
  <c r="AM27" i="6" s="1"/>
  <c r="AN27" i="6" s="1"/>
  <c r="AN43" i="6" s="1"/>
  <c r="AO76" i="6" s="1"/>
  <c r="Y236" i="6"/>
  <c r="BC41" i="6"/>
  <c r="BD74" i="6" s="1"/>
  <c r="Y113" i="6"/>
  <c r="AU38" i="6"/>
  <c r="AV71" i="6" s="1"/>
  <c r="AO40" i="6"/>
  <c r="AP73" i="6" s="1"/>
  <c r="Y25" i="6"/>
  <c r="Y116" i="6"/>
  <c r="AU41" i="6"/>
  <c r="AV74" i="6" s="1"/>
  <c r="AS42" i="5"/>
  <c r="AT75" i="5" s="1"/>
  <c r="Y87" i="5"/>
  <c r="CE15" i="5"/>
  <c r="CV15" i="5" s="1"/>
  <c r="BN15" i="5"/>
  <c r="F27" i="5"/>
  <c r="Y145" i="5"/>
  <c r="AW40" i="5"/>
  <c r="AX73" i="5" s="1"/>
  <c r="AX24" i="5"/>
  <c r="AX8" i="5"/>
  <c r="Y117" i="5"/>
  <c r="AU42" i="5"/>
  <c r="AV75" i="5" s="1"/>
  <c r="AX26" i="5"/>
  <c r="AX10" i="5"/>
  <c r="AW49" i="5"/>
  <c r="AX82" i="5" s="1"/>
  <c r="Y154" i="5"/>
  <c r="BD27" i="5"/>
  <c r="BD11" i="5"/>
  <c r="C27" i="5"/>
  <c r="AU27" i="5"/>
  <c r="AU11" i="5"/>
  <c r="Y142" i="5"/>
  <c r="AW37" i="5"/>
  <c r="AX70" i="5" s="1"/>
  <c r="CL10" i="5"/>
  <c r="DC10" i="5" s="1"/>
  <c r="BU10" i="5"/>
  <c r="CE4" i="5"/>
  <c r="CV4" i="5" s="1"/>
  <c r="BN4" i="5"/>
  <c r="AX23" i="5"/>
  <c r="AX7" i="5"/>
  <c r="AX32" i="5"/>
  <c r="AX16" i="5"/>
  <c r="AX18" i="5"/>
  <c r="AX34" i="5"/>
  <c r="Y153" i="5"/>
  <c r="AW48" i="5"/>
  <c r="AX81" i="5" s="1"/>
  <c r="Y144" i="5"/>
  <c r="AW39" i="5"/>
  <c r="AX72" i="5" s="1"/>
  <c r="Y102" i="5"/>
  <c r="AT42" i="5"/>
  <c r="AU75" i="5" s="1"/>
  <c r="Y147" i="5"/>
  <c r="AW42" i="5"/>
  <c r="AX75" i="5" s="1"/>
  <c r="AX31" i="5"/>
  <c r="AX15" i="5"/>
  <c r="CC10" i="5"/>
  <c r="CT10" i="5" s="1"/>
  <c r="BL10" i="5"/>
  <c r="W42" i="5"/>
  <c r="X42" i="5" s="1"/>
  <c r="CE17" i="5"/>
  <c r="CV17" i="5" s="1"/>
  <c r="BN17" i="5"/>
  <c r="AQ58" i="5"/>
  <c r="BG26" i="5" s="1"/>
  <c r="BG42" i="5" s="1"/>
  <c r="BH75" i="5" s="1"/>
  <c r="D27" i="5"/>
  <c r="AX11" i="5"/>
  <c r="AX27" i="5"/>
  <c r="AY27" i="5"/>
  <c r="AY11" i="5"/>
  <c r="CE5" i="5"/>
  <c r="CV5" i="5" s="1"/>
  <c r="BN5" i="5"/>
  <c r="Y252" i="5"/>
  <c r="BD42" i="5"/>
  <c r="BE75" i="5" s="1"/>
  <c r="W72" i="5"/>
  <c r="X72" i="5" s="1"/>
  <c r="Y141" i="5"/>
  <c r="AW36" i="5"/>
  <c r="AX69" i="5" s="1"/>
  <c r="AX22" i="5"/>
  <c r="AX6" i="5"/>
  <c r="AX21" i="5"/>
  <c r="AX5" i="5"/>
  <c r="AH3" i="5"/>
  <c r="BP3" i="5" s="1"/>
  <c r="CX3" i="5" s="1"/>
  <c r="W27" i="5"/>
  <c r="X27" i="5" s="1"/>
  <c r="CD10" i="5"/>
  <c r="CU10" i="5" s="1"/>
  <c r="BM10" i="5"/>
  <c r="B28" i="5"/>
  <c r="Y151" i="5"/>
  <c r="AW46" i="5"/>
  <c r="AX79" i="5" s="1"/>
  <c r="CK10" i="5"/>
  <c r="DB10" i="5" s="1"/>
  <c r="BT10" i="5"/>
  <c r="Y143" i="5"/>
  <c r="AW38" i="5"/>
  <c r="AX71" i="5" s="1"/>
  <c r="Y155" i="5"/>
  <c r="AW50" i="5"/>
  <c r="AX83" i="5" s="1"/>
  <c r="AX4" i="5"/>
  <c r="AX20" i="5"/>
  <c r="CE16" i="5"/>
  <c r="CV16" i="5" s="1"/>
  <c r="BN16" i="5"/>
  <c r="Y132" i="5"/>
  <c r="AV42" i="5"/>
  <c r="AW75" i="5" s="1"/>
  <c r="CA10" i="5"/>
  <c r="CR10" i="5" s="1"/>
  <c r="BJ10" i="5"/>
  <c r="Y152" i="5"/>
  <c r="AW47" i="5"/>
  <c r="AX80" i="5" s="1"/>
  <c r="BN7" i="5"/>
  <c r="CE7" i="5"/>
  <c r="CV7" i="5" s="1"/>
  <c r="CB10" i="5"/>
  <c r="CS10" i="5" s="1"/>
  <c r="BK10" i="5"/>
  <c r="AS27" i="5"/>
  <c r="AS11" i="5"/>
  <c r="AW27" i="5"/>
  <c r="AW11" i="5"/>
  <c r="AV11" i="5"/>
  <c r="AV27" i="5"/>
  <c r="AT27" i="5"/>
  <c r="AT11" i="5"/>
  <c r="E27" i="5"/>
  <c r="W58" i="5" s="1"/>
  <c r="X58" i="5" s="1"/>
  <c r="BC27" i="5"/>
  <c r="BC11" i="5"/>
  <c r="CE14" i="5"/>
  <c r="CV14" i="5" s="1"/>
  <c r="BN14" i="5"/>
  <c r="CE8" i="5"/>
  <c r="CV8" i="5" s="1"/>
  <c r="BN8" i="5"/>
  <c r="Y237" i="5"/>
  <c r="BC42" i="5"/>
  <c r="BD75" i="5" s="1"/>
  <c r="CE6" i="5"/>
  <c r="CV6" i="5" s="1"/>
  <c r="BN6" i="5"/>
  <c r="AR58" i="5"/>
  <c r="BH26" i="5" s="1"/>
  <c r="BH42" i="5" s="1"/>
  <c r="BI75" i="5" s="1"/>
  <c r="CE10" i="5"/>
  <c r="CV10" i="5" s="1"/>
  <c r="BN10" i="5"/>
  <c r="CE18" i="5"/>
  <c r="CV18" i="5" s="1"/>
  <c r="BN18" i="5"/>
  <c r="AX25" i="5"/>
  <c r="AX9" i="5"/>
  <c r="AX14" i="5"/>
  <c r="AX30" i="5"/>
  <c r="AX33" i="5"/>
  <c r="AX17" i="5"/>
  <c r="AO58" i="5"/>
  <c r="BE26" i="5" s="1"/>
  <c r="BE42" i="5" s="1"/>
  <c r="BF75" i="5" s="1"/>
  <c r="AX27" i="4"/>
  <c r="AX11" i="4"/>
  <c r="AW31" i="4"/>
  <c r="AW15" i="4"/>
  <c r="CD10" i="4"/>
  <c r="CU10" i="4" s="1"/>
  <c r="BM10" i="4"/>
  <c r="AO26" i="4"/>
  <c r="AO10" i="4"/>
  <c r="Y71" i="4"/>
  <c r="AR41" i="4"/>
  <c r="AS74" i="4" s="1"/>
  <c r="AR26" i="4"/>
  <c r="AR10" i="4"/>
  <c r="CD17" i="4"/>
  <c r="CU17" i="4" s="1"/>
  <c r="BM17" i="4"/>
  <c r="CA10" i="4"/>
  <c r="CR10" i="4" s="1"/>
  <c r="BJ10" i="4"/>
  <c r="CD14" i="4"/>
  <c r="CU14" i="4" s="1"/>
  <c r="BM14" i="4"/>
  <c r="AW32" i="4"/>
  <c r="AW16" i="4"/>
  <c r="Y130" i="4"/>
  <c r="AV40" i="4"/>
  <c r="AW73" i="4" s="1"/>
  <c r="BD27" i="4"/>
  <c r="BD11" i="4"/>
  <c r="D27" i="4"/>
  <c r="Y11" i="4" s="1"/>
  <c r="AA43" i="4" s="1"/>
  <c r="AB43" i="4" s="1"/>
  <c r="CD15" i="4"/>
  <c r="CU15" i="4" s="1"/>
  <c r="BM15" i="4"/>
  <c r="W27" i="4"/>
  <c r="X27" i="4" s="1"/>
  <c r="CD18" i="4"/>
  <c r="CU18" i="4" s="1"/>
  <c r="BM18" i="4"/>
  <c r="CD7" i="4"/>
  <c r="CU7" i="4" s="1"/>
  <c r="BM7" i="4"/>
  <c r="Y147" i="4"/>
  <c r="AW42" i="4"/>
  <c r="AX75" i="4" s="1"/>
  <c r="AQ10" i="4"/>
  <c r="AQ26" i="4"/>
  <c r="Y136" i="4"/>
  <c r="AV46" i="4"/>
  <c r="AW79" i="4" s="1"/>
  <c r="AW22" i="4"/>
  <c r="AW6" i="4"/>
  <c r="AW20" i="4"/>
  <c r="AW4" i="4"/>
  <c r="AW33" i="4"/>
  <c r="AW17" i="4"/>
  <c r="AV27" i="4"/>
  <c r="AV11" i="4"/>
  <c r="AW11" i="4"/>
  <c r="AW27" i="4"/>
  <c r="E27" i="4"/>
  <c r="Z11" i="4" s="1"/>
  <c r="AA58" i="4" s="1"/>
  <c r="AB58" i="4" s="1"/>
  <c r="BC27" i="4"/>
  <c r="BC11" i="4"/>
  <c r="AP58" i="4"/>
  <c r="BF26" i="4" s="1"/>
  <c r="BF42" i="4" s="1"/>
  <c r="BG75" i="4" s="1"/>
  <c r="Y137" i="4"/>
  <c r="AV47" i="4"/>
  <c r="AW80" i="4" s="1"/>
  <c r="Y237" i="4"/>
  <c r="BC42" i="4"/>
  <c r="BD75" i="4" s="1"/>
  <c r="AO58" i="4"/>
  <c r="BE26" i="4" s="1"/>
  <c r="BE42" i="4" s="1"/>
  <c r="BF75" i="4" s="1"/>
  <c r="Y140" i="4"/>
  <c r="AV50" i="4"/>
  <c r="AW83" i="4" s="1"/>
  <c r="AV38" i="4"/>
  <c r="AW71" i="4" s="1"/>
  <c r="Y128" i="4"/>
  <c r="Y129" i="4"/>
  <c r="AV39" i="4"/>
  <c r="AW72" i="4" s="1"/>
  <c r="AP41" i="4"/>
  <c r="AQ74" i="4" s="1"/>
  <c r="Y41" i="4"/>
  <c r="CD16" i="4"/>
  <c r="CU16" i="4" s="1"/>
  <c r="BM16" i="4"/>
  <c r="BW9" i="4"/>
  <c r="CN9" i="4" s="1"/>
  <c r="BF9" i="4"/>
  <c r="CL10" i="4"/>
  <c r="DC10" i="4" s="1"/>
  <c r="BU10" i="4"/>
  <c r="AR58" i="4"/>
  <c r="BH26" i="4" s="1"/>
  <c r="BH42" i="4" s="1"/>
  <c r="BI75" i="4" s="1"/>
  <c r="W57" i="4"/>
  <c r="X57" i="4" s="1"/>
  <c r="AW24" i="4"/>
  <c r="AW8" i="4"/>
  <c r="AG3" i="4"/>
  <c r="BO3" i="4" s="1"/>
  <c r="CW3" i="4" s="1"/>
  <c r="CD8" i="4"/>
  <c r="CU8" i="4" s="1"/>
  <c r="BM8" i="4"/>
  <c r="F27" i="4"/>
  <c r="AA11" i="4" s="1"/>
  <c r="AA73" i="4" s="1"/>
  <c r="AB73" i="4" s="1"/>
  <c r="B28" i="4"/>
  <c r="AM28" i="4" s="1"/>
  <c r="AN28" i="4" s="1"/>
  <c r="AN44" i="4" s="1"/>
  <c r="AO77" i="4" s="1"/>
  <c r="AU27" i="4"/>
  <c r="AU11" i="4"/>
  <c r="AQ41" i="4"/>
  <c r="AR74" i="4" s="1"/>
  <c r="Y56" i="4"/>
  <c r="Y126" i="4"/>
  <c r="AV36" i="4"/>
  <c r="AW69" i="4" s="1"/>
  <c r="CC10" i="4"/>
  <c r="CT10" i="4" s="1"/>
  <c r="BL10" i="4"/>
  <c r="Y102" i="4"/>
  <c r="AT42" i="4"/>
  <c r="AU75" i="4" s="1"/>
  <c r="Y127" i="4"/>
  <c r="AV37" i="4"/>
  <c r="AW70" i="4" s="1"/>
  <c r="CE10" i="4"/>
  <c r="CV10" i="4" s="1"/>
  <c r="BN10" i="4"/>
  <c r="AW23" i="4"/>
  <c r="AW7" i="4"/>
  <c r="Y132" i="4"/>
  <c r="AV42" i="4"/>
  <c r="AW75" i="4" s="1"/>
  <c r="AS27" i="4"/>
  <c r="AS11" i="4"/>
  <c r="AP26" i="4"/>
  <c r="AP10" i="4"/>
  <c r="CK10" i="4"/>
  <c r="DB10" i="4" s="1"/>
  <c r="BT10" i="4"/>
  <c r="CD6" i="4"/>
  <c r="CU6" i="4" s="1"/>
  <c r="BM6" i="4"/>
  <c r="BX9" i="4"/>
  <c r="CO9" i="4" s="1"/>
  <c r="BG9" i="4"/>
  <c r="Y138" i="4"/>
  <c r="AV48" i="4"/>
  <c r="AW81" i="4" s="1"/>
  <c r="Y26" i="4"/>
  <c r="AO41" i="4"/>
  <c r="AP74" i="4" s="1"/>
  <c r="Y139" i="4"/>
  <c r="AV49" i="4"/>
  <c r="AW82" i="4" s="1"/>
  <c r="Y87" i="4"/>
  <c r="AS42" i="4"/>
  <c r="AT75" i="4" s="1"/>
  <c r="AW25" i="4"/>
  <c r="AW9" i="4"/>
  <c r="AW21" i="4"/>
  <c r="AW5" i="4"/>
  <c r="AW30" i="4"/>
  <c r="AW14" i="4"/>
  <c r="AW34" i="4"/>
  <c r="AW18" i="4"/>
  <c r="C27" i="4"/>
  <c r="X11" i="4" s="1"/>
  <c r="AA28" i="4" s="1"/>
  <c r="AB28" i="4" s="1"/>
  <c r="AT27" i="4"/>
  <c r="AT11" i="4"/>
  <c r="BY9" i="4"/>
  <c r="CP9" i="4" s="1"/>
  <c r="BH9" i="4"/>
  <c r="BZ9" i="4"/>
  <c r="CQ9" i="4" s="1"/>
  <c r="BI9" i="4"/>
  <c r="CD4" i="4"/>
  <c r="CU4" i="4" s="1"/>
  <c r="BM4" i="4"/>
  <c r="Y117" i="4"/>
  <c r="AU42" i="4"/>
  <c r="AV75" i="4" s="1"/>
  <c r="CB10" i="4"/>
  <c r="CS10" i="4" s="1"/>
  <c r="BK10" i="4"/>
  <c r="CD5" i="4"/>
  <c r="CU5" i="4" s="1"/>
  <c r="BM5" i="4"/>
  <c r="Y252" i="4"/>
  <c r="BD42" i="4"/>
  <c r="BE75" i="4" s="1"/>
  <c r="W72" i="4"/>
  <c r="X72" i="4" s="1"/>
  <c r="AQ58" i="4"/>
  <c r="BG26" i="4" s="1"/>
  <c r="BG42" i="4" s="1"/>
  <c r="BH75" i="4" s="1"/>
  <c r="AP25" i="2"/>
  <c r="Y41" i="2" s="1"/>
  <c r="W27" i="2"/>
  <c r="X27" i="2" s="1"/>
  <c r="AO58" i="2"/>
  <c r="BE26" i="2" s="1"/>
  <c r="BE42" i="2" s="1"/>
  <c r="BF75" i="2" s="1"/>
  <c r="Z10" i="2"/>
  <c r="AQ58" i="2"/>
  <c r="BG26" i="2" s="1"/>
  <c r="BG42" i="2" s="1"/>
  <c r="BH75" i="2" s="1"/>
  <c r="W57" i="2"/>
  <c r="X57" i="2" s="1"/>
  <c r="W42" i="2"/>
  <c r="X42" i="2" s="1"/>
  <c r="AP58" i="2"/>
  <c r="BF26" i="2" s="1"/>
  <c r="BF42" i="2" s="1"/>
  <c r="BG75" i="2" s="1"/>
  <c r="Y10" i="2"/>
  <c r="AP10" i="2" s="1"/>
  <c r="W72" i="2"/>
  <c r="X72" i="2" s="1"/>
  <c r="AR58" i="2"/>
  <c r="BH26" i="2" s="1"/>
  <c r="BH42" i="2" s="1"/>
  <c r="BI75" i="2" s="1"/>
  <c r="Y71" i="2"/>
  <c r="AR41" i="2"/>
  <c r="AS74" i="2" s="1"/>
  <c r="Y251" i="2"/>
  <c r="BD41" i="2"/>
  <c r="BE74" i="2" s="1"/>
  <c r="Y236" i="2"/>
  <c r="BC41" i="2"/>
  <c r="BD74" i="2" s="1"/>
  <c r="Y98" i="2"/>
  <c r="AT38" i="2"/>
  <c r="AU71" i="2" s="1"/>
  <c r="Y99" i="2"/>
  <c r="AT39" i="2"/>
  <c r="AU72" i="2" s="1"/>
  <c r="Y116" i="2"/>
  <c r="AU41" i="2"/>
  <c r="AV74" i="2" s="1"/>
  <c r="Y101" i="2"/>
  <c r="AT41" i="2"/>
  <c r="AU74" i="2" s="1"/>
  <c r="Y97" i="2"/>
  <c r="AT37" i="2"/>
  <c r="AU70" i="2" s="1"/>
  <c r="Y86" i="2"/>
  <c r="AS41" i="2"/>
  <c r="AT74" i="2" s="1"/>
  <c r="Y96" i="2"/>
  <c r="AT36" i="2"/>
  <c r="AU69" i="2" s="1"/>
  <c r="Y100" i="2"/>
  <c r="AT40" i="2"/>
  <c r="AU73" i="2" s="1"/>
  <c r="BZ8" i="2"/>
  <c r="CQ8" i="2" s="1"/>
  <c r="D27" i="2"/>
  <c r="BK8" i="2"/>
  <c r="CB8" i="2"/>
  <c r="CS8" i="2" s="1"/>
  <c r="BK5" i="2"/>
  <c r="CB5" i="2"/>
  <c r="CS5" i="2" s="1"/>
  <c r="BK4" i="2"/>
  <c r="CB4" i="2"/>
  <c r="CS4" i="2" s="1"/>
  <c r="BI9" i="2"/>
  <c r="BZ9" i="2"/>
  <c r="CQ9" i="2" s="1"/>
  <c r="BK6" i="2"/>
  <c r="CB6" i="2"/>
  <c r="CS6" i="2" s="1"/>
  <c r="BT9" i="2"/>
  <c r="CK9" i="2"/>
  <c r="DB9" i="2" s="1"/>
  <c r="BH8" i="2"/>
  <c r="BY8" i="2"/>
  <c r="CP8" i="2" s="1"/>
  <c r="BK7" i="2"/>
  <c r="CB7" i="2"/>
  <c r="CS7" i="2" s="1"/>
  <c r="BL9" i="2"/>
  <c r="CC9" i="2"/>
  <c r="CT9" i="2" s="1"/>
  <c r="BJ9" i="2"/>
  <c r="CA9" i="2"/>
  <c r="CR9" i="2" s="1"/>
  <c r="BK9" i="2"/>
  <c r="CB9" i="2"/>
  <c r="CS9" i="2" s="1"/>
  <c r="BU9" i="2"/>
  <c r="CL9" i="2"/>
  <c r="DC9" i="2" s="1"/>
  <c r="AA10" i="2"/>
  <c r="F27" i="2"/>
  <c r="E27" i="2"/>
  <c r="C27" i="2"/>
  <c r="B27" i="2"/>
  <c r="AM27" i="2" s="1"/>
  <c r="AN27" i="2" s="1"/>
  <c r="AN43" i="2" s="1"/>
  <c r="AO76" i="2" s="1"/>
  <c r="AC11" i="2"/>
  <c r="AA103" i="2" s="1"/>
  <c r="AB103" i="2" s="1"/>
  <c r="AD11" i="2"/>
  <c r="AA118" i="2" s="1"/>
  <c r="AB118" i="2" s="1"/>
  <c r="AE11" i="2"/>
  <c r="AA133" i="2" s="1"/>
  <c r="AB133" i="2" s="1"/>
  <c r="AM11" i="2"/>
  <c r="AA253" i="2" s="1"/>
  <c r="AB253" i="2" s="1"/>
  <c r="AL11" i="2"/>
  <c r="AA238" i="2" s="1"/>
  <c r="AB238" i="2" s="1"/>
  <c r="AB11" i="2"/>
  <c r="AA88" i="2" s="1"/>
  <c r="AB88" i="2" s="1"/>
  <c r="AU8" i="2"/>
  <c r="AU24" i="2"/>
  <c r="AU4" i="2"/>
  <c r="AU20" i="2"/>
  <c r="AO26" i="2"/>
  <c r="AO10" i="2"/>
  <c r="AU5" i="2"/>
  <c r="AU21" i="2"/>
  <c r="AT10" i="2"/>
  <c r="AT26" i="2"/>
  <c r="AU23" i="2"/>
  <c r="AU7" i="2"/>
  <c r="AU26" i="2"/>
  <c r="AU10" i="2"/>
  <c r="AS26" i="2"/>
  <c r="AS10" i="2"/>
  <c r="BC10" i="2"/>
  <c r="BC26" i="2"/>
  <c r="AE5" i="2"/>
  <c r="AA127" i="2" s="1"/>
  <c r="AB127" i="2" s="1"/>
  <c r="AE4" i="2"/>
  <c r="AA126" i="2" s="1"/>
  <c r="AB126" i="2" s="1"/>
  <c r="AE6" i="2"/>
  <c r="AA128" i="2" s="1"/>
  <c r="AB128" i="2" s="1"/>
  <c r="AE7" i="2"/>
  <c r="AA129" i="2" s="1"/>
  <c r="AB129" i="2" s="1"/>
  <c r="AE8" i="2"/>
  <c r="AA130" i="2" s="1"/>
  <c r="AB130" i="2" s="1"/>
  <c r="AE9" i="2"/>
  <c r="AA131" i="2" s="1"/>
  <c r="AB131" i="2" s="1"/>
  <c r="AU22" i="2"/>
  <c r="AU6" i="2"/>
  <c r="AE10" i="2"/>
  <c r="AA132" i="2" s="1"/>
  <c r="AB132" i="2" s="1"/>
  <c r="BD26" i="2"/>
  <c r="BD10" i="2"/>
  <c r="AE3" i="2"/>
  <c r="BM3" i="2" s="1"/>
  <c r="CU3" i="2" s="1"/>
  <c r="Y56" i="2" l="1"/>
  <c r="BF9" i="5"/>
  <c r="Y71" i="5"/>
  <c r="AQ41" i="5"/>
  <c r="AR74" i="5" s="1"/>
  <c r="BW9" i="2"/>
  <c r="CN9" i="2" s="1"/>
  <c r="BX9" i="2"/>
  <c r="CO9" i="2" s="1"/>
  <c r="AP41" i="5"/>
  <c r="AQ74" i="5" s="1"/>
  <c r="AP26" i="2"/>
  <c r="Y42" i="2" s="1"/>
  <c r="AA42" i="2"/>
  <c r="AB42" i="2" s="1"/>
  <c r="AR10" i="5"/>
  <c r="BZ10" i="5" s="1"/>
  <c r="CQ10" i="5" s="1"/>
  <c r="AA72" i="5"/>
  <c r="AB72" i="5" s="1"/>
  <c r="AR26" i="2"/>
  <c r="Y72" i="2" s="1"/>
  <c r="AA72" i="2"/>
  <c r="AB72" i="2" s="1"/>
  <c r="AQ26" i="2"/>
  <c r="AQ42" i="2" s="1"/>
  <c r="AR75" i="2" s="1"/>
  <c r="AA57" i="2"/>
  <c r="AB57" i="2" s="1"/>
  <c r="AQ26" i="5"/>
  <c r="Y57" i="5" s="1"/>
  <c r="AA57" i="5"/>
  <c r="AB57" i="5" s="1"/>
  <c r="AO10" i="5"/>
  <c r="BF10" i="5" s="1"/>
  <c r="AA27" i="5"/>
  <c r="AB27" i="5" s="1"/>
  <c r="AP26" i="5"/>
  <c r="AP42" i="5" s="1"/>
  <c r="AQ75" i="5" s="1"/>
  <c r="AA42" i="5"/>
  <c r="AB42" i="5" s="1"/>
  <c r="AO41" i="5"/>
  <c r="AP74" i="5" s="1"/>
  <c r="AQ10" i="5"/>
  <c r="BH10" i="5" s="1"/>
  <c r="BH9" i="5"/>
  <c r="BH9" i="2"/>
  <c r="Y26" i="2"/>
  <c r="AP10" i="5"/>
  <c r="BX10" i="5" s="1"/>
  <c r="CO10" i="5" s="1"/>
  <c r="AO26" i="5"/>
  <c r="AO42" i="5" s="1"/>
  <c r="AP75" i="5" s="1"/>
  <c r="BI9" i="5"/>
  <c r="AD12" i="6"/>
  <c r="AA119" i="6" s="1"/>
  <c r="AB119" i="6" s="1"/>
  <c r="AH12" i="6"/>
  <c r="AA179" i="6" s="1"/>
  <c r="AB179" i="6" s="1"/>
  <c r="AL12" i="6"/>
  <c r="AA239" i="6" s="1"/>
  <c r="AB239" i="6" s="1"/>
  <c r="AE12" i="6"/>
  <c r="AA134" i="6" s="1"/>
  <c r="AB134" i="6" s="1"/>
  <c r="AI12" i="6"/>
  <c r="AA194" i="6" s="1"/>
  <c r="AB194" i="6" s="1"/>
  <c r="AM12" i="6"/>
  <c r="AA254" i="6" s="1"/>
  <c r="AB254" i="6" s="1"/>
  <c r="AB12" i="6"/>
  <c r="AA89" i="6" s="1"/>
  <c r="AB89" i="6" s="1"/>
  <c r="AF12" i="6"/>
  <c r="AA149" i="6" s="1"/>
  <c r="AB149" i="6" s="1"/>
  <c r="AJ12" i="6"/>
  <c r="AA209" i="6" s="1"/>
  <c r="AB209" i="6" s="1"/>
  <c r="AC12" i="6"/>
  <c r="AA104" i="6" s="1"/>
  <c r="AB104" i="6" s="1"/>
  <c r="AG12" i="6"/>
  <c r="AA164" i="6" s="1"/>
  <c r="AB164" i="6" s="1"/>
  <c r="AK12" i="6"/>
  <c r="AA224" i="6" s="1"/>
  <c r="AB224" i="6" s="1"/>
  <c r="AO58" i="6"/>
  <c r="BE26" i="6" s="1"/>
  <c r="BE42" i="6" s="1"/>
  <c r="BF75" i="6" s="1"/>
  <c r="AR58" i="6"/>
  <c r="BH26" i="6" s="1"/>
  <c r="BH42" i="6" s="1"/>
  <c r="BI75" i="6" s="1"/>
  <c r="W28" i="4"/>
  <c r="X28" i="4" s="1"/>
  <c r="W58" i="4"/>
  <c r="X58" i="4" s="1"/>
  <c r="AO59" i="4"/>
  <c r="BE27" i="4" s="1"/>
  <c r="BE43" i="4" s="1"/>
  <c r="BF76" i="4" s="1"/>
  <c r="AM13" i="4"/>
  <c r="AA255" i="4" s="1"/>
  <c r="AB255" i="4" s="1"/>
  <c r="AI13" i="4"/>
  <c r="AA195" i="4" s="1"/>
  <c r="AB195" i="4" s="1"/>
  <c r="AE13" i="4"/>
  <c r="AA135" i="4" s="1"/>
  <c r="AB135" i="4" s="1"/>
  <c r="AJ13" i="4"/>
  <c r="AA210" i="4" s="1"/>
  <c r="AB210" i="4" s="1"/>
  <c r="AF13" i="4"/>
  <c r="AA150" i="4" s="1"/>
  <c r="AB150" i="4" s="1"/>
  <c r="AB13" i="4"/>
  <c r="AA90" i="4" s="1"/>
  <c r="AB90" i="4" s="1"/>
  <c r="AK13" i="4"/>
  <c r="AA225" i="4" s="1"/>
  <c r="AB225" i="4" s="1"/>
  <c r="AG13" i="4"/>
  <c r="AA165" i="4" s="1"/>
  <c r="AB165" i="4" s="1"/>
  <c r="AC13" i="4"/>
  <c r="AA105" i="4" s="1"/>
  <c r="AB105" i="4" s="1"/>
  <c r="AL13" i="4"/>
  <c r="AA240" i="4" s="1"/>
  <c r="AB240" i="4" s="1"/>
  <c r="AH13" i="4"/>
  <c r="AA180" i="4" s="1"/>
  <c r="AB180" i="4" s="1"/>
  <c r="AD13" i="4"/>
  <c r="AA120" i="4" s="1"/>
  <c r="AB120" i="4" s="1"/>
  <c r="AQ59" i="4"/>
  <c r="BG27" i="4" s="1"/>
  <c r="BG43" i="4" s="1"/>
  <c r="BH76" i="4" s="1"/>
  <c r="AR26" i="5"/>
  <c r="Y72" i="5" s="1"/>
  <c r="BG9" i="5"/>
  <c r="Z11" i="5"/>
  <c r="E43" i="5"/>
  <c r="AM28" i="5"/>
  <c r="AN28" i="5" s="1"/>
  <c r="AN44" i="5" s="1"/>
  <c r="AO77" i="5" s="1"/>
  <c r="Y11" i="5"/>
  <c r="D43" i="5"/>
  <c r="AA11" i="5"/>
  <c r="F43" i="5"/>
  <c r="X11" i="5"/>
  <c r="C43" i="5"/>
  <c r="AP59" i="5"/>
  <c r="BF27" i="5" s="1"/>
  <c r="BF43" i="5" s="1"/>
  <c r="BG76" i="5" s="1"/>
  <c r="W28" i="5"/>
  <c r="X28" i="5" s="1"/>
  <c r="AQ59" i="5"/>
  <c r="BG27" i="5" s="1"/>
  <c r="BG43" i="5" s="1"/>
  <c r="BH76" i="5" s="1"/>
  <c r="W43" i="5"/>
  <c r="X43" i="5" s="1"/>
  <c r="AO59" i="5"/>
  <c r="BE27" i="5" s="1"/>
  <c r="BE43" i="5" s="1"/>
  <c r="BF76" i="5" s="1"/>
  <c r="AP41" i="2"/>
  <c r="AQ74" i="2" s="1"/>
  <c r="CJ12" i="7"/>
  <c r="DA12" i="7" s="1"/>
  <c r="BS12" i="7"/>
  <c r="CJ11" i="7"/>
  <c r="DA11" i="7" s="1"/>
  <c r="BS11" i="7"/>
  <c r="CJ13" i="7"/>
  <c r="DA13" i="7" s="1"/>
  <c r="BS13" i="7"/>
  <c r="Y216" i="7"/>
  <c r="BB36" i="7"/>
  <c r="BC69" i="7" s="1"/>
  <c r="Y224" i="7"/>
  <c r="BB44" i="7"/>
  <c r="BC77" i="7" s="1"/>
  <c r="Y223" i="7"/>
  <c r="BB43" i="7"/>
  <c r="BC76" i="7" s="1"/>
  <c r="Y227" i="7"/>
  <c r="BB47" i="7"/>
  <c r="BC80" i="7" s="1"/>
  <c r="Y225" i="7"/>
  <c r="BB45" i="7"/>
  <c r="BC78" i="7" s="1"/>
  <c r="Y229" i="7"/>
  <c r="BB49" i="7"/>
  <c r="BC82" i="7" s="1"/>
  <c r="Y226" i="7"/>
  <c r="BB46" i="7"/>
  <c r="BC79" i="7" s="1"/>
  <c r="Y222" i="7"/>
  <c r="BB42" i="7"/>
  <c r="BC75" i="7" s="1"/>
  <c r="CJ17" i="7"/>
  <c r="DA17" i="7" s="1"/>
  <c r="BS17" i="7"/>
  <c r="CJ10" i="7"/>
  <c r="DA10" i="7" s="1"/>
  <c r="BS10" i="7"/>
  <c r="CJ16" i="7"/>
  <c r="DA16" i="7" s="1"/>
  <c r="BS16" i="7"/>
  <c r="Y220" i="7"/>
  <c r="BB40" i="7"/>
  <c r="BC73" i="7" s="1"/>
  <c r="CJ9" i="7"/>
  <c r="DA9" i="7" s="1"/>
  <c r="BS9" i="7"/>
  <c r="CJ7" i="7"/>
  <c r="DA7" i="7" s="1"/>
  <c r="BS7" i="7"/>
  <c r="CJ18" i="7"/>
  <c r="DA18" i="7" s="1"/>
  <c r="BS18" i="7"/>
  <c r="CJ5" i="7"/>
  <c r="DA5" i="7" s="1"/>
  <c r="BS5" i="7"/>
  <c r="CJ6" i="7"/>
  <c r="DA6" i="7" s="1"/>
  <c r="BS6" i="7"/>
  <c r="CJ4" i="7"/>
  <c r="DA4" i="7" s="1"/>
  <c r="BS4" i="7"/>
  <c r="CJ15" i="7"/>
  <c r="DA15" i="7" s="1"/>
  <c r="BS15" i="7"/>
  <c r="CJ14" i="7"/>
  <c r="DA14" i="7" s="1"/>
  <c r="BS14" i="7"/>
  <c r="Y228" i="7"/>
  <c r="BB48" i="7"/>
  <c r="BC81" i="7" s="1"/>
  <c r="CJ8" i="7"/>
  <c r="DA8" i="7" s="1"/>
  <c r="BS8" i="7"/>
  <c r="BB41" i="7"/>
  <c r="BC74" i="7" s="1"/>
  <c r="Y221" i="7"/>
  <c r="Y219" i="7"/>
  <c r="BB39" i="7"/>
  <c r="BC72" i="7" s="1"/>
  <c r="Y230" i="7"/>
  <c r="BB50" i="7"/>
  <c r="BC83" i="7" s="1"/>
  <c r="Y217" i="7"/>
  <c r="BB37" i="7"/>
  <c r="BC70" i="7" s="1"/>
  <c r="Y218" i="7"/>
  <c r="BB38" i="7"/>
  <c r="BC71" i="7" s="1"/>
  <c r="AX27" i="6"/>
  <c r="AX11" i="6"/>
  <c r="Y139" i="6"/>
  <c r="AV49" i="6"/>
  <c r="AW82" i="6" s="1"/>
  <c r="AQ26" i="6"/>
  <c r="AQ10" i="6"/>
  <c r="Y71" i="6"/>
  <c r="AR41" i="6"/>
  <c r="AS74" i="6" s="1"/>
  <c r="CB10" i="6"/>
  <c r="CS10" i="6" s="1"/>
  <c r="BK10" i="6"/>
  <c r="Y137" i="6"/>
  <c r="AV47" i="6"/>
  <c r="AW80" i="6" s="1"/>
  <c r="AW22" i="6"/>
  <c r="AW6" i="6"/>
  <c r="AW33" i="6"/>
  <c r="AW17" i="6"/>
  <c r="CC10" i="6"/>
  <c r="CT10" i="6" s="1"/>
  <c r="BL10" i="6"/>
  <c r="CD18" i="6"/>
  <c r="CU18" i="6" s="1"/>
  <c r="BM18" i="6"/>
  <c r="C27" i="6"/>
  <c r="X11" i="6" s="1"/>
  <c r="AA28" i="6" s="1"/>
  <c r="AB28" i="6" s="1"/>
  <c r="D27" i="6"/>
  <c r="Y11" i="6" s="1"/>
  <c r="AA43" i="6" s="1"/>
  <c r="AB43" i="6" s="1"/>
  <c r="AV27" i="6"/>
  <c r="AV11" i="6"/>
  <c r="AR26" i="6"/>
  <c r="AR10" i="6"/>
  <c r="BX9" i="6"/>
  <c r="CO9" i="6" s="1"/>
  <c r="BG9" i="6"/>
  <c r="CD4" i="6"/>
  <c r="CU4" i="6" s="1"/>
  <c r="BM4" i="6"/>
  <c r="CD7" i="6"/>
  <c r="CU7" i="6" s="1"/>
  <c r="BM7" i="6"/>
  <c r="CK10" i="6"/>
  <c r="DB10" i="6" s="1"/>
  <c r="BT10" i="6"/>
  <c r="AQ58" i="6"/>
  <c r="BG26" i="6" s="1"/>
  <c r="BG42" i="6" s="1"/>
  <c r="BH75" i="6" s="1"/>
  <c r="W42" i="6"/>
  <c r="X42" i="6" s="1"/>
  <c r="BY9" i="6"/>
  <c r="CP9" i="6" s="1"/>
  <c r="BH9" i="6"/>
  <c r="CD16" i="6"/>
  <c r="CU16" i="6" s="1"/>
  <c r="BM16" i="6"/>
  <c r="CD5" i="6"/>
  <c r="CU5" i="6" s="1"/>
  <c r="BM5" i="6"/>
  <c r="AW26" i="6"/>
  <c r="AW10" i="6"/>
  <c r="Y102" i="6"/>
  <c r="AT42" i="6"/>
  <c r="AU75" i="6" s="1"/>
  <c r="AW9" i="6"/>
  <c r="AW25" i="6"/>
  <c r="AW5" i="6"/>
  <c r="AW21" i="6"/>
  <c r="AW30" i="6"/>
  <c r="AW14" i="6"/>
  <c r="AW18" i="6"/>
  <c r="AW34" i="6"/>
  <c r="Y117" i="6"/>
  <c r="AU42" i="6"/>
  <c r="AV75" i="6" s="1"/>
  <c r="Y140" i="6"/>
  <c r="AV50" i="6"/>
  <c r="AW83" i="6" s="1"/>
  <c r="AU27" i="6"/>
  <c r="AU11" i="6"/>
  <c r="Y128" i="6"/>
  <c r="AV38" i="6"/>
  <c r="AW71" i="6" s="1"/>
  <c r="E27" i="6"/>
  <c r="Z11" i="6" s="1"/>
  <c r="AA58" i="6" s="1"/>
  <c r="AB58" i="6" s="1"/>
  <c r="BC27" i="6"/>
  <c r="BC11" i="6"/>
  <c r="CL10" i="6"/>
  <c r="DC10" i="6" s="1"/>
  <c r="BU10" i="6"/>
  <c r="AP41" i="6"/>
  <c r="AQ74" i="6" s="1"/>
  <c r="Y41" i="6"/>
  <c r="Y126" i="6"/>
  <c r="AV36" i="6"/>
  <c r="AW69" i="6" s="1"/>
  <c r="Y129" i="6"/>
  <c r="AV39" i="6"/>
  <c r="AW72" i="6" s="1"/>
  <c r="AO26" i="6"/>
  <c r="AO10" i="6"/>
  <c r="Y237" i="6"/>
  <c r="BC42" i="6"/>
  <c r="BD75" i="6" s="1"/>
  <c r="W57" i="6"/>
  <c r="X57" i="6" s="1"/>
  <c r="AP58" i="6"/>
  <c r="BF26" i="6" s="1"/>
  <c r="BF42" i="6" s="1"/>
  <c r="BG75" i="6" s="1"/>
  <c r="Y56" i="6"/>
  <c r="AQ41" i="6"/>
  <c r="AR74" i="6" s="1"/>
  <c r="Y138" i="6"/>
  <c r="AV48" i="6"/>
  <c r="AW81" i="6" s="1"/>
  <c r="Y127" i="6"/>
  <c r="AV37" i="6"/>
  <c r="AW70" i="6" s="1"/>
  <c r="CD10" i="6"/>
  <c r="CU10" i="6" s="1"/>
  <c r="BM10" i="6"/>
  <c r="AW24" i="6"/>
  <c r="AW8" i="6"/>
  <c r="AG3" i="6"/>
  <c r="BO3" i="6" s="1"/>
  <c r="CW3" i="6" s="1"/>
  <c r="AW31" i="6"/>
  <c r="AW15" i="6"/>
  <c r="CD8" i="6"/>
  <c r="CU8" i="6" s="1"/>
  <c r="BM8" i="6"/>
  <c r="CA10" i="6"/>
  <c r="CR10" i="6" s="1"/>
  <c r="BJ10" i="6"/>
  <c r="BW9" i="6"/>
  <c r="CN9" i="6" s="1"/>
  <c r="BF9" i="6"/>
  <c r="AW27" i="6"/>
  <c r="AW11" i="6"/>
  <c r="B28" i="6"/>
  <c r="AM28" i="6" s="1"/>
  <c r="AN28" i="6" s="1"/>
  <c r="AN44" i="6" s="1"/>
  <c r="AO77" i="6" s="1"/>
  <c r="Y136" i="6"/>
  <c r="AV46" i="6"/>
  <c r="AW79" i="6" s="1"/>
  <c r="AP26" i="6"/>
  <c r="AP10" i="6"/>
  <c r="AW20" i="6"/>
  <c r="AW4" i="6"/>
  <c r="AS27" i="6"/>
  <c r="AS11" i="6"/>
  <c r="AT27" i="6"/>
  <c r="AT11" i="6"/>
  <c r="F27" i="6"/>
  <c r="AA11" i="6" s="1"/>
  <c r="AA73" i="6" s="1"/>
  <c r="AB73" i="6" s="1"/>
  <c r="BD27" i="6"/>
  <c r="BD11" i="6"/>
  <c r="Y252" i="6"/>
  <c r="BD42" i="6"/>
  <c r="BE75" i="6" s="1"/>
  <c r="W72" i="6"/>
  <c r="X72" i="6" s="1"/>
  <c r="CD17" i="6"/>
  <c r="CU17" i="6" s="1"/>
  <c r="BM17" i="6"/>
  <c r="CD6" i="6"/>
  <c r="CU6" i="6" s="1"/>
  <c r="BM6" i="6"/>
  <c r="CD14" i="6"/>
  <c r="CU14" i="6" s="1"/>
  <c r="BM14" i="6"/>
  <c r="W27" i="6"/>
  <c r="X27" i="6" s="1"/>
  <c r="BZ9" i="6"/>
  <c r="CQ9" i="6" s="1"/>
  <c r="BI9" i="6"/>
  <c r="Y132" i="6"/>
  <c r="AV42" i="6"/>
  <c r="AW75" i="6" s="1"/>
  <c r="CD15" i="6"/>
  <c r="CU15" i="6" s="1"/>
  <c r="BM15" i="6"/>
  <c r="AW23" i="6"/>
  <c r="AW7" i="6"/>
  <c r="AW32" i="6"/>
  <c r="AW16" i="6"/>
  <c r="Y130" i="6"/>
  <c r="AV40" i="6"/>
  <c r="AW73" i="6" s="1"/>
  <c r="Y87" i="6"/>
  <c r="AS42" i="6"/>
  <c r="AT75" i="6" s="1"/>
  <c r="AO41" i="6"/>
  <c r="AP74" i="6" s="1"/>
  <c r="Y26" i="6"/>
  <c r="CF9" i="5"/>
  <c r="CW9" i="5" s="1"/>
  <c r="BO9" i="5"/>
  <c r="CF4" i="5"/>
  <c r="CW4" i="5" s="1"/>
  <c r="BO4" i="5"/>
  <c r="AY25" i="5"/>
  <c r="AY9" i="5"/>
  <c r="AY16" i="5"/>
  <c r="AY32" i="5"/>
  <c r="CF16" i="5"/>
  <c r="CW16" i="5" s="1"/>
  <c r="BO16" i="5"/>
  <c r="CF8" i="5"/>
  <c r="CW8" i="5" s="1"/>
  <c r="BO8" i="5"/>
  <c r="Y169" i="5"/>
  <c r="AX49" i="5"/>
  <c r="AY82" i="5" s="1"/>
  <c r="Y161" i="5"/>
  <c r="AX41" i="5"/>
  <c r="AY74" i="5" s="1"/>
  <c r="CK11" i="5"/>
  <c r="DB11" i="5" s="1"/>
  <c r="BT11" i="5"/>
  <c r="Y133" i="5"/>
  <c r="AV43" i="5"/>
  <c r="AW76" i="5" s="1"/>
  <c r="CA11" i="5"/>
  <c r="CR11" i="5" s="1"/>
  <c r="BJ11" i="5"/>
  <c r="AV28" i="5"/>
  <c r="AV12" i="5"/>
  <c r="AZ28" i="5"/>
  <c r="AZ12" i="5"/>
  <c r="E28" i="5"/>
  <c r="AW28" i="5"/>
  <c r="AW12" i="5"/>
  <c r="AX12" i="5"/>
  <c r="AX28" i="5"/>
  <c r="AY24" i="5"/>
  <c r="AY8" i="5"/>
  <c r="AY34" i="5"/>
  <c r="AY18" i="5"/>
  <c r="AY31" i="5"/>
  <c r="AY15" i="5"/>
  <c r="CF5" i="5"/>
  <c r="CW5" i="5" s="1"/>
  <c r="BO5" i="5"/>
  <c r="CF11" i="5"/>
  <c r="CW11" i="5" s="1"/>
  <c r="BO11" i="5"/>
  <c r="Y168" i="5"/>
  <c r="AX48" i="5"/>
  <c r="AY81" i="5" s="1"/>
  <c r="BI10" i="5"/>
  <c r="AU43" i="5"/>
  <c r="AV76" i="5" s="1"/>
  <c r="Y118" i="5"/>
  <c r="Y160" i="5"/>
  <c r="AX40" i="5"/>
  <c r="AY73" i="5" s="1"/>
  <c r="CF17" i="5"/>
  <c r="CW17" i="5" s="1"/>
  <c r="BO17" i="5"/>
  <c r="AT43" i="5"/>
  <c r="AU76" i="5" s="1"/>
  <c r="Y103" i="5"/>
  <c r="AS28" i="5"/>
  <c r="AS12" i="5"/>
  <c r="AY30" i="5"/>
  <c r="AY14" i="5"/>
  <c r="Y163" i="5"/>
  <c r="AX43" i="5"/>
  <c r="AY76" i="5" s="1"/>
  <c r="BW10" i="5"/>
  <c r="CN10" i="5" s="1"/>
  <c r="Y166" i="5"/>
  <c r="AX46" i="5"/>
  <c r="AY79" i="5" s="1"/>
  <c r="Y238" i="5"/>
  <c r="BC43" i="5"/>
  <c r="BD76" i="5" s="1"/>
  <c r="CD11" i="5"/>
  <c r="CU11" i="5" s="1"/>
  <c r="BM11" i="5"/>
  <c r="AS43" i="5"/>
  <c r="AT76" i="5" s="1"/>
  <c r="Y88" i="5"/>
  <c r="F28" i="5"/>
  <c r="AR60" i="5" s="1"/>
  <c r="BH28" i="5" s="1"/>
  <c r="BH44" i="5" s="1"/>
  <c r="BI77" i="5" s="1"/>
  <c r="AU28" i="5"/>
  <c r="AU12" i="5"/>
  <c r="B29" i="5"/>
  <c r="D28" i="5"/>
  <c r="AY23" i="5"/>
  <c r="AY7" i="5"/>
  <c r="AI3" i="5"/>
  <c r="BQ3" i="5" s="1"/>
  <c r="CY3" i="5" s="1"/>
  <c r="Y157" i="5"/>
  <c r="AX37" i="5"/>
  <c r="AY70" i="5" s="1"/>
  <c r="CG11" i="5"/>
  <c r="CX11" i="5" s="1"/>
  <c r="BP11" i="5"/>
  <c r="CF15" i="5"/>
  <c r="CW15" i="5" s="1"/>
  <c r="BO15" i="5"/>
  <c r="Y170" i="5"/>
  <c r="AX50" i="5"/>
  <c r="AY83" i="5" s="1"/>
  <c r="CF7" i="5"/>
  <c r="CW7" i="5" s="1"/>
  <c r="BO7" i="5"/>
  <c r="CL11" i="5"/>
  <c r="DC11" i="5" s="1"/>
  <c r="BU11" i="5"/>
  <c r="CF10" i="5"/>
  <c r="CW10" i="5" s="1"/>
  <c r="BO10" i="5"/>
  <c r="AR59" i="5"/>
  <c r="BH27" i="5" s="1"/>
  <c r="BH43" i="5" s="1"/>
  <c r="BI76" i="5" s="1"/>
  <c r="Y148" i="5"/>
  <c r="AW43" i="5"/>
  <c r="AX76" i="5" s="1"/>
  <c r="AY28" i="5"/>
  <c r="AY12" i="5"/>
  <c r="AT12" i="5"/>
  <c r="AT28" i="5"/>
  <c r="AY20" i="5"/>
  <c r="AY4" i="5"/>
  <c r="Y158" i="5"/>
  <c r="AX38" i="5"/>
  <c r="AY71" i="5" s="1"/>
  <c r="CC11" i="5"/>
  <c r="CT11" i="5" s="1"/>
  <c r="BL11" i="5"/>
  <c r="CF14" i="5"/>
  <c r="CW14" i="5" s="1"/>
  <c r="BO14" i="5"/>
  <c r="BK11" i="5"/>
  <c r="CB11" i="5"/>
  <c r="CS11" i="5" s="1"/>
  <c r="CE11" i="5"/>
  <c r="CV11" i="5" s="1"/>
  <c r="BN11" i="5"/>
  <c r="Y156" i="5"/>
  <c r="AX36" i="5"/>
  <c r="AY69" i="5" s="1"/>
  <c r="BD28" i="5"/>
  <c r="BD12" i="5"/>
  <c r="BC28" i="5"/>
  <c r="BC12" i="5"/>
  <c r="C28" i="5"/>
  <c r="AY26" i="5"/>
  <c r="AY10" i="5"/>
  <c r="AY22" i="5"/>
  <c r="AY6" i="5"/>
  <c r="AY21" i="5"/>
  <c r="AY5" i="5"/>
  <c r="AY33" i="5"/>
  <c r="AY17" i="5"/>
  <c r="CF6" i="5"/>
  <c r="CW6" i="5" s="1"/>
  <c r="BO6" i="5"/>
  <c r="Y178" i="5"/>
  <c r="AY43" i="5"/>
  <c r="AZ76" i="5" s="1"/>
  <c r="Y167" i="5"/>
  <c r="AX47" i="5"/>
  <c r="AY80" i="5" s="1"/>
  <c r="BO18" i="5"/>
  <c r="CF18" i="5"/>
  <c r="CW18" i="5" s="1"/>
  <c r="Y159" i="5"/>
  <c r="AX39" i="5"/>
  <c r="AY72" i="5" s="1"/>
  <c r="Y253" i="5"/>
  <c r="BD43" i="5"/>
  <c r="BE76" i="5" s="1"/>
  <c r="Y162" i="5"/>
  <c r="AX42" i="5"/>
  <c r="AY75" i="5" s="1"/>
  <c r="W73" i="5"/>
  <c r="X73" i="5" s="1"/>
  <c r="AR27" i="4"/>
  <c r="AR11" i="4"/>
  <c r="AX34" i="4"/>
  <c r="AX18" i="4"/>
  <c r="Y133" i="4"/>
  <c r="AV43" i="4"/>
  <c r="AW76" i="4" s="1"/>
  <c r="AP27" i="4"/>
  <c r="AP11" i="4"/>
  <c r="BW10" i="4"/>
  <c r="CN10" i="4" s="1"/>
  <c r="BF10" i="4"/>
  <c r="Y142" i="4"/>
  <c r="AW37" i="4"/>
  <c r="AX70" i="4" s="1"/>
  <c r="Y88" i="4"/>
  <c r="AS43" i="4"/>
  <c r="AT76" i="4" s="1"/>
  <c r="AU28" i="4"/>
  <c r="AU12" i="4"/>
  <c r="AW28" i="4"/>
  <c r="AW12" i="4"/>
  <c r="CE17" i="4"/>
  <c r="CV17" i="4" s="1"/>
  <c r="BN17" i="4"/>
  <c r="AQ42" i="4"/>
  <c r="AR75" i="4" s="1"/>
  <c r="Y57" i="4"/>
  <c r="Y253" i="4"/>
  <c r="BD43" i="4"/>
  <c r="BE76" i="4" s="1"/>
  <c r="CE18" i="4"/>
  <c r="CV18" i="4" s="1"/>
  <c r="BN18" i="4"/>
  <c r="CA11" i="4"/>
  <c r="CR11" i="4" s="1"/>
  <c r="BJ11" i="4"/>
  <c r="AS28" i="4"/>
  <c r="AS12" i="4"/>
  <c r="AX23" i="4"/>
  <c r="AX7" i="4"/>
  <c r="BZ10" i="4"/>
  <c r="CQ10" i="4" s="1"/>
  <c r="BI10" i="4"/>
  <c r="F28" i="4"/>
  <c r="AA12" i="4" s="1"/>
  <c r="AA74" i="4" s="1"/>
  <c r="AB74" i="4" s="1"/>
  <c r="AX26" i="4"/>
  <c r="AX10" i="4"/>
  <c r="AX33" i="4"/>
  <c r="AX17" i="4"/>
  <c r="Y148" i="4"/>
  <c r="AW43" i="4"/>
  <c r="AX76" i="4" s="1"/>
  <c r="CE6" i="4"/>
  <c r="CV6" i="4" s="1"/>
  <c r="BN6" i="4"/>
  <c r="Y153" i="4"/>
  <c r="AW48" i="4"/>
  <c r="AX81" i="4" s="1"/>
  <c r="Y72" i="4"/>
  <c r="AR42" i="4"/>
  <c r="AS75" i="4" s="1"/>
  <c r="AO42" i="4"/>
  <c r="AP75" i="4" s="1"/>
  <c r="Y27" i="4"/>
  <c r="Y152" i="4"/>
  <c r="AW47" i="4"/>
  <c r="AX80" i="4" s="1"/>
  <c r="CB11" i="4"/>
  <c r="CS11" i="4" s="1"/>
  <c r="BK11" i="4"/>
  <c r="AO27" i="4"/>
  <c r="AO11" i="4"/>
  <c r="CE14" i="4"/>
  <c r="CV14" i="4" s="1"/>
  <c r="BN14" i="4"/>
  <c r="CE9" i="4"/>
  <c r="CV9" i="4" s="1"/>
  <c r="BN9" i="4"/>
  <c r="BX10" i="4"/>
  <c r="CO10" i="4" s="1"/>
  <c r="BG10" i="4"/>
  <c r="CC11" i="4"/>
  <c r="CT11" i="4" s="1"/>
  <c r="BL11" i="4"/>
  <c r="AY28" i="4"/>
  <c r="AY12" i="4"/>
  <c r="C28" i="4"/>
  <c r="X12" i="4" s="1"/>
  <c r="AA29" i="4" s="1"/>
  <c r="AB29" i="4" s="1"/>
  <c r="AT28" i="4"/>
  <c r="AT12" i="4"/>
  <c r="W73" i="4"/>
  <c r="X73" i="4" s="1"/>
  <c r="AX25" i="4"/>
  <c r="AX9" i="4"/>
  <c r="AX20" i="4"/>
  <c r="AX4" i="4"/>
  <c r="AX22" i="4"/>
  <c r="AX6" i="4"/>
  <c r="AH3" i="4"/>
  <c r="BP3" i="4" s="1"/>
  <c r="CX3" i="4" s="1"/>
  <c r="AQ27" i="4"/>
  <c r="AQ11" i="4"/>
  <c r="CE11" i="4"/>
  <c r="CV11" i="4" s="1"/>
  <c r="BN11" i="4"/>
  <c r="Y154" i="4"/>
  <c r="AW49" i="4"/>
  <c r="AX82" i="4" s="1"/>
  <c r="Y143" i="4"/>
  <c r="AW38" i="4"/>
  <c r="AX71" i="4" s="1"/>
  <c r="BY10" i="4"/>
  <c r="CP10" i="4" s="1"/>
  <c r="BH10" i="4"/>
  <c r="W43" i="4"/>
  <c r="X43" i="4" s="1"/>
  <c r="CF11" i="4"/>
  <c r="CW11" i="4" s="1"/>
  <c r="BO11" i="4"/>
  <c r="CE5" i="4"/>
  <c r="CV5" i="4" s="1"/>
  <c r="BN5" i="4"/>
  <c r="CE7" i="4"/>
  <c r="CV7" i="4" s="1"/>
  <c r="BN7" i="4"/>
  <c r="BC28" i="4"/>
  <c r="BC12" i="4"/>
  <c r="D28" i="4"/>
  <c r="Y12" i="4" s="1"/>
  <c r="AA44" i="4" s="1"/>
  <c r="AB44" i="4" s="1"/>
  <c r="AX21" i="4"/>
  <c r="AX5" i="4"/>
  <c r="Y145" i="4"/>
  <c r="AW40" i="4"/>
  <c r="AX73" i="4" s="1"/>
  <c r="Y238" i="4"/>
  <c r="BC43" i="4"/>
  <c r="BD76" i="4" s="1"/>
  <c r="Y141" i="4"/>
  <c r="AW36" i="4"/>
  <c r="AX69" i="4" s="1"/>
  <c r="CL11" i="4"/>
  <c r="DC11" i="4" s="1"/>
  <c r="BU11" i="4"/>
  <c r="CE16" i="4"/>
  <c r="CV16" i="4" s="1"/>
  <c r="BN16" i="4"/>
  <c r="CE15" i="4"/>
  <c r="CV15" i="4" s="1"/>
  <c r="BN15" i="4"/>
  <c r="Y155" i="4"/>
  <c r="AW50" i="4"/>
  <c r="AX83" i="4" s="1"/>
  <c r="Y144" i="4"/>
  <c r="AW39" i="4"/>
  <c r="AX72" i="4" s="1"/>
  <c r="BD28" i="4"/>
  <c r="BD12" i="4"/>
  <c r="AR59" i="4"/>
  <c r="BH27" i="4" s="1"/>
  <c r="BH43" i="4" s="1"/>
  <c r="BI76" i="4" s="1"/>
  <c r="AX32" i="4"/>
  <c r="AX16" i="4"/>
  <c r="Y103" i="4"/>
  <c r="AT43" i="4"/>
  <c r="AU76" i="4" s="1"/>
  <c r="Y151" i="4"/>
  <c r="AW46" i="4"/>
  <c r="AX79" i="4" s="1"/>
  <c r="Y146" i="4"/>
  <c r="AW41" i="4"/>
  <c r="AX74" i="4" s="1"/>
  <c r="Y42" i="4"/>
  <c r="AP42" i="4"/>
  <c r="AQ75" i="4" s="1"/>
  <c r="Y118" i="4"/>
  <c r="AU43" i="4"/>
  <c r="AV76" i="4" s="1"/>
  <c r="E28" i="4"/>
  <c r="Z12" i="4" s="1"/>
  <c r="AA59" i="4" s="1"/>
  <c r="AB59" i="4" s="1"/>
  <c r="AV28" i="4"/>
  <c r="AV12" i="4"/>
  <c r="B29" i="4"/>
  <c r="AM29" i="4" s="1"/>
  <c r="AN29" i="4" s="1"/>
  <c r="AN45" i="4" s="1"/>
  <c r="AO78" i="4" s="1"/>
  <c r="AX28" i="4"/>
  <c r="AX12" i="4"/>
  <c r="AX24" i="4"/>
  <c r="AX8" i="4"/>
  <c r="AX30" i="4"/>
  <c r="AX14" i="4"/>
  <c r="AX31" i="4"/>
  <c r="AX15" i="4"/>
  <c r="CE8" i="4"/>
  <c r="CV8" i="4" s="1"/>
  <c r="BN8" i="4"/>
  <c r="CK11" i="4"/>
  <c r="DB11" i="4" s="1"/>
  <c r="BT11" i="4"/>
  <c r="CD11" i="4"/>
  <c r="CU11" i="4" s="1"/>
  <c r="BM11" i="4"/>
  <c r="CE4" i="4"/>
  <c r="CV4" i="4" s="1"/>
  <c r="BN4" i="4"/>
  <c r="AP59" i="4"/>
  <c r="BF27" i="4" s="1"/>
  <c r="BF43" i="4" s="1"/>
  <c r="BG76" i="4" s="1"/>
  <c r="Y163" i="4"/>
  <c r="AX43" i="4"/>
  <c r="AY76" i="4" s="1"/>
  <c r="AQ10" i="2"/>
  <c r="BH10" i="2" s="1"/>
  <c r="W28" i="2"/>
  <c r="X28" i="2" s="1"/>
  <c r="AO59" i="2"/>
  <c r="BE27" i="2" s="1"/>
  <c r="BE43" i="2" s="1"/>
  <c r="BF76" i="2" s="1"/>
  <c r="AQ59" i="2"/>
  <c r="BG27" i="2" s="1"/>
  <c r="BG43" i="2" s="1"/>
  <c r="BH76" i="2" s="1"/>
  <c r="W58" i="2"/>
  <c r="X58" i="2" s="1"/>
  <c r="W73" i="2"/>
  <c r="X73" i="2" s="1"/>
  <c r="AR59" i="2"/>
  <c r="BH27" i="2" s="1"/>
  <c r="BH43" i="2" s="1"/>
  <c r="BI76" i="2" s="1"/>
  <c r="W43" i="2"/>
  <c r="X43" i="2" s="1"/>
  <c r="AP59" i="2"/>
  <c r="BF27" i="2" s="1"/>
  <c r="BF43" i="2" s="1"/>
  <c r="BG76" i="2" s="1"/>
  <c r="AA11" i="2"/>
  <c r="Y27" i="2"/>
  <c r="AO42" i="2"/>
  <c r="AP75" i="2" s="1"/>
  <c r="Y57" i="2"/>
  <c r="Y237" i="2"/>
  <c r="BC42" i="2"/>
  <c r="BD75" i="2" s="1"/>
  <c r="Y252" i="2"/>
  <c r="BD42" i="2"/>
  <c r="BE75" i="2" s="1"/>
  <c r="Y115" i="2"/>
  <c r="AU40" i="2"/>
  <c r="AV73" i="2" s="1"/>
  <c r="Y114" i="2"/>
  <c r="AU39" i="2"/>
  <c r="AV72" i="2" s="1"/>
  <c r="Y113" i="2"/>
  <c r="AU38" i="2"/>
  <c r="AV71" i="2" s="1"/>
  <c r="Y117" i="2"/>
  <c r="AU42" i="2"/>
  <c r="AV75" i="2" s="1"/>
  <c r="Y87" i="2"/>
  <c r="AS42" i="2"/>
  <c r="AT75" i="2" s="1"/>
  <c r="Y102" i="2"/>
  <c r="AT42" i="2"/>
  <c r="AU75" i="2" s="1"/>
  <c r="Y112" i="2"/>
  <c r="AU37" i="2"/>
  <c r="AV70" i="2" s="1"/>
  <c r="Y111" i="2"/>
  <c r="AU36" i="2"/>
  <c r="AV69" i="2" s="1"/>
  <c r="AR10" i="2"/>
  <c r="BZ10" i="2" s="1"/>
  <c r="CQ10" i="2" s="1"/>
  <c r="Z11" i="2"/>
  <c r="Y11" i="2"/>
  <c r="D28" i="2"/>
  <c r="AP60" i="2" s="1"/>
  <c r="BF28" i="2" s="1"/>
  <c r="BF44" i="2" s="1"/>
  <c r="BG77" i="2" s="1"/>
  <c r="D29" i="2"/>
  <c r="BU10" i="2"/>
  <c r="CL10" i="2"/>
  <c r="DC10" i="2" s="1"/>
  <c r="BL7" i="2"/>
  <c r="CC7" i="2"/>
  <c r="CT7" i="2" s="1"/>
  <c r="BL5" i="2"/>
  <c r="CC5" i="2"/>
  <c r="CT5" i="2" s="1"/>
  <c r="BL4" i="2"/>
  <c r="CC4" i="2"/>
  <c r="CT4" i="2" s="1"/>
  <c r="BT10" i="2"/>
  <c r="CK10" i="2"/>
  <c r="DB10" i="2" s="1"/>
  <c r="BJ10" i="2"/>
  <c r="CA10" i="2"/>
  <c r="CR10" i="2" s="1"/>
  <c r="BL6" i="2"/>
  <c r="CC6" i="2"/>
  <c r="CT6" i="2" s="1"/>
  <c r="BL10" i="2"/>
  <c r="CC10" i="2"/>
  <c r="CT10" i="2" s="1"/>
  <c r="BF10" i="2"/>
  <c r="BW10" i="2"/>
  <c r="CN10" i="2" s="1"/>
  <c r="BK10" i="2"/>
  <c r="CB10" i="2"/>
  <c r="CS10" i="2" s="1"/>
  <c r="BG10" i="2"/>
  <c r="BX10" i="2"/>
  <c r="CO10" i="2" s="1"/>
  <c r="BL8" i="2"/>
  <c r="CC8" i="2"/>
  <c r="CT8" i="2" s="1"/>
  <c r="F28" i="2"/>
  <c r="E28" i="2"/>
  <c r="X11" i="2"/>
  <c r="C28" i="2"/>
  <c r="AO60" i="2" s="1"/>
  <c r="BE28" i="2" s="1"/>
  <c r="BE44" i="2" s="1"/>
  <c r="BF77" i="2" s="1"/>
  <c r="AV9" i="2"/>
  <c r="AV25" i="2"/>
  <c r="AF5" i="2"/>
  <c r="AA142" i="2" s="1"/>
  <c r="AB142" i="2" s="1"/>
  <c r="AF4" i="2"/>
  <c r="AA141" i="2" s="1"/>
  <c r="AB141" i="2" s="1"/>
  <c r="AF6" i="2"/>
  <c r="AA143" i="2" s="1"/>
  <c r="AB143" i="2" s="1"/>
  <c r="AF7" i="2"/>
  <c r="AA144" i="2" s="1"/>
  <c r="AB144" i="2" s="1"/>
  <c r="AF8" i="2"/>
  <c r="AA145" i="2" s="1"/>
  <c r="AB145" i="2" s="1"/>
  <c r="AF9" i="2"/>
  <c r="AA146" i="2" s="1"/>
  <c r="AB146" i="2" s="1"/>
  <c r="AF10" i="2"/>
  <c r="AA147" i="2" s="1"/>
  <c r="AB147" i="2" s="1"/>
  <c r="AV26" i="2"/>
  <c r="AV10" i="2"/>
  <c r="AV24" i="2"/>
  <c r="AV8" i="2"/>
  <c r="AV21" i="2"/>
  <c r="AV5" i="2"/>
  <c r="AU27" i="2"/>
  <c r="AU11" i="2"/>
  <c r="AT27" i="2"/>
  <c r="AT11" i="2"/>
  <c r="AV7" i="2"/>
  <c r="AV23" i="2"/>
  <c r="AS11" i="2"/>
  <c r="AS27" i="2"/>
  <c r="AF11" i="2"/>
  <c r="AA148" i="2" s="1"/>
  <c r="AB148" i="2" s="1"/>
  <c r="AV20" i="2"/>
  <c r="AV4" i="2"/>
  <c r="AV27" i="2"/>
  <c r="AV11" i="2"/>
  <c r="B28" i="2"/>
  <c r="AM28" i="2" s="1"/>
  <c r="AN28" i="2" s="1"/>
  <c r="AN44" i="2" s="1"/>
  <c r="AO77" i="2" s="1"/>
  <c r="AM12" i="2"/>
  <c r="AA254" i="2" s="1"/>
  <c r="AB254" i="2" s="1"/>
  <c r="AD12" i="2"/>
  <c r="AA119" i="2" s="1"/>
  <c r="AB119" i="2" s="1"/>
  <c r="AF12" i="2"/>
  <c r="AA149" i="2" s="1"/>
  <c r="AB149" i="2" s="1"/>
  <c r="AE12" i="2"/>
  <c r="AA134" i="2" s="1"/>
  <c r="AB134" i="2" s="1"/>
  <c r="AL12" i="2"/>
  <c r="AA239" i="2" s="1"/>
  <c r="AB239" i="2" s="1"/>
  <c r="AC12" i="2"/>
  <c r="AA104" i="2" s="1"/>
  <c r="AB104" i="2" s="1"/>
  <c r="AB12" i="2"/>
  <c r="AA89" i="2" s="1"/>
  <c r="AB89" i="2" s="1"/>
  <c r="AV22" i="2"/>
  <c r="AV6" i="2"/>
  <c r="BC27" i="2"/>
  <c r="BC11" i="2"/>
  <c r="BD11" i="2"/>
  <c r="BD27" i="2"/>
  <c r="AF3" i="2"/>
  <c r="BN3" i="2" s="1"/>
  <c r="CV3" i="2" s="1"/>
  <c r="BY10" i="5" l="1"/>
  <c r="CP10" i="5" s="1"/>
  <c r="AR42" i="2"/>
  <c r="AS75" i="2" s="1"/>
  <c r="AQ42" i="5"/>
  <c r="AR75" i="5" s="1"/>
  <c r="AP42" i="2"/>
  <c r="AQ75" i="2" s="1"/>
  <c r="Y42" i="5"/>
  <c r="AO27" i="5"/>
  <c r="Y28" i="5" s="1"/>
  <c r="AA28" i="5"/>
  <c r="AB28" i="5" s="1"/>
  <c r="AP11" i="5"/>
  <c r="BX11" i="5" s="1"/>
  <c r="CO11" i="5" s="1"/>
  <c r="AA43" i="5"/>
  <c r="AB43" i="5" s="1"/>
  <c r="AQ27" i="5"/>
  <c r="Y58" i="5" s="1"/>
  <c r="AA58" i="5"/>
  <c r="AB58" i="5" s="1"/>
  <c r="AP27" i="2"/>
  <c r="AP43" i="2" s="1"/>
  <c r="AQ76" i="2" s="1"/>
  <c r="AA43" i="2"/>
  <c r="AB43" i="2" s="1"/>
  <c r="AQ11" i="2"/>
  <c r="BY11" i="2" s="1"/>
  <c r="CP11" i="2" s="1"/>
  <c r="AA58" i="2"/>
  <c r="AB58" i="2" s="1"/>
  <c r="AO11" i="2"/>
  <c r="BW11" i="2" s="1"/>
  <c r="CN11" i="2" s="1"/>
  <c r="AA28" i="2"/>
  <c r="AB28" i="2" s="1"/>
  <c r="AR11" i="2"/>
  <c r="BI11" i="2" s="1"/>
  <c r="AA73" i="2"/>
  <c r="AB73" i="2" s="1"/>
  <c r="AR27" i="5"/>
  <c r="Y73" i="5" s="1"/>
  <c r="AA73" i="5"/>
  <c r="AB73" i="5" s="1"/>
  <c r="BG10" i="5"/>
  <c r="Y27" i="5"/>
  <c r="AQ11" i="5"/>
  <c r="BH11" i="5" s="1"/>
  <c r="AO11" i="5"/>
  <c r="BF11" i="5" s="1"/>
  <c r="AP27" i="5"/>
  <c r="Y43" i="5" s="1"/>
  <c r="Y12" i="2"/>
  <c r="AR27" i="2"/>
  <c r="AR43" i="2" s="1"/>
  <c r="AS76" i="2" s="1"/>
  <c r="W58" i="6"/>
  <c r="X58" i="6" s="1"/>
  <c r="X12" i="2"/>
  <c r="AR11" i="5"/>
  <c r="BZ11" i="5" s="1"/>
  <c r="CQ11" i="5" s="1"/>
  <c r="AO59" i="6"/>
  <c r="BE27" i="6" s="1"/>
  <c r="BE43" i="6" s="1"/>
  <c r="BF76" i="6" s="1"/>
  <c r="W73" i="6"/>
  <c r="X73" i="6" s="1"/>
  <c r="W28" i="6"/>
  <c r="X28" i="6" s="1"/>
  <c r="W43" i="6"/>
  <c r="X43" i="6" s="1"/>
  <c r="AE13" i="6"/>
  <c r="AA135" i="6" s="1"/>
  <c r="AB135" i="6" s="1"/>
  <c r="AI13" i="6"/>
  <c r="AA195" i="6" s="1"/>
  <c r="AB195" i="6" s="1"/>
  <c r="AM13" i="6"/>
  <c r="AA255" i="6" s="1"/>
  <c r="AB255" i="6" s="1"/>
  <c r="AB13" i="6"/>
  <c r="AA90" i="6" s="1"/>
  <c r="AB90" i="6" s="1"/>
  <c r="AF13" i="6"/>
  <c r="AA150" i="6" s="1"/>
  <c r="AB150" i="6" s="1"/>
  <c r="AJ13" i="6"/>
  <c r="AA210" i="6" s="1"/>
  <c r="AB210" i="6" s="1"/>
  <c r="AC13" i="6"/>
  <c r="AA105" i="6" s="1"/>
  <c r="AB105" i="6" s="1"/>
  <c r="AG13" i="6"/>
  <c r="AA165" i="6" s="1"/>
  <c r="AB165" i="6" s="1"/>
  <c r="AK13" i="6"/>
  <c r="AA225" i="6" s="1"/>
  <c r="AB225" i="6" s="1"/>
  <c r="AD13" i="6"/>
  <c r="AA120" i="6" s="1"/>
  <c r="AB120" i="6" s="1"/>
  <c r="AH13" i="6"/>
  <c r="AA180" i="6" s="1"/>
  <c r="AB180" i="6" s="1"/>
  <c r="AL13" i="6"/>
  <c r="AA240" i="6" s="1"/>
  <c r="AB240" i="6" s="1"/>
  <c r="AP60" i="4"/>
  <c r="BF28" i="4" s="1"/>
  <c r="BF44" i="4" s="1"/>
  <c r="BG77" i="4" s="1"/>
  <c r="AO60" i="4"/>
  <c r="BE28" i="4" s="1"/>
  <c r="BE44" i="4" s="1"/>
  <c r="BF77" i="4" s="1"/>
  <c r="AR60" i="4"/>
  <c r="BH28" i="4" s="1"/>
  <c r="BH44" i="4" s="1"/>
  <c r="BI77" i="4" s="1"/>
  <c r="W44" i="4"/>
  <c r="X44" i="4" s="1"/>
  <c r="W74" i="4"/>
  <c r="X74" i="4" s="1"/>
  <c r="W29" i="4"/>
  <c r="X29" i="4" s="1"/>
  <c r="W29" i="2"/>
  <c r="X29" i="2" s="1"/>
  <c r="AR42" i="5"/>
  <c r="AS75" i="5" s="1"/>
  <c r="Z12" i="5"/>
  <c r="E44" i="5"/>
  <c r="X12" i="5"/>
  <c r="C44" i="5"/>
  <c r="Y12" i="5"/>
  <c r="D44" i="5"/>
  <c r="AM29" i="5"/>
  <c r="AN29" i="5" s="1"/>
  <c r="AN45" i="5" s="1"/>
  <c r="AO78" i="5" s="1"/>
  <c r="AA12" i="5"/>
  <c r="F44" i="5"/>
  <c r="AP60" i="5"/>
  <c r="BF28" i="5" s="1"/>
  <c r="BF44" i="5" s="1"/>
  <c r="BG77" i="5" s="1"/>
  <c r="AO60" i="5"/>
  <c r="BE28" i="5" s="1"/>
  <c r="BE44" i="5" s="1"/>
  <c r="BF77" i="5" s="1"/>
  <c r="W44" i="5"/>
  <c r="X44" i="5" s="1"/>
  <c r="W74" i="5"/>
  <c r="X74" i="5" s="1"/>
  <c r="BY10" i="2"/>
  <c r="CP10" i="2" s="1"/>
  <c r="BJ1" i="7"/>
  <c r="J44" i="9" s="1"/>
  <c r="CR1" i="7"/>
  <c r="V10" i="7" s="1"/>
  <c r="Y253" i="6"/>
  <c r="BD43" i="6"/>
  <c r="BE76" i="6" s="1"/>
  <c r="AP42" i="6"/>
  <c r="AQ75" i="6" s="1"/>
  <c r="Y42" i="6"/>
  <c r="AT28" i="6"/>
  <c r="AT12" i="6"/>
  <c r="AX32" i="6"/>
  <c r="AX16" i="6"/>
  <c r="Y142" i="6"/>
  <c r="AW37" i="6"/>
  <c r="AX70" i="6" s="1"/>
  <c r="BZ10" i="6"/>
  <c r="CQ10" i="6" s="1"/>
  <c r="BI10" i="6"/>
  <c r="CE17" i="6"/>
  <c r="CV17" i="6" s="1"/>
  <c r="BN17" i="6"/>
  <c r="CE7" i="6"/>
  <c r="CV7" i="6" s="1"/>
  <c r="BN7" i="6"/>
  <c r="CB11" i="6"/>
  <c r="CS11" i="6" s="1"/>
  <c r="BK11" i="6"/>
  <c r="CE4" i="6"/>
  <c r="CV4" i="6" s="1"/>
  <c r="BN4" i="6"/>
  <c r="AV28" i="6"/>
  <c r="AV12" i="6"/>
  <c r="B29" i="6"/>
  <c r="AM29" i="6" s="1"/>
  <c r="AN29" i="6" s="1"/>
  <c r="AN45" i="6" s="1"/>
  <c r="AO78" i="6" s="1"/>
  <c r="AX28" i="6"/>
  <c r="AX12" i="6"/>
  <c r="AU28" i="6"/>
  <c r="AU12" i="6"/>
  <c r="AX25" i="6"/>
  <c r="AX9" i="6"/>
  <c r="AX21" i="6"/>
  <c r="AX5" i="6"/>
  <c r="AX20" i="6"/>
  <c r="AX4" i="6"/>
  <c r="AX34" i="6"/>
  <c r="AX18" i="6"/>
  <c r="AO42" i="6"/>
  <c r="AP75" i="6" s="1"/>
  <c r="Y27" i="6"/>
  <c r="AQ27" i="6"/>
  <c r="AQ11" i="6"/>
  <c r="CE18" i="6"/>
  <c r="CV18" i="6" s="1"/>
  <c r="BN18" i="6"/>
  <c r="CE5" i="6"/>
  <c r="CV5" i="6" s="1"/>
  <c r="BN5" i="6"/>
  <c r="Y72" i="6"/>
  <c r="AR42" i="6"/>
  <c r="AS75" i="6" s="1"/>
  <c r="AP27" i="6"/>
  <c r="AP11" i="6"/>
  <c r="AO27" i="6"/>
  <c r="AO11" i="6"/>
  <c r="Y154" i="6"/>
  <c r="AW49" i="6"/>
  <c r="AX82" i="6" s="1"/>
  <c r="Y153" i="6"/>
  <c r="AW48" i="6"/>
  <c r="AX81" i="6" s="1"/>
  <c r="Y88" i="6"/>
  <c r="AS43" i="6"/>
  <c r="AT76" i="6" s="1"/>
  <c r="AX22" i="6"/>
  <c r="AX6" i="6"/>
  <c r="BW10" i="6"/>
  <c r="CN10" i="6" s="1"/>
  <c r="BF10" i="6"/>
  <c r="Y144" i="6"/>
  <c r="AW39" i="6"/>
  <c r="AX72" i="6" s="1"/>
  <c r="AR27" i="6"/>
  <c r="AR11" i="6"/>
  <c r="Y103" i="6"/>
  <c r="AT43" i="6"/>
  <c r="AU76" i="6" s="1"/>
  <c r="AW36" i="6"/>
  <c r="AX69" i="6" s="1"/>
  <c r="Y141" i="6"/>
  <c r="F28" i="6"/>
  <c r="AA12" i="6" s="1"/>
  <c r="AA74" i="6" s="1"/>
  <c r="AB74" i="6" s="1"/>
  <c r="AS28" i="6"/>
  <c r="AS12" i="6"/>
  <c r="D28" i="6"/>
  <c r="Y12" i="6" s="1"/>
  <c r="AA44" i="6" s="1"/>
  <c r="AB44" i="6" s="1"/>
  <c r="AY28" i="6"/>
  <c r="AY12" i="6"/>
  <c r="CE11" i="6"/>
  <c r="CV11" i="6" s="1"/>
  <c r="BN11" i="6"/>
  <c r="CE15" i="6"/>
  <c r="CV15" i="6" s="1"/>
  <c r="BN15" i="6"/>
  <c r="AX24" i="6"/>
  <c r="AX8" i="6"/>
  <c r="AX33" i="6"/>
  <c r="AX17" i="6"/>
  <c r="AX30" i="6"/>
  <c r="AX14" i="6"/>
  <c r="CE8" i="6"/>
  <c r="CV8" i="6" s="1"/>
  <c r="BN8" i="6"/>
  <c r="CK11" i="6"/>
  <c r="DB11" i="6" s="1"/>
  <c r="BT11" i="6"/>
  <c r="CC11" i="6"/>
  <c r="CT11" i="6" s="1"/>
  <c r="BL11" i="6"/>
  <c r="CE14" i="6"/>
  <c r="CV14" i="6" s="1"/>
  <c r="BN14" i="6"/>
  <c r="Y146" i="6"/>
  <c r="AW41" i="6"/>
  <c r="AX74" i="6" s="1"/>
  <c r="CE10" i="6"/>
  <c r="CV10" i="6" s="1"/>
  <c r="BN10" i="6"/>
  <c r="CD11" i="6"/>
  <c r="CU11" i="6" s="1"/>
  <c r="BM11" i="6"/>
  <c r="CE6" i="6"/>
  <c r="CV6" i="6" s="1"/>
  <c r="BN6" i="6"/>
  <c r="BY10" i="6"/>
  <c r="CP10" i="6" s="1"/>
  <c r="BH10" i="6"/>
  <c r="CF11" i="6"/>
  <c r="CW11" i="6" s="1"/>
  <c r="BO11" i="6"/>
  <c r="C28" i="6"/>
  <c r="X12" i="6" s="1"/>
  <c r="AA29" i="6" s="1"/>
  <c r="AB29" i="6" s="1"/>
  <c r="AX26" i="6"/>
  <c r="AX10" i="6"/>
  <c r="Y155" i="6"/>
  <c r="AW50" i="6"/>
  <c r="AX83" i="6" s="1"/>
  <c r="BN16" i="6"/>
  <c r="CE16" i="6"/>
  <c r="CV16" i="6" s="1"/>
  <c r="CL11" i="6"/>
  <c r="DC11" i="6" s="1"/>
  <c r="BU11" i="6"/>
  <c r="AR59" i="6"/>
  <c r="BH27" i="6" s="1"/>
  <c r="BH43" i="6" s="1"/>
  <c r="BI76" i="6" s="1"/>
  <c r="BJ11" i="6"/>
  <c r="CA11" i="6"/>
  <c r="CR11" i="6" s="1"/>
  <c r="BX10" i="6"/>
  <c r="CO10" i="6" s="1"/>
  <c r="BG10" i="6"/>
  <c r="BD28" i="6"/>
  <c r="BD12" i="6"/>
  <c r="AW28" i="6"/>
  <c r="AW12" i="6"/>
  <c r="E28" i="6"/>
  <c r="Z12" i="6" s="1"/>
  <c r="AA59" i="6" s="1"/>
  <c r="AB59" i="6" s="1"/>
  <c r="BC28" i="6"/>
  <c r="BC12" i="6"/>
  <c r="Y148" i="6"/>
  <c r="AW43" i="6"/>
  <c r="AX76" i="6" s="1"/>
  <c r="Y152" i="6"/>
  <c r="AW47" i="6"/>
  <c r="AX80" i="6" s="1"/>
  <c r="AX23" i="6"/>
  <c r="AX7" i="6"/>
  <c r="AH3" i="6"/>
  <c r="BP3" i="6" s="1"/>
  <c r="CX3" i="6" s="1"/>
  <c r="AX31" i="6"/>
  <c r="AX15" i="6"/>
  <c r="Y145" i="6"/>
  <c r="AW40" i="6"/>
  <c r="AX73" i="6" s="1"/>
  <c r="Y238" i="6"/>
  <c r="BC43" i="6"/>
  <c r="BD76" i="6" s="1"/>
  <c r="AQ59" i="6"/>
  <c r="BG27" i="6" s="1"/>
  <c r="BG43" i="6" s="1"/>
  <c r="BH76" i="6" s="1"/>
  <c r="Y118" i="6"/>
  <c r="AU43" i="6"/>
  <c r="AV76" i="6" s="1"/>
  <c r="Y151" i="6"/>
  <c r="AW46" i="6"/>
  <c r="AX79" i="6" s="1"/>
  <c r="CE9" i="6"/>
  <c r="CV9" i="6" s="1"/>
  <c r="BN9" i="6"/>
  <c r="Y147" i="6"/>
  <c r="AW42" i="6"/>
  <c r="AX75" i="6" s="1"/>
  <c r="Y133" i="6"/>
  <c r="AV43" i="6"/>
  <c r="AW76" i="6" s="1"/>
  <c r="AP59" i="6"/>
  <c r="BF27" i="6" s="1"/>
  <c r="BF43" i="6" s="1"/>
  <c r="BG76" i="6" s="1"/>
  <c r="Y143" i="6"/>
  <c r="AW38" i="6"/>
  <c r="AX71" i="6" s="1"/>
  <c r="Y57" i="6"/>
  <c r="AQ42" i="6"/>
  <c r="AR75" i="6" s="1"/>
  <c r="Y163" i="6"/>
  <c r="AX43" i="6"/>
  <c r="AY76" i="6" s="1"/>
  <c r="CG5" i="5"/>
  <c r="CX5" i="5" s="1"/>
  <c r="BP5" i="5"/>
  <c r="BU12" i="5"/>
  <c r="CL12" i="5"/>
  <c r="DC12" i="5" s="1"/>
  <c r="AZ22" i="5"/>
  <c r="AZ6" i="5"/>
  <c r="F29" i="5"/>
  <c r="CG14" i="5"/>
  <c r="CX14" i="5" s="1"/>
  <c r="BP14" i="5"/>
  <c r="Y172" i="5"/>
  <c r="AY37" i="5"/>
  <c r="AZ70" i="5" s="1"/>
  <c r="Y177" i="5"/>
  <c r="AY42" i="5"/>
  <c r="AZ75" i="5" s="1"/>
  <c r="AQ43" i="5"/>
  <c r="AR76" i="5" s="1"/>
  <c r="Y171" i="5"/>
  <c r="AY36" i="5"/>
  <c r="AZ69" i="5" s="1"/>
  <c r="AY44" i="5"/>
  <c r="AZ77" i="5" s="1"/>
  <c r="Y179" i="5"/>
  <c r="AZ9" i="5"/>
  <c r="AZ25" i="5"/>
  <c r="AZ5" i="5"/>
  <c r="AZ21" i="5"/>
  <c r="AZ15" i="5"/>
  <c r="AZ31" i="5"/>
  <c r="AZ18" i="5"/>
  <c r="AZ34" i="5"/>
  <c r="AT29" i="5"/>
  <c r="AT13" i="5"/>
  <c r="AX13" i="5"/>
  <c r="AX29" i="5"/>
  <c r="AV29" i="5"/>
  <c r="AV13" i="5"/>
  <c r="AS13" i="5"/>
  <c r="AS29" i="5"/>
  <c r="Y181" i="5"/>
  <c r="AY46" i="5"/>
  <c r="AZ79" i="5" s="1"/>
  <c r="Y185" i="5"/>
  <c r="AY50" i="5"/>
  <c r="AZ83" i="5" s="1"/>
  <c r="CF12" i="5"/>
  <c r="CW12" i="5" s="1"/>
  <c r="BO12" i="5"/>
  <c r="Y194" i="5"/>
  <c r="AZ44" i="5"/>
  <c r="BA77" i="5" s="1"/>
  <c r="CG16" i="5"/>
  <c r="CX16" i="5" s="1"/>
  <c r="BP16" i="5"/>
  <c r="CG4" i="5"/>
  <c r="CX4" i="5" s="1"/>
  <c r="BP4" i="5"/>
  <c r="AZ10" i="5"/>
  <c r="AZ26" i="5"/>
  <c r="AZ20" i="5"/>
  <c r="AZ4" i="5"/>
  <c r="AY29" i="5"/>
  <c r="AY13" i="5"/>
  <c r="CG18" i="5"/>
  <c r="CX18" i="5" s="1"/>
  <c r="BP18" i="5"/>
  <c r="Y183" i="5"/>
  <c r="AY48" i="5"/>
  <c r="AZ81" i="5" s="1"/>
  <c r="Y254" i="5"/>
  <c r="BD44" i="5"/>
  <c r="BE77" i="5" s="1"/>
  <c r="CG17" i="5"/>
  <c r="CX17" i="5" s="1"/>
  <c r="BP17" i="5"/>
  <c r="CG6" i="5"/>
  <c r="CX6" i="5" s="1"/>
  <c r="BP6" i="5"/>
  <c r="CK12" i="5"/>
  <c r="DB12" i="5" s="1"/>
  <c r="BT12" i="5"/>
  <c r="AT44" i="5"/>
  <c r="AU77" i="5" s="1"/>
  <c r="Y104" i="5"/>
  <c r="AZ8" i="5"/>
  <c r="AZ24" i="5"/>
  <c r="AJ3" i="5"/>
  <c r="BR3" i="5" s="1"/>
  <c r="CZ3" i="5" s="1"/>
  <c r="AZ16" i="5"/>
  <c r="AZ32" i="5"/>
  <c r="CG7" i="5"/>
  <c r="CX7" i="5" s="1"/>
  <c r="BP7" i="5"/>
  <c r="E29" i="5"/>
  <c r="D29" i="5"/>
  <c r="BD13" i="5"/>
  <c r="BD29" i="5"/>
  <c r="AW13" i="5"/>
  <c r="AW29" i="5"/>
  <c r="CC12" i="5"/>
  <c r="CT12" i="5" s="1"/>
  <c r="BL12" i="5"/>
  <c r="CA12" i="5"/>
  <c r="CR12" i="5" s="1"/>
  <c r="BJ12" i="5"/>
  <c r="CG15" i="5"/>
  <c r="CX15" i="5" s="1"/>
  <c r="BP15" i="5"/>
  <c r="CG8" i="5"/>
  <c r="CX8" i="5" s="1"/>
  <c r="BP8" i="5"/>
  <c r="CE12" i="5"/>
  <c r="CV12" i="5" s="1"/>
  <c r="BN12" i="5"/>
  <c r="W59" i="5"/>
  <c r="X59" i="5" s="1"/>
  <c r="CD12" i="5"/>
  <c r="CU12" i="5" s="1"/>
  <c r="BM12" i="5"/>
  <c r="CG9" i="5"/>
  <c r="CX9" i="5" s="1"/>
  <c r="BP9" i="5"/>
  <c r="CG10" i="5"/>
  <c r="CX10" i="5" s="1"/>
  <c r="BP10" i="5"/>
  <c r="CG12" i="5"/>
  <c r="CX12" i="5" s="1"/>
  <c r="BP12" i="5"/>
  <c r="AZ17" i="5"/>
  <c r="AZ33" i="5"/>
  <c r="BC29" i="5"/>
  <c r="BC13" i="5"/>
  <c r="Y164" i="5"/>
  <c r="AX44" i="5"/>
  <c r="AY77" i="5" s="1"/>
  <c r="CH12" i="5"/>
  <c r="CY12" i="5" s="1"/>
  <c r="BQ12" i="5"/>
  <c r="Y184" i="5"/>
  <c r="AY49" i="5"/>
  <c r="AZ82" i="5" s="1"/>
  <c r="Y173" i="5"/>
  <c r="AY38" i="5"/>
  <c r="AZ71" i="5" s="1"/>
  <c r="W29" i="5"/>
  <c r="X29" i="5" s="1"/>
  <c r="BC44" i="5"/>
  <c r="BD77" i="5" s="1"/>
  <c r="Y239" i="5"/>
  <c r="CB12" i="5"/>
  <c r="CS12" i="5" s="1"/>
  <c r="BK12" i="5"/>
  <c r="AZ27" i="5"/>
  <c r="AZ11" i="5"/>
  <c r="AZ7" i="5"/>
  <c r="AZ23" i="5"/>
  <c r="AZ30" i="5"/>
  <c r="AZ14" i="5"/>
  <c r="Y174" i="5"/>
  <c r="AY39" i="5"/>
  <c r="AZ72" i="5" s="1"/>
  <c r="AU29" i="5"/>
  <c r="AU13" i="5"/>
  <c r="AZ29" i="5"/>
  <c r="AZ13" i="5"/>
  <c r="C29" i="5"/>
  <c r="Y119" i="5"/>
  <c r="AU44" i="5"/>
  <c r="AV77" i="5" s="1"/>
  <c r="Y89" i="5"/>
  <c r="AS44" i="5"/>
  <c r="AT77" i="5" s="1"/>
  <c r="AY47" i="5"/>
  <c r="AZ80" i="5" s="1"/>
  <c r="Y182" i="5"/>
  <c r="Y175" i="5"/>
  <c r="AY40" i="5"/>
  <c r="AZ73" i="5" s="1"/>
  <c r="Y149" i="5"/>
  <c r="AW44" i="5"/>
  <c r="AX77" i="5" s="1"/>
  <c r="AQ60" i="5"/>
  <c r="BG28" i="5" s="1"/>
  <c r="BG44" i="5" s="1"/>
  <c r="BH77" i="5" s="1"/>
  <c r="Y134" i="5"/>
  <c r="AV44" i="5"/>
  <c r="AW77" i="5" s="1"/>
  <c r="Y176" i="5"/>
  <c r="AY41" i="5"/>
  <c r="AZ74" i="5" s="1"/>
  <c r="CF8" i="4"/>
  <c r="CW8" i="4" s="1"/>
  <c r="BO8" i="4"/>
  <c r="AY29" i="4"/>
  <c r="AY13" i="4"/>
  <c r="AY23" i="4"/>
  <c r="AY7" i="4"/>
  <c r="Y158" i="4"/>
  <c r="AX38" i="4"/>
  <c r="AY71" i="4" s="1"/>
  <c r="Y160" i="4"/>
  <c r="AX40" i="4"/>
  <c r="AY73" i="4" s="1"/>
  <c r="E29" i="4"/>
  <c r="Z13" i="4" s="1"/>
  <c r="AA60" i="4" s="1"/>
  <c r="AB60" i="4" s="1"/>
  <c r="AS29" i="4"/>
  <c r="AS13" i="4"/>
  <c r="AQ28" i="4"/>
  <c r="AQ12" i="4"/>
  <c r="CL12" i="4"/>
  <c r="DC12" i="4" s="1"/>
  <c r="BU12" i="4"/>
  <c r="CK12" i="4"/>
  <c r="DB12" i="4" s="1"/>
  <c r="BT12" i="4"/>
  <c r="AY26" i="4"/>
  <c r="AY10" i="4"/>
  <c r="AY6" i="4"/>
  <c r="AY22" i="4"/>
  <c r="AY30" i="4"/>
  <c r="AY14" i="4"/>
  <c r="AY33" i="4"/>
  <c r="AY17" i="4"/>
  <c r="CF4" i="4"/>
  <c r="CW4" i="4" s="1"/>
  <c r="BO4" i="4"/>
  <c r="Y179" i="4"/>
  <c r="AY44" i="4"/>
  <c r="AZ77" i="4" s="1"/>
  <c r="Y162" i="4"/>
  <c r="AX42" i="4"/>
  <c r="AY75" i="4" s="1"/>
  <c r="Y159" i="4"/>
  <c r="AX39" i="4"/>
  <c r="AY72" i="4" s="1"/>
  <c r="Y119" i="4"/>
  <c r="AU44" i="4"/>
  <c r="AV77" i="4" s="1"/>
  <c r="Y43" i="4"/>
  <c r="AP43" i="4"/>
  <c r="AQ76" i="4" s="1"/>
  <c r="Y170" i="4"/>
  <c r="AX50" i="4"/>
  <c r="AY83" i="4" s="1"/>
  <c r="CF15" i="4"/>
  <c r="CW15" i="4" s="1"/>
  <c r="BO15" i="4"/>
  <c r="AX29" i="4"/>
  <c r="AX13" i="4"/>
  <c r="Y157" i="4"/>
  <c r="AX37" i="4"/>
  <c r="AY70" i="4" s="1"/>
  <c r="AY27" i="4"/>
  <c r="AY11" i="4"/>
  <c r="AY21" i="4"/>
  <c r="AY5" i="4"/>
  <c r="CG12" i="4"/>
  <c r="CX12" i="4" s="1"/>
  <c r="BP12" i="4"/>
  <c r="CF18" i="4"/>
  <c r="CW18" i="4" s="1"/>
  <c r="BO18" i="4"/>
  <c r="Y167" i="4"/>
  <c r="AX47" i="4"/>
  <c r="AY80" i="4" s="1"/>
  <c r="AZ29" i="4"/>
  <c r="AZ13" i="4"/>
  <c r="CF14" i="4"/>
  <c r="CW14" i="4" s="1"/>
  <c r="BO14" i="4"/>
  <c r="CF12" i="4"/>
  <c r="CW12" i="4" s="1"/>
  <c r="BO12" i="4"/>
  <c r="F29" i="4"/>
  <c r="AA13" i="4" s="1"/>
  <c r="AA75" i="4" s="1"/>
  <c r="AB75" i="4" s="1"/>
  <c r="BD13" i="4"/>
  <c r="BD29" i="4"/>
  <c r="AW29" i="4"/>
  <c r="AW13" i="4"/>
  <c r="CD12" i="4"/>
  <c r="CU12" i="4" s="1"/>
  <c r="BM12" i="4"/>
  <c r="W59" i="4"/>
  <c r="X59" i="4" s="1"/>
  <c r="CF16" i="4"/>
  <c r="CW16" i="4" s="1"/>
  <c r="BO16" i="4"/>
  <c r="Y254" i="4"/>
  <c r="BD44" i="4"/>
  <c r="BE77" i="4" s="1"/>
  <c r="Y239" i="4"/>
  <c r="BC44" i="4"/>
  <c r="BD77" i="4" s="1"/>
  <c r="BY11" i="4"/>
  <c r="CP11" i="4" s="1"/>
  <c r="BH11" i="4"/>
  <c r="AY25" i="4"/>
  <c r="AY9" i="4"/>
  <c r="AI3" i="4"/>
  <c r="BQ3" i="4" s="1"/>
  <c r="CY3" i="4" s="1"/>
  <c r="AY31" i="4"/>
  <c r="AY15" i="4"/>
  <c r="AY34" i="4"/>
  <c r="AY18" i="4"/>
  <c r="Y156" i="4"/>
  <c r="AX36" i="4"/>
  <c r="AY69" i="4" s="1"/>
  <c r="CB12" i="4"/>
  <c r="CS12" i="4" s="1"/>
  <c r="BK12" i="4"/>
  <c r="AO28" i="4"/>
  <c r="AO12" i="4"/>
  <c r="BW11" i="4"/>
  <c r="CN11" i="4" s="1"/>
  <c r="BF11" i="4"/>
  <c r="BO17" i="4"/>
  <c r="CF17" i="4"/>
  <c r="CW17" i="4" s="1"/>
  <c r="CA12" i="4"/>
  <c r="CR12" i="4" s="1"/>
  <c r="BJ12" i="4"/>
  <c r="CE12" i="4"/>
  <c r="CV12" i="4" s="1"/>
  <c r="BN12" i="4"/>
  <c r="BZ11" i="4"/>
  <c r="CQ11" i="4" s="1"/>
  <c r="BI11" i="4"/>
  <c r="D29" i="4"/>
  <c r="Y13" i="4" s="1"/>
  <c r="AA45" i="4" s="1"/>
  <c r="AB45" i="4" s="1"/>
  <c r="AV13" i="4"/>
  <c r="AV29" i="4"/>
  <c r="AY20" i="4"/>
  <c r="AY4" i="4"/>
  <c r="Y161" i="4"/>
  <c r="AX41" i="4"/>
  <c r="AY74" i="4" s="1"/>
  <c r="CF10" i="4"/>
  <c r="CW10" i="4" s="1"/>
  <c r="BO10" i="4"/>
  <c r="CF7" i="4"/>
  <c r="CW7" i="4" s="1"/>
  <c r="BO7" i="4"/>
  <c r="CC12" i="4"/>
  <c r="CT12" i="4" s="1"/>
  <c r="BL12" i="4"/>
  <c r="BX11" i="4"/>
  <c r="CO11" i="4" s="1"/>
  <c r="BG11" i="4"/>
  <c r="BC29" i="4"/>
  <c r="BC13" i="4"/>
  <c r="Y166" i="4"/>
  <c r="AX46" i="4"/>
  <c r="AY79" i="4" s="1"/>
  <c r="Y164" i="4"/>
  <c r="AX44" i="4"/>
  <c r="AY77" i="4" s="1"/>
  <c r="AT29" i="4"/>
  <c r="AT13" i="4"/>
  <c r="AU29" i="4"/>
  <c r="AU13" i="4"/>
  <c r="C29" i="4"/>
  <c r="X13" i="4" s="1"/>
  <c r="AA30" i="4" s="1"/>
  <c r="AB30" i="4" s="1"/>
  <c r="Y134" i="4"/>
  <c r="AV44" i="4"/>
  <c r="AW77" i="4" s="1"/>
  <c r="AQ60" i="4"/>
  <c r="BG28" i="4" s="1"/>
  <c r="BG44" i="4" s="1"/>
  <c r="BH77" i="4" s="1"/>
  <c r="Y168" i="4"/>
  <c r="AX48" i="4"/>
  <c r="AY81" i="4" s="1"/>
  <c r="CF5" i="4"/>
  <c r="CW5" i="4" s="1"/>
  <c r="BO5" i="4"/>
  <c r="AP12" i="4"/>
  <c r="AP28" i="4"/>
  <c r="Y58" i="4"/>
  <c r="AQ43" i="4"/>
  <c r="AR76" i="4" s="1"/>
  <c r="AY24" i="4"/>
  <c r="AY8" i="4"/>
  <c r="AY32" i="4"/>
  <c r="AY16" i="4"/>
  <c r="CF6" i="4"/>
  <c r="CW6" i="4" s="1"/>
  <c r="BO6" i="4"/>
  <c r="CF9" i="4"/>
  <c r="CW9" i="4" s="1"/>
  <c r="BO9" i="4"/>
  <c r="Y104" i="4"/>
  <c r="AT44" i="4"/>
  <c r="AU77" i="4" s="1"/>
  <c r="Y28" i="4"/>
  <c r="AO43" i="4"/>
  <c r="AP76" i="4" s="1"/>
  <c r="Y169" i="4"/>
  <c r="AX49" i="4"/>
  <c r="AY82" i="4" s="1"/>
  <c r="AR28" i="4"/>
  <c r="AR12" i="4"/>
  <c r="Y89" i="4"/>
  <c r="AS44" i="4"/>
  <c r="AT77" i="4" s="1"/>
  <c r="Y149" i="4"/>
  <c r="AW44" i="4"/>
  <c r="AX77" i="4" s="1"/>
  <c r="Y73" i="4"/>
  <c r="AR43" i="4"/>
  <c r="AS76" i="4" s="1"/>
  <c r="W44" i="2"/>
  <c r="X44" i="2" s="1"/>
  <c r="AQ60" i="2"/>
  <c r="BG28" i="2" s="1"/>
  <c r="BG44" i="2" s="1"/>
  <c r="BH77" i="2" s="1"/>
  <c r="W59" i="2"/>
  <c r="X59" i="2" s="1"/>
  <c r="W45" i="2"/>
  <c r="X45" i="2" s="1"/>
  <c r="AP61" i="2"/>
  <c r="BF29" i="2" s="1"/>
  <c r="BF45" i="2" s="1"/>
  <c r="BG78" i="2" s="1"/>
  <c r="AR60" i="2"/>
  <c r="BH28" i="2" s="1"/>
  <c r="BH44" i="2" s="1"/>
  <c r="BI77" i="2" s="1"/>
  <c r="W74" i="2"/>
  <c r="X74" i="2" s="1"/>
  <c r="AQ27" i="2"/>
  <c r="Y58" i="2" s="1"/>
  <c r="Y238" i="2"/>
  <c r="BC43" i="2"/>
  <c r="BD76" i="2" s="1"/>
  <c r="Y253" i="2"/>
  <c r="BD43" i="2"/>
  <c r="BE76" i="2" s="1"/>
  <c r="Y133" i="2"/>
  <c r="AV43" i="2"/>
  <c r="AW76" i="2" s="1"/>
  <c r="Y129" i="2"/>
  <c r="AV39" i="2"/>
  <c r="AW72" i="2" s="1"/>
  <c r="Y127" i="2"/>
  <c r="AV37" i="2"/>
  <c r="AW70" i="2" s="1"/>
  <c r="Y132" i="2"/>
  <c r="AV42" i="2"/>
  <c r="AW75" i="2" s="1"/>
  <c r="Y131" i="2"/>
  <c r="AV41" i="2"/>
  <c r="AW74" i="2" s="1"/>
  <c r="Y126" i="2"/>
  <c r="AV36" i="2"/>
  <c r="AW69" i="2" s="1"/>
  <c r="Y128" i="2"/>
  <c r="AV38" i="2"/>
  <c r="AW71" i="2" s="1"/>
  <c r="Y130" i="2"/>
  <c r="AV40" i="2"/>
  <c r="AW73" i="2" s="1"/>
  <c r="Y118" i="2"/>
  <c r="AU43" i="2"/>
  <c r="AV76" i="2" s="1"/>
  <c r="Y88" i="2"/>
  <c r="AS43" i="2"/>
  <c r="AT76" i="2" s="1"/>
  <c r="Y103" i="2"/>
  <c r="AT43" i="2"/>
  <c r="AU76" i="2" s="1"/>
  <c r="BI10" i="2"/>
  <c r="AP11" i="2"/>
  <c r="BG11" i="2" s="1"/>
  <c r="AA12" i="2"/>
  <c r="Z12" i="2"/>
  <c r="BM10" i="2"/>
  <c r="CD10" i="2"/>
  <c r="CU10" i="2" s="1"/>
  <c r="BU11" i="2"/>
  <c r="CL11" i="2"/>
  <c r="DC11" i="2" s="1"/>
  <c r="BM4" i="2"/>
  <c r="CD4" i="2"/>
  <c r="CU4" i="2" s="1"/>
  <c r="BM7" i="2"/>
  <c r="CD7" i="2"/>
  <c r="CU7" i="2" s="1"/>
  <c r="BT11" i="2"/>
  <c r="CK11" i="2"/>
  <c r="DB11" i="2" s="1"/>
  <c r="BK11" i="2"/>
  <c r="CB11" i="2"/>
  <c r="CS11" i="2" s="1"/>
  <c r="BM8" i="2"/>
  <c r="CD8" i="2"/>
  <c r="CU8" i="2" s="1"/>
  <c r="BM9" i="2"/>
  <c r="CD9" i="2"/>
  <c r="CU9" i="2" s="1"/>
  <c r="BM6" i="2"/>
  <c r="CD6" i="2"/>
  <c r="CU6" i="2" s="1"/>
  <c r="BL11" i="2"/>
  <c r="CC11" i="2"/>
  <c r="CT11" i="2" s="1"/>
  <c r="BM5" i="2"/>
  <c r="CD5" i="2"/>
  <c r="CU5" i="2" s="1"/>
  <c r="BM11" i="2"/>
  <c r="CD11" i="2"/>
  <c r="CU11" i="2" s="1"/>
  <c r="BJ11" i="2"/>
  <c r="CA11" i="2"/>
  <c r="CR11" i="2" s="1"/>
  <c r="F29" i="2"/>
  <c r="E29" i="2"/>
  <c r="Z13" i="2" s="1"/>
  <c r="AA60" i="2" s="1"/>
  <c r="AB60" i="2" s="1"/>
  <c r="C29" i="2"/>
  <c r="AO27" i="2"/>
  <c r="AW28" i="2"/>
  <c r="AW12" i="2"/>
  <c r="AW20" i="2"/>
  <c r="AW4" i="2"/>
  <c r="AS28" i="2"/>
  <c r="AS12" i="2"/>
  <c r="BC12" i="2"/>
  <c r="BC28" i="2"/>
  <c r="AV28" i="2"/>
  <c r="AV12" i="2"/>
  <c r="AU12" i="2"/>
  <c r="AU28" i="2"/>
  <c r="AW24" i="2"/>
  <c r="AW8" i="2"/>
  <c r="AW21" i="2"/>
  <c r="AW5" i="2"/>
  <c r="AT28" i="2"/>
  <c r="AT12" i="2"/>
  <c r="AW11" i="2"/>
  <c r="AW27" i="2"/>
  <c r="AW9" i="2"/>
  <c r="AW25" i="2"/>
  <c r="AG5" i="2"/>
  <c r="AA157" i="2" s="1"/>
  <c r="AB157" i="2" s="1"/>
  <c r="AG4" i="2"/>
  <c r="AA156" i="2" s="1"/>
  <c r="AB156" i="2" s="1"/>
  <c r="AG6" i="2"/>
  <c r="AA158" i="2" s="1"/>
  <c r="AB158" i="2" s="1"/>
  <c r="AG7" i="2"/>
  <c r="AA159" i="2" s="1"/>
  <c r="AB159" i="2" s="1"/>
  <c r="AG8" i="2"/>
  <c r="AA160" i="2" s="1"/>
  <c r="AB160" i="2" s="1"/>
  <c r="AG9" i="2"/>
  <c r="AA161" i="2" s="1"/>
  <c r="AB161" i="2" s="1"/>
  <c r="AG10" i="2"/>
  <c r="AA162" i="2" s="1"/>
  <c r="AB162" i="2" s="1"/>
  <c r="AG11" i="2"/>
  <c r="AA163" i="2" s="1"/>
  <c r="AB163" i="2" s="1"/>
  <c r="AG12" i="2"/>
  <c r="AA164" i="2" s="1"/>
  <c r="AB164" i="2" s="1"/>
  <c r="AW7" i="2"/>
  <c r="AW23" i="2"/>
  <c r="AF13" i="2"/>
  <c r="AA150" i="2" s="1"/>
  <c r="AB150" i="2" s="1"/>
  <c r="B29" i="2"/>
  <c r="AM29" i="2" s="1"/>
  <c r="AN29" i="2" s="1"/>
  <c r="AN45" i="2" s="1"/>
  <c r="AO78" i="2" s="1"/>
  <c r="AD13" i="2"/>
  <c r="AA120" i="2" s="1"/>
  <c r="AB120" i="2" s="1"/>
  <c r="AL13" i="2"/>
  <c r="AA240" i="2" s="1"/>
  <c r="AB240" i="2" s="1"/>
  <c r="AC13" i="2"/>
  <c r="AA105" i="2" s="1"/>
  <c r="AB105" i="2" s="1"/>
  <c r="AB13" i="2"/>
  <c r="AA90" i="2" s="1"/>
  <c r="AB90" i="2" s="1"/>
  <c r="AH13" i="2"/>
  <c r="AA180" i="2" s="1"/>
  <c r="AB180" i="2" s="1"/>
  <c r="AE13" i="2"/>
  <c r="AA135" i="2" s="1"/>
  <c r="AB135" i="2" s="1"/>
  <c r="Y13" i="2"/>
  <c r="AA45" i="2" s="1"/>
  <c r="AB45" i="2" s="1"/>
  <c r="AM13" i="2"/>
  <c r="AA255" i="2" s="1"/>
  <c r="AB255" i="2" s="1"/>
  <c r="AG13" i="2"/>
  <c r="AA165" i="2" s="1"/>
  <c r="AB165" i="2" s="1"/>
  <c r="BD28" i="2"/>
  <c r="BD12" i="2"/>
  <c r="AW10" i="2"/>
  <c r="AW26" i="2"/>
  <c r="AW6" i="2"/>
  <c r="AW22" i="2"/>
  <c r="AG3" i="2"/>
  <c r="BO3" i="2" s="1"/>
  <c r="CW3" i="2" s="1"/>
  <c r="BY11" i="5" l="1"/>
  <c r="CP11" i="5" s="1"/>
  <c r="Y43" i="2"/>
  <c r="BG11" i="5"/>
  <c r="BF11" i="2"/>
  <c r="AR43" i="5"/>
  <c r="AS76" i="5" s="1"/>
  <c r="BH11" i="2"/>
  <c r="P51" i="9"/>
  <c r="H56" i="9" s="1"/>
  <c r="P52" i="9"/>
  <c r="H55" i="9" s="1"/>
  <c r="P53" i="9"/>
  <c r="H57" i="9" s="1"/>
  <c r="P54" i="9"/>
  <c r="H59" i="9" s="1"/>
  <c r="P55" i="9"/>
  <c r="H58" i="9" s="1"/>
  <c r="AO43" i="5"/>
  <c r="AP76" i="5" s="1"/>
  <c r="BZ11" i="2"/>
  <c r="CQ11" i="2" s="1"/>
  <c r="AR28" i="5"/>
  <c r="AR44" i="5" s="1"/>
  <c r="AS77" i="5" s="1"/>
  <c r="AA74" i="5"/>
  <c r="AB74" i="5" s="1"/>
  <c r="AP28" i="5"/>
  <c r="Y44" i="5" s="1"/>
  <c r="AA44" i="5"/>
  <c r="AB44" i="5" s="1"/>
  <c r="AQ12" i="5"/>
  <c r="BH12" i="5" s="1"/>
  <c r="AA59" i="5"/>
  <c r="AB59" i="5" s="1"/>
  <c r="AQ28" i="2"/>
  <c r="Y59" i="2" s="1"/>
  <c r="AA59" i="2"/>
  <c r="AB59" i="2" s="1"/>
  <c r="AP28" i="2"/>
  <c r="AP44" i="2" s="1"/>
  <c r="AQ77" i="2" s="1"/>
  <c r="AA44" i="2"/>
  <c r="AB44" i="2" s="1"/>
  <c r="AR28" i="2"/>
  <c r="AR44" i="2" s="1"/>
  <c r="AS77" i="2" s="1"/>
  <c r="AA74" i="2"/>
  <c r="AB74" i="2" s="1"/>
  <c r="AO28" i="5"/>
  <c r="Y29" i="5" s="1"/>
  <c r="AA29" i="5"/>
  <c r="AB29" i="5" s="1"/>
  <c r="AO28" i="2"/>
  <c r="AO44" i="2" s="1"/>
  <c r="AP77" i="2" s="1"/>
  <c r="AA29" i="2"/>
  <c r="AB29" i="2" s="1"/>
  <c r="Y73" i="2"/>
  <c r="BW11" i="5"/>
  <c r="CN11" i="5" s="1"/>
  <c r="AP12" i="2"/>
  <c r="BX12" i="2" s="1"/>
  <c r="CO12" i="2" s="1"/>
  <c r="AP43" i="5"/>
  <c r="AQ76" i="5" s="1"/>
  <c r="AO12" i="2"/>
  <c r="BF12" i="2" s="1"/>
  <c r="BI11" i="5"/>
  <c r="AO12" i="5"/>
  <c r="BF12" i="5" s="1"/>
  <c r="AR12" i="5"/>
  <c r="BZ12" i="5" s="1"/>
  <c r="CQ12" i="5" s="1"/>
  <c r="AQ28" i="5"/>
  <c r="Y59" i="5" s="1"/>
  <c r="AQ61" i="4"/>
  <c r="BG29" i="4" s="1"/>
  <c r="BG45" i="4" s="1"/>
  <c r="BH78" i="4" s="1"/>
  <c r="W59" i="6"/>
  <c r="X59" i="6" s="1"/>
  <c r="AR60" i="6"/>
  <c r="BH28" i="6" s="1"/>
  <c r="BH44" i="6" s="1"/>
  <c r="BI77" i="6" s="1"/>
  <c r="AQ60" i="6"/>
  <c r="BG28" i="6" s="1"/>
  <c r="BG44" i="6" s="1"/>
  <c r="BH77" i="6" s="1"/>
  <c r="W44" i="6"/>
  <c r="X44" i="6" s="1"/>
  <c r="AP60" i="6"/>
  <c r="BF28" i="6" s="1"/>
  <c r="BF44" i="6" s="1"/>
  <c r="BG77" i="6" s="1"/>
  <c r="W60" i="4"/>
  <c r="X60" i="4" s="1"/>
  <c r="AO61" i="4"/>
  <c r="BE29" i="4" s="1"/>
  <c r="BE45" i="4" s="1"/>
  <c r="BF78" i="4" s="1"/>
  <c r="AP61" i="4"/>
  <c r="BF29" i="4" s="1"/>
  <c r="BF45" i="4" s="1"/>
  <c r="BG78" i="4" s="1"/>
  <c r="AP12" i="5"/>
  <c r="BX12" i="5" s="1"/>
  <c r="CO12" i="5" s="1"/>
  <c r="AA13" i="5"/>
  <c r="F45" i="5"/>
  <c r="X13" i="5"/>
  <c r="C45" i="5"/>
  <c r="Z13" i="5"/>
  <c r="E45" i="5"/>
  <c r="Y13" i="5"/>
  <c r="D45" i="5"/>
  <c r="W60" i="5"/>
  <c r="X60" i="5" s="1"/>
  <c r="AQ61" i="5"/>
  <c r="BG29" i="5" s="1"/>
  <c r="BG45" i="5" s="1"/>
  <c r="BH78" i="5" s="1"/>
  <c r="W30" i="5"/>
  <c r="X30" i="5" s="1"/>
  <c r="AP61" i="5"/>
  <c r="BF29" i="5" s="1"/>
  <c r="BF45" i="5" s="1"/>
  <c r="BG78" i="5" s="1"/>
  <c r="W45" i="5"/>
  <c r="X45" i="5" s="1"/>
  <c r="W75" i="5"/>
  <c r="X75" i="5" s="1"/>
  <c r="AO61" i="5"/>
  <c r="BE29" i="5" s="1"/>
  <c r="BE45" i="5" s="1"/>
  <c r="BF78" i="5" s="1"/>
  <c r="V9" i="7"/>
  <c r="C194" i="9"/>
  <c r="AY25" i="6"/>
  <c r="AY9" i="6"/>
  <c r="AY34" i="6"/>
  <c r="AY18" i="6"/>
  <c r="BC44" i="6"/>
  <c r="BD77" i="6" s="1"/>
  <c r="Y239" i="6"/>
  <c r="BZ11" i="6"/>
  <c r="CQ11" i="6" s="1"/>
  <c r="BI11" i="6"/>
  <c r="BY11" i="6"/>
  <c r="CP11" i="6" s="1"/>
  <c r="BH11" i="6"/>
  <c r="CF5" i="6"/>
  <c r="CW5" i="6" s="1"/>
  <c r="BO5" i="6"/>
  <c r="CC12" i="6"/>
  <c r="CT12" i="6" s="1"/>
  <c r="BL12" i="6"/>
  <c r="AZ29" i="6"/>
  <c r="AZ13" i="6"/>
  <c r="D29" i="6"/>
  <c r="Y13" i="6" s="1"/>
  <c r="AA45" i="6" s="1"/>
  <c r="AB45" i="6" s="1"/>
  <c r="Y167" i="6"/>
  <c r="AX47" i="6"/>
  <c r="AY80" i="6" s="1"/>
  <c r="AY8" i="6"/>
  <c r="AY24" i="6"/>
  <c r="AY31" i="6"/>
  <c r="AY15" i="6"/>
  <c r="AI3" i="6"/>
  <c r="BQ3" i="6" s="1"/>
  <c r="CY3" i="6" s="1"/>
  <c r="CF7" i="6"/>
  <c r="CW7" i="6" s="1"/>
  <c r="BO7" i="6"/>
  <c r="CE12" i="6"/>
  <c r="CV12" i="6" s="1"/>
  <c r="BN12" i="6"/>
  <c r="Y162" i="6"/>
  <c r="AX42" i="6"/>
  <c r="AY75" i="6" s="1"/>
  <c r="AO60" i="6"/>
  <c r="BE28" i="6" s="1"/>
  <c r="BE44" i="6" s="1"/>
  <c r="BF77" i="6" s="1"/>
  <c r="Y169" i="6"/>
  <c r="AX49" i="6"/>
  <c r="AY82" i="6" s="1"/>
  <c r="Y179" i="6"/>
  <c r="AY44" i="6"/>
  <c r="AZ77" i="6" s="1"/>
  <c r="AR28" i="6"/>
  <c r="AR12" i="6"/>
  <c r="Y73" i="6"/>
  <c r="AR43" i="6"/>
  <c r="AS76" i="6" s="1"/>
  <c r="Y43" i="6"/>
  <c r="AP43" i="6"/>
  <c r="AQ76" i="6" s="1"/>
  <c r="AQ43" i="6"/>
  <c r="AR76" i="6" s="1"/>
  <c r="Y58" i="6"/>
  <c r="Y170" i="6"/>
  <c r="AX50" i="6"/>
  <c r="AY83" i="6" s="1"/>
  <c r="Y157" i="6"/>
  <c r="AX37" i="6"/>
  <c r="AY70" i="6" s="1"/>
  <c r="Y119" i="6"/>
  <c r="AU44" i="6"/>
  <c r="AV77" i="6" s="1"/>
  <c r="E29" i="6"/>
  <c r="Z13" i="6" s="1"/>
  <c r="AA60" i="6" s="1"/>
  <c r="AB60" i="6" s="1"/>
  <c r="F29" i="6"/>
  <c r="AA13" i="6" s="1"/>
  <c r="AA75" i="6" s="1"/>
  <c r="AB75" i="6" s="1"/>
  <c r="BD29" i="6"/>
  <c r="BD13" i="6"/>
  <c r="AS29" i="6"/>
  <c r="AS13" i="6"/>
  <c r="Y168" i="6"/>
  <c r="AX48" i="6"/>
  <c r="AY81" i="6" s="1"/>
  <c r="AY21" i="6"/>
  <c r="AY5" i="6"/>
  <c r="AO28" i="6"/>
  <c r="AO12" i="6"/>
  <c r="CF17" i="6"/>
  <c r="CW17" i="6" s="1"/>
  <c r="BO17" i="6"/>
  <c r="CG12" i="6"/>
  <c r="CX12" i="6" s="1"/>
  <c r="BP12" i="6"/>
  <c r="AY29" i="6"/>
  <c r="AY13" i="6"/>
  <c r="CF16" i="6"/>
  <c r="CW16" i="6" s="1"/>
  <c r="BO16" i="6"/>
  <c r="AY27" i="6"/>
  <c r="AY11" i="6"/>
  <c r="AY23" i="6"/>
  <c r="AY7" i="6"/>
  <c r="AY32" i="6"/>
  <c r="AY16" i="6"/>
  <c r="Y159" i="6"/>
  <c r="AX39" i="6"/>
  <c r="AY72" i="6" s="1"/>
  <c r="AQ28" i="6"/>
  <c r="AQ12" i="6"/>
  <c r="Y149" i="6"/>
  <c r="AW44" i="6"/>
  <c r="AX77" i="6" s="1"/>
  <c r="CF14" i="6"/>
  <c r="CW14" i="6" s="1"/>
  <c r="BO14" i="6"/>
  <c r="CF8" i="6"/>
  <c r="CW8" i="6" s="1"/>
  <c r="BO8" i="6"/>
  <c r="CA12" i="6"/>
  <c r="CR12" i="6" s="1"/>
  <c r="BJ12" i="6"/>
  <c r="CF6" i="6"/>
  <c r="CW6" i="6" s="1"/>
  <c r="BO6" i="6"/>
  <c r="BW11" i="6"/>
  <c r="CN11" i="6" s="1"/>
  <c r="BF11" i="6"/>
  <c r="CF4" i="6"/>
  <c r="CW4" i="6" s="1"/>
  <c r="BO4" i="6"/>
  <c r="CF9" i="6"/>
  <c r="CW9" i="6" s="1"/>
  <c r="BO9" i="6"/>
  <c r="CF12" i="6"/>
  <c r="CW12" i="6" s="1"/>
  <c r="BO12" i="6"/>
  <c r="BC29" i="6"/>
  <c r="BC13" i="6"/>
  <c r="AW29" i="6"/>
  <c r="AW13" i="6"/>
  <c r="AT29" i="6"/>
  <c r="AT13" i="6"/>
  <c r="CD12" i="6"/>
  <c r="CU12" i="6" s="1"/>
  <c r="BM12" i="6"/>
  <c r="CB12" i="6"/>
  <c r="CS12" i="6" s="1"/>
  <c r="BK12" i="6"/>
  <c r="CF15" i="6"/>
  <c r="CW15" i="6" s="1"/>
  <c r="BO15" i="6"/>
  <c r="AY30" i="6"/>
  <c r="AY14" i="6"/>
  <c r="Y254" i="6"/>
  <c r="BD44" i="6"/>
  <c r="BE77" i="6" s="1"/>
  <c r="CF10" i="6"/>
  <c r="CW10" i="6" s="1"/>
  <c r="BO10" i="6"/>
  <c r="BX11" i="6"/>
  <c r="CO11" i="6" s="1"/>
  <c r="BG11" i="6"/>
  <c r="CF18" i="6"/>
  <c r="CW18" i="6" s="1"/>
  <c r="BO18" i="6"/>
  <c r="AU29" i="6"/>
  <c r="AU13" i="6"/>
  <c r="AY26" i="6"/>
  <c r="AY10" i="6"/>
  <c r="AY22" i="6"/>
  <c r="AY6" i="6"/>
  <c r="AY20" i="6"/>
  <c r="AY4" i="6"/>
  <c r="AY33" i="6"/>
  <c r="AY17" i="6"/>
  <c r="CK12" i="6"/>
  <c r="DB12" i="6" s="1"/>
  <c r="BT12" i="6"/>
  <c r="CL12" i="6"/>
  <c r="DC12" i="6" s="1"/>
  <c r="BU12" i="6"/>
  <c r="W29" i="6"/>
  <c r="X29" i="6" s="1"/>
  <c r="Y166" i="6"/>
  <c r="AX46" i="6"/>
  <c r="AY79" i="6" s="1"/>
  <c r="Y160" i="6"/>
  <c r="AX40" i="6"/>
  <c r="AY73" i="6" s="1"/>
  <c r="AP28" i="6"/>
  <c r="AP12" i="6"/>
  <c r="Y89" i="6"/>
  <c r="AS44" i="6"/>
  <c r="AT77" i="6" s="1"/>
  <c r="W74" i="6"/>
  <c r="X74" i="6" s="1"/>
  <c r="Y158" i="6"/>
  <c r="AX38" i="6"/>
  <c r="AY71" i="6" s="1"/>
  <c r="AO43" i="6"/>
  <c r="AP76" i="6" s="1"/>
  <c r="Y28" i="6"/>
  <c r="Y156" i="6"/>
  <c r="AX36" i="6"/>
  <c r="AY69" i="6" s="1"/>
  <c r="Y161" i="6"/>
  <c r="AX41" i="6"/>
  <c r="AY74" i="6" s="1"/>
  <c r="Y164" i="6"/>
  <c r="AX44" i="6"/>
  <c r="AY77" i="6" s="1"/>
  <c r="AV29" i="6"/>
  <c r="AV13" i="6"/>
  <c r="C29" i="6"/>
  <c r="X13" i="6" s="1"/>
  <c r="AA30" i="6" s="1"/>
  <c r="AB30" i="6" s="1"/>
  <c r="AX29" i="6"/>
  <c r="AX13" i="6"/>
  <c r="Y134" i="6"/>
  <c r="AV44" i="6"/>
  <c r="AW77" i="6" s="1"/>
  <c r="AT44" i="6"/>
  <c r="AU77" i="6" s="1"/>
  <c r="Y104" i="6"/>
  <c r="CH13" i="5"/>
  <c r="CY13" i="5" s="1"/>
  <c r="BQ13" i="5"/>
  <c r="Y240" i="5"/>
  <c r="BC45" i="5"/>
  <c r="BD78" i="5" s="1"/>
  <c r="BA20" i="5"/>
  <c r="BA4" i="5"/>
  <c r="Y195" i="5"/>
  <c r="AZ45" i="5"/>
  <c r="BA78" i="5" s="1"/>
  <c r="CH7" i="5"/>
  <c r="CY7" i="5" s="1"/>
  <c r="BQ7" i="5"/>
  <c r="Y199" i="5"/>
  <c r="AZ49" i="5"/>
  <c r="BA82" i="5" s="1"/>
  <c r="CL13" i="5"/>
  <c r="DC13" i="5" s="1"/>
  <c r="BU13" i="5"/>
  <c r="BA11" i="5"/>
  <c r="BA27" i="5"/>
  <c r="BA23" i="5"/>
  <c r="BA7" i="5"/>
  <c r="AK3" i="5"/>
  <c r="BS3" i="5" s="1"/>
  <c r="DA3" i="5" s="1"/>
  <c r="BA30" i="5"/>
  <c r="BA14" i="5"/>
  <c r="CH8" i="5"/>
  <c r="CY8" i="5" s="1"/>
  <c r="BQ8" i="5"/>
  <c r="Y186" i="5"/>
  <c r="AZ36" i="5"/>
  <c r="BA69" i="5" s="1"/>
  <c r="Y135" i="5"/>
  <c r="AV45" i="5"/>
  <c r="AW78" i="5" s="1"/>
  <c r="Y105" i="5"/>
  <c r="AT45" i="5"/>
  <c r="AU78" i="5" s="1"/>
  <c r="CH15" i="5"/>
  <c r="CY15" i="5" s="1"/>
  <c r="BQ15" i="5"/>
  <c r="CH9" i="5"/>
  <c r="CY9" i="5" s="1"/>
  <c r="BQ9" i="5"/>
  <c r="Y188" i="5"/>
  <c r="AZ38" i="5"/>
  <c r="BA71" i="5" s="1"/>
  <c r="Y255" i="5"/>
  <c r="BD45" i="5"/>
  <c r="BE78" i="5" s="1"/>
  <c r="BA28" i="5"/>
  <c r="BA12" i="5"/>
  <c r="BA33" i="5"/>
  <c r="BA17" i="5"/>
  <c r="CH4" i="5"/>
  <c r="CY4" i="5" s="1"/>
  <c r="BQ4" i="5"/>
  <c r="Y197" i="5"/>
  <c r="AZ47" i="5"/>
  <c r="BA80" i="5" s="1"/>
  <c r="CC13" i="5"/>
  <c r="CT13" i="5" s="1"/>
  <c r="BL13" i="5"/>
  <c r="CH14" i="5"/>
  <c r="CY14" i="5" s="1"/>
  <c r="BQ14" i="5"/>
  <c r="CH11" i="5"/>
  <c r="CY11" i="5" s="1"/>
  <c r="BQ11" i="5"/>
  <c r="CH17" i="5"/>
  <c r="CY17" i="5" s="1"/>
  <c r="BQ17" i="5"/>
  <c r="Y150" i="5"/>
  <c r="AW45" i="5"/>
  <c r="AX78" i="5" s="1"/>
  <c r="Y198" i="5"/>
  <c r="AZ48" i="5"/>
  <c r="BA81" i="5" s="1"/>
  <c r="BA26" i="5"/>
  <c r="BA10" i="5"/>
  <c r="BA22" i="5"/>
  <c r="BA6" i="5"/>
  <c r="BA34" i="5"/>
  <c r="BA18" i="5"/>
  <c r="BA15" i="5"/>
  <c r="BA31" i="5"/>
  <c r="CG13" i="5"/>
  <c r="CX13" i="5" s="1"/>
  <c r="BP13" i="5"/>
  <c r="Y192" i="5"/>
  <c r="AZ42" i="5"/>
  <c r="BA75" i="5" s="1"/>
  <c r="Y90" i="5"/>
  <c r="AS45" i="5"/>
  <c r="AT78" i="5" s="1"/>
  <c r="Y165" i="5"/>
  <c r="AX45" i="5"/>
  <c r="AY78" i="5" s="1"/>
  <c r="Y200" i="5"/>
  <c r="AZ50" i="5"/>
  <c r="BA83" i="5" s="1"/>
  <c r="Y187" i="5"/>
  <c r="AZ37" i="5"/>
  <c r="BA70" i="5" s="1"/>
  <c r="AR61" i="5"/>
  <c r="BH29" i="5" s="1"/>
  <c r="BH45" i="5" s="1"/>
  <c r="BI78" i="5" s="1"/>
  <c r="Y189" i="5"/>
  <c r="AZ39" i="5"/>
  <c r="BA72" i="5" s="1"/>
  <c r="BA24" i="5"/>
  <c r="BA8" i="5"/>
  <c r="Y190" i="5"/>
  <c r="AZ40" i="5"/>
  <c r="BA73" i="5" s="1"/>
  <c r="CD13" i="5"/>
  <c r="CU13" i="5" s="1"/>
  <c r="BM13" i="5"/>
  <c r="CB13" i="5"/>
  <c r="CS13" i="5" s="1"/>
  <c r="BK13" i="5"/>
  <c r="Y191" i="5"/>
  <c r="AZ41" i="5"/>
  <c r="BA74" i="5" s="1"/>
  <c r="CH6" i="5"/>
  <c r="CY6" i="5" s="1"/>
  <c r="BQ6" i="5"/>
  <c r="BA29" i="5"/>
  <c r="BA13" i="5"/>
  <c r="AU45" i="5"/>
  <c r="AV78" i="5" s="1"/>
  <c r="Y120" i="5"/>
  <c r="Y196" i="5"/>
  <c r="AZ46" i="5"/>
  <c r="BA79" i="5" s="1"/>
  <c r="Y193" i="5"/>
  <c r="AZ43" i="5"/>
  <c r="BA76" i="5" s="1"/>
  <c r="CK13" i="5"/>
  <c r="DB13" i="5" s="1"/>
  <c r="BT13" i="5"/>
  <c r="Y74" i="5"/>
  <c r="CE13" i="5"/>
  <c r="CV13" i="5" s="1"/>
  <c r="BN13" i="5"/>
  <c r="CH16" i="5"/>
  <c r="CY16" i="5" s="1"/>
  <c r="BQ16" i="5"/>
  <c r="BA9" i="5"/>
  <c r="BA25" i="5"/>
  <c r="BA21" i="5"/>
  <c r="BA5" i="5"/>
  <c r="BA32" i="5"/>
  <c r="BA16" i="5"/>
  <c r="Y180" i="5"/>
  <c r="AY45" i="5"/>
  <c r="AZ78" i="5" s="1"/>
  <c r="CH10" i="5"/>
  <c r="CY10" i="5" s="1"/>
  <c r="BQ10" i="5"/>
  <c r="CA13" i="5"/>
  <c r="CR13" i="5" s="1"/>
  <c r="BJ13" i="5"/>
  <c r="CF13" i="5"/>
  <c r="CW13" i="5" s="1"/>
  <c r="BO13" i="5"/>
  <c r="CH18" i="5"/>
  <c r="CY18" i="5" s="1"/>
  <c r="BQ18" i="5"/>
  <c r="CH5" i="5"/>
  <c r="CY5" i="5" s="1"/>
  <c r="BQ5" i="5"/>
  <c r="CG8" i="4"/>
  <c r="CX8" i="4" s="1"/>
  <c r="BP8" i="4"/>
  <c r="Y44" i="4"/>
  <c r="AP44" i="4"/>
  <c r="AQ77" i="4" s="1"/>
  <c r="Y105" i="4"/>
  <c r="AT45" i="4"/>
  <c r="AU78" i="4" s="1"/>
  <c r="CD13" i="4"/>
  <c r="CU13" i="4" s="1"/>
  <c r="BM13" i="4"/>
  <c r="AO44" i="4"/>
  <c r="AP77" i="4" s="1"/>
  <c r="Y29" i="4"/>
  <c r="AY47" i="4"/>
  <c r="AZ80" i="4" s="1"/>
  <c r="Y182" i="4"/>
  <c r="AZ25" i="4"/>
  <c r="AZ9" i="4"/>
  <c r="AZ21" i="4"/>
  <c r="AZ5" i="4"/>
  <c r="AZ32" i="4"/>
  <c r="AZ16" i="4"/>
  <c r="Y255" i="4"/>
  <c r="BD45" i="4"/>
  <c r="BE78" i="4" s="1"/>
  <c r="AR29" i="4"/>
  <c r="AR13" i="4"/>
  <c r="CG11" i="4"/>
  <c r="CX11" i="4" s="1"/>
  <c r="BP11" i="4"/>
  <c r="CF13" i="4"/>
  <c r="CW13" i="4" s="1"/>
  <c r="BO13" i="4"/>
  <c r="CG14" i="4"/>
  <c r="CX14" i="4" s="1"/>
  <c r="BP14" i="4"/>
  <c r="CG10" i="4"/>
  <c r="CX10" i="4" s="1"/>
  <c r="BP10" i="4"/>
  <c r="CA13" i="4"/>
  <c r="CR13" i="4" s="1"/>
  <c r="BJ13" i="4"/>
  <c r="CG13" i="4"/>
  <c r="CX13" i="4" s="1"/>
  <c r="BP13" i="4"/>
  <c r="Y175" i="4"/>
  <c r="AY40" i="4"/>
  <c r="AZ73" i="4" s="1"/>
  <c r="BX12" i="4"/>
  <c r="CO12" i="4" s="1"/>
  <c r="BG12" i="4"/>
  <c r="AO29" i="4"/>
  <c r="AO13" i="4"/>
  <c r="CC13" i="4"/>
  <c r="CT13" i="4" s="1"/>
  <c r="BL13" i="4"/>
  <c r="CK13" i="4"/>
  <c r="DB13" i="4" s="1"/>
  <c r="BT13" i="4"/>
  <c r="CG4" i="4"/>
  <c r="CX4" i="4" s="1"/>
  <c r="BP4" i="4"/>
  <c r="CG18" i="4"/>
  <c r="CX18" i="4" s="1"/>
  <c r="BP18" i="4"/>
  <c r="AZ28" i="4"/>
  <c r="AZ12" i="4"/>
  <c r="AZ24" i="4"/>
  <c r="AZ8" i="4"/>
  <c r="AZ33" i="4"/>
  <c r="AZ17" i="4"/>
  <c r="AZ20" i="4"/>
  <c r="AZ4" i="4"/>
  <c r="CG9" i="4"/>
  <c r="CX9" i="4" s="1"/>
  <c r="BP9" i="4"/>
  <c r="CL13" i="4"/>
  <c r="DC13" i="4" s="1"/>
  <c r="BU13" i="4"/>
  <c r="W75" i="4"/>
  <c r="X75" i="4" s="1"/>
  <c r="Y178" i="4"/>
  <c r="AY43" i="4"/>
  <c r="AZ76" i="4" s="1"/>
  <c r="Y165" i="4"/>
  <c r="AX45" i="4"/>
  <c r="AY78" i="4" s="1"/>
  <c r="Y181" i="4"/>
  <c r="AY46" i="4"/>
  <c r="AZ79" i="4" s="1"/>
  <c r="Y177" i="4"/>
  <c r="AY42" i="4"/>
  <c r="AZ75" i="4" s="1"/>
  <c r="Y90" i="4"/>
  <c r="AS45" i="4"/>
  <c r="AT78" i="4" s="1"/>
  <c r="Y180" i="4"/>
  <c r="AY45" i="4"/>
  <c r="AZ78" i="4" s="1"/>
  <c r="BZ12" i="4"/>
  <c r="CQ12" i="4" s="1"/>
  <c r="BI12" i="4"/>
  <c r="CG16" i="4"/>
  <c r="CX16" i="4" s="1"/>
  <c r="BP16" i="4"/>
  <c r="AU45" i="4"/>
  <c r="AV78" i="4" s="1"/>
  <c r="Y120" i="4"/>
  <c r="Y240" i="4"/>
  <c r="BC45" i="4"/>
  <c r="BD78" i="4" s="1"/>
  <c r="Y171" i="4"/>
  <c r="AY36" i="4"/>
  <c r="AZ69" i="4" s="1"/>
  <c r="W45" i="4"/>
  <c r="X45" i="4" s="1"/>
  <c r="Y185" i="4"/>
  <c r="AY50" i="4"/>
  <c r="AZ83" i="4" s="1"/>
  <c r="AZ27" i="4"/>
  <c r="AZ11" i="4"/>
  <c r="AZ23" i="4"/>
  <c r="AZ7" i="4"/>
  <c r="AJ3" i="4"/>
  <c r="BR3" i="4" s="1"/>
  <c r="CZ3" i="4" s="1"/>
  <c r="AZ30" i="4"/>
  <c r="AZ14" i="4"/>
  <c r="Y176" i="4"/>
  <c r="AY41" i="4"/>
  <c r="AZ74" i="4" s="1"/>
  <c r="CE13" i="4"/>
  <c r="CV13" i="4" s="1"/>
  <c r="BN13" i="4"/>
  <c r="CH13" i="4"/>
  <c r="CY13" i="4" s="1"/>
  <c r="BQ13" i="4"/>
  <c r="CG5" i="4"/>
  <c r="CX5" i="4" s="1"/>
  <c r="BP5" i="4"/>
  <c r="CG17" i="4"/>
  <c r="CX17" i="4" s="1"/>
  <c r="BP17" i="4"/>
  <c r="Y173" i="4"/>
  <c r="AY38" i="4"/>
  <c r="AZ71" i="4" s="1"/>
  <c r="BY12" i="4"/>
  <c r="CP12" i="4" s="1"/>
  <c r="BH12" i="4"/>
  <c r="CG7" i="4"/>
  <c r="CX7" i="4" s="1"/>
  <c r="BP7" i="4"/>
  <c r="Y74" i="4"/>
  <c r="AR44" i="4"/>
  <c r="AS77" i="4" s="1"/>
  <c r="Y183" i="4"/>
  <c r="AY48" i="4"/>
  <c r="AZ81" i="4" s="1"/>
  <c r="W30" i="4"/>
  <c r="X30" i="4" s="1"/>
  <c r="CB13" i="4"/>
  <c r="CS13" i="4" s="1"/>
  <c r="BK13" i="4"/>
  <c r="Y135" i="4"/>
  <c r="AV45" i="4"/>
  <c r="AW78" i="4" s="1"/>
  <c r="AP29" i="4"/>
  <c r="AP13" i="4"/>
  <c r="BW12" i="4"/>
  <c r="CN12" i="4" s="1"/>
  <c r="BF12" i="4"/>
  <c r="CG15" i="4"/>
  <c r="CX15" i="4" s="1"/>
  <c r="BP15" i="4"/>
  <c r="AZ26" i="4"/>
  <c r="AZ10" i="4"/>
  <c r="AZ22" i="4"/>
  <c r="AZ6" i="4"/>
  <c r="AZ18" i="4"/>
  <c r="AZ34" i="4"/>
  <c r="AZ31" i="4"/>
  <c r="AZ15" i="4"/>
  <c r="Y150" i="4"/>
  <c r="AW45" i="4"/>
  <c r="AX78" i="4" s="1"/>
  <c r="AR61" i="4"/>
  <c r="BH29" i="4" s="1"/>
  <c r="BH45" i="4" s="1"/>
  <c r="BI78" i="4" s="1"/>
  <c r="Y195" i="4"/>
  <c r="AZ45" i="4"/>
  <c r="BA78" i="4" s="1"/>
  <c r="Y172" i="4"/>
  <c r="AY37" i="4"/>
  <c r="AZ70" i="4" s="1"/>
  <c r="Y184" i="4"/>
  <c r="AY49" i="4"/>
  <c r="AZ82" i="4" s="1"/>
  <c r="CG6" i="4"/>
  <c r="CX6" i="4" s="1"/>
  <c r="BP6" i="4"/>
  <c r="Y59" i="4"/>
  <c r="AQ44" i="4"/>
  <c r="AR77" i="4" s="1"/>
  <c r="AQ29" i="4"/>
  <c r="AQ13" i="4"/>
  <c r="Y174" i="4"/>
  <c r="AY39" i="4"/>
  <c r="AZ72" i="4" s="1"/>
  <c r="W30" i="2"/>
  <c r="X30" i="2" s="1"/>
  <c r="AO61" i="2"/>
  <c r="BE29" i="2" s="1"/>
  <c r="BE45" i="2" s="1"/>
  <c r="BF78" i="2" s="1"/>
  <c r="X13" i="2"/>
  <c r="W75" i="2"/>
  <c r="X75" i="2" s="1"/>
  <c r="AR61" i="2"/>
  <c r="BH29" i="2" s="1"/>
  <c r="BH45" i="2" s="1"/>
  <c r="BI78" i="2" s="1"/>
  <c r="AA13" i="2"/>
  <c r="AQ61" i="2"/>
  <c r="BG29" i="2" s="1"/>
  <c r="BG45" i="2" s="1"/>
  <c r="BH78" i="2" s="1"/>
  <c r="W60" i="2"/>
  <c r="X60" i="2" s="1"/>
  <c r="AQ43" i="2"/>
  <c r="AR76" i="2" s="1"/>
  <c r="Y28" i="2"/>
  <c r="AO43" i="2"/>
  <c r="AP76" i="2" s="1"/>
  <c r="Y44" i="2"/>
  <c r="Y239" i="2"/>
  <c r="BC44" i="2"/>
  <c r="BD77" i="2" s="1"/>
  <c r="Y254" i="2"/>
  <c r="BD44" i="2"/>
  <c r="BE77" i="2" s="1"/>
  <c r="Y148" i="2"/>
  <c r="AW43" i="2"/>
  <c r="AX76" i="2" s="1"/>
  <c r="Y143" i="2"/>
  <c r="AW38" i="2"/>
  <c r="AX71" i="2" s="1"/>
  <c r="Y142" i="2"/>
  <c r="AW37" i="2"/>
  <c r="AX70" i="2" s="1"/>
  <c r="Y141" i="2"/>
  <c r="AW36" i="2"/>
  <c r="AX69" i="2" s="1"/>
  <c r="Y146" i="2"/>
  <c r="AW41" i="2"/>
  <c r="AX74" i="2" s="1"/>
  <c r="Y147" i="2"/>
  <c r="AW42" i="2"/>
  <c r="AX75" i="2" s="1"/>
  <c r="Y144" i="2"/>
  <c r="AW39" i="2"/>
  <c r="AX72" i="2" s="1"/>
  <c r="Y145" i="2"/>
  <c r="AW40" i="2"/>
  <c r="AX73" i="2" s="1"/>
  <c r="Y134" i="2"/>
  <c r="AV44" i="2"/>
  <c r="AW77" i="2" s="1"/>
  <c r="Y149" i="2"/>
  <c r="AW44" i="2"/>
  <c r="AX77" i="2" s="1"/>
  <c r="Y119" i="2"/>
  <c r="AU44" i="2"/>
  <c r="AV77" i="2" s="1"/>
  <c r="Y104" i="2"/>
  <c r="AT44" i="2"/>
  <c r="AU77" i="2" s="1"/>
  <c r="Y89" i="2"/>
  <c r="AS44" i="2"/>
  <c r="AT77" i="2" s="1"/>
  <c r="AR12" i="2"/>
  <c r="BI12" i="2" s="1"/>
  <c r="BX11" i="2"/>
  <c r="CO11" i="2" s="1"/>
  <c r="AQ12" i="2"/>
  <c r="BH12" i="2" s="1"/>
  <c r="BU12" i="2"/>
  <c r="CL12" i="2"/>
  <c r="DC12" i="2" s="1"/>
  <c r="BT12" i="2"/>
  <c r="CK12" i="2"/>
  <c r="DB12" i="2" s="1"/>
  <c r="BN6" i="2"/>
  <c r="CE6" i="2"/>
  <c r="CV6" i="2" s="1"/>
  <c r="BK12" i="2"/>
  <c r="CB12" i="2"/>
  <c r="CS12" i="2" s="1"/>
  <c r="BN8" i="2"/>
  <c r="CE8" i="2"/>
  <c r="CV8" i="2" s="1"/>
  <c r="BM12" i="2"/>
  <c r="CD12" i="2"/>
  <c r="CU12" i="2" s="1"/>
  <c r="BJ12" i="2"/>
  <c r="CA12" i="2"/>
  <c r="CR12" i="2" s="1"/>
  <c r="BN12" i="2"/>
  <c r="CE12" i="2"/>
  <c r="CV12" i="2" s="1"/>
  <c r="BN9" i="2"/>
  <c r="CE9" i="2"/>
  <c r="CV9" i="2" s="1"/>
  <c r="BN11" i="2"/>
  <c r="CE11" i="2"/>
  <c r="CV11" i="2" s="1"/>
  <c r="BL12" i="2"/>
  <c r="CC12" i="2"/>
  <c r="CT12" i="2" s="1"/>
  <c r="BN10" i="2"/>
  <c r="CE10" i="2"/>
  <c r="CV10" i="2" s="1"/>
  <c r="BN7" i="2"/>
  <c r="CE7" i="2"/>
  <c r="CV7" i="2" s="1"/>
  <c r="BN5" i="2"/>
  <c r="CE5" i="2"/>
  <c r="CV5" i="2" s="1"/>
  <c r="BN4" i="2"/>
  <c r="CE4" i="2"/>
  <c r="CV4" i="2" s="1"/>
  <c r="BD13" i="2"/>
  <c r="BD29" i="2"/>
  <c r="AX27" i="2"/>
  <c r="AX11" i="2"/>
  <c r="AP13" i="2"/>
  <c r="AP29" i="2"/>
  <c r="BC13" i="2"/>
  <c r="BC29" i="2"/>
  <c r="AX6" i="2"/>
  <c r="AX22" i="2"/>
  <c r="AV29" i="2"/>
  <c r="AV13" i="2"/>
  <c r="AU13" i="2"/>
  <c r="AU29" i="2"/>
  <c r="B30" i="2"/>
  <c r="AM30" i="2" s="1"/>
  <c r="AN30" i="2" s="1"/>
  <c r="AN46" i="2" s="1"/>
  <c r="AO79" i="2" s="1"/>
  <c r="AC14" i="2"/>
  <c r="AA106" i="2" s="1"/>
  <c r="AB106" i="2" s="1"/>
  <c r="AA14" i="2"/>
  <c r="AA76" i="2" s="1"/>
  <c r="AB76" i="2" s="1"/>
  <c r="AG14" i="2"/>
  <c r="AA166" i="2" s="1"/>
  <c r="AB166" i="2" s="1"/>
  <c r="AF14" i="2"/>
  <c r="AA151" i="2" s="1"/>
  <c r="AB151" i="2" s="1"/>
  <c r="X14" i="2"/>
  <c r="AA31" i="2" s="1"/>
  <c r="AB31" i="2" s="1"/>
  <c r="AD14" i="2"/>
  <c r="AA121" i="2" s="1"/>
  <c r="AB121" i="2" s="1"/>
  <c r="Y14" i="2"/>
  <c r="AA46" i="2" s="1"/>
  <c r="AB46" i="2" s="1"/>
  <c r="AB14" i="2"/>
  <c r="AA91" i="2" s="1"/>
  <c r="AB91" i="2" s="1"/>
  <c r="AM14" i="2"/>
  <c r="AA256" i="2" s="1"/>
  <c r="AB256" i="2" s="1"/>
  <c r="AH14" i="2"/>
  <c r="AA181" i="2" s="1"/>
  <c r="AB181" i="2" s="1"/>
  <c r="AL14" i="2"/>
  <c r="AA241" i="2" s="1"/>
  <c r="AB241" i="2" s="1"/>
  <c r="AE14" i="2"/>
  <c r="AA136" i="2" s="1"/>
  <c r="AB136" i="2" s="1"/>
  <c r="Z14" i="2"/>
  <c r="AA61" i="2" s="1"/>
  <c r="AB61" i="2" s="1"/>
  <c r="AX9" i="2"/>
  <c r="AX25" i="2"/>
  <c r="AX20" i="2"/>
  <c r="AX4" i="2"/>
  <c r="AY13" i="2"/>
  <c r="AY29" i="2"/>
  <c r="AX23" i="2"/>
  <c r="AX7" i="2"/>
  <c r="AS29" i="2"/>
  <c r="AS13" i="2"/>
  <c r="AW29" i="2"/>
  <c r="AW13" i="2"/>
  <c r="AX26" i="2"/>
  <c r="AX10" i="2"/>
  <c r="AH5" i="2"/>
  <c r="AA172" i="2" s="1"/>
  <c r="AB172" i="2" s="1"/>
  <c r="AH4" i="2"/>
  <c r="AA171" i="2" s="1"/>
  <c r="AB171" i="2" s="1"/>
  <c r="AH6" i="2"/>
  <c r="AA173" i="2" s="1"/>
  <c r="AB173" i="2" s="1"/>
  <c r="AH7" i="2"/>
  <c r="AA174" i="2" s="1"/>
  <c r="AB174" i="2" s="1"/>
  <c r="AH8" i="2"/>
  <c r="AA175" i="2" s="1"/>
  <c r="AB175" i="2" s="1"/>
  <c r="AH9" i="2"/>
  <c r="AA176" i="2" s="1"/>
  <c r="AB176" i="2" s="1"/>
  <c r="AH10" i="2"/>
  <c r="AA177" i="2" s="1"/>
  <c r="AB177" i="2" s="1"/>
  <c r="AH11" i="2"/>
  <c r="AA178" i="2" s="1"/>
  <c r="AB178" i="2" s="1"/>
  <c r="AH12" i="2"/>
  <c r="AA179" i="2" s="1"/>
  <c r="AB179" i="2" s="1"/>
  <c r="AX29" i="2"/>
  <c r="AX13" i="2"/>
  <c r="AQ29" i="2"/>
  <c r="AQ13" i="2"/>
  <c r="AT29" i="2"/>
  <c r="AT13" i="2"/>
  <c r="AX12" i="2"/>
  <c r="AX28" i="2"/>
  <c r="AX24" i="2"/>
  <c r="AX8" i="2"/>
  <c r="AX5" i="2"/>
  <c r="AX21" i="2"/>
  <c r="AI14" i="2"/>
  <c r="AA196" i="2" s="1"/>
  <c r="AB196" i="2" s="1"/>
  <c r="AH3" i="2"/>
  <c r="BP3" i="2" s="1"/>
  <c r="CX3" i="2" s="1"/>
  <c r="BY12" i="5" l="1"/>
  <c r="CP12" i="5" s="1"/>
  <c r="BW12" i="5"/>
  <c r="CN12" i="5" s="1"/>
  <c r="Q53" i="9"/>
  <c r="I57" i="9" s="1"/>
  <c r="AQ44" i="2"/>
  <c r="AR77" i="2" s="1"/>
  <c r="Y74" i="2"/>
  <c r="AP44" i="5"/>
  <c r="AQ77" i="5" s="1"/>
  <c r="Y29" i="2"/>
  <c r="BG12" i="2"/>
  <c r="AO44" i="5"/>
  <c r="AP77" i="5" s="1"/>
  <c r="Q54" i="9"/>
  <c r="I59" i="9" s="1"/>
  <c r="Q51" i="9"/>
  <c r="I56" i="9" s="1"/>
  <c r="Q55" i="9"/>
  <c r="I58" i="9" s="1"/>
  <c r="Q52" i="9"/>
  <c r="I55" i="9" s="1"/>
  <c r="AO29" i="2"/>
  <c r="AO45" i="2" s="1"/>
  <c r="AP78" i="2" s="1"/>
  <c r="AA30" i="2"/>
  <c r="AB30" i="2" s="1"/>
  <c r="AQ29" i="5"/>
  <c r="AQ45" i="5" s="1"/>
  <c r="AR78" i="5" s="1"/>
  <c r="AA60" i="5"/>
  <c r="AB60" i="5" s="1"/>
  <c r="AR13" i="2"/>
  <c r="BZ13" i="2" s="1"/>
  <c r="CQ13" i="2" s="1"/>
  <c r="AA75" i="2"/>
  <c r="AB75" i="2" s="1"/>
  <c r="AP29" i="5"/>
  <c r="Y45" i="5" s="1"/>
  <c r="AA45" i="5"/>
  <c r="AB45" i="5" s="1"/>
  <c r="AO29" i="5"/>
  <c r="AO45" i="5" s="1"/>
  <c r="AP78" i="5" s="1"/>
  <c r="AA30" i="5"/>
  <c r="AB30" i="5" s="1"/>
  <c r="AR13" i="5"/>
  <c r="BZ13" i="5" s="1"/>
  <c r="CQ13" i="5" s="1"/>
  <c r="AA75" i="5"/>
  <c r="AB75" i="5" s="1"/>
  <c r="BW12" i="2"/>
  <c r="CN12" i="2" s="1"/>
  <c r="AQ13" i="5"/>
  <c r="BY13" i="5" s="1"/>
  <c r="CP13" i="5" s="1"/>
  <c r="BI12" i="5"/>
  <c r="AR29" i="5"/>
  <c r="Y75" i="5" s="1"/>
  <c r="AQ44" i="5"/>
  <c r="AR77" i="5" s="1"/>
  <c r="BG12" i="5"/>
  <c r="AO13" i="5"/>
  <c r="BF13" i="5" s="1"/>
  <c r="AO61" i="6"/>
  <c r="BE29" i="6" s="1"/>
  <c r="BE45" i="6" s="1"/>
  <c r="BF78" i="6" s="1"/>
  <c r="AQ61" i="6"/>
  <c r="BG29" i="6" s="1"/>
  <c r="BG45" i="6" s="1"/>
  <c r="BH78" i="6" s="1"/>
  <c r="W75" i="6"/>
  <c r="X75" i="6" s="1"/>
  <c r="W60" i="6"/>
  <c r="X60" i="6" s="1"/>
  <c r="AR61" i="6"/>
  <c r="BH29" i="6" s="1"/>
  <c r="BH45" i="6" s="1"/>
  <c r="BI78" i="6" s="1"/>
  <c r="AO13" i="2"/>
  <c r="BF13" i="2" s="1"/>
  <c r="AP13" i="5"/>
  <c r="BG13" i="5" s="1"/>
  <c r="B52" i="5"/>
  <c r="L40" i="9" s="1"/>
  <c r="AR29" i="2"/>
  <c r="Y75" i="2" s="1"/>
  <c r="Y165" i="6"/>
  <c r="AX45" i="6"/>
  <c r="AY78" i="6" s="1"/>
  <c r="BX12" i="6"/>
  <c r="CO12" i="6" s="1"/>
  <c r="BG12" i="6"/>
  <c r="Y184" i="6"/>
  <c r="AY49" i="6"/>
  <c r="AZ82" i="6" s="1"/>
  <c r="AU45" i="6"/>
  <c r="AV78" i="6" s="1"/>
  <c r="Y120" i="6"/>
  <c r="Y174" i="6"/>
  <c r="AY39" i="6"/>
  <c r="AZ72" i="6" s="1"/>
  <c r="AO44" i="6"/>
  <c r="AP77" i="6" s="1"/>
  <c r="Y29" i="6"/>
  <c r="Y255" i="6"/>
  <c r="BD45" i="6"/>
  <c r="BE78" i="6" s="1"/>
  <c r="AZ26" i="6"/>
  <c r="AZ10" i="6"/>
  <c r="AZ33" i="6"/>
  <c r="AZ17" i="6"/>
  <c r="CH13" i="6"/>
  <c r="CY13" i="6" s="1"/>
  <c r="BQ13" i="6"/>
  <c r="CD13" i="6"/>
  <c r="CU13" i="6" s="1"/>
  <c r="BM13" i="6"/>
  <c r="Y44" i="6"/>
  <c r="AP44" i="6"/>
  <c r="AQ77" i="6" s="1"/>
  <c r="CG4" i="6"/>
  <c r="CX4" i="6" s="1"/>
  <c r="BP4" i="6"/>
  <c r="CG10" i="6"/>
  <c r="CX10" i="6" s="1"/>
  <c r="BP10" i="6"/>
  <c r="CG14" i="6"/>
  <c r="CX14" i="6" s="1"/>
  <c r="BP14" i="6"/>
  <c r="CB13" i="6"/>
  <c r="CS13" i="6" s="1"/>
  <c r="BK13" i="6"/>
  <c r="CK13" i="6"/>
  <c r="DB13" i="6" s="1"/>
  <c r="BT13" i="6"/>
  <c r="BY12" i="6"/>
  <c r="CP12" i="6" s="1"/>
  <c r="BH12" i="6"/>
  <c r="CG16" i="6"/>
  <c r="CX16" i="6" s="1"/>
  <c r="BP16" i="6"/>
  <c r="CG11" i="6"/>
  <c r="CX11" i="6" s="1"/>
  <c r="BP11" i="6"/>
  <c r="CG13" i="6"/>
  <c r="CX13" i="6" s="1"/>
  <c r="BP13" i="6"/>
  <c r="CG5" i="6"/>
  <c r="CX5" i="6" s="1"/>
  <c r="BP5" i="6"/>
  <c r="CA13" i="6"/>
  <c r="CR13" i="6" s="1"/>
  <c r="BJ13" i="6"/>
  <c r="BZ12" i="6"/>
  <c r="CQ12" i="6" s="1"/>
  <c r="BI12" i="6"/>
  <c r="AZ25" i="6"/>
  <c r="AZ9" i="6"/>
  <c r="AZ21" i="6"/>
  <c r="AZ5" i="6"/>
  <c r="AZ30" i="6"/>
  <c r="AZ14" i="6"/>
  <c r="AZ34" i="6"/>
  <c r="AZ18" i="6"/>
  <c r="CG8" i="6"/>
  <c r="CX8" i="6" s="1"/>
  <c r="BP8" i="6"/>
  <c r="AP29" i="6"/>
  <c r="AP13" i="6"/>
  <c r="Y195" i="6"/>
  <c r="AZ45" i="6"/>
  <c r="BA78" i="6" s="1"/>
  <c r="Y185" i="6"/>
  <c r="AY50" i="6"/>
  <c r="AZ83" i="6" s="1"/>
  <c r="Y173" i="6"/>
  <c r="AY38" i="6"/>
  <c r="AZ71" i="6" s="1"/>
  <c r="Y150" i="6"/>
  <c r="AW45" i="6"/>
  <c r="AX78" i="6" s="1"/>
  <c r="AZ20" i="6"/>
  <c r="AZ4" i="6"/>
  <c r="AY40" i="6"/>
  <c r="AZ73" i="6" s="1"/>
  <c r="Y175" i="6"/>
  <c r="AO29" i="6"/>
  <c r="AO13" i="6"/>
  <c r="Y135" i="6"/>
  <c r="AV45" i="6"/>
  <c r="AW78" i="6" s="1"/>
  <c r="Y171" i="6"/>
  <c r="AY36" i="6"/>
  <c r="AZ69" i="6" s="1"/>
  <c r="Y177" i="6"/>
  <c r="AY42" i="6"/>
  <c r="AZ75" i="6" s="1"/>
  <c r="Y181" i="6"/>
  <c r="AY46" i="6"/>
  <c r="AZ79" i="6" s="1"/>
  <c r="Y105" i="6"/>
  <c r="AT45" i="6"/>
  <c r="AU78" i="6" s="1"/>
  <c r="Y240" i="6"/>
  <c r="BC45" i="6"/>
  <c r="BD78" i="6" s="1"/>
  <c r="AQ44" i="6"/>
  <c r="AR77" i="6" s="1"/>
  <c r="Y59" i="6"/>
  <c r="Y183" i="6"/>
  <c r="AY48" i="6"/>
  <c r="AZ81" i="6" s="1"/>
  <c r="Y178" i="6"/>
  <c r="AY43" i="6"/>
  <c r="AZ76" i="6" s="1"/>
  <c r="Y180" i="6"/>
  <c r="AY45" i="6"/>
  <c r="AZ78" i="6" s="1"/>
  <c r="Y172" i="6"/>
  <c r="AY37" i="6"/>
  <c r="AZ70" i="6" s="1"/>
  <c r="Y90" i="6"/>
  <c r="AS45" i="6"/>
  <c r="AT78" i="6" s="1"/>
  <c r="AR29" i="6"/>
  <c r="AR13" i="6"/>
  <c r="AQ29" i="6"/>
  <c r="AQ13" i="6"/>
  <c r="Y74" i="6"/>
  <c r="AR44" i="6"/>
  <c r="AS77" i="6" s="1"/>
  <c r="AZ28" i="6"/>
  <c r="AZ12" i="6"/>
  <c r="AZ24" i="6"/>
  <c r="AZ8" i="6"/>
  <c r="AJ3" i="6"/>
  <c r="BR3" i="6" s="1"/>
  <c r="CZ3" i="6" s="1"/>
  <c r="AZ31" i="6"/>
  <c r="AZ15" i="6"/>
  <c r="CG15" i="6"/>
  <c r="CX15" i="6" s="1"/>
  <c r="BP15" i="6"/>
  <c r="W45" i="6"/>
  <c r="X45" i="6" s="1"/>
  <c r="CG9" i="6"/>
  <c r="CX9" i="6" s="1"/>
  <c r="BP9" i="6"/>
  <c r="AZ22" i="6"/>
  <c r="AZ6" i="6"/>
  <c r="CG18" i="6"/>
  <c r="CX18" i="6" s="1"/>
  <c r="BP18" i="6"/>
  <c r="CF13" i="6"/>
  <c r="CW13" i="6" s="1"/>
  <c r="BO13" i="6"/>
  <c r="W30" i="6"/>
  <c r="X30" i="6" s="1"/>
  <c r="CG17" i="6"/>
  <c r="CX17" i="6" s="1"/>
  <c r="BP17" i="6"/>
  <c r="CG6" i="6"/>
  <c r="CX6" i="6" s="1"/>
  <c r="BP6" i="6"/>
  <c r="CC13" i="6"/>
  <c r="CT13" i="6" s="1"/>
  <c r="BL13" i="6"/>
  <c r="CE13" i="6"/>
  <c r="CV13" i="6" s="1"/>
  <c r="BN13" i="6"/>
  <c r="CG7" i="6"/>
  <c r="CX7" i="6" s="1"/>
  <c r="BP7" i="6"/>
  <c r="BW12" i="6"/>
  <c r="CN12" i="6" s="1"/>
  <c r="BF12" i="6"/>
  <c r="CL13" i="6"/>
  <c r="DC13" i="6" s="1"/>
  <c r="BU13" i="6"/>
  <c r="AZ27" i="6"/>
  <c r="AZ11" i="6"/>
  <c r="AZ23" i="6"/>
  <c r="AZ7" i="6"/>
  <c r="AZ32" i="6"/>
  <c r="AZ16" i="6"/>
  <c r="Y182" i="6"/>
  <c r="AY47" i="6"/>
  <c r="AZ80" i="6" s="1"/>
  <c r="AP61" i="6"/>
  <c r="BF29" i="6" s="1"/>
  <c r="BF45" i="6" s="1"/>
  <c r="BG78" i="6" s="1"/>
  <c r="Y176" i="6"/>
  <c r="AY41" i="6"/>
  <c r="AZ74" i="6" s="1"/>
  <c r="Y210" i="5"/>
  <c r="BA45" i="5"/>
  <c r="BB78" i="5" s="1"/>
  <c r="CI6" i="5"/>
  <c r="CZ6" i="5" s="1"/>
  <c r="BR6" i="5"/>
  <c r="CI17" i="5"/>
  <c r="CZ17" i="5" s="1"/>
  <c r="BR17" i="5"/>
  <c r="CI14" i="5"/>
  <c r="CZ14" i="5" s="1"/>
  <c r="BR14" i="5"/>
  <c r="BB23" i="5"/>
  <c r="BB7" i="5"/>
  <c r="BB22" i="5"/>
  <c r="BB6" i="5"/>
  <c r="Y208" i="5"/>
  <c r="BA43" i="5"/>
  <c r="BB76" i="5" s="1"/>
  <c r="CI5" i="5"/>
  <c r="CZ5" i="5" s="1"/>
  <c r="BR5" i="5"/>
  <c r="CI8" i="5"/>
  <c r="CZ8" i="5" s="1"/>
  <c r="BR8" i="5"/>
  <c r="CI15" i="5"/>
  <c r="CZ15" i="5" s="1"/>
  <c r="BR15" i="5"/>
  <c r="Y203" i="5"/>
  <c r="BA38" i="5"/>
  <c r="BB71" i="5" s="1"/>
  <c r="BA49" i="5"/>
  <c r="BB82" i="5" s="1"/>
  <c r="Y214" i="5"/>
  <c r="Y211" i="5"/>
  <c r="BA46" i="5"/>
  <c r="BB79" i="5" s="1"/>
  <c r="BB26" i="5"/>
  <c r="BB10" i="5"/>
  <c r="BB32" i="5"/>
  <c r="BB16" i="5"/>
  <c r="BB18" i="5"/>
  <c r="BB34" i="5"/>
  <c r="BR11" i="5"/>
  <c r="CI11" i="5"/>
  <c r="CZ11" i="5" s="1"/>
  <c r="BB11" i="5"/>
  <c r="BB27" i="5"/>
  <c r="Y202" i="5"/>
  <c r="BA37" i="5"/>
  <c r="BB70" i="5" s="1"/>
  <c r="Y205" i="5"/>
  <c r="BA40" i="5"/>
  <c r="BB73" i="5" s="1"/>
  <c r="CI18" i="5"/>
  <c r="CZ18" i="5" s="1"/>
  <c r="BR18" i="5"/>
  <c r="CI10" i="5"/>
  <c r="CZ10" i="5" s="1"/>
  <c r="BR10" i="5"/>
  <c r="CI12" i="5"/>
  <c r="CZ12" i="5" s="1"/>
  <c r="BR12" i="5"/>
  <c r="BB13" i="5"/>
  <c r="BB29" i="5"/>
  <c r="BB25" i="5"/>
  <c r="BB9" i="5"/>
  <c r="BB20" i="5"/>
  <c r="BB4" i="5"/>
  <c r="BB5" i="5"/>
  <c r="BB21" i="5"/>
  <c r="BR7" i="5"/>
  <c r="CI7" i="5"/>
  <c r="CZ7" i="5" s="1"/>
  <c r="CI4" i="5"/>
  <c r="CZ4" i="5" s="1"/>
  <c r="BR4" i="5"/>
  <c r="Y213" i="5"/>
  <c r="BA48" i="5"/>
  <c r="BB81" i="5" s="1"/>
  <c r="CI9" i="5"/>
  <c r="CZ9" i="5" s="1"/>
  <c r="BR9" i="5"/>
  <c r="Y212" i="5"/>
  <c r="BA47" i="5"/>
  <c r="BB80" i="5" s="1"/>
  <c r="BB17" i="5"/>
  <c r="BB33" i="5"/>
  <c r="CI16" i="5"/>
  <c r="CZ16" i="5" s="1"/>
  <c r="BR16" i="5"/>
  <c r="Y206" i="5"/>
  <c r="BA41" i="5"/>
  <c r="BB74" i="5" s="1"/>
  <c r="CI13" i="5"/>
  <c r="CZ13" i="5" s="1"/>
  <c r="BR13" i="5"/>
  <c r="Y215" i="5"/>
  <c r="BA50" i="5"/>
  <c r="BB83" i="5" s="1"/>
  <c r="Y207" i="5"/>
  <c r="BA42" i="5"/>
  <c r="BB75" i="5" s="1"/>
  <c r="Y209" i="5"/>
  <c r="BA44" i="5"/>
  <c r="BB77" i="5" s="1"/>
  <c r="BB12" i="5"/>
  <c r="BB28" i="5"/>
  <c r="BB8" i="5"/>
  <c r="BB24" i="5"/>
  <c r="BB14" i="5"/>
  <c r="BB30" i="5"/>
  <c r="BB31" i="5"/>
  <c r="BB15" i="5"/>
  <c r="Y204" i="5"/>
  <c r="BA39" i="5"/>
  <c r="BB72" i="5" s="1"/>
  <c r="Y201" i="5"/>
  <c r="BA36" i="5"/>
  <c r="BB69" i="5" s="1"/>
  <c r="BX13" i="4"/>
  <c r="CO13" i="4" s="1"/>
  <c r="BG13" i="4"/>
  <c r="Y196" i="4"/>
  <c r="AZ46" i="4"/>
  <c r="BA79" i="4" s="1"/>
  <c r="BA33" i="4"/>
  <c r="BA17" i="4"/>
  <c r="CH8" i="4"/>
  <c r="CY8" i="4" s="1"/>
  <c r="BQ8" i="4"/>
  <c r="BY13" i="4"/>
  <c r="CP13" i="4" s="1"/>
  <c r="BH13" i="4"/>
  <c r="Y197" i="4"/>
  <c r="AZ47" i="4"/>
  <c r="BA80" i="4" s="1"/>
  <c r="Y188" i="4"/>
  <c r="AZ38" i="4"/>
  <c r="BA71" i="4" s="1"/>
  <c r="Y45" i="4"/>
  <c r="AP45" i="4"/>
  <c r="AQ78" i="4" s="1"/>
  <c r="BA29" i="4"/>
  <c r="BA13" i="4"/>
  <c r="BA9" i="4"/>
  <c r="BA25" i="4"/>
  <c r="BA21" i="4"/>
  <c r="BA5" i="4"/>
  <c r="BA30" i="4"/>
  <c r="BA14" i="4"/>
  <c r="BA34" i="4"/>
  <c r="BA18" i="4"/>
  <c r="Y193" i="4"/>
  <c r="AZ43" i="4"/>
  <c r="BA76" i="4" s="1"/>
  <c r="Y186" i="4"/>
  <c r="AZ36" i="4"/>
  <c r="BA69" i="4" s="1"/>
  <c r="Y190" i="4"/>
  <c r="AZ40" i="4"/>
  <c r="BA73" i="4" s="1"/>
  <c r="AO45" i="4"/>
  <c r="AP78" i="4" s="1"/>
  <c r="Y30" i="4"/>
  <c r="Y187" i="4"/>
  <c r="AZ37" i="4"/>
  <c r="BA70" i="4" s="1"/>
  <c r="CH15" i="4"/>
  <c r="CY15" i="4" s="1"/>
  <c r="BQ15" i="4"/>
  <c r="BA22" i="4"/>
  <c r="BA6" i="4"/>
  <c r="CH5" i="4"/>
  <c r="CY5" i="4" s="1"/>
  <c r="BQ5" i="4"/>
  <c r="AQ45" i="4"/>
  <c r="AR78" i="4" s="1"/>
  <c r="Y60" i="4"/>
  <c r="Y200" i="4"/>
  <c r="AZ50" i="4"/>
  <c r="BA83" i="4" s="1"/>
  <c r="CH10" i="4"/>
  <c r="CY10" i="4" s="1"/>
  <c r="BQ10" i="4"/>
  <c r="BA28" i="4"/>
  <c r="BA12" i="4"/>
  <c r="BA24" i="4"/>
  <c r="BA8" i="4"/>
  <c r="AK3" i="4"/>
  <c r="BS3" i="4" s="1"/>
  <c r="DA3" i="4" s="1"/>
  <c r="BA31" i="4"/>
  <c r="BA15" i="4"/>
  <c r="CH7" i="4"/>
  <c r="CY7" i="4" s="1"/>
  <c r="BQ7" i="4"/>
  <c r="CH17" i="4"/>
  <c r="CY17" i="4" s="1"/>
  <c r="BQ17" i="4"/>
  <c r="CH12" i="4"/>
  <c r="CY12" i="4" s="1"/>
  <c r="BQ12" i="4"/>
  <c r="BZ13" i="4"/>
  <c r="CQ13" i="4" s="1"/>
  <c r="BI13" i="4"/>
  <c r="CH16" i="4"/>
  <c r="CY16" i="4" s="1"/>
  <c r="BQ16" i="4"/>
  <c r="CH9" i="4"/>
  <c r="CY9" i="4" s="1"/>
  <c r="BQ9" i="4"/>
  <c r="CH6" i="4"/>
  <c r="CY6" i="4" s="1"/>
  <c r="BQ6" i="4"/>
  <c r="BA26" i="4"/>
  <c r="BA10" i="4"/>
  <c r="BA20" i="4"/>
  <c r="BA4" i="4"/>
  <c r="CH11" i="4"/>
  <c r="CY11" i="4" s="1"/>
  <c r="BQ11" i="4"/>
  <c r="CH4" i="4"/>
  <c r="CY4" i="4" s="1"/>
  <c r="BQ4" i="4"/>
  <c r="BW13" i="4"/>
  <c r="CN13" i="4" s="1"/>
  <c r="BF13" i="4"/>
  <c r="CH18" i="4"/>
  <c r="CY18" i="4" s="1"/>
  <c r="BQ18" i="4"/>
  <c r="Y192" i="4"/>
  <c r="AZ42" i="4"/>
  <c r="BA75" i="4" s="1"/>
  <c r="CH14" i="4"/>
  <c r="CY14" i="4" s="1"/>
  <c r="BQ14" i="4"/>
  <c r="BA27" i="4"/>
  <c r="BA11" i="4"/>
  <c r="BA23" i="4"/>
  <c r="BA7" i="4"/>
  <c r="BA32" i="4"/>
  <c r="BA16" i="4"/>
  <c r="Y189" i="4"/>
  <c r="AZ39" i="4"/>
  <c r="BA72" i="4" s="1"/>
  <c r="Y199" i="4"/>
  <c r="AZ49" i="4"/>
  <c r="BA82" i="4" s="1"/>
  <c r="AZ44" i="4"/>
  <c r="BA77" i="4" s="1"/>
  <c r="Y194" i="4"/>
  <c r="Y75" i="4"/>
  <c r="AR45" i="4"/>
  <c r="AS78" i="4" s="1"/>
  <c r="Y198" i="4"/>
  <c r="AZ48" i="4"/>
  <c r="BA81" i="4" s="1"/>
  <c r="Y191" i="4"/>
  <c r="AZ41" i="4"/>
  <c r="BA74" i="4" s="1"/>
  <c r="Y60" i="2"/>
  <c r="AQ45" i="2"/>
  <c r="AR78" i="2" s="1"/>
  <c r="Y45" i="2"/>
  <c r="AP45" i="2"/>
  <c r="AQ78" i="2" s="1"/>
  <c r="Y240" i="2"/>
  <c r="BC45" i="2"/>
  <c r="BD78" i="2" s="1"/>
  <c r="Y255" i="2"/>
  <c r="BD45" i="2"/>
  <c r="BE78" i="2" s="1"/>
  <c r="Y180" i="2"/>
  <c r="AY45" i="2"/>
  <c r="AZ78" i="2" s="1"/>
  <c r="Y162" i="2"/>
  <c r="AX42" i="2"/>
  <c r="AY75" i="2" s="1"/>
  <c r="Y135" i="2"/>
  <c r="AV45" i="2"/>
  <c r="AW78" i="2" s="1"/>
  <c r="Y163" i="2"/>
  <c r="AX43" i="2"/>
  <c r="AY76" i="2" s="1"/>
  <c r="Y160" i="2"/>
  <c r="AX40" i="2"/>
  <c r="AY73" i="2" s="1"/>
  <c r="Y165" i="2"/>
  <c r="AX45" i="2"/>
  <c r="AY78" i="2" s="1"/>
  <c r="Y158" i="2"/>
  <c r="AX38" i="2"/>
  <c r="AY71" i="2" s="1"/>
  <c r="Y157" i="2"/>
  <c r="AX37" i="2"/>
  <c r="AY70" i="2" s="1"/>
  <c r="Y164" i="2"/>
  <c r="AX44" i="2"/>
  <c r="AY77" i="2" s="1"/>
  <c r="Y150" i="2"/>
  <c r="AW45" i="2"/>
  <c r="AX78" i="2" s="1"/>
  <c r="Y159" i="2"/>
  <c r="AX39" i="2"/>
  <c r="AY72" i="2" s="1"/>
  <c r="Y156" i="2"/>
  <c r="AX36" i="2"/>
  <c r="AY69" i="2" s="1"/>
  <c r="Y161" i="2"/>
  <c r="AX41" i="2"/>
  <c r="AY74" i="2" s="1"/>
  <c r="Y90" i="2"/>
  <c r="AS45" i="2"/>
  <c r="AT78" i="2" s="1"/>
  <c r="Y105" i="2"/>
  <c r="AT45" i="2"/>
  <c r="AU78" i="2" s="1"/>
  <c r="Y120" i="2"/>
  <c r="AU45" i="2"/>
  <c r="AV78" i="2" s="1"/>
  <c r="BZ12" i="2"/>
  <c r="CQ12" i="2" s="1"/>
  <c r="BY12" i="2"/>
  <c r="CP12" i="2" s="1"/>
  <c r="BP13" i="2"/>
  <c r="CG13" i="2"/>
  <c r="CX13" i="2" s="1"/>
  <c r="BO9" i="2"/>
  <c r="CF9" i="2"/>
  <c r="CW9" i="2" s="1"/>
  <c r="BL13" i="2"/>
  <c r="CC13" i="2"/>
  <c r="CT13" i="2" s="1"/>
  <c r="BT13" i="2"/>
  <c r="CK13" i="2"/>
  <c r="DB13" i="2" s="1"/>
  <c r="BU13" i="2"/>
  <c r="CL13" i="2"/>
  <c r="DC13" i="2" s="1"/>
  <c r="BO12" i="2"/>
  <c r="CF12" i="2"/>
  <c r="CW12" i="2" s="1"/>
  <c r="BO10" i="2"/>
  <c r="CF10" i="2"/>
  <c r="CW10" i="2" s="1"/>
  <c r="BJ13" i="2"/>
  <c r="CA13" i="2"/>
  <c r="CR13" i="2" s="1"/>
  <c r="BO11" i="2"/>
  <c r="CF11" i="2"/>
  <c r="CW11" i="2" s="1"/>
  <c r="BN13" i="2"/>
  <c r="CE13" i="2"/>
  <c r="CV13" i="2" s="1"/>
  <c r="BO7" i="2"/>
  <c r="CF7" i="2"/>
  <c r="CW7" i="2" s="1"/>
  <c r="BO4" i="2"/>
  <c r="CF4" i="2"/>
  <c r="CW4" i="2" s="1"/>
  <c r="BO5" i="2"/>
  <c r="CF5" i="2"/>
  <c r="CW5" i="2" s="1"/>
  <c r="BM13" i="2"/>
  <c r="CD13" i="2"/>
  <c r="CU13" i="2" s="1"/>
  <c r="BO8" i="2"/>
  <c r="CF8" i="2"/>
  <c r="CW8" i="2" s="1"/>
  <c r="BK13" i="2"/>
  <c r="CB13" i="2"/>
  <c r="CS13" i="2" s="1"/>
  <c r="BO13" i="2"/>
  <c r="CF13" i="2"/>
  <c r="CW13" i="2" s="1"/>
  <c r="BH13" i="2"/>
  <c r="BY13" i="2"/>
  <c r="CP13" i="2" s="1"/>
  <c r="BO6" i="2"/>
  <c r="CF6" i="2"/>
  <c r="CW6" i="2" s="1"/>
  <c r="BG13" i="2"/>
  <c r="BX13" i="2"/>
  <c r="CO13" i="2" s="1"/>
  <c r="AZ14" i="2"/>
  <c r="AZ30" i="2"/>
  <c r="B31" i="2"/>
  <c r="AM31" i="2" s="1"/>
  <c r="AN31" i="2" s="1"/>
  <c r="AN47" i="2" s="1"/>
  <c r="AO80" i="2" s="1"/>
  <c r="AH15" i="2"/>
  <c r="AA182" i="2" s="1"/>
  <c r="AB182" i="2" s="1"/>
  <c r="AL15" i="2"/>
  <c r="AA242" i="2" s="1"/>
  <c r="AB242" i="2" s="1"/>
  <c r="X15" i="2"/>
  <c r="AA32" i="2" s="1"/>
  <c r="AB32" i="2" s="1"/>
  <c r="AE15" i="2"/>
  <c r="AA137" i="2" s="1"/>
  <c r="AB137" i="2" s="1"/>
  <c r="AM15" i="2"/>
  <c r="AA257" i="2" s="1"/>
  <c r="AB257" i="2" s="1"/>
  <c r="AI15" i="2"/>
  <c r="AA197" i="2" s="1"/>
  <c r="AB197" i="2" s="1"/>
  <c r="AG15" i="2"/>
  <c r="AA167" i="2" s="1"/>
  <c r="AB167" i="2" s="1"/>
  <c r="Y15" i="2"/>
  <c r="AA47" i="2" s="1"/>
  <c r="AB47" i="2" s="1"/>
  <c r="AB15" i="2"/>
  <c r="AA92" i="2" s="1"/>
  <c r="AB92" i="2" s="1"/>
  <c r="AF15" i="2"/>
  <c r="AA152" i="2" s="1"/>
  <c r="AB152" i="2" s="1"/>
  <c r="AA15" i="2"/>
  <c r="AA77" i="2" s="1"/>
  <c r="AB77" i="2" s="1"/>
  <c r="Z15" i="2"/>
  <c r="AA62" i="2" s="1"/>
  <c r="AB62" i="2" s="1"/>
  <c r="AC15" i="2"/>
  <c r="AA107" i="2" s="1"/>
  <c r="AB107" i="2" s="1"/>
  <c r="AD15" i="2"/>
  <c r="AA122" i="2" s="1"/>
  <c r="AB122" i="2" s="1"/>
  <c r="AQ14" i="2"/>
  <c r="AQ30" i="2"/>
  <c r="AP30" i="2"/>
  <c r="AP14" i="2"/>
  <c r="AY12" i="2"/>
  <c r="AY28" i="2"/>
  <c r="AY8" i="2"/>
  <c r="AY24" i="2"/>
  <c r="AY21" i="2"/>
  <c r="AY5" i="2"/>
  <c r="AV30" i="2"/>
  <c r="AV14" i="2"/>
  <c r="AU14" i="2"/>
  <c r="AU30" i="2"/>
  <c r="AX30" i="2"/>
  <c r="AX14" i="2"/>
  <c r="AY9" i="2"/>
  <c r="AY25" i="2"/>
  <c r="AW14" i="2"/>
  <c r="AW30" i="2"/>
  <c r="AY11" i="2"/>
  <c r="AY27" i="2"/>
  <c r="AY7" i="2"/>
  <c r="AY23" i="2"/>
  <c r="BC30" i="2"/>
  <c r="BC14" i="2"/>
  <c r="BD30" i="2"/>
  <c r="BD14" i="2"/>
  <c r="AO14" i="2"/>
  <c r="AO30" i="2"/>
  <c r="AR30" i="2"/>
  <c r="AR14" i="2"/>
  <c r="AY20" i="2"/>
  <c r="AY4" i="2"/>
  <c r="AI4" i="2"/>
  <c r="AA186" i="2" s="1"/>
  <c r="AB186" i="2" s="1"/>
  <c r="AI5" i="2"/>
  <c r="AA187" i="2" s="1"/>
  <c r="AB187" i="2" s="1"/>
  <c r="AI6" i="2"/>
  <c r="AA188" i="2" s="1"/>
  <c r="AB188" i="2" s="1"/>
  <c r="AI7" i="2"/>
  <c r="AA189" i="2" s="1"/>
  <c r="AB189" i="2" s="1"/>
  <c r="AI8" i="2"/>
  <c r="AA190" i="2" s="1"/>
  <c r="AB190" i="2" s="1"/>
  <c r="AI9" i="2"/>
  <c r="AA191" i="2" s="1"/>
  <c r="AB191" i="2" s="1"/>
  <c r="AI10" i="2"/>
  <c r="AA192" i="2" s="1"/>
  <c r="AB192" i="2" s="1"/>
  <c r="AI11" i="2"/>
  <c r="AA193" i="2" s="1"/>
  <c r="AB193" i="2" s="1"/>
  <c r="AI12" i="2"/>
  <c r="AA194" i="2" s="1"/>
  <c r="AB194" i="2" s="1"/>
  <c r="AI13" i="2"/>
  <c r="AA195" i="2" s="1"/>
  <c r="AB195" i="2" s="1"/>
  <c r="AY10" i="2"/>
  <c r="AY26" i="2"/>
  <c r="AY22" i="2"/>
  <c r="AY6" i="2"/>
  <c r="AY30" i="2"/>
  <c r="AY14" i="2"/>
  <c r="AS14" i="2"/>
  <c r="AS30" i="2"/>
  <c r="AT30" i="2"/>
  <c r="AT14" i="2"/>
  <c r="AJ15" i="2"/>
  <c r="AA212" i="2" s="1"/>
  <c r="AB212" i="2" s="1"/>
  <c r="AI3" i="2"/>
  <c r="BQ3" i="2" s="1"/>
  <c r="CY3" i="2" s="1"/>
  <c r="N52" i="9" l="1"/>
  <c r="F55" i="9" s="1"/>
  <c r="BH13" i="5"/>
  <c r="Y30" i="2"/>
  <c r="BI13" i="2"/>
  <c r="Y30" i="5"/>
  <c r="BW13" i="5"/>
  <c r="CN13" i="5" s="1"/>
  <c r="N54" i="9"/>
  <c r="F59" i="9" s="1"/>
  <c r="N55" i="9"/>
  <c r="F58" i="9" s="1"/>
  <c r="N51" i="9"/>
  <c r="F56" i="9" s="1"/>
  <c r="N53" i="9"/>
  <c r="F57" i="9" s="1"/>
  <c r="Y60" i="5"/>
  <c r="BI13" i="5"/>
  <c r="AP45" i="5"/>
  <c r="AQ78" i="5" s="1"/>
  <c r="AR45" i="5"/>
  <c r="AS78" i="5" s="1"/>
  <c r="BX13" i="5"/>
  <c r="CO13" i="5" s="1"/>
  <c r="BW13" i="2"/>
  <c r="CN13" i="2" s="1"/>
  <c r="AR45" i="2"/>
  <c r="AS78" i="2" s="1"/>
  <c r="L41" i="9"/>
  <c r="Y189" i="6"/>
  <c r="AZ39" i="6"/>
  <c r="BA72" i="6" s="1"/>
  <c r="BA30" i="6"/>
  <c r="BA14" i="6"/>
  <c r="BX13" i="6"/>
  <c r="CO13" i="6" s="1"/>
  <c r="BG13" i="6"/>
  <c r="CH5" i="6"/>
  <c r="CY5" i="6" s="1"/>
  <c r="BQ5" i="6"/>
  <c r="CH16" i="6"/>
  <c r="CY16" i="6" s="1"/>
  <c r="BQ16" i="6"/>
  <c r="CH11" i="6"/>
  <c r="CY11" i="6" s="1"/>
  <c r="BQ11" i="6"/>
  <c r="CH15" i="6"/>
  <c r="CY15" i="6" s="1"/>
  <c r="BQ15" i="6"/>
  <c r="BA27" i="6"/>
  <c r="BA11" i="6"/>
  <c r="BA23" i="6"/>
  <c r="BA7" i="6"/>
  <c r="BA32" i="6"/>
  <c r="BA16" i="6"/>
  <c r="BA31" i="6"/>
  <c r="BA15" i="6"/>
  <c r="Y190" i="6"/>
  <c r="AZ40" i="6"/>
  <c r="BA73" i="6" s="1"/>
  <c r="Y75" i="6"/>
  <c r="AR45" i="6"/>
  <c r="AS78" i="6" s="1"/>
  <c r="Y45" i="6"/>
  <c r="AP45" i="6"/>
  <c r="AQ78" i="6" s="1"/>
  <c r="Y200" i="6"/>
  <c r="AZ50" i="6"/>
  <c r="BA83" i="6" s="1"/>
  <c r="Y187" i="6"/>
  <c r="AZ37" i="6"/>
  <c r="BA70" i="6" s="1"/>
  <c r="Y192" i="6"/>
  <c r="AZ42" i="6"/>
  <c r="BA75" i="6" s="1"/>
  <c r="BA28" i="6"/>
  <c r="BA12" i="6"/>
  <c r="AK3" i="6"/>
  <c r="BS3" i="6" s="1"/>
  <c r="DA3" i="6" s="1"/>
  <c r="BZ13" i="6"/>
  <c r="CQ13" i="6" s="1"/>
  <c r="BI13" i="6"/>
  <c r="Y198" i="6"/>
  <c r="AZ48" i="6"/>
  <c r="BA81" i="6" s="1"/>
  <c r="Y193" i="6"/>
  <c r="AZ43" i="6"/>
  <c r="BA76" i="6" s="1"/>
  <c r="CH6" i="6"/>
  <c r="CY6" i="6" s="1"/>
  <c r="BQ6" i="6"/>
  <c r="Y197" i="6"/>
  <c r="AZ47" i="6"/>
  <c r="BA80" i="6" s="1"/>
  <c r="BA26" i="6"/>
  <c r="BA10" i="6"/>
  <c r="BA22" i="6"/>
  <c r="BA6" i="6"/>
  <c r="BA33" i="6"/>
  <c r="BA17" i="6"/>
  <c r="CH12" i="6"/>
  <c r="CY12" i="6" s="1"/>
  <c r="BQ12" i="6"/>
  <c r="BY13" i="6"/>
  <c r="CP13" i="6" s="1"/>
  <c r="BH13" i="6"/>
  <c r="BW13" i="6"/>
  <c r="CN13" i="6" s="1"/>
  <c r="BF13" i="6"/>
  <c r="CH4" i="6"/>
  <c r="CY4" i="6" s="1"/>
  <c r="BQ4" i="6"/>
  <c r="CH14" i="6"/>
  <c r="CY14" i="6" s="1"/>
  <c r="BQ14" i="6"/>
  <c r="CH9" i="6"/>
  <c r="CY9" i="6" s="1"/>
  <c r="BQ9" i="6"/>
  <c r="CH17" i="6"/>
  <c r="CY17" i="6" s="1"/>
  <c r="BQ17" i="6"/>
  <c r="BA24" i="6"/>
  <c r="BA8" i="6"/>
  <c r="CH8" i="6"/>
  <c r="CY8" i="6" s="1"/>
  <c r="BQ8" i="6"/>
  <c r="CH18" i="6"/>
  <c r="CY18" i="6" s="1"/>
  <c r="BQ18" i="6"/>
  <c r="CH10" i="6"/>
  <c r="CY10" i="6" s="1"/>
  <c r="BQ10" i="6"/>
  <c r="CH7" i="6"/>
  <c r="CY7" i="6" s="1"/>
  <c r="BQ7" i="6"/>
  <c r="Y188" i="6"/>
  <c r="AZ38" i="6"/>
  <c r="BA71" i="6" s="1"/>
  <c r="BA29" i="6"/>
  <c r="BA13" i="6"/>
  <c r="BA9" i="6"/>
  <c r="BA25" i="6"/>
  <c r="BA21" i="6"/>
  <c r="BA5" i="6"/>
  <c r="BA20" i="6"/>
  <c r="BA4" i="6"/>
  <c r="BA18" i="6"/>
  <c r="BA34" i="6"/>
  <c r="Y194" i="6"/>
  <c r="AZ44" i="6"/>
  <c r="BA77" i="6" s="1"/>
  <c r="Y60" i="6"/>
  <c r="AQ45" i="6"/>
  <c r="AR78" i="6" s="1"/>
  <c r="AO45" i="6"/>
  <c r="AP78" i="6" s="1"/>
  <c r="Y30" i="6"/>
  <c r="Y186" i="6"/>
  <c r="AZ36" i="6"/>
  <c r="BA69" i="6" s="1"/>
  <c r="Y196" i="6"/>
  <c r="AZ46" i="6"/>
  <c r="BA79" i="6" s="1"/>
  <c r="Y191" i="6"/>
  <c r="AZ41" i="6"/>
  <c r="BA74" i="6" s="1"/>
  <c r="Y199" i="6"/>
  <c r="AZ49" i="6"/>
  <c r="BA82" i="6" s="1"/>
  <c r="Y226" i="5"/>
  <c r="BB46" i="5"/>
  <c r="BC79" i="5" s="1"/>
  <c r="Y224" i="5"/>
  <c r="BB44" i="5"/>
  <c r="BC77" i="5" s="1"/>
  <c r="CJ4" i="5"/>
  <c r="DA4" i="5" s="1"/>
  <c r="BS4" i="5"/>
  <c r="Y223" i="5"/>
  <c r="BB43" i="5"/>
  <c r="BC76" i="5" s="1"/>
  <c r="CJ10" i="5"/>
  <c r="DA10" i="5" s="1"/>
  <c r="BS10" i="5"/>
  <c r="CJ7" i="5"/>
  <c r="DA7" i="5" s="1"/>
  <c r="BS7" i="5"/>
  <c r="CJ14" i="5"/>
  <c r="DA14" i="5" s="1"/>
  <c r="BS14" i="5"/>
  <c r="CJ12" i="5"/>
  <c r="DA12" i="5" s="1"/>
  <c r="BS12" i="5"/>
  <c r="CJ17" i="5"/>
  <c r="DA17" i="5" s="1"/>
  <c r="BS17" i="5"/>
  <c r="Y216" i="5"/>
  <c r="BB36" i="5"/>
  <c r="BC69" i="5" s="1"/>
  <c r="BS13" i="5"/>
  <c r="CJ13" i="5"/>
  <c r="DA13" i="5" s="1"/>
  <c r="CJ11" i="5"/>
  <c r="DA11" i="5" s="1"/>
  <c r="BS11" i="5"/>
  <c r="CJ18" i="5"/>
  <c r="DA18" i="5" s="1"/>
  <c r="BS18" i="5"/>
  <c r="Y222" i="5"/>
  <c r="BB42" i="5"/>
  <c r="BC75" i="5" s="1"/>
  <c r="Y219" i="5"/>
  <c r="BB39" i="5"/>
  <c r="BC72" i="5" s="1"/>
  <c r="Y230" i="5"/>
  <c r="BB50" i="5"/>
  <c r="BC83" i="5" s="1"/>
  <c r="CJ15" i="5"/>
  <c r="DA15" i="5" s="1"/>
  <c r="BS15" i="5"/>
  <c r="Y220" i="5"/>
  <c r="BB40" i="5"/>
  <c r="BC73" i="5" s="1"/>
  <c r="Y217" i="5"/>
  <c r="BB37" i="5"/>
  <c r="BC70" i="5" s="1"/>
  <c r="CJ9" i="5"/>
  <c r="DA9" i="5" s="1"/>
  <c r="BS9" i="5"/>
  <c r="CJ16" i="5"/>
  <c r="DA16" i="5" s="1"/>
  <c r="BS16" i="5"/>
  <c r="CJ6" i="5"/>
  <c r="DA6" i="5" s="1"/>
  <c r="BS6" i="5"/>
  <c r="Y229" i="5"/>
  <c r="BB49" i="5"/>
  <c r="BC82" i="5" s="1"/>
  <c r="Y225" i="5"/>
  <c r="BB45" i="5"/>
  <c r="BC78" i="5" s="1"/>
  <c r="Y227" i="5"/>
  <c r="BB47" i="5"/>
  <c r="BC80" i="5" s="1"/>
  <c r="CJ8" i="5"/>
  <c r="DA8" i="5" s="1"/>
  <c r="BS8" i="5"/>
  <c r="CJ5" i="5"/>
  <c r="DA5" i="5" s="1"/>
  <c r="BS5" i="5"/>
  <c r="Y221" i="5"/>
  <c r="BB41" i="5"/>
  <c r="BC74" i="5" s="1"/>
  <c r="Y228" i="5"/>
  <c r="BB48" i="5"/>
  <c r="BC81" i="5" s="1"/>
  <c r="Y218" i="5"/>
  <c r="BB38" i="5"/>
  <c r="BC71" i="5" s="1"/>
  <c r="BB29" i="4"/>
  <c r="BB13" i="4"/>
  <c r="CI6" i="4"/>
  <c r="CZ6" i="4" s="1"/>
  <c r="BR6" i="4"/>
  <c r="CI14" i="4"/>
  <c r="CZ14" i="4" s="1"/>
  <c r="BR14" i="4"/>
  <c r="Y204" i="4"/>
  <c r="BA39" i="4"/>
  <c r="BB72" i="4" s="1"/>
  <c r="Y201" i="4"/>
  <c r="BA36" i="4"/>
  <c r="BB69" i="4" s="1"/>
  <c r="BB28" i="4"/>
  <c r="BB12" i="4"/>
  <c r="BB24" i="4"/>
  <c r="BB8" i="4"/>
  <c r="BB20" i="4"/>
  <c r="BB4" i="4"/>
  <c r="BB21" i="4"/>
  <c r="BB5" i="4"/>
  <c r="Y205" i="4"/>
  <c r="BA40" i="4"/>
  <c r="BB73" i="4" s="1"/>
  <c r="Y203" i="4"/>
  <c r="BA38" i="4"/>
  <c r="BB71" i="4" s="1"/>
  <c r="Y211" i="4"/>
  <c r="BA46" i="4"/>
  <c r="BB79" i="4" s="1"/>
  <c r="CI9" i="4"/>
  <c r="CZ9" i="4" s="1"/>
  <c r="BR9" i="4"/>
  <c r="CI7" i="4"/>
  <c r="CZ7" i="4" s="1"/>
  <c r="BR7" i="4"/>
  <c r="BB25" i="4"/>
  <c r="BB9" i="4"/>
  <c r="Y206" i="4"/>
  <c r="BA41" i="4"/>
  <c r="BB74" i="4" s="1"/>
  <c r="CI16" i="4"/>
  <c r="CZ16" i="4" s="1"/>
  <c r="BR16" i="4"/>
  <c r="CI11" i="4"/>
  <c r="CZ11" i="4" s="1"/>
  <c r="BR11" i="4"/>
  <c r="CI10" i="4"/>
  <c r="CZ10" i="4" s="1"/>
  <c r="BR10" i="4"/>
  <c r="CI15" i="4"/>
  <c r="CZ15" i="4" s="1"/>
  <c r="BR15" i="4"/>
  <c r="BB27" i="4"/>
  <c r="BB11" i="4"/>
  <c r="BB23" i="4"/>
  <c r="BB7" i="4"/>
  <c r="BB30" i="4"/>
  <c r="BB14" i="4"/>
  <c r="BB33" i="4"/>
  <c r="BB17" i="4"/>
  <c r="CI12" i="4"/>
  <c r="CZ12" i="4" s="1"/>
  <c r="BR12" i="4"/>
  <c r="CI18" i="4"/>
  <c r="CZ18" i="4" s="1"/>
  <c r="BR18" i="4"/>
  <c r="CI5" i="4"/>
  <c r="CZ5" i="4" s="1"/>
  <c r="BR5" i="4"/>
  <c r="CI13" i="4"/>
  <c r="CZ13" i="4" s="1"/>
  <c r="BR13" i="4"/>
  <c r="CI17" i="4"/>
  <c r="CZ17" i="4" s="1"/>
  <c r="BR17" i="4"/>
  <c r="CI4" i="4"/>
  <c r="CZ4" i="4" s="1"/>
  <c r="BR4" i="4"/>
  <c r="BB31" i="4"/>
  <c r="BB15" i="4"/>
  <c r="CI8" i="4"/>
  <c r="CZ8" i="4" s="1"/>
  <c r="BR8" i="4"/>
  <c r="Y213" i="4"/>
  <c r="BA48" i="4"/>
  <c r="BB81" i="4" s="1"/>
  <c r="Y208" i="4"/>
  <c r="BA43" i="4"/>
  <c r="BB76" i="4" s="1"/>
  <c r="Y207" i="4"/>
  <c r="BA42" i="4"/>
  <c r="BB75" i="4" s="1"/>
  <c r="Y212" i="4"/>
  <c r="BA47" i="4"/>
  <c r="BB80" i="4" s="1"/>
  <c r="BB26" i="4"/>
  <c r="BB10" i="4"/>
  <c r="BB22" i="4"/>
  <c r="BB6" i="4"/>
  <c r="BB32" i="4"/>
  <c r="BB16" i="4"/>
  <c r="BB34" i="4"/>
  <c r="BB18" i="4"/>
  <c r="Y209" i="4"/>
  <c r="BA44" i="4"/>
  <c r="BB77" i="4" s="1"/>
  <c r="Y215" i="4"/>
  <c r="BA50" i="4"/>
  <c r="BB83" i="4" s="1"/>
  <c r="Y202" i="4"/>
  <c r="BA37" i="4"/>
  <c r="BB70" i="4" s="1"/>
  <c r="Y210" i="4"/>
  <c r="BA45" i="4"/>
  <c r="BB78" i="4" s="1"/>
  <c r="Y214" i="4"/>
  <c r="BA49" i="4"/>
  <c r="BB82" i="4" s="1"/>
  <c r="Y181" i="2"/>
  <c r="AY46" i="2"/>
  <c r="AZ79" i="2" s="1"/>
  <c r="Y241" i="2"/>
  <c r="BC46" i="2"/>
  <c r="BD79" i="2" s="1"/>
  <c r="Y196" i="2"/>
  <c r="AZ46" i="2"/>
  <c r="BA79" i="2" s="1"/>
  <c r="Y91" i="2"/>
  <c r="AS46" i="2"/>
  <c r="AT79" i="2" s="1"/>
  <c r="Y151" i="2"/>
  <c r="AW46" i="2"/>
  <c r="AX79" i="2" s="1"/>
  <c r="Y76" i="2"/>
  <c r="AR46" i="2"/>
  <c r="AS79" i="2" s="1"/>
  <c r="Y136" i="2"/>
  <c r="AV46" i="2"/>
  <c r="AW79" i="2" s="1"/>
  <c r="Y106" i="2"/>
  <c r="AT46" i="2"/>
  <c r="AU79" i="2" s="1"/>
  <c r="Y256" i="2"/>
  <c r="BD46" i="2"/>
  <c r="BE79" i="2" s="1"/>
  <c r="Y166" i="2"/>
  <c r="AX46" i="2"/>
  <c r="AY79" i="2" s="1"/>
  <c r="Y46" i="2"/>
  <c r="AP46" i="2"/>
  <c r="AQ79" i="2" s="1"/>
  <c r="Y31" i="2"/>
  <c r="AO46" i="2"/>
  <c r="AP79" i="2" s="1"/>
  <c r="Y121" i="2"/>
  <c r="AU46" i="2"/>
  <c r="AV79" i="2" s="1"/>
  <c r="Y61" i="2"/>
  <c r="AQ46" i="2"/>
  <c r="AR79" i="2" s="1"/>
  <c r="Y172" i="2"/>
  <c r="AY37" i="2"/>
  <c r="AZ70" i="2" s="1"/>
  <c r="Y174" i="2"/>
  <c r="AY39" i="2"/>
  <c r="AZ72" i="2" s="1"/>
  <c r="Y175" i="2"/>
  <c r="AY40" i="2"/>
  <c r="AZ73" i="2" s="1"/>
  <c r="Y171" i="2"/>
  <c r="AY36" i="2"/>
  <c r="AZ69" i="2" s="1"/>
  <c r="Y173" i="2"/>
  <c r="AY38" i="2"/>
  <c r="AZ71" i="2" s="1"/>
  <c r="Y177" i="2"/>
  <c r="AY42" i="2"/>
  <c r="AZ75" i="2" s="1"/>
  <c r="Y178" i="2"/>
  <c r="AY43" i="2"/>
  <c r="AZ76" i="2" s="1"/>
  <c r="Y176" i="2"/>
  <c r="AY41" i="2"/>
  <c r="AZ74" i="2" s="1"/>
  <c r="Y179" i="2"/>
  <c r="AY44" i="2"/>
  <c r="AZ77" i="2" s="1"/>
  <c r="BP7" i="2"/>
  <c r="CG7" i="2"/>
  <c r="CX7" i="2" s="1"/>
  <c r="BP8" i="2"/>
  <c r="CG8" i="2"/>
  <c r="CX8" i="2" s="1"/>
  <c r="BK14" i="2"/>
  <c r="CB14" i="2"/>
  <c r="CS14" i="2" s="1"/>
  <c r="BP14" i="2"/>
  <c r="CG14" i="2"/>
  <c r="CX14" i="2" s="1"/>
  <c r="BP4" i="2"/>
  <c r="CG4" i="2"/>
  <c r="CX4" i="2" s="1"/>
  <c r="BT14" i="2"/>
  <c r="CK14" i="2"/>
  <c r="DB14" i="2" s="1"/>
  <c r="BP5" i="2"/>
  <c r="CG5" i="2"/>
  <c r="CX5" i="2" s="1"/>
  <c r="BJ14" i="2"/>
  <c r="CA14" i="2"/>
  <c r="CR14" i="2" s="1"/>
  <c r="BN14" i="2"/>
  <c r="CE14" i="2"/>
  <c r="CV14" i="2" s="1"/>
  <c r="BP10" i="2"/>
  <c r="CG10" i="2"/>
  <c r="CX10" i="2" s="1"/>
  <c r="BF14" i="2"/>
  <c r="BW14" i="2"/>
  <c r="CN14" i="2" s="1"/>
  <c r="BP11" i="2"/>
  <c r="CG11" i="2"/>
  <c r="CX11" i="2" s="1"/>
  <c r="BP9" i="2"/>
  <c r="CG9" i="2"/>
  <c r="CX9" i="2" s="1"/>
  <c r="BL14" i="2"/>
  <c r="CC14" i="2"/>
  <c r="CT14" i="2" s="1"/>
  <c r="BP12" i="2"/>
  <c r="CG12" i="2"/>
  <c r="CX12" i="2" s="1"/>
  <c r="BH14" i="2"/>
  <c r="BY14" i="2"/>
  <c r="CP14" i="2" s="1"/>
  <c r="BP6" i="2"/>
  <c r="CG6" i="2"/>
  <c r="CX6" i="2" s="1"/>
  <c r="BI14" i="2"/>
  <c r="BZ14" i="2"/>
  <c r="CQ14" i="2" s="1"/>
  <c r="BU14" i="2"/>
  <c r="CL14" i="2"/>
  <c r="DC14" i="2" s="1"/>
  <c r="BO14" i="2"/>
  <c r="CF14" i="2"/>
  <c r="CW14" i="2" s="1"/>
  <c r="BM14" i="2"/>
  <c r="CD14" i="2"/>
  <c r="CU14" i="2" s="1"/>
  <c r="BG14" i="2"/>
  <c r="BX14" i="2"/>
  <c r="CO14" i="2" s="1"/>
  <c r="BQ14" i="2"/>
  <c r="CH14" i="2"/>
  <c r="CY14" i="2" s="1"/>
  <c r="BA15" i="2"/>
  <c r="BA31" i="2"/>
  <c r="B32" i="2"/>
  <c r="AM32" i="2" s="1"/>
  <c r="AN32" i="2" s="1"/>
  <c r="AN48" i="2" s="1"/>
  <c r="AO81" i="2" s="1"/>
  <c r="AG16" i="2"/>
  <c r="AA168" i="2" s="1"/>
  <c r="AB168" i="2" s="1"/>
  <c r="AC16" i="2"/>
  <c r="AA108" i="2" s="1"/>
  <c r="AB108" i="2" s="1"/>
  <c r="AB16" i="2"/>
  <c r="AA93" i="2" s="1"/>
  <c r="AB93" i="2" s="1"/>
  <c r="AH16" i="2"/>
  <c r="AA183" i="2" s="1"/>
  <c r="AB183" i="2" s="1"/>
  <c r="Z16" i="2"/>
  <c r="AA63" i="2" s="1"/>
  <c r="AB63" i="2" s="1"/>
  <c r="AJ16" i="2"/>
  <c r="AA213" i="2" s="1"/>
  <c r="AB213" i="2" s="1"/>
  <c r="AM16" i="2"/>
  <c r="AA258" i="2" s="1"/>
  <c r="AB258" i="2" s="1"/>
  <c r="Y16" i="2"/>
  <c r="AA48" i="2" s="1"/>
  <c r="AB48" i="2" s="1"/>
  <c r="AF16" i="2"/>
  <c r="AA153" i="2" s="1"/>
  <c r="AB153" i="2" s="1"/>
  <c r="AE16" i="2"/>
  <c r="AA138" i="2" s="1"/>
  <c r="AB138" i="2" s="1"/>
  <c r="X16" i="2"/>
  <c r="AA33" i="2" s="1"/>
  <c r="AB33" i="2" s="1"/>
  <c r="AI16" i="2"/>
  <c r="AA198" i="2" s="1"/>
  <c r="AB198" i="2" s="1"/>
  <c r="AD16" i="2"/>
  <c r="AA123" i="2" s="1"/>
  <c r="AB123" i="2" s="1"/>
  <c r="AL16" i="2"/>
  <c r="AA243" i="2" s="1"/>
  <c r="AB243" i="2" s="1"/>
  <c r="AA16" i="2"/>
  <c r="AA78" i="2" s="1"/>
  <c r="AB78" i="2" s="1"/>
  <c r="AZ29" i="2"/>
  <c r="AZ13" i="2"/>
  <c r="AU15" i="2"/>
  <c r="AU31" i="2"/>
  <c r="AP15" i="2"/>
  <c r="AP31" i="2"/>
  <c r="AY31" i="2"/>
  <c r="AY15" i="2"/>
  <c r="AZ28" i="2"/>
  <c r="AZ12" i="2"/>
  <c r="AZ8" i="2"/>
  <c r="AZ24" i="2"/>
  <c r="AZ4" i="2"/>
  <c r="AZ20" i="2"/>
  <c r="AT31" i="2"/>
  <c r="AT15" i="2"/>
  <c r="AX15" i="2"/>
  <c r="AX31" i="2"/>
  <c r="AO31" i="2"/>
  <c r="AO15" i="2"/>
  <c r="AZ25" i="2"/>
  <c r="AZ9" i="2"/>
  <c r="AR31" i="2"/>
  <c r="AR15" i="2"/>
  <c r="AZ27" i="2"/>
  <c r="AZ11" i="2"/>
  <c r="AZ7" i="2"/>
  <c r="AZ23" i="2"/>
  <c r="AQ15" i="2"/>
  <c r="AQ31" i="2"/>
  <c r="AW31" i="2"/>
  <c r="AW15" i="2"/>
  <c r="AZ15" i="2"/>
  <c r="AZ31" i="2"/>
  <c r="BC31" i="2"/>
  <c r="BC15" i="2"/>
  <c r="AZ5" i="2"/>
  <c r="AZ21" i="2"/>
  <c r="AV15" i="2"/>
  <c r="AV31" i="2"/>
  <c r="AJ5" i="2"/>
  <c r="AA202" i="2" s="1"/>
  <c r="AB202" i="2" s="1"/>
  <c r="AJ4" i="2"/>
  <c r="AA201" i="2" s="1"/>
  <c r="AB201" i="2" s="1"/>
  <c r="AJ6" i="2"/>
  <c r="AA203" i="2" s="1"/>
  <c r="AB203" i="2" s="1"/>
  <c r="AJ7" i="2"/>
  <c r="AA204" i="2" s="1"/>
  <c r="AB204" i="2" s="1"/>
  <c r="AJ8" i="2"/>
  <c r="AA205" i="2" s="1"/>
  <c r="AB205" i="2" s="1"/>
  <c r="AJ9" i="2"/>
  <c r="AA206" i="2" s="1"/>
  <c r="AB206" i="2" s="1"/>
  <c r="AJ10" i="2"/>
  <c r="AA207" i="2" s="1"/>
  <c r="AB207" i="2" s="1"/>
  <c r="AJ11" i="2"/>
  <c r="AA208" i="2" s="1"/>
  <c r="AB208" i="2" s="1"/>
  <c r="AJ12" i="2"/>
  <c r="AA209" i="2" s="1"/>
  <c r="AB209" i="2" s="1"/>
  <c r="AJ13" i="2"/>
  <c r="AA210" i="2" s="1"/>
  <c r="AB210" i="2" s="1"/>
  <c r="AJ14" i="2"/>
  <c r="AA211" i="2" s="1"/>
  <c r="AB211" i="2" s="1"/>
  <c r="AZ26" i="2"/>
  <c r="AZ10" i="2"/>
  <c r="AZ6" i="2"/>
  <c r="AZ22" i="2"/>
  <c r="AS15" i="2"/>
  <c r="AS31" i="2"/>
  <c r="BD31" i="2"/>
  <c r="BD15" i="2"/>
  <c r="AJ3" i="2"/>
  <c r="BR3" i="2" s="1"/>
  <c r="CZ3" i="2" s="1"/>
  <c r="L42" i="9" l="1"/>
  <c r="CI5" i="6"/>
  <c r="CZ5" i="6" s="1"/>
  <c r="BR5" i="6"/>
  <c r="CI8" i="6"/>
  <c r="CZ8" i="6" s="1"/>
  <c r="BR8" i="6"/>
  <c r="CI17" i="6"/>
  <c r="CZ17" i="6" s="1"/>
  <c r="BR17" i="6"/>
  <c r="BB29" i="6"/>
  <c r="BB13" i="6"/>
  <c r="BB21" i="6"/>
  <c r="BB5" i="6"/>
  <c r="CI12" i="6"/>
  <c r="CZ12" i="6" s="1"/>
  <c r="BR12" i="6"/>
  <c r="CI16" i="6"/>
  <c r="CZ16" i="6" s="1"/>
  <c r="BR16" i="6"/>
  <c r="CI14" i="6"/>
  <c r="CZ14" i="6" s="1"/>
  <c r="BR14" i="6"/>
  <c r="CI18" i="6"/>
  <c r="CZ18" i="6" s="1"/>
  <c r="BR18" i="6"/>
  <c r="Y202" i="6"/>
  <c r="BA37" i="6"/>
  <c r="BB70" i="6" s="1"/>
  <c r="Y210" i="6"/>
  <c r="BA45" i="6"/>
  <c r="BB78" i="6" s="1"/>
  <c r="Y205" i="6"/>
  <c r="BA40" i="6"/>
  <c r="BB73" i="6" s="1"/>
  <c r="Y214" i="6"/>
  <c r="BA49" i="6"/>
  <c r="BB82" i="6" s="1"/>
  <c r="Y207" i="6"/>
  <c r="BA42" i="6"/>
  <c r="BB75" i="6" s="1"/>
  <c r="BB28" i="6"/>
  <c r="BB12" i="6"/>
  <c r="BB24" i="6"/>
  <c r="BB8" i="6"/>
  <c r="BB33" i="6"/>
  <c r="BB17" i="6"/>
  <c r="BB20" i="6"/>
  <c r="BB4" i="6"/>
  <c r="Y209" i="6"/>
  <c r="BA44" i="6"/>
  <c r="BB77" i="6" s="1"/>
  <c r="Y213" i="6"/>
  <c r="BA48" i="6"/>
  <c r="BB81" i="6" s="1"/>
  <c r="Y208" i="6"/>
  <c r="BA43" i="6"/>
  <c r="BB76" i="6" s="1"/>
  <c r="Y211" i="6"/>
  <c r="BA46" i="6"/>
  <c r="BB79" i="6" s="1"/>
  <c r="Y215" i="6"/>
  <c r="BA50" i="6"/>
  <c r="BB83" i="6" s="1"/>
  <c r="CI13" i="6"/>
  <c r="CZ13" i="6" s="1"/>
  <c r="BR13" i="6"/>
  <c r="CI10" i="6"/>
  <c r="CZ10" i="6" s="1"/>
  <c r="BR10" i="6"/>
  <c r="BB25" i="6"/>
  <c r="BB9" i="6"/>
  <c r="CI11" i="6"/>
  <c r="CZ11" i="6" s="1"/>
  <c r="BR11" i="6"/>
  <c r="CI4" i="6"/>
  <c r="CZ4" i="6" s="1"/>
  <c r="BR4" i="6"/>
  <c r="Y206" i="6"/>
  <c r="BA41" i="6"/>
  <c r="BB74" i="6" s="1"/>
  <c r="CI6" i="6"/>
  <c r="CZ6" i="6" s="1"/>
  <c r="BR6" i="6"/>
  <c r="BB27" i="6"/>
  <c r="BB11" i="6"/>
  <c r="BB23" i="6"/>
  <c r="BB7" i="6"/>
  <c r="BB32" i="6"/>
  <c r="BB16" i="6"/>
  <c r="BB30" i="6"/>
  <c r="BB14" i="6"/>
  <c r="CI15" i="6"/>
  <c r="CZ15" i="6" s="1"/>
  <c r="BR15" i="6"/>
  <c r="CI7" i="6"/>
  <c r="CZ7" i="6" s="1"/>
  <c r="BR7" i="6"/>
  <c r="Y201" i="6"/>
  <c r="BA36" i="6"/>
  <c r="BB69" i="6" s="1"/>
  <c r="CI9" i="6"/>
  <c r="CZ9" i="6" s="1"/>
  <c r="BR9" i="6"/>
  <c r="Y203" i="6"/>
  <c r="BA38" i="6"/>
  <c r="BB71" i="6" s="1"/>
  <c r="BB26" i="6"/>
  <c r="BB10" i="6"/>
  <c r="BB22" i="6"/>
  <c r="BB6" i="6"/>
  <c r="BB34" i="6"/>
  <c r="BB18" i="6"/>
  <c r="BB31" i="6"/>
  <c r="BB15" i="6"/>
  <c r="Y212" i="6"/>
  <c r="BA47" i="6"/>
  <c r="BB80" i="6" s="1"/>
  <c r="Y204" i="6"/>
  <c r="BA39" i="6"/>
  <c r="BB72" i="6" s="1"/>
  <c r="BJ1" i="5"/>
  <c r="CR1" i="5"/>
  <c r="V10" i="5" s="1"/>
  <c r="CJ7" i="4"/>
  <c r="DA7" i="4" s="1"/>
  <c r="BS7" i="4"/>
  <c r="CJ12" i="4"/>
  <c r="DA12" i="4" s="1"/>
  <c r="BS12" i="4"/>
  <c r="Y230" i="4"/>
  <c r="BB50" i="4"/>
  <c r="BC83" i="4" s="1"/>
  <c r="Y218" i="4"/>
  <c r="BB38" i="4"/>
  <c r="BC71" i="4" s="1"/>
  <c r="Y229" i="4"/>
  <c r="BB49" i="4"/>
  <c r="BC82" i="4" s="1"/>
  <c r="Y219" i="4"/>
  <c r="BB39" i="4"/>
  <c r="BC72" i="4" s="1"/>
  <c r="Y216" i="4"/>
  <c r="BB36" i="4"/>
  <c r="BC69" i="4" s="1"/>
  <c r="Y224" i="4"/>
  <c r="BB44" i="4"/>
  <c r="BC77" i="4" s="1"/>
  <c r="CJ6" i="4"/>
  <c r="DA6" i="4" s="1"/>
  <c r="BS6" i="4"/>
  <c r="CJ4" i="4"/>
  <c r="DA4" i="4" s="1"/>
  <c r="BS4" i="4"/>
  <c r="CJ16" i="4"/>
  <c r="DA16" i="4" s="1"/>
  <c r="BS16" i="4"/>
  <c r="CJ10" i="4"/>
  <c r="DA10" i="4" s="1"/>
  <c r="BS10" i="4"/>
  <c r="CJ15" i="4"/>
  <c r="DA15" i="4" s="1"/>
  <c r="BS15" i="4"/>
  <c r="CJ14" i="4"/>
  <c r="DA14" i="4" s="1"/>
  <c r="BS14" i="4"/>
  <c r="CJ11" i="4"/>
  <c r="DA11" i="4" s="1"/>
  <c r="BS11" i="4"/>
  <c r="CJ9" i="4"/>
  <c r="DA9" i="4" s="1"/>
  <c r="BS9" i="4"/>
  <c r="CJ5" i="4"/>
  <c r="DA5" i="4" s="1"/>
  <c r="BS5" i="4"/>
  <c r="CJ8" i="4"/>
  <c r="DA8" i="4" s="1"/>
  <c r="BS8" i="4"/>
  <c r="CJ13" i="4"/>
  <c r="DA13" i="4" s="1"/>
  <c r="BS13" i="4"/>
  <c r="CJ18" i="4"/>
  <c r="DA18" i="4" s="1"/>
  <c r="BS18" i="4"/>
  <c r="CJ17" i="4"/>
  <c r="DA17" i="4" s="1"/>
  <c r="BS17" i="4"/>
  <c r="Y228" i="4"/>
  <c r="BB48" i="4"/>
  <c r="BC81" i="4" s="1"/>
  <c r="Y222" i="4"/>
  <c r="BB42" i="4"/>
  <c r="BC75" i="4" s="1"/>
  <c r="Y227" i="4"/>
  <c r="BB47" i="4"/>
  <c r="BC80" i="4" s="1"/>
  <c r="Y226" i="4"/>
  <c r="BB46" i="4"/>
  <c r="BC79" i="4" s="1"/>
  <c r="Y223" i="4"/>
  <c r="BB43" i="4"/>
  <c r="BC76" i="4" s="1"/>
  <c r="Y221" i="4"/>
  <c r="BB41" i="4"/>
  <c r="BC74" i="4" s="1"/>
  <c r="Y217" i="4"/>
  <c r="BB37" i="4"/>
  <c r="BC70" i="4" s="1"/>
  <c r="Y220" i="4"/>
  <c r="BB40" i="4"/>
  <c r="BC73" i="4" s="1"/>
  <c r="Y225" i="4"/>
  <c r="BB45" i="4"/>
  <c r="BC78" i="4" s="1"/>
  <c r="Y92" i="2"/>
  <c r="AS47" i="2"/>
  <c r="AT80" i="2" s="1"/>
  <c r="Y137" i="2"/>
  <c r="AV47" i="2"/>
  <c r="AW80" i="2" s="1"/>
  <c r="Y122" i="2"/>
  <c r="AU47" i="2"/>
  <c r="AV80" i="2" s="1"/>
  <c r="Y242" i="2"/>
  <c r="BC47" i="2"/>
  <c r="BD80" i="2" s="1"/>
  <c r="Y152" i="2"/>
  <c r="AW47" i="2"/>
  <c r="AX80" i="2" s="1"/>
  <c r="Y77" i="2"/>
  <c r="AR47" i="2"/>
  <c r="AS80" i="2" s="1"/>
  <c r="Y32" i="2"/>
  <c r="AO47" i="2"/>
  <c r="AP80" i="2" s="1"/>
  <c r="Y107" i="2"/>
  <c r="AT47" i="2"/>
  <c r="AU80" i="2" s="1"/>
  <c r="Y182" i="2"/>
  <c r="AY47" i="2"/>
  <c r="AZ80" i="2" s="1"/>
  <c r="Y212" i="2"/>
  <c r="BA47" i="2"/>
  <c r="BB80" i="2" s="1"/>
  <c r="Y257" i="2"/>
  <c r="BD47" i="2"/>
  <c r="BE80" i="2" s="1"/>
  <c r="Y197" i="2"/>
  <c r="AZ47" i="2"/>
  <c r="BA80" i="2" s="1"/>
  <c r="Y62" i="2"/>
  <c r="AQ47" i="2"/>
  <c r="AR80" i="2" s="1"/>
  <c r="Y167" i="2"/>
  <c r="AX47" i="2"/>
  <c r="AY80" i="2" s="1"/>
  <c r="Y47" i="2"/>
  <c r="AP47" i="2"/>
  <c r="AQ80" i="2" s="1"/>
  <c r="Y191" i="2"/>
  <c r="AZ41" i="2"/>
  <c r="BA74" i="2" s="1"/>
  <c r="Y194" i="2"/>
  <c r="AZ44" i="2"/>
  <c r="BA77" i="2" s="1"/>
  <c r="Y192" i="2"/>
  <c r="AZ42" i="2"/>
  <c r="BA75" i="2" s="1"/>
  <c r="Y189" i="2"/>
  <c r="AZ39" i="2"/>
  <c r="BA72" i="2" s="1"/>
  <c r="Y190" i="2"/>
  <c r="AZ40" i="2"/>
  <c r="BA73" i="2" s="1"/>
  <c r="Y193" i="2"/>
  <c r="AZ43" i="2"/>
  <c r="BA76" i="2" s="1"/>
  <c r="Y195" i="2"/>
  <c r="AZ45" i="2"/>
  <c r="BA78" i="2" s="1"/>
  <c r="Y188" i="2"/>
  <c r="AZ38" i="2"/>
  <c r="BA71" i="2" s="1"/>
  <c r="Y187" i="2"/>
  <c r="AZ37" i="2"/>
  <c r="BA70" i="2" s="1"/>
  <c r="Y186" i="2"/>
  <c r="AZ36" i="2"/>
  <c r="BA69" i="2" s="1"/>
  <c r="BQ8" i="2"/>
  <c r="CH8" i="2"/>
  <c r="CY8" i="2" s="1"/>
  <c r="BQ6" i="2"/>
  <c r="CH6" i="2"/>
  <c r="CY6" i="2" s="1"/>
  <c r="BQ11" i="2"/>
  <c r="CH11" i="2"/>
  <c r="CY11" i="2" s="1"/>
  <c r="BQ9" i="2"/>
  <c r="CH9" i="2"/>
  <c r="CY9" i="2" s="1"/>
  <c r="BQ12" i="2"/>
  <c r="CH12" i="2"/>
  <c r="CY12" i="2" s="1"/>
  <c r="BQ13" i="2"/>
  <c r="CH13" i="2"/>
  <c r="CY13" i="2" s="1"/>
  <c r="BR15" i="2"/>
  <c r="CI15" i="2"/>
  <c r="CZ15" i="2" s="1"/>
  <c r="BM15" i="2"/>
  <c r="CD15" i="2"/>
  <c r="CU15" i="2" s="1"/>
  <c r="BQ7" i="2"/>
  <c r="CH7" i="2"/>
  <c r="CY7" i="2" s="1"/>
  <c r="BL15" i="2"/>
  <c r="CC15" i="2"/>
  <c r="CT15" i="2" s="1"/>
  <c r="BQ10" i="2"/>
  <c r="CH10" i="2"/>
  <c r="CY10" i="2" s="1"/>
  <c r="BQ5" i="2"/>
  <c r="CH5" i="2"/>
  <c r="CY5" i="2" s="1"/>
  <c r="BQ15" i="2"/>
  <c r="CH15" i="2"/>
  <c r="CY15" i="2" s="1"/>
  <c r="BH15" i="2"/>
  <c r="BY15" i="2"/>
  <c r="CP15" i="2" s="1"/>
  <c r="BO15" i="2"/>
  <c r="CF15" i="2"/>
  <c r="CW15" i="2" s="1"/>
  <c r="BQ4" i="2"/>
  <c r="CH4" i="2"/>
  <c r="CY4" i="2" s="1"/>
  <c r="BG15" i="2"/>
  <c r="BX15" i="2"/>
  <c r="CO15" i="2" s="1"/>
  <c r="BU15" i="2"/>
  <c r="CL15" i="2"/>
  <c r="DC15" i="2" s="1"/>
  <c r="BJ15" i="2"/>
  <c r="CA15" i="2"/>
  <c r="CR15" i="2" s="1"/>
  <c r="BT15" i="2"/>
  <c r="CK15" i="2"/>
  <c r="DB15" i="2" s="1"/>
  <c r="BN15" i="2"/>
  <c r="CE15" i="2"/>
  <c r="CV15" i="2" s="1"/>
  <c r="BI15" i="2"/>
  <c r="BZ15" i="2"/>
  <c r="CQ15" i="2" s="1"/>
  <c r="BF15" i="2"/>
  <c r="BW15" i="2"/>
  <c r="CN15" i="2" s="1"/>
  <c r="BK15" i="2"/>
  <c r="CB15" i="2"/>
  <c r="CS15" i="2" s="1"/>
  <c r="BP15" i="2"/>
  <c r="CG15" i="2"/>
  <c r="CX15" i="2" s="1"/>
  <c r="BA23" i="2"/>
  <c r="BA7" i="2"/>
  <c r="AR32" i="2"/>
  <c r="AR16" i="2"/>
  <c r="BD16" i="2"/>
  <c r="BD32" i="2"/>
  <c r="AJ17" i="2"/>
  <c r="AA214" i="2" s="1"/>
  <c r="AB214" i="2" s="1"/>
  <c r="B33" i="2"/>
  <c r="AM33" i="2" s="1"/>
  <c r="AN33" i="2" s="1"/>
  <c r="AN49" i="2" s="1"/>
  <c r="AO82" i="2" s="1"/>
  <c r="AL17" i="2"/>
  <c r="AA244" i="2" s="1"/>
  <c r="AB244" i="2" s="1"/>
  <c r="AD17" i="2"/>
  <c r="AA124" i="2" s="1"/>
  <c r="AB124" i="2" s="1"/>
  <c r="AG17" i="2"/>
  <c r="AA169" i="2" s="1"/>
  <c r="AB169" i="2" s="1"/>
  <c r="Y17" i="2"/>
  <c r="AA49" i="2" s="1"/>
  <c r="AB49" i="2" s="1"/>
  <c r="AM17" i="2"/>
  <c r="AA259" i="2" s="1"/>
  <c r="AB259" i="2" s="1"/>
  <c r="AE17" i="2"/>
  <c r="AA139" i="2" s="1"/>
  <c r="AB139" i="2" s="1"/>
  <c r="AB17" i="2"/>
  <c r="AA94" i="2" s="1"/>
  <c r="AB94" i="2" s="1"/>
  <c r="Z17" i="2"/>
  <c r="AA64" i="2" s="1"/>
  <c r="AB64" i="2" s="1"/>
  <c r="X17" i="2"/>
  <c r="AA34" i="2" s="1"/>
  <c r="AB34" i="2" s="1"/>
  <c r="AF17" i="2"/>
  <c r="AA154" i="2" s="1"/>
  <c r="AB154" i="2" s="1"/>
  <c r="AI17" i="2"/>
  <c r="AA199" i="2" s="1"/>
  <c r="AB199" i="2" s="1"/>
  <c r="AH17" i="2"/>
  <c r="AA184" i="2" s="1"/>
  <c r="AB184" i="2" s="1"/>
  <c r="AC17" i="2"/>
  <c r="AA109" i="2" s="1"/>
  <c r="AB109" i="2" s="1"/>
  <c r="AA17" i="2"/>
  <c r="AA79" i="2" s="1"/>
  <c r="AB79" i="2" s="1"/>
  <c r="AK17" i="2"/>
  <c r="AA229" i="2" s="1"/>
  <c r="AB229" i="2" s="1"/>
  <c r="BA30" i="2"/>
  <c r="BA14" i="2"/>
  <c r="BA26" i="2"/>
  <c r="BA10" i="2"/>
  <c r="BA6" i="2"/>
  <c r="BA22" i="2"/>
  <c r="BC32" i="2"/>
  <c r="BC16" i="2"/>
  <c r="AV32" i="2"/>
  <c r="AV16" i="2"/>
  <c r="BA32" i="2"/>
  <c r="BA16" i="2"/>
  <c r="AS32" i="2"/>
  <c r="AS16" i="2"/>
  <c r="BA11" i="2"/>
  <c r="BA27" i="2"/>
  <c r="BA13" i="2"/>
  <c r="BA29" i="2"/>
  <c r="BA25" i="2"/>
  <c r="BA9" i="2"/>
  <c r="BA4" i="2"/>
  <c r="BA20" i="2"/>
  <c r="AU32" i="2"/>
  <c r="AU16" i="2"/>
  <c r="AW32" i="2"/>
  <c r="AW16" i="2"/>
  <c r="AQ16" i="2"/>
  <c r="AQ32" i="2"/>
  <c r="AT16" i="2"/>
  <c r="AT32" i="2"/>
  <c r="AK5" i="2"/>
  <c r="AA217" i="2" s="1"/>
  <c r="AB217" i="2" s="1"/>
  <c r="AK4" i="2"/>
  <c r="AA216" i="2" s="1"/>
  <c r="AB216" i="2" s="1"/>
  <c r="AK6" i="2"/>
  <c r="AA218" i="2" s="1"/>
  <c r="AB218" i="2" s="1"/>
  <c r="AK7" i="2"/>
  <c r="AA219" i="2" s="1"/>
  <c r="AB219" i="2" s="1"/>
  <c r="AK8" i="2"/>
  <c r="AA220" i="2" s="1"/>
  <c r="AB220" i="2" s="1"/>
  <c r="AK9" i="2"/>
  <c r="AA221" i="2" s="1"/>
  <c r="AB221" i="2" s="1"/>
  <c r="AK10" i="2"/>
  <c r="AA222" i="2" s="1"/>
  <c r="AB222" i="2" s="1"/>
  <c r="AK11" i="2"/>
  <c r="AA223" i="2" s="1"/>
  <c r="AB223" i="2" s="1"/>
  <c r="AK12" i="2"/>
  <c r="AA224" i="2" s="1"/>
  <c r="AB224" i="2" s="1"/>
  <c r="AK13" i="2"/>
  <c r="AA225" i="2" s="1"/>
  <c r="AB225" i="2" s="1"/>
  <c r="AK14" i="2"/>
  <c r="AA226" i="2" s="1"/>
  <c r="AB226" i="2" s="1"/>
  <c r="AK15" i="2"/>
  <c r="AA227" i="2" s="1"/>
  <c r="AB227" i="2" s="1"/>
  <c r="AO32" i="2"/>
  <c r="AO16" i="2"/>
  <c r="AK16" i="2"/>
  <c r="AA228" i="2" s="1"/>
  <c r="AB228" i="2" s="1"/>
  <c r="BA12" i="2"/>
  <c r="BA28" i="2"/>
  <c r="BA24" i="2"/>
  <c r="BA8" i="2"/>
  <c r="BA21" i="2"/>
  <c r="BA5" i="2"/>
  <c r="AZ32" i="2"/>
  <c r="AZ16" i="2"/>
  <c r="AP32" i="2"/>
  <c r="AP16" i="2"/>
  <c r="AY32" i="2"/>
  <c r="AY16" i="2"/>
  <c r="AX16" i="2"/>
  <c r="AX32" i="2"/>
  <c r="AK3" i="2"/>
  <c r="BS3" i="2" s="1"/>
  <c r="DA3" i="2" s="1"/>
  <c r="L43" i="9" l="1"/>
  <c r="V9" i="5"/>
  <c r="J40" i="9"/>
  <c r="K40" i="9" s="1"/>
  <c r="CJ7" i="6"/>
  <c r="DA7" i="6" s="1"/>
  <c r="BS7" i="6"/>
  <c r="CJ8" i="6"/>
  <c r="DA8" i="6" s="1"/>
  <c r="BS8" i="6"/>
  <c r="Y230" i="6"/>
  <c r="BB50" i="6"/>
  <c r="BC83" i="6" s="1"/>
  <c r="Y222" i="6"/>
  <c r="BB42" i="6"/>
  <c r="BC75" i="6" s="1"/>
  <c r="Y226" i="6"/>
  <c r="BB46" i="6"/>
  <c r="BC79" i="6" s="1"/>
  <c r="Y219" i="6"/>
  <c r="BB39" i="6"/>
  <c r="BC72" i="6" s="1"/>
  <c r="Y221" i="6"/>
  <c r="BB41" i="6"/>
  <c r="BC74" i="6" s="1"/>
  <c r="Y216" i="6"/>
  <c r="BB36" i="6"/>
  <c r="BC69" i="6" s="1"/>
  <c r="Y220" i="6"/>
  <c r="BB40" i="6"/>
  <c r="BC73" i="6" s="1"/>
  <c r="Y225" i="6"/>
  <c r="BB45" i="6"/>
  <c r="BC78" i="6" s="1"/>
  <c r="CJ10" i="6"/>
  <c r="DA10" i="6" s="1"/>
  <c r="BS10" i="6"/>
  <c r="CJ14" i="6"/>
  <c r="DA14" i="6" s="1"/>
  <c r="BS14" i="6"/>
  <c r="CJ15" i="6"/>
  <c r="DA15" i="6" s="1"/>
  <c r="BS15" i="6"/>
  <c r="CJ6" i="6"/>
  <c r="DA6" i="6" s="1"/>
  <c r="BS6" i="6"/>
  <c r="BS16" i="6"/>
  <c r="CJ16" i="6"/>
  <c r="DA16" i="6" s="1"/>
  <c r="CJ11" i="6"/>
  <c r="DA11" i="6" s="1"/>
  <c r="BS11" i="6"/>
  <c r="CJ17" i="6"/>
  <c r="DA17" i="6" s="1"/>
  <c r="BS17" i="6"/>
  <c r="CJ12" i="6"/>
  <c r="DA12" i="6" s="1"/>
  <c r="BS12" i="6"/>
  <c r="CJ5" i="6"/>
  <c r="DA5" i="6" s="1"/>
  <c r="BS5" i="6"/>
  <c r="CJ18" i="6"/>
  <c r="DA18" i="6" s="1"/>
  <c r="BS18" i="6"/>
  <c r="CJ9" i="6"/>
  <c r="DA9" i="6" s="1"/>
  <c r="BS9" i="6"/>
  <c r="CJ4" i="6"/>
  <c r="DA4" i="6" s="1"/>
  <c r="BS4" i="6"/>
  <c r="CJ13" i="6"/>
  <c r="DA13" i="6" s="1"/>
  <c r="BS13" i="6"/>
  <c r="Y227" i="6"/>
  <c r="BB47" i="6"/>
  <c r="BC80" i="6" s="1"/>
  <c r="Y218" i="6"/>
  <c r="BB38" i="6"/>
  <c r="BC71" i="6" s="1"/>
  <c r="Y228" i="6"/>
  <c r="BB48" i="6"/>
  <c r="BC81" i="6" s="1"/>
  <c r="Y223" i="6"/>
  <c r="BB43" i="6"/>
  <c r="BC76" i="6" s="1"/>
  <c r="Y229" i="6"/>
  <c r="BB49" i="6"/>
  <c r="BC82" i="6" s="1"/>
  <c r="Y224" i="6"/>
  <c r="BB44" i="6"/>
  <c r="BC77" i="6" s="1"/>
  <c r="Y217" i="6"/>
  <c r="BB37" i="6"/>
  <c r="BC70" i="6" s="1"/>
  <c r="CR1" i="4"/>
  <c r="V10" i="4" s="1"/>
  <c r="BJ1" i="4"/>
  <c r="Y138" i="2"/>
  <c r="AV48" i="2"/>
  <c r="AW81" i="2" s="1"/>
  <c r="Y63" i="2"/>
  <c r="AQ48" i="2"/>
  <c r="AR81" i="2" s="1"/>
  <c r="Y78" i="2"/>
  <c r="AR48" i="2"/>
  <c r="AS81" i="2" s="1"/>
  <c r="Y153" i="2"/>
  <c r="AW48" i="2"/>
  <c r="AX81" i="2" s="1"/>
  <c r="Y93" i="2"/>
  <c r="AS48" i="2"/>
  <c r="AT81" i="2" s="1"/>
  <c r="Y211" i="2"/>
  <c r="BA46" i="2"/>
  <c r="BB79" i="2" s="1"/>
  <c r="Y183" i="2"/>
  <c r="AY48" i="2"/>
  <c r="AZ81" i="2" s="1"/>
  <c r="Y123" i="2"/>
  <c r="AU48" i="2"/>
  <c r="AV81" i="2" s="1"/>
  <c r="Y213" i="2"/>
  <c r="BA48" i="2"/>
  <c r="BB81" i="2" s="1"/>
  <c r="Y243" i="2"/>
  <c r="BC48" i="2"/>
  <c r="BD81" i="2" s="1"/>
  <c r="Y258" i="2"/>
  <c r="BD48" i="2"/>
  <c r="BE81" i="2" s="1"/>
  <c r="Y198" i="2"/>
  <c r="AZ48" i="2"/>
  <c r="BA81" i="2" s="1"/>
  <c r="Y168" i="2"/>
  <c r="AX48" i="2"/>
  <c r="AY81" i="2" s="1"/>
  <c r="Y33" i="2"/>
  <c r="AO48" i="2"/>
  <c r="AP81" i="2" s="1"/>
  <c r="Y48" i="2"/>
  <c r="AP48" i="2"/>
  <c r="AQ81" i="2" s="1"/>
  <c r="Y108" i="2"/>
  <c r="AT48" i="2"/>
  <c r="AU81" i="2" s="1"/>
  <c r="Y206" i="2"/>
  <c r="BA41" i="2"/>
  <c r="BB74" i="2" s="1"/>
  <c r="Y201" i="2"/>
  <c r="BA36" i="2"/>
  <c r="BB69" i="2" s="1"/>
  <c r="Y203" i="2"/>
  <c r="BA38" i="2"/>
  <c r="BB71" i="2" s="1"/>
  <c r="Y204" i="2"/>
  <c r="BA39" i="2"/>
  <c r="BB72" i="2" s="1"/>
  <c r="Y209" i="2"/>
  <c r="BA44" i="2"/>
  <c r="BB77" i="2" s="1"/>
  <c r="Y207" i="2"/>
  <c r="BA42" i="2"/>
  <c r="BB75" i="2" s="1"/>
  <c r="Y202" i="2"/>
  <c r="BA37" i="2"/>
  <c r="BB70" i="2" s="1"/>
  <c r="Y210" i="2"/>
  <c r="BA45" i="2"/>
  <c r="BB78" i="2" s="1"/>
  <c r="Y205" i="2"/>
  <c r="BA40" i="2"/>
  <c r="BB73" i="2" s="1"/>
  <c r="Y208" i="2"/>
  <c r="BA43" i="2"/>
  <c r="BB76" i="2" s="1"/>
  <c r="BR11" i="2"/>
  <c r="CI11" i="2"/>
  <c r="CZ11" i="2" s="1"/>
  <c r="BO16" i="2"/>
  <c r="CF16" i="2"/>
  <c r="CW16" i="2" s="1"/>
  <c r="BR12" i="2"/>
  <c r="CI12" i="2"/>
  <c r="CZ12" i="2" s="1"/>
  <c r="BN16" i="2"/>
  <c r="CE16" i="2"/>
  <c r="CV16" i="2" s="1"/>
  <c r="BJ16" i="2"/>
  <c r="CA16" i="2"/>
  <c r="CR16" i="2" s="1"/>
  <c r="BM16" i="2"/>
  <c r="CD16" i="2"/>
  <c r="CU16" i="2" s="1"/>
  <c r="BR14" i="2"/>
  <c r="CI14" i="2"/>
  <c r="CZ14" i="2" s="1"/>
  <c r="BU16" i="2"/>
  <c r="CL16" i="2"/>
  <c r="DC16" i="2" s="1"/>
  <c r="BH16" i="2"/>
  <c r="BY16" i="2"/>
  <c r="CP16" i="2" s="1"/>
  <c r="BQ16" i="2"/>
  <c r="CH16" i="2"/>
  <c r="CY16" i="2" s="1"/>
  <c r="BK16" i="2"/>
  <c r="CB16" i="2"/>
  <c r="CS16" i="2" s="1"/>
  <c r="BR4" i="2"/>
  <c r="CI4" i="2"/>
  <c r="CZ4" i="2" s="1"/>
  <c r="BR13" i="2"/>
  <c r="CI13" i="2"/>
  <c r="CZ13" i="2" s="1"/>
  <c r="BR6" i="2"/>
  <c r="CI6" i="2"/>
  <c r="CZ6" i="2" s="1"/>
  <c r="BI16" i="2"/>
  <c r="BZ16" i="2"/>
  <c r="CQ16" i="2" s="1"/>
  <c r="BG16" i="2"/>
  <c r="BX16" i="2"/>
  <c r="CO16" i="2" s="1"/>
  <c r="BR5" i="2"/>
  <c r="CI5" i="2"/>
  <c r="CZ5" i="2" s="1"/>
  <c r="BR7" i="2"/>
  <c r="CI7" i="2"/>
  <c r="CZ7" i="2" s="1"/>
  <c r="BP16" i="2"/>
  <c r="CG16" i="2"/>
  <c r="CX16" i="2" s="1"/>
  <c r="BR8" i="2"/>
  <c r="CI8" i="2"/>
  <c r="CZ8" i="2" s="1"/>
  <c r="BF16" i="2"/>
  <c r="BW16" i="2"/>
  <c r="CN16" i="2" s="1"/>
  <c r="BL16" i="2"/>
  <c r="CC16" i="2"/>
  <c r="CT16" i="2" s="1"/>
  <c r="BR9" i="2"/>
  <c r="CI9" i="2"/>
  <c r="CZ9" i="2" s="1"/>
  <c r="BR16" i="2"/>
  <c r="CI16" i="2"/>
  <c r="CZ16" i="2" s="1"/>
  <c r="BT16" i="2"/>
  <c r="CK16" i="2"/>
  <c r="DB16" i="2" s="1"/>
  <c r="BR10" i="2"/>
  <c r="CI10" i="2"/>
  <c r="CZ10" i="2" s="1"/>
  <c r="BB13" i="2"/>
  <c r="BB29" i="2"/>
  <c r="AZ17" i="2"/>
  <c r="AZ33" i="2"/>
  <c r="BB12" i="2"/>
  <c r="BB28" i="2"/>
  <c r="BB24" i="2"/>
  <c r="BB8" i="2"/>
  <c r="BB21" i="2"/>
  <c r="BB5" i="2"/>
  <c r="AR17" i="2"/>
  <c r="AR33" i="2"/>
  <c r="AW17" i="2"/>
  <c r="AW33" i="2"/>
  <c r="AV17" i="2"/>
  <c r="AV33" i="2"/>
  <c r="AU17" i="2"/>
  <c r="AU33" i="2"/>
  <c r="BA33" i="2"/>
  <c r="BA17" i="2"/>
  <c r="BB25" i="2"/>
  <c r="BB9" i="2"/>
  <c r="AS33" i="2"/>
  <c r="AS17" i="2"/>
  <c r="BB31" i="2"/>
  <c r="BB15" i="2"/>
  <c r="BB11" i="2"/>
  <c r="BB27" i="2"/>
  <c r="BB7" i="2"/>
  <c r="BB23" i="2"/>
  <c r="AT33" i="2"/>
  <c r="AT17" i="2"/>
  <c r="AO17" i="2"/>
  <c r="AO33" i="2"/>
  <c r="BD33" i="2"/>
  <c r="BD17" i="2"/>
  <c r="BC17" i="2"/>
  <c r="BC33" i="2"/>
  <c r="BB4" i="2"/>
  <c r="BB20" i="2"/>
  <c r="BB17" i="2"/>
  <c r="BB33" i="2"/>
  <c r="AX17" i="2"/>
  <c r="AX33" i="2"/>
  <c r="B34" i="2"/>
  <c r="AM34" i="2" s="1"/>
  <c r="AN34" i="2" s="1"/>
  <c r="AN50" i="2" s="1"/>
  <c r="AO83" i="2" s="1"/>
  <c r="AJ18" i="2"/>
  <c r="AA215" i="2" s="1"/>
  <c r="AB215" i="2" s="1"/>
  <c r="AG18" i="2"/>
  <c r="AA170" i="2" s="1"/>
  <c r="AB170" i="2" s="1"/>
  <c r="AB18" i="2"/>
  <c r="AA95" i="2" s="1"/>
  <c r="AB95" i="2" s="1"/>
  <c r="AM18" i="2"/>
  <c r="AA260" i="2" s="1"/>
  <c r="AB260" i="2" s="1"/>
  <c r="AE18" i="2"/>
  <c r="AA140" i="2" s="1"/>
  <c r="AB140" i="2" s="1"/>
  <c r="AH18" i="2"/>
  <c r="AA185" i="2" s="1"/>
  <c r="AB185" i="2" s="1"/>
  <c r="Z18" i="2"/>
  <c r="AA65" i="2" s="1"/>
  <c r="AB65" i="2" s="1"/>
  <c r="AI18" i="2"/>
  <c r="AA200" i="2" s="1"/>
  <c r="AB200" i="2" s="1"/>
  <c r="X18" i="2"/>
  <c r="AA35" i="2" s="1"/>
  <c r="AB35" i="2" s="1"/>
  <c r="AK18" i="2"/>
  <c r="AA230" i="2" s="1"/>
  <c r="AB230" i="2" s="1"/>
  <c r="AF18" i="2"/>
  <c r="AA155" i="2" s="1"/>
  <c r="AB155" i="2" s="1"/>
  <c r="AA18" i="2"/>
  <c r="AA80" i="2" s="1"/>
  <c r="AB80" i="2" s="1"/>
  <c r="AC18" i="2"/>
  <c r="AA110" i="2" s="1"/>
  <c r="AB110" i="2" s="1"/>
  <c r="Y18" i="2"/>
  <c r="AA50" i="2" s="1"/>
  <c r="AB50" i="2" s="1"/>
  <c r="AL18" i="2"/>
  <c r="AA245" i="2" s="1"/>
  <c r="AB245" i="2" s="1"/>
  <c r="AD18" i="2"/>
  <c r="AA125" i="2" s="1"/>
  <c r="AB125" i="2" s="1"/>
  <c r="BB32" i="2"/>
  <c r="BB16" i="2"/>
  <c r="BB14" i="2"/>
  <c r="BB30" i="2"/>
  <c r="BB10" i="2"/>
  <c r="BB26" i="2"/>
  <c r="BB6" i="2"/>
  <c r="BB22" i="2"/>
  <c r="AY33" i="2"/>
  <c r="AY17" i="2"/>
  <c r="AQ17" i="2"/>
  <c r="AQ33" i="2"/>
  <c r="AP33" i="2"/>
  <c r="AP17" i="2"/>
  <c r="AL3" i="2"/>
  <c r="BT3" i="2" s="1"/>
  <c r="DB3" i="2" s="1"/>
  <c r="O51" i="9" l="1"/>
  <c r="G56" i="9" s="1"/>
  <c r="O54" i="9"/>
  <c r="G59" i="9" s="1"/>
  <c r="O52" i="9"/>
  <c r="G55" i="9" s="1"/>
  <c r="O55" i="9"/>
  <c r="G58" i="9" s="1"/>
  <c r="O53" i="9"/>
  <c r="G57" i="9" s="1"/>
  <c r="N40" i="9"/>
  <c r="C72" i="9"/>
  <c r="L44" i="9"/>
  <c r="V9" i="4"/>
  <c r="J42" i="9"/>
  <c r="K42" i="9" s="1"/>
  <c r="BJ1" i="6"/>
  <c r="CR1" i="6"/>
  <c r="V10" i="6" s="1"/>
  <c r="Y259" i="2"/>
  <c r="BD49" i="2"/>
  <c r="BE82" i="2" s="1"/>
  <c r="Y109" i="2"/>
  <c r="AT49" i="2"/>
  <c r="AU82" i="2" s="1"/>
  <c r="Y94" i="2"/>
  <c r="AS49" i="2"/>
  <c r="AT82" i="2" s="1"/>
  <c r="Y214" i="2"/>
  <c r="BA49" i="2"/>
  <c r="BB82" i="2" s="1"/>
  <c r="Y139" i="2"/>
  <c r="AV49" i="2"/>
  <c r="AW82" i="2" s="1"/>
  <c r="Y199" i="2"/>
  <c r="AZ49" i="2"/>
  <c r="BA82" i="2" s="1"/>
  <c r="Y184" i="2"/>
  <c r="AY49" i="2"/>
  <c r="AZ82" i="2" s="1"/>
  <c r="Y228" i="2"/>
  <c r="BB48" i="2"/>
  <c r="BC81" i="2" s="1"/>
  <c r="Y229" i="2"/>
  <c r="BB49" i="2"/>
  <c r="BC82" i="2" s="1"/>
  <c r="Y244" i="2"/>
  <c r="BC49" i="2"/>
  <c r="BD82" i="2" s="1"/>
  <c r="Y34" i="2"/>
  <c r="AO49" i="2"/>
  <c r="AP82" i="2" s="1"/>
  <c r="Y124" i="2"/>
  <c r="AU49" i="2"/>
  <c r="AV82" i="2" s="1"/>
  <c r="Y154" i="2"/>
  <c r="AW49" i="2"/>
  <c r="AX82" i="2" s="1"/>
  <c r="Y169" i="2"/>
  <c r="AX49" i="2"/>
  <c r="AY82" i="2" s="1"/>
  <c r="Y79" i="2"/>
  <c r="AR49" i="2"/>
  <c r="AS82" i="2" s="1"/>
  <c r="Y49" i="2"/>
  <c r="AP49" i="2"/>
  <c r="AQ82" i="2" s="1"/>
  <c r="Y64" i="2"/>
  <c r="AQ49" i="2"/>
  <c r="AR82" i="2" s="1"/>
  <c r="Y226" i="2"/>
  <c r="BB46" i="2"/>
  <c r="BC79" i="2" s="1"/>
  <c r="Y227" i="2"/>
  <c r="BB47" i="2"/>
  <c r="BC80" i="2" s="1"/>
  <c r="Y223" i="2"/>
  <c r="BB43" i="2"/>
  <c r="BC76" i="2" s="1"/>
  <c r="Y222" i="2"/>
  <c r="BB42" i="2"/>
  <c r="BC75" i="2" s="1"/>
  <c r="Y220" i="2"/>
  <c r="BB40" i="2"/>
  <c r="BC73" i="2" s="1"/>
  <c r="Y219" i="2"/>
  <c r="BB39" i="2"/>
  <c r="BC72" i="2" s="1"/>
  <c r="Y224" i="2"/>
  <c r="BB44" i="2"/>
  <c r="BC77" i="2" s="1"/>
  <c r="Y225" i="2"/>
  <c r="BB45" i="2"/>
  <c r="BC78" i="2" s="1"/>
  <c r="Y216" i="2"/>
  <c r="BB36" i="2"/>
  <c r="BC69" i="2" s="1"/>
  <c r="Y218" i="2"/>
  <c r="BB38" i="2"/>
  <c r="BC71" i="2" s="1"/>
  <c r="Y221" i="2"/>
  <c r="BB41" i="2"/>
  <c r="BC74" i="2" s="1"/>
  <c r="Y217" i="2"/>
  <c r="BB37" i="2"/>
  <c r="BC70" i="2" s="1"/>
  <c r="BR17" i="2"/>
  <c r="CI17" i="2"/>
  <c r="CZ17" i="2" s="1"/>
  <c r="BG17" i="2"/>
  <c r="BX17" i="2"/>
  <c r="CO17" i="2" s="1"/>
  <c r="BP17" i="2"/>
  <c r="CG17" i="2"/>
  <c r="CX17" i="2" s="1"/>
  <c r="BS16" i="2"/>
  <c r="CJ16" i="2"/>
  <c r="DA16" i="2" s="1"/>
  <c r="BO17" i="2"/>
  <c r="CF17" i="2"/>
  <c r="CW17" i="2" s="1"/>
  <c r="BS4" i="2"/>
  <c r="CJ4" i="2"/>
  <c r="DA4" i="2" s="1"/>
  <c r="BS11" i="2"/>
  <c r="CJ11" i="2"/>
  <c r="DA11" i="2" s="1"/>
  <c r="BM17" i="2"/>
  <c r="CD17" i="2"/>
  <c r="CU17" i="2" s="1"/>
  <c r="BI17" i="2"/>
  <c r="BZ17" i="2"/>
  <c r="CQ17" i="2" s="1"/>
  <c r="BQ17" i="2"/>
  <c r="CH17" i="2"/>
  <c r="CY17" i="2" s="1"/>
  <c r="BH17" i="2"/>
  <c r="BY17" i="2"/>
  <c r="CP17" i="2" s="1"/>
  <c r="BS14" i="2"/>
  <c r="CJ14" i="2"/>
  <c r="DA14" i="2" s="1"/>
  <c r="BU17" i="2"/>
  <c r="CL17" i="2"/>
  <c r="DC17" i="2" s="1"/>
  <c r="BK17" i="2"/>
  <c r="CB17" i="2"/>
  <c r="CS17" i="2" s="1"/>
  <c r="BS15" i="2"/>
  <c r="CJ15" i="2"/>
  <c r="DA15" i="2" s="1"/>
  <c r="BS9" i="2"/>
  <c r="CJ9" i="2"/>
  <c r="DA9" i="2" s="1"/>
  <c r="BS5" i="2"/>
  <c r="CJ5" i="2"/>
  <c r="DA5" i="2" s="1"/>
  <c r="BS6" i="2"/>
  <c r="CJ6" i="2"/>
  <c r="DA6" i="2" s="1"/>
  <c r="BJ17" i="2"/>
  <c r="CA17" i="2"/>
  <c r="CR17" i="2" s="1"/>
  <c r="BS8" i="2"/>
  <c r="CJ8" i="2"/>
  <c r="DA8" i="2" s="1"/>
  <c r="BS10" i="2"/>
  <c r="CJ10" i="2"/>
  <c r="DA10" i="2" s="1"/>
  <c r="BS17" i="2"/>
  <c r="CJ17" i="2"/>
  <c r="DA17" i="2" s="1"/>
  <c r="BT17" i="2"/>
  <c r="CK17" i="2"/>
  <c r="DB17" i="2" s="1"/>
  <c r="BF17" i="2"/>
  <c r="BW17" i="2"/>
  <c r="CN17" i="2" s="1"/>
  <c r="BS7" i="2"/>
  <c r="CJ7" i="2"/>
  <c r="DA7" i="2" s="1"/>
  <c r="BL17" i="2"/>
  <c r="CC17" i="2"/>
  <c r="CT17" i="2" s="1"/>
  <c r="BN17" i="2"/>
  <c r="CE17" i="2"/>
  <c r="CV17" i="2" s="1"/>
  <c r="BS12" i="2"/>
  <c r="CJ12" i="2"/>
  <c r="DA12" i="2" s="1"/>
  <c r="BS13" i="2"/>
  <c r="CJ13" i="2"/>
  <c r="DA13" i="2" s="1"/>
  <c r="BB18" i="2"/>
  <c r="BB34" i="2"/>
  <c r="AT18" i="2"/>
  <c r="AT34" i="2"/>
  <c r="AO34" i="2"/>
  <c r="AO18" i="2"/>
  <c r="AV34" i="2"/>
  <c r="AV18" i="2"/>
  <c r="BA18" i="2"/>
  <c r="BA34" i="2"/>
  <c r="AP34" i="2"/>
  <c r="AP18" i="2"/>
  <c r="AX34" i="2"/>
  <c r="AX18" i="2"/>
  <c r="AR34" i="2"/>
  <c r="AR18" i="2"/>
  <c r="AZ34" i="2"/>
  <c r="AZ18" i="2"/>
  <c r="BD34" i="2"/>
  <c r="BD18" i="2"/>
  <c r="AY18" i="2"/>
  <c r="AY34" i="2"/>
  <c r="AU34" i="2"/>
  <c r="AU18" i="2"/>
  <c r="BC18" i="2"/>
  <c r="BC34" i="2"/>
  <c r="AW34" i="2"/>
  <c r="AW18" i="2"/>
  <c r="AQ34" i="2"/>
  <c r="AQ18" i="2"/>
  <c r="AS18" i="2"/>
  <c r="AS34" i="2"/>
  <c r="AM3" i="2"/>
  <c r="BU3" i="2" s="1"/>
  <c r="DC3" i="2" s="1"/>
  <c r="N44" i="9" l="1"/>
  <c r="K44" i="9"/>
  <c r="N42" i="9"/>
  <c r="C132" i="9"/>
  <c r="V9" i="6"/>
  <c r="J43" i="9"/>
  <c r="K43" i="9" s="1"/>
  <c r="Y155" i="2"/>
  <c r="AW50" i="2"/>
  <c r="AX83" i="2" s="1"/>
  <c r="Y125" i="2"/>
  <c r="AU50" i="2"/>
  <c r="AV83" i="2" s="1"/>
  <c r="Y260" i="2"/>
  <c r="BD50" i="2"/>
  <c r="BE83" i="2" s="1"/>
  <c r="Y80" i="2"/>
  <c r="AR50" i="2"/>
  <c r="AS83" i="2" s="1"/>
  <c r="Y50" i="2"/>
  <c r="AP50" i="2"/>
  <c r="AQ83" i="2" s="1"/>
  <c r="Y140" i="2"/>
  <c r="AV50" i="2"/>
  <c r="AW83" i="2" s="1"/>
  <c r="Y95" i="2"/>
  <c r="AS50" i="2"/>
  <c r="AT83" i="2" s="1"/>
  <c r="Y110" i="2"/>
  <c r="AT50" i="2"/>
  <c r="AU83" i="2" s="1"/>
  <c r="Y185" i="2"/>
  <c r="AY50" i="2"/>
  <c r="AZ83" i="2" s="1"/>
  <c r="Y230" i="2"/>
  <c r="BB50" i="2"/>
  <c r="BC83" i="2" s="1"/>
  <c r="Y245" i="2"/>
  <c r="BC50" i="2"/>
  <c r="BD83" i="2" s="1"/>
  <c r="Y215" i="2"/>
  <c r="BA50" i="2"/>
  <c r="BB83" i="2" s="1"/>
  <c r="Y65" i="2"/>
  <c r="AQ50" i="2"/>
  <c r="AR83" i="2" s="1"/>
  <c r="Y200" i="2"/>
  <c r="AZ50" i="2"/>
  <c r="BA83" i="2" s="1"/>
  <c r="Y170" i="2"/>
  <c r="AX50" i="2"/>
  <c r="AY83" i="2" s="1"/>
  <c r="Y35" i="2"/>
  <c r="AO50" i="2"/>
  <c r="AP83" i="2" s="1"/>
  <c r="BH18" i="2"/>
  <c r="BY18" i="2"/>
  <c r="CP18" i="2" s="1"/>
  <c r="BQ18" i="2"/>
  <c r="CH18" i="2"/>
  <c r="CY18" i="2" s="1"/>
  <c r="BO18" i="2"/>
  <c r="CF18" i="2"/>
  <c r="CW18" i="2" s="1"/>
  <c r="BP18" i="2"/>
  <c r="CG18" i="2"/>
  <c r="CX18" i="2" s="1"/>
  <c r="BS18" i="2"/>
  <c r="CJ18" i="2"/>
  <c r="DA18" i="2" s="1"/>
  <c r="BN18" i="2"/>
  <c r="CE18" i="2"/>
  <c r="CV18" i="2" s="1"/>
  <c r="BU18" i="2"/>
  <c r="CL18" i="2"/>
  <c r="DC18" i="2" s="1"/>
  <c r="BG18" i="2"/>
  <c r="BX18" i="2"/>
  <c r="CO18" i="2" s="1"/>
  <c r="BF18" i="2"/>
  <c r="BW18" i="2"/>
  <c r="CN18" i="2" s="1"/>
  <c r="BT18" i="2"/>
  <c r="CK18" i="2"/>
  <c r="DB18" i="2" s="1"/>
  <c r="BR18" i="2"/>
  <c r="CI18" i="2"/>
  <c r="CZ18" i="2" s="1"/>
  <c r="BL18" i="2"/>
  <c r="CC18" i="2"/>
  <c r="CT18" i="2" s="1"/>
  <c r="BI18" i="2"/>
  <c r="BZ18" i="2"/>
  <c r="CQ18" i="2" s="1"/>
  <c r="BM18" i="2"/>
  <c r="CD18" i="2"/>
  <c r="CU18" i="2" s="1"/>
  <c r="BJ18" i="2"/>
  <c r="CA18" i="2"/>
  <c r="CR18" i="2" s="1"/>
  <c r="BK18" i="2"/>
  <c r="CB18" i="2"/>
  <c r="CS18" i="2" s="1"/>
  <c r="N43" i="9" l="1"/>
  <c r="C163" i="9"/>
  <c r="BJ1" i="2"/>
  <c r="CR1" i="2"/>
  <c r="V10" i="2" s="1"/>
  <c r="V9" i="2" l="1"/>
  <c r="J41" i="9"/>
  <c r="C102" i="9" l="1"/>
  <c r="K41" i="9"/>
  <c r="N41" i="9"/>
</calcChain>
</file>

<file path=xl/sharedStrings.xml><?xml version="1.0" encoding="utf-8"?>
<sst xmlns="http://schemas.openxmlformats.org/spreadsheetml/2006/main" count="820" uniqueCount="105">
  <si>
    <t>No Inhibitor</t>
  </si>
  <si>
    <t>[I]1</t>
  </si>
  <si>
    <t>[I]2</t>
  </si>
  <si>
    <t>[I]3</t>
  </si>
  <si>
    <t>[I]4</t>
  </si>
  <si>
    <t>[I]5</t>
  </si>
  <si>
    <t>[I]6</t>
  </si>
  <si>
    <t>[I]7</t>
  </si>
  <si>
    <t>[I]8</t>
  </si>
  <si>
    <t>[I]9</t>
  </si>
  <si>
    <t>[I]10</t>
  </si>
  <si>
    <t>[I]11</t>
  </si>
  <si>
    <t>[I]12</t>
  </si>
  <si>
    <t>[I]13</t>
  </si>
  <si>
    <t>[I]14</t>
  </si>
  <si>
    <t>[I]15</t>
  </si>
  <si>
    <t>[S]1</t>
  </si>
  <si>
    <t>[S]2</t>
  </si>
  <si>
    <t>[S]3</t>
  </si>
  <si>
    <t>[S]4</t>
  </si>
  <si>
    <t>[S]5</t>
  </si>
  <si>
    <t>[S]6</t>
  </si>
  <si>
    <t>[S]7</t>
  </si>
  <si>
    <t>[S]8</t>
  </si>
  <si>
    <t>[S]9</t>
  </si>
  <si>
    <t>[S]10</t>
  </si>
  <si>
    <t>[S]11</t>
  </si>
  <si>
    <t>[S]12</t>
  </si>
  <si>
    <t>[S]13</t>
  </si>
  <si>
    <t>[S]14</t>
  </si>
  <si>
    <t>[S]15</t>
  </si>
  <si>
    <t>Ki</t>
  </si>
  <si>
    <t>Km</t>
  </si>
  <si>
    <t>Vmax</t>
  </si>
  <si>
    <t>Calculated values</t>
  </si>
  <si>
    <t>Residuals</t>
  </si>
  <si>
    <t>Residuals squared</t>
  </si>
  <si>
    <r>
      <t>Sum R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</si>
  <si>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absolute value of Residuals/calculated </t>
  </si>
  <si>
    <t>Sum residuals %</t>
  </si>
  <si>
    <t xml:space="preserve">Sum </t>
  </si>
  <si>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>Ki</t>
    </r>
  </si>
  <si>
    <t>K1</t>
  </si>
  <si>
    <t>K2</t>
  </si>
  <si>
    <t>V1</t>
  </si>
  <si>
    <t>V2</t>
  </si>
  <si>
    <t xml:space="preserve"> </t>
  </si>
  <si>
    <t xml:space="preserve">Non-competitive </t>
  </si>
  <si>
    <t xml:space="preserve">Uncompetitive </t>
  </si>
  <si>
    <t xml:space="preserve">Competitive </t>
  </si>
  <si>
    <t>Mixed Non-competitive</t>
  </si>
  <si>
    <t>Modifier equation</t>
  </si>
  <si>
    <t>Km2</t>
  </si>
  <si>
    <t>Vmax2</t>
  </si>
  <si>
    <t>n</t>
  </si>
  <si>
    <t>BIC</t>
  </si>
  <si>
    <t>RSS</t>
  </si>
  <si>
    <t>k</t>
  </si>
  <si>
    <t>Km/Vmax direct plot</t>
  </si>
  <si>
    <t>Intercept points x-axis</t>
  </si>
  <si>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</si>
  <si>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</si>
  <si>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</si>
  <si>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</si>
  <si>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</si>
  <si>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</si>
  <si>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</si>
  <si>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</si>
  <si>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</si>
  <si>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</si>
  <si>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</si>
  <si>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</si>
  <si>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</si>
  <si>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</si>
  <si>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</si>
  <si>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x-intercept</t>
  </si>
  <si>
    <t>y-interecept</t>
  </si>
  <si>
    <t>[Substrate]</t>
  </si>
  <si>
    <t>v</t>
  </si>
  <si>
    <t>[Substrate]/v</t>
  </si>
  <si>
    <t>1/v</t>
  </si>
  <si>
    <r>
      <t>Km/Vmax</t>
    </r>
    <r>
      <rPr>
        <b/>
        <vertAlign val="subscript"/>
        <sz val="10"/>
        <rFont val="Arial"/>
        <family val="2"/>
      </rPr>
      <t xml:space="preserve"> </t>
    </r>
    <r>
      <rPr>
        <b/>
        <sz val="10"/>
        <rFont val="Arial"/>
        <family val="2"/>
      </rPr>
      <t>(x-axis):</t>
    </r>
  </si>
  <si>
    <r>
      <t>K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:</t>
    </r>
  </si>
  <si>
    <t>Standard dev:</t>
  </si>
  <si>
    <t>x</t>
  </si>
  <si>
    <t>y</t>
  </si>
  <si>
    <t>Slope:</t>
  </si>
  <si>
    <t>y-intercept:</t>
  </si>
  <si>
    <t>1/Intercept points y-axis</t>
  </si>
  <si>
    <r>
      <t>V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:</t>
    </r>
  </si>
  <si>
    <t>Direct linear plot Km, Vmax estimates</t>
  </si>
  <si>
    <t>Ki estimate based on linear decrease in activity</t>
  </si>
  <si>
    <t>Minimum value</t>
  </si>
  <si>
    <t>First quartile</t>
  </si>
  <si>
    <t>Median value</t>
  </si>
  <si>
    <t>Third quartile</t>
  </si>
  <si>
    <t>Maximum value</t>
  </si>
  <si>
    <t>Q1</t>
  </si>
  <si>
    <t>Min</t>
  </si>
  <si>
    <t>Median</t>
  </si>
  <si>
    <t>Max</t>
  </si>
  <si>
    <t>Q3</t>
  </si>
  <si>
    <t>Residual distribution</t>
  </si>
  <si>
    <t>1/s</t>
  </si>
  <si>
    <t>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</si>
</sst>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E+00"/>
  </numFmts>
  <fonts count="13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  <font>
      <b/>
      <sz val="11"/>
      <color theme="1"/>
      <name val="Calibri"/>
      <family val="2"/>
      <scheme val="minor"/>
    </font>
    <font>
      <sz val="10"/>
      <name val="Geneva"/>
    </font>
    <font>
      <b/>
      <u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b/>
      <sz val="10"/>
      <name val="Geneva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darkGrid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0" borderId="0" xfId="0" applyFill="1" applyBorder="1"/>
    <xf numFmtId="0" fontId="0" fillId="0" borderId="0" xfId="0" applyAlignment="1">
      <alignment horizontal="right"/>
    </xf>
    <xf numFmtId="0" fontId="3" fillId="0" borderId="0" xfId="0" applyFont="1"/>
    <xf numFmtId="0" fontId="0" fillId="4" borderId="3" xfId="0" applyFill="1" applyBorder="1"/>
    <xf numFmtId="0" fontId="0" fillId="0" borderId="3" xfId="0" applyBorder="1"/>
    <xf numFmtId="0" fontId="0" fillId="4" borderId="4" xfId="0" applyFill="1" applyBorder="1"/>
    <xf numFmtId="0" fontId="0" fillId="4" borderId="0" xfId="0" applyFill="1" applyBorder="1"/>
    <xf numFmtId="0" fontId="0" fillId="0" borderId="0" xfId="0" applyBorder="1"/>
    <xf numFmtId="0" fontId="0" fillId="4" borderId="6" xfId="0" applyFill="1" applyBorder="1"/>
    <xf numFmtId="0" fontId="0" fillId="0" borderId="6" xfId="0" applyBorder="1"/>
    <xf numFmtId="0" fontId="0" fillId="0" borderId="8" xfId="0" applyBorder="1"/>
    <xf numFmtId="0" fontId="0" fillId="4" borderId="9" xfId="0" applyFill="1" applyBorder="1"/>
    <xf numFmtId="0" fontId="0" fillId="0" borderId="4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1" fontId="0" fillId="0" borderId="10" xfId="0" applyNumberFormat="1" applyBorder="1"/>
    <xf numFmtId="11" fontId="0" fillId="0" borderId="11" xfId="0" applyNumberFormat="1" applyBorder="1"/>
    <xf numFmtId="11" fontId="0" fillId="0" borderId="12" xfId="0" applyNumberFormat="1" applyBorder="1"/>
    <xf numFmtId="0" fontId="6" fillId="0" borderId="0" xfId="1" applyFont="1"/>
    <xf numFmtId="0" fontId="5" fillId="0" borderId="0" xfId="1"/>
    <xf numFmtId="0" fontId="7" fillId="0" borderId="0" xfId="1" applyFont="1" applyAlignment="1">
      <alignment horizontal="right"/>
    </xf>
    <xf numFmtId="164" fontId="5" fillId="0" borderId="0" xfId="1" applyNumberFormat="1" applyFont="1" applyAlignment="1">
      <alignment horizontal="left"/>
    </xf>
    <xf numFmtId="11" fontId="8" fillId="0" borderId="0" xfId="1" applyNumberFormat="1" applyFont="1"/>
    <xf numFmtId="11" fontId="5" fillId="0" borderId="0" xfId="1" applyNumberFormat="1"/>
    <xf numFmtId="11" fontId="5" fillId="0" borderId="0" xfId="1" applyNumberFormat="1" applyAlignment="1">
      <alignment horizontal="center"/>
    </xf>
    <xf numFmtId="11" fontId="7" fillId="0" borderId="8" xfId="1" applyNumberFormat="1" applyFont="1" applyBorder="1" applyAlignment="1">
      <alignment horizontal="center"/>
    </xf>
    <xf numFmtId="0" fontId="9" fillId="0" borderId="0" xfId="1" applyFont="1"/>
    <xf numFmtId="0" fontId="7" fillId="0" borderId="0" xfId="1" applyFont="1" applyAlignment="1">
      <alignment horizontal="center"/>
    </xf>
    <xf numFmtId="11" fontId="7" fillId="0" borderId="6" xfId="1" applyNumberFormat="1" applyFont="1" applyBorder="1" applyAlignment="1">
      <alignment horizontal="center"/>
    </xf>
    <xf numFmtId="165" fontId="5" fillId="0" borderId="0" xfId="1" applyNumberFormat="1" applyAlignment="1">
      <alignment horizontal="center"/>
    </xf>
    <xf numFmtId="164" fontId="5" fillId="0" borderId="0" xfId="1" applyNumberFormat="1" applyAlignment="1">
      <alignment horizontal="center"/>
    </xf>
    <xf numFmtId="11" fontId="7" fillId="0" borderId="0" xfId="1" applyNumberFormat="1" applyFont="1" applyAlignment="1">
      <alignment horizontal="right"/>
    </xf>
    <xf numFmtId="11" fontId="7" fillId="0" borderId="0" xfId="1" applyNumberFormat="1" applyFont="1"/>
    <xf numFmtId="11" fontId="7" fillId="0" borderId="0" xfId="1" applyNumberFormat="1" applyFont="1" applyFill="1" applyBorder="1" applyAlignment="1">
      <alignment horizontal="right"/>
    </xf>
    <xf numFmtId="0" fontId="7" fillId="0" borderId="0" xfId="1" applyFont="1"/>
    <xf numFmtId="0" fontId="5" fillId="0" borderId="0" xfId="1" applyAlignment="1">
      <alignment horizontal="right"/>
    </xf>
    <xf numFmtId="0" fontId="5" fillId="0" borderId="0" xfId="1" applyAlignment="1">
      <alignment horizontal="center"/>
    </xf>
    <xf numFmtId="11" fontId="7" fillId="0" borderId="0" xfId="1" applyNumberFormat="1" applyFont="1" applyAlignment="1">
      <alignment horizontal="center"/>
    </xf>
    <xf numFmtId="0" fontId="11" fillId="0" borderId="0" xfId="1" applyFont="1" applyAlignment="1">
      <alignment horizontal="right"/>
    </xf>
    <xf numFmtId="11" fontId="7" fillId="0" borderId="0" xfId="1" applyNumberFormat="1" applyFont="1" applyBorder="1" applyAlignment="1">
      <alignment horizontal="center"/>
    </xf>
    <xf numFmtId="0" fontId="5" fillId="0" borderId="0" xfId="1" applyBorder="1"/>
    <xf numFmtId="11" fontId="5" fillId="0" borderId="0" xfId="1" applyNumberFormat="1" applyBorder="1" applyAlignment="1">
      <alignment horizontal="center"/>
    </xf>
    <xf numFmtId="11" fontId="0" fillId="0" borderId="0" xfId="0" applyNumberFormat="1"/>
    <xf numFmtId="0" fontId="4" fillId="0" borderId="0" xfId="0" applyFont="1"/>
    <xf numFmtId="0" fontId="4" fillId="0" borderId="0" xfId="0" applyFont="1" applyAlignment="1">
      <alignment horizontal="right"/>
    </xf>
    <xf numFmtId="11" fontId="0" fillId="0" borderId="2" xfId="0" applyNumberFormat="1" applyBorder="1"/>
    <xf numFmtId="11" fontId="0" fillId="0" borderId="3" xfId="0" applyNumberFormat="1" applyBorder="1"/>
    <xf numFmtId="11" fontId="0" fillId="0" borderId="5" xfId="0" applyNumberFormat="1" applyBorder="1"/>
    <xf numFmtId="11" fontId="0" fillId="0" borderId="0" xfId="0" applyNumberFormat="1" applyBorder="1"/>
    <xf numFmtId="11" fontId="0" fillId="0" borderId="7" xfId="0" applyNumberFormat="1" applyBorder="1"/>
    <xf numFmtId="11" fontId="0" fillId="0" borderId="8" xfId="0" applyNumberFormat="1" applyBorder="1"/>
    <xf numFmtId="0" fontId="0" fillId="3" borderId="0" xfId="0" applyFill="1"/>
    <xf numFmtId="0" fontId="0" fillId="3" borderId="0" xfId="0" applyFill="1" applyAlignment="1">
      <alignment horizontal="left"/>
    </xf>
    <xf numFmtId="11" fontId="0" fillId="3" borderId="0" xfId="0" applyNumberFormat="1" applyFill="1"/>
    <xf numFmtId="0" fontId="0" fillId="5" borderId="0" xfId="0" applyFill="1"/>
    <xf numFmtId="0" fontId="0" fillId="5" borderId="0" xfId="0" applyFill="1" applyAlignment="1">
      <alignment horizontal="left"/>
    </xf>
    <xf numFmtId="11" fontId="0" fillId="5" borderId="0" xfId="0" applyNumberFormat="1" applyFill="1"/>
    <xf numFmtId="0" fontId="0" fillId="6" borderId="0" xfId="0" applyFill="1"/>
    <xf numFmtId="0" fontId="0" fillId="6" borderId="0" xfId="0" applyFill="1" applyAlignment="1">
      <alignment horizontal="left"/>
    </xf>
    <xf numFmtId="11" fontId="0" fillId="6" borderId="0" xfId="0" applyNumberFormat="1" applyFill="1"/>
    <xf numFmtId="0" fontId="3" fillId="3" borderId="0" xfId="0" applyFont="1" applyFill="1"/>
    <xf numFmtId="0" fontId="0" fillId="7" borderId="0" xfId="0" applyFill="1"/>
    <xf numFmtId="0" fontId="0" fillId="7" borderId="0" xfId="0" applyFill="1" applyAlignment="1">
      <alignment horizontal="left"/>
    </xf>
    <xf numFmtId="11" fontId="0" fillId="7" borderId="0" xfId="0" applyNumberFormat="1" applyFill="1"/>
    <xf numFmtId="164" fontId="0" fillId="0" borderId="0" xfId="0" applyNumberFormat="1"/>
    <xf numFmtId="11" fontId="0" fillId="3" borderId="1" xfId="0" applyNumberFormat="1" applyFill="1" applyBorder="1"/>
    <xf numFmtId="11" fontId="0" fillId="0" borderId="6" xfId="0" applyNumberFormat="1" applyBorder="1"/>
    <xf numFmtId="0" fontId="0" fillId="0" borderId="13" xfId="0" applyBorder="1"/>
    <xf numFmtId="0" fontId="0" fillId="8" borderId="0" xfId="0" applyFill="1"/>
    <xf numFmtId="0" fontId="12" fillId="7" borderId="0" xfId="0" applyFont="1" applyFill="1"/>
    <xf numFmtId="0" fontId="0" fillId="8" borderId="0" xfId="0" applyFill="1" applyAlignment="1">
      <alignment horizontal="left"/>
    </xf>
    <xf numFmtId="11" fontId="0" fillId="8" borderId="0" xfId="0" applyNumberFormat="1" applyFill="1"/>
    <xf numFmtId="0" fontId="0" fillId="0" borderId="0" xfId="0" applyFill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1" fontId="0" fillId="0" borderId="0" xfId="0" applyNumberForma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20053021010565"/>
          <c:y val="7.7017149394281781E-2"/>
          <c:w val="0.71628473074031573"/>
          <c:h val="0.797225483361056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plot'!$N$67:$N$86</c:f>
              <c:numCache>
                <c:formatCode>General</c:formatCode>
                <c:ptCount val="20"/>
                <c:pt idx="0">
                  <c:v>7.3333333333333348E-2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BB-486A-AAB3-268F7953E56A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plot'!$O$67:$O$86</c:f>
              <c:numCache>
                <c:formatCode>General</c:formatCode>
                <c:ptCount val="20"/>
                <c:pt idx="0">
                  <c:v>7.5000000000000011E-2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0BB-486A-AAB3-268F7953E56A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plot'!$P$67:$P$86</c:f>
              <c:numCache>
                <c:formatCode>General</c:formatCode>
                <c:ptCount val="20"/>
                <c:pt idx="0">
                  <c:v>7.7083333333333323E-2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0BB-486A-AAB3-268F7953E56A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plot'!$Q$67:$Q$86</c:f>
              <c:numCache>
                <c:formatCode>General</c:formatCode>
                <c:ptCount val="20"/>
                <c:pt idx="0">
                  <c:v>7.9687499999999994E-2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0BB-486A-AAB3-268F7953E56A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plot'!$R$67:$R$86</c:f>
              <c:numCache>
                <c:formatCode>General</c:formatCode>
                <c:ptCount val="20"/>
                <c:pt idx="0">
                  <c:v>8.2942708333333337E-2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0BB-486A-AAB3-268F7953E56A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plot'!$S$67:$S$86</c:f>
              <c:numCache>
                <c:formatCode>General</c:formatCode>
                <c:ptCount val="20"/>
                <c:pt idx="0" formatCode="0.00E+00">
                  <c:v>8.7011718749999994E-2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0BB-486A-AAB3-268F7953E56A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plot'!$T$67:$T$86</c:f>
              <c:numCache>
                <c:formatCode>General</c:formatCode>
                <c:ptCount val="20"/>
                <c:pt idx="0" formatCode="0.00E+00">
                  <c:v>9.2097981770833337E-2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0BB-486A-AAB3-268F7953E56A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plot'!$U$67:$U$86</c:f>
              <c:numCache>
                <c:formatCode>General</c:formatCode>
                <c:ptCount val="20"/>
                <c:pt idx="0" formatCode="0.00E+00">
                  <c:v>9.8455810546874981E-2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60BB-486A-AAB3-268F7953E56A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plot'!$V$67:$V$86</c:f>
              <c:numCache>
                <c:formatCode>General</c:formatCode>
                <c:ptCount val="20"/>
                <c:pt idx="0" formatCode="0.00E+00">
                  <c:v>0.10640309651692707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60BB-486A-AAB3-268F7953E56A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plot'!$W$67:$W$86</c:f>
              <c:numCache>
                <c:formatCode>General</c:formatCode>
                <c:ptCount val="20"/>
                <c:pt idx="0" formatCode="0.00E+00">
                  <c:v>0.11633720397949217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60BB-486A-AAB3-268F7953E56A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plot'!$X$67:$X$86</c:f>
              <c:numCache>
                <c:formatCode>General</c:formatCode>
                <c:ptCount val="20"/>
                <c:pt idx="0" formatCode="0.00E+00">
                  <c:v>0.12875483830769854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60BB-486A-AAB3-268F7953E56A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plot'!$Y$67:$Y$86</c:f>
              <c:numCache>
                <c:formatCode>General</c:formatCode>
                <c:ptCount val="20"/>
                <c:pt idx="0" formatCode="0.00E+00">
                  <c:v>0.14427688121795654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60BB-486A-AAB3-268F7953E56A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plot'!$Z$67:$Z$86</c:f>
              <c:numCache>
                <c:formatCode>General</c:formatCode>
                <c:ptCount val="20"/>
                <c:pt idx="0" formatCode="0.00E+00">
                  <c:v>0.16367943485577896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60BB-486A-AAB3-268F7953E56A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plot'!$AA$67:$AA$86</c:f>
              <c:numCache>
                <c:formatCode>General</c:formatCode>
                <c:ptCount val="20"/>
                <c:pt idx="0" formatCode="0.00E+00">
                  <c:v>0.18793262690305704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60BB-486A-AAB3-268F7953E56A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plot'!$AB$67:$AB$86</c:f>
              <c:numCache>
                <c:formatCode>General</c:formatCode>
                <c:ptCount val="20"/>
                <c:pt idx="0" formatCode="0.00E+00">
                  <c:v>0.21824911696215457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60BB-486A-AAB3-268F7953E56A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plot'!$AC$67:$AC$86</c:f>
              <c:numCache>
                <c:formatCode>General</c:formatCode>
                <c:ptCount val="20"/>
                <c:pt idx="0" formatCode="0.00E+00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60BB-486A-AAB3-268F7953E56A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plot'!$AD$67:$AD$86</c:f>
              <c:numCache>
                <c:formatCode>General</c:formatCode>
                <c:ptCount val="20"/>
                <c:pt idx="0" formatCode="0.00E+00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60BB-486A-AAB3-268F7953E56A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plot'!$AE$67:$AE$86</c:f>
              <c:numCache>
                <c:formatCode>General</c:formatCode>
                <c:ptCount val="20"/>
                <c:pt idx="0" formatCode="0.00E+00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60BB-486A-AAB3-268F7953E56A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plot'!$AF$67:$AF$86</c:f>
              <c:numCache>
                <c:formatCode>General</c:formatCode>
                <c:ptCount val="20"/>
                <c:pt idx="0" formatCode="0.00E+00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60BB-486A-AAB3-268F7953E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8872"/>
        <c:axId val="1"/>
      </c:scatterChart>
      <c:valAx>
        <c:axId val="43234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[substrate]/v</a:t>
                </a:r>
              </a:p>
            </c:rich>
          </c:tx>
          <c:layout>
            <c:manualLayout>
              <c:xMode val="edge"/>
              <c:yMode val="edge"/>
              <c:x val="0.43272740673406468"/>
              <c:y val="0.9315407488620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1/v</a:t>
                </a:r>
              </a:p>
            </c:rich>
          </c:tx>
          <c:layout>
            <c:manualLayout>
              <c:xMode val="edge"/>
              <c:yMode val="edge"/>
              <c:x val="8.4847740366307579E-3"/>
              <c:y val="0.44621050533240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2348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Uncompetitive!$AO$36:$AO$50</c:f>
              <c:numCache>
                <c:formatCode>General</c:formatCode>
                <c:ptCount val="15"/>
                <c:pt idx="0">
                  <c:v>7.3333333333333348E-2</c:v>
                </c:pt>
                <c:pt idx="1">
                  <c:v>7.5000000000000011E-2</c:v>
                </c:pt>
                <c:pt idx="2">
                  <c:v>7.7083333333333351E-2</c:v>
                </c:pt>
                <c:pt idx="3">
                  <c:v>7.9687500000000008E-2</c:v>
                </c:pt>
                <c:pt idx="4">
                  <c:v>8.2942708333333337E-2</c:v>
                </c:pt>
                <c:pt idx="5">
                  <c:v>8.7011718750000008E-2</c:v>
                </c:pt>
                <c:pt idx="6">
                  <c:v>9.2097981770833351E-2</c:v>
                </c:pt>
                <c:pt idx="7">
                  <c:v>9.8455810546874994E-2</c:v>
                </c:pt>
                <c:pt idx="8">
                  <c:v>0.10640309651692707</c:v>
                </c:pt>
                <c:pt idx="9">
                  <c:v>0.11633720397949218</c:v>
                </c:pt>
                <c:pt idx="10">
                  <c:v>0.12875483830769854</c:v>
                </c:pt>
                <c:pt idx="11">
                  <c:v>0.14427688121795651</c:v>
                </c:pt>
                <c:pt idx="12">
                  <c:v>0.16367943485577896</c:v>
                </c:pt>
                <c:pt idx="13">
                  <c:v>0.18793262690305698</c:v>
                </c:pt>
                <c:pt idx="14">
                  <c:v>0.21824911696215457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22-4C1B-9735-4557B511DCF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Uncompetitive!$AP$36:$AP$50</c:f>
              <c:numCache>
                <c:formatCode>General</c:formatCode>
                <c:ptCount val="15"/>
                <c:pt idx="0">
                  <c:v>9.588741800566157E-2</c:v>
                </c:pt>
                <c:pt idx="1">
                  <c:v>9.7554084672328234E-2</c:v>
                </c:pt>
                <c:pt idx="2">
                  <c:v>9.9637418005661574E-2</c:v>
                </c:pt>
                <c:pt idx="3">
                  <c:v>0.10224158467232825</c:v>
                </c:pt>
                <c:pt idx="4">
                  <c:v>0.10549679300566157</c:v>
                </c:pt>
                <c:pt idx="5">
                  <c:v>0.1095658034223282</c:v>
                </c:pt>
                <c:pt idx="6">
                  <c:v>0.11465206644316159</c:v>
                </c:pt>
                <c:pt idx="7">
                  <c:v>0.12100989521920323</c:v>
                </c:pt>
                <c:pt idx="8">
                  <c:v>0.12895718118925531</c:v>
                </c:pt>
                <c:pt idx="9">
                  <c:v>0.13889128865182043</c:v>
                </c:pt>
                <c:pt idx="10">
                  <c:v>0.15130892298002677</c:v>
                </c:pt>
                <c:pt idx="11">
                  <c:v>0.16683096589028476</c:v>
                </c:pt>
                <c:pt idx="12">
                  <c:v>0.18623351952810718</c:v>
                </c:pt>
                <c:pt idx="13">
                  <c:v>0.2104867115753852</c:v>
                </c:pt>
                <c:pt idx="14">
                  <c:v>0.24080320163448282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522-4C1B-9735-4557B511DCF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Uncompetitive!$AQ$36:$AQ$50</c:f>
              <c:numCache>
                <c:formatCode>General</c:formatCode>
                <c:ptCount val="15"/>
                <c:pt idx="0">
                  <c:v>0.10152593917374363</c:v>
                </c:pt>
                <c:pt idx="1">
                  <c:v>0.10319260584041028</c:v>
                </c:pt>
                <c:pt idx="2">
                  <c:v>0.1052759391737436</c:v>
                </c:pt>
                <c:pt idx="3">
                  <c:v>0.1078801058404103</c:v>
                </c:pt>
                <c:pt idx="4">
                  <c:v>0.11113531417374364</c:v>
                </c:pt>
                <c:pt idx="5">
                  <c:v>0.11520432459041027</c:v>
                </c:pt>
                <c:pt idx="6">
                  <c:v>0.12029058761124362</c:v>
                </c:pt>
                <c:pt idx="7">
                  <c:v>0.12664841638728527</c:v>
                </c:pt>
                <c:pt idx="8">
                  <c:v>0.13459570235733737</c:v>
                </c:pt>
                <c:pt idx="9">
                  <c:v>0.14452980981990246</c:v>
                </c:pt>
                <c:pt idx="10">
                  <c:v>0.15694744414810882</c:v>
                </c:pt>
                <c:pt idx="11">
                  <c:v>0.17246948705836679</c:v>
                </c:pt>
                <c:pt idx="12">
                  <c:v>0.19187204069618921</c:v>
                </c:pt>
                <c:pt idx="13">
                  <c:v>0.21612523274346732</c:v>
                </c:pt>
                <c:pt idx="14">
                  <c:v>0.24644172280256482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522-4C1B-9735-4557B511DCF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Uncompetitive!$AR$36:$AR$50</c:f>
              <c:numCache>
                <c:formatCode>General</c:formatCode>
                <c:ptCount val="15"/>
                <c:pt idx="0">
                  <c:v>0.1085740906338462</c:v>
                </c:pt>
                <c:pt idx="1">
                  <c:v>0.11024075730051285</c:v>
                </c:pt>
                <c:pt idx="2">
                  <c:v>0.11232409063384619</c:v>
                </c:pt>
                <c:pt idx="3">
                  <c:v>0.11492825730051286</c:v>
                </c:pt>
                <c:pt idx="4">
                  <c:v>0.1181834656338462</c:v>
                </c:pt>
                <c:pt idx="5">
                  <c:v>0.12225247605051286</c:v>
                </c:pt>
                <c:pt idx="6">
                  <c:v>0.12733873907134619</c:v>
                </c:pt>
                <c:pt idx="7">
                  <c:v>0.13369656784738784</c:v>
                </c:pt>
                <c:pt idx="8">
                  <c:v>0.14164385381743994</c:v>
                </c:pt>
                <c:pt idx="9">
                  <c:v>0.15157796128000503</c:v>
                </c:pt>
                <c:pt idx="10">
                  <c:v>0.16399559560821139</c:v>
                </c:pt>
                <c:pt idx="11">
                  <c:v>0.17951763851846936</c:v>
                </c:pt>
                <c:pt idx="12">
                  <c:v>0.19892019215629178</c:v>
                </c:pt>
                <c:pt idx="13">
                  <c:v>0.22317338420356989</c:v>
                </c:pt>
                <c:pt idx="14">
                  <c:v>0.25348987426266739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522-4C1B-9735-4557B511DCF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Uncompetitive!$AS$36:$AS$50</c:f>
              <c:numCache>
                <c:formatCode>General</c:formatCode>
                <c:ptCount val="15"/>
                <c:pt idx="0">
                  <c:v>0.11738427995897441</c:v>
                </c:pt>
                <c:pt idx="1">
                  <c:v>0.11905094662564106</c:v>
                </c:pt>
                <c:pt idx="2">
                  <c:v>0.12113427995897438</c:v>
                </c:pt>
                <c:pt idx="3">
                  <c:v>0.12373844662564108</c:v>
                </c:pt>
                <c:pt idx="4">
                  <c:v>0.12699365495897441</c:v>
                </c:pt>
                <c:pt idx="5">
                  <c:v>0.13106266537564107</c:v>
                </c:pt>
                <c:pt idx="6">
                  <c:v>0.13614892839647438</c:v>
                </c:pt>
                <c:pt idx="7">
                  <c:v>0.14250675717251604</c:v>
                </c:pt>
                <c:pt idx="8">
                  <c:v>0.15045404314256816</c:v>
                </c:pt>
                <c:pt idx="9">
                  <c:v>0.16038815060513326</c:v>
                </c:pt>
                <c:pt idx="10">
                  <c:v>0.17280578493333962</c:v>
                </c:pt>
                <c:pt idx="11">
                  <c:v>0.18832782784359758</c:v>
                </c:pt>
                <c:pt idx="12">
                  <c:v>0.20773038148142001</c:v>
                </c:pt>
                <c:pt idx="13">
                  <c:v>0.23198357352869808</c:v>
                </c:pt>
                <c:pt idx="14">
                  <c:v>0.26230006358779562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522-4C1B-9735-4557B511DCF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Uncompetitive!$AT$36:$AT$50</c:f>
              <c:numCache>
                <c:formatCode>General</c:formatCode>
                <c:ptCount val="15"/>
                <c:pt idx="0">
                  <c:v>0.12839701661538466</c:v>
                </c:pt>
                <c:pt idx="1">
                  <c:v>0.13006368328205134</c:v>
                </c:pt>
                <c:pt idx="2">
                  <c:v>0.13214701661538467</c:v>
                </c:pt>
                <c:pt idx="3">
                  <c:v>0.13475118328205135</c:v>
                </c:pt>
                <c:pt idx="4">
                  <c:v>0.13800639161538467</c:v>
                </c:pt>
                <c:pt idx="5">
                  <c:v>0.14207540203205132</c:v>
                </c:pt>
                <c:pt idx="6">
                  <c:v>0.14716166505288467</c:v>
                </c:pt>
                <c:pt idx="7">
                  <c:v>0.15351949382892632</c:v>
                </c:pt>
                <c:pt idx="8">
                  <c:v>0.16146677979897842</c:v>
                </c:pt>
                <c:pt idx="9">
                  <c:v>0.17140088726154354</c:v>
                </c:pt>
                <c:pt idx="10">
                  <c:v>0.18381852158974987</c:v>
                </c:pt>
                <c:pt idx="11">
                  <c:v>0.19934056450000781</c:v>
                </c:pt>
                <c:pt idx="12">
                  <c:v>0.21874311813783032</c:v>
                </c:pt>
                <c:pt idx="13">
                  <c:v>0.24299631018510831</c:v>
                </c:pt>
                <c:pt idx="14">
                  <c:v>0.2733128002442059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522-4C1B-9735-4557B511DCF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Uncompetitive!$AU$36:$AU$50</c:f>
              <c:numCache>
                <c:formatCode>General</c:formatCode>
                <c:ptCount val="15"/>
                <c:pt idx="0">
                  <c:v>0.1421629374358975</c:v>
                </c:pt>
                <c:pt idx="1">
                  <c:v>0.14382960410256415</c:v>
                </c:pt>
                <c:pt idx="2">
                  <c:v>0.14591293743589751</c:v>
                </c:pt>
                <c:pt idx="3">
                  <c:v>0.14851710410256419</c:v>
                </c:pt>
                <c:pt idx="4">
                  <c:v>0.15177231243589753</c:v>
                </c:pt>
                <c:pt idx="5">
                  <c:v>0.15584132285256416</c:v>
                </c:pt>
                <c:pt idx="6">
                  <c:v>0.16092758587339751</c:v>
                </c:pt>
                <c:pt idx="7">
                  <c:v>0.16728541464943913</c:v>
                </c:pt>
                <c:pt idx="8">
                  <c:v>0.17523270061949123</c:v>
                </c:pt>
                <c:pt idx="9">
                  <c:v>0.18516680808205638</c:v>
                </c:pt>
                <c:pt idx="10">
                  <c:v>0.19758444241026271</c:v>
                </c:pt>
                <c:pt idx="11">
                  <c:v>0.21310648532052071</c:v>
                </c:pt>
                <c:pt idx="12">
                  <c:v>0.23250903895834313</c:v>
                </c:pt>
                <c:pt idx="13">
                  <c:v>0.25676223100562118</c:v>
                </c:pt>
                <c:pt idx="14">
                  <c:v>0.28707872106471871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522-4C1B-9735-4557B511DCF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Uncompetitive!$AV$36:$AV$50</c:f>
              <c:numCache>
                <c:formatCode>General</c:formatCode>
                <c:ptCount val="15"/>
                <c:pt idx="0">
                  <c:v>0.15937033846153856</c:v>
                </c:pt>
                <c:pt idx="1">
                  <c:v>0.16103700512820518</c:v>
                </c:pt>
                <c:pt idx="2">
                  <c:v>0.16312033846153853</c:v>
                </c:pt>
                <c:pt idx="3">
                  <c:v>0.16572450512820519</c:v>
                </c:pt>
                <c:pt idx="4">
                  <c:v>0.16897971346153853</c:v>
                </c:pt>
                <c:pt idx="5">
                  <c:v>0.17304872387820519</c:v>
                </c:pt>
                <c:pt idx="6">
                  <c:v>0.17813498689903853</c:v>
                </c:pt>
                <c:pt idx="7">
                  <c:v>0.18449281567508016</c:v>
                </c:pt>
                <c:pt idx="8">
                  <c:v>0.19244010164513226</c:v>
                </c:pt>
                <c:pt idx="9">
                  <c:v>0.20237420910769741</c:v>
                </c:pt>
                <c:pt idx="10">
                  <c:v>0.21479184343590377</c:v>
                </c:pt>
                <c:pt idx="11">
                  <c:v>0.23031388634616168</c:v>
                </c:pt>
                <c:pt idx="12">
                  <c:v>0.2497164399839841</c:v>
                </c:pt>
                <c:pt idx="13">
                  <c:v>0.27396963203126223</c:v>
                </c:pt>
                <c:pt idx="14">
                  <c:v>0.30428612209035977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522-4C1B-9735-4557B511DCF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Uncompetitive!$AW$36:$AW$50</c:f>
              <c:numCache>
                <c:formatCode>General</c:formatCode>
                <c:ptCount val="15"/>
                <c:pt idx="0">
                  <c:v>0.18087958974358984</c:v>
                </c:pt>
                <c:pt idx="1">
                  <c:v>0.18254625641025649</c:v>
                </c:pt>
                <c:pt idx="2">
                  <c:v>0.18462958974358981</c:v>
                </c:pt>
                <c:pt idx="3">
                  <c:v>0.1872337564102565</c:v>
                </c:pt>
                <c:pt idx="4">
                  <c:v>0.19048896474358984</c:v>
                </c:pt>
                <c:pt idx="5">
                  <c:v>0.19455797516025647</c:v>
                </c:pt>
                <c:pt idx="6">
                  <c:v>0.19964423818108984</c:v>
                </c:pt>
                <c:pt idx="7">
                  <c:v>0.20600206695713147</c:v>
                </c:pt>
                <c:pt idx="8">
                  <c:v>0.21394935292718353</c:v>
                </c:pt>
                <c:pt idx="9">
                  <c:v>0.22388346038974868</c:v>
                </c:pt>
                <c:pt idx="10">
                  <c:v>0.23630109471795505</c:v>
                </c:pt>
                <c:pt idx="11">
                  <c:v>0.25182313762821296</c:v>
                </c:pt>
                <c:pt idx="12">
                  <c:v>0.27122569126603546</c:v>
                </c:pt>
                <c:pt idx="13">
                  <c:v>0.29547888331331351</c:v>
                </c:pt>
                <c:pt idx="14">
                  <c:v>0.32579537337241105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522-4C1B-9735-4557B511DCF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Uncompetitive!$AX$36:$AX$50</c:f>
              <c:numCache>
                <c:formatCode>General</c:formatCode>
                <c:ptCount val="15"/>
                <c:pt idx="0">
                  <c:v>0.20776615384615396</c:v>
                </c:pt>
                <c:pt idx="1">
                  <c:v>0.20943282051282064</c:v>
                </c:pt>
                <c:pt idx="2">
                  <c:v>0.21151615384615394</c:v>
                </c:pt>
                <c:pt idx="3">
                  <c:v>0.21412032051282059</c:v>
                </c:pt>
                <c:pt idx="4">
                  <c:v>0.21737552884615396</c:v>
                </c:pt>
                <c:pt idx="5">
                  <c:v>0.22144453926282057</c:v>
                </c:pt>
                <c:pt idx="6">
                  <c:v>0.22653080228365394</c:v>
                </c:pt>
                <c:pt idx="7">
                  <c:v>0.23288863105969557</c:v>
                </c:pt>
                <c:pt idx="8">
                  <c:v>0.24083591702974769</c:v>
                </c:pt>
                <c:pt idx="9">
                  <c:v>0.25077002449231278</c:v>
                </c:pt>
                <c:pt idx="10">
                  <c:v>0.26318765882051914</c:v>
                </c:pt>
                <c:pt idx="11">
                  <c:v>0.27870970173077708</c:v>
                </c:pt>
                <c:pt idx="12">
                  <c:v>0.29811225536859959</c:v>
                </c:pt>
                <c:pt idx="13">
                  <c:v>0.32236544741587764</c:v>
                </c:pt>
                <c:pt idx="14">
                  <c:v>0.35268193747497512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522-4C1B-9735-4557B511DCF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Uncompetitive!$AY$36:$AY$50</c:f>
              <c:numCache>
                <c:formatCode>General</c:formatCode>
                <c:ptCount val="15"/>
                <c:pt idx="0">
                  <c:v>0.2413743589743591</c:v>
                </c:pt>
                <c:pt idx="1">
                  <c:v>0.24304102564102575</c:v>
                </c:pt>
                <c:pt idx="2">
                  <c:v>0.24512435897435911</c:v>
                </c:pt>
                <c:pt idx="3">
                  <c:v>0.24772852564102577</c:v>
                </c:pt>
                <c:pt idx="4">
                  <c:v>0.25098373397435908</c:v>
                </c:pt>
                <c:pt idx="5">
                  <c:v>0.25505274439102571</c:v>
                </c:pt>
                <c:pt idx="6">
                  <c:v>0.26013900741185908</c:v>
                </c:pt>
                <c:pt idx="7">
                  <c:v>0.26649683618790077</c:v>
                </c:pt>
                <c:pt idx="8">
                  <c:v>0.27444412215795283</c:v>
                </c:pt>
                <c:pt idx="9">
                  <c:v>0.28437822962051795</c:v>
                </c:pt>
                <c:pt idx="10">
                  <c:v>0.29679586394872431</c:v>
                </c:pt>
                <c:pt idx="11">
                  <c:v>0.31231790685898225</c:v>
                </c:pt>
                <c:pt idx="12">
                  <c:v>0.3317204604968047</c:v>
                </c:pt>
                <c:pt idx="13">
                  <c:v>0.35597365254408281</c:v>
                </c:pt>
                <c:pt idx="14">
                  <c:v>0.38629014260318029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522-4C1B-9735-4557B511DCF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Uncompetitive!$AZ$36:$AZ$50</c:f>
              <c:numCache>
                <c:formatCode>General</c:formatCode>
                <c:ptCount val="15"/>
                <c:pt idx="0">
                  <c:v>0.28338461538461546</c:v>
                </c:pt>
                <c:pt idx="1">
                  <c:v>0.28505128205128216</c:v>
                </c:pt>
                <c:pt idx="2">
                  <c:v>0.28713461538461549</c:v>
                </c:pt>
                <c:pt idx="3">
                  <c:v>0.28973878205128223</c:v>
                </c:pt>
                <c:pt idx="4">
                  <c:v>0.29299399038461549</c:v>
                </c:pt>
                <c:pt idx="5">
                  <c:v>0.29706300080128212</c:v>
                </c:pt>
                <c:pt idx="6">
                  <c:v>0.30214926382211549</c:v>
                </c:pt>
                <c:pt idx="7">
                  <c:v>0.30850709259815712</c:v>
                </c:pt>
                <c:pt idx="8">
                  <c:v>0.31645437856820924</c:v>
                </c:pt>
                <c:pt idx="9">
                  <c:v>0.32638848603077436</c:v>
                </c:pt>
                <c:pt idx="10">
                  <c:v>0.33880612035898072</c:v>
                </c:pt>
                <c:pt idx="11">
                  <c:v>0.35432816326923872</c:v>
                </c:pt>
                <c:pt idx="12">
                  <c:v>0.37373071690706111</c:v>
                </c:pt>
                <c:pt idx="13">
                  <c:v>0.39798390895433922</c:v>
                </c:pt>
                <c:pt idx="14">
                  <c:v>0.42830039901343675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522-4C1B-9735-4557B511DCF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Uncompetitive!$BA$36:$BA$50</c:f>
              <c:numCache>
                <c:formatCode>General</c:formatCode>
                <c:ptCount val="15"/>
                <c:pt idx="0">
                  <c:v>0.33589743589743598</c:v>
                </c:pt>
                <c:pt idx="1">
                  <c:v>0.33756410256410263</c:v>
                </c:pt>
                <c:pt idx="2">
                  <c:v>0.33964743589743601</c:v>
                </c:pt>
                <c:pt idx="3">
                  <c:v>0.3422516025641027</c:v>
                </c:pt>
                <c:pt idx="4">
                  <c:v>0.34550681089743607</c:v>
                </c:pt>
                <c:pt idx="5">
                  <c:v>0.34957582131410259</c:v>
                </c:pt>
                <c:pt idx="6">
                  <c:v>0.35466208433493601</c:v>
                </c:pt>
                <c:pt idx="7">
                  <c:v>0.36101991311097759</c:v>
                </c:pt>
                <c:pt idx="8">
                  <c:v>0.36896719908102971</c:v>
                </c:pt>
                <c:pt idx="9">
                  <c:v>0.37890130654359483</c:v>
                </c:pt>
                <c:pt idx="10">
                  <c:v>0.39131894087180119</c:v>
                </c:pt>
                <c:pt idx="11">
                  <c:v>0.40684098378205913</c:v>
                </c:pt>
                <c:pt idx="12">
                  <c:v>0.42624353741988152</c:v>
                </c:pt>
                <c:pt idx="13">
                  <c:v>0.45049672946715968</c:v>
                </c:pt>
                <c:pt idx="14">
                  <c:v>0.48081321952625722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522-4C1B-9735-4557B511DCF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Uncompetitive!$BB$36:$BB$50</c:f>
              <c:numCache>
                <c:formatCode>General</c:formatCode>
                <c:ptCount val="15"/>
                <c:pt idx="0">
                  <c:v>0.40153846153846168</c:v>
                </c:pt>
                <c:pt idx="1">
                  <c:v>0.40320512820512827</c:v>
                </c:pt>
                <c:pt idx="2">
                  <c:v>0.40528846153846176</c:v>
                </c:pt>
                <c:pt idx="3">
                  <c:v>0.40789262820512845</c:v>
                </c:pt>
                <c:pt idx="4">
                  <c:v>0.41114783653846176</c:v>
                </c:pt>
                <c:pt idx="5">
                  <c:v>0.41521684695512834</c:v>
                </c:pt>
                <c:pt idx="6">
                  <c:v>0.42030310997596165</c:v>
                </c:pt>
                <c:pt idx="7">
                  <c:v>0.42666093875200334</c:v>
                </c:pt>
                <c:pt idx="8">
                  <c:v>0.4346082247220554</c:v>
                </c:pt>
                <c:pt idx="9">
                  <c:v>0.44454233218462058</c:v>
                </c:pt>
                <c:pt idx="10">
                  <c:v>0.45695996651282694</c:v>
                </c:pt>
                <c:pt idx="11">
                  <c:v>0.47248200942308488</c:v>
                </c:pt>
                <c:pt idx="12">
                  <c:v>0.49188456306090722</c:v>
                </c:pt>
                <c:pt idx="13">
                  <c:v>0.51613775510818538</c:v>
                </c:pt>
                <c:pt idx="14">
                  <c:v>0.54645424516728291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522-4C1B-9735-4557B511DCF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Uncompetitive!$BC$36:$BC$50</c:f>
              <c:numCache>
                <c:formatCode>General</c:formatCode>
                <c:ptCount val="15"/>
                <c:pt idx="0">
                  <c:v>0.48358974358974377</c:v>
                </c:pt>
                <c:pt idx="1">
                  <c:v>0.48525641025641031</c:v>
                </c:pt>
                <c:pt idx="2">
                  <c:v>0.48733974358974369</c:v>
                </c:pt>
                <c:pt idx="3">
                  <c:v>0.48994391025641043</c:v>
                </c:pt>
                <c:pt idx="4">
                  <c:v>0.4931991185897438</c:v>
                </c:pt>
                <c:pt idx="5">
                  <c:v>0.49726812900641032</c:v>
                </c:pt>
                <c:pt idx="6">
                  <c:v>0.50235439202724375</c:v>
                </c:pt>
                <c:pt idx="7">
                  <c:v>0.50871222080328538</c:v>
                </c:pt>
                <c:pt idx="8">
                  <c:v>0.51665950677333738</c:v>
                </c:pt>
                <c:pt idx="9">
                  <c:v>0.52659361423590267</c:v>
                </c:pt>
                <c:pt idx="10">
                  <c:v>0.53901124856410898</c:v>
                </c:pt>
                <c:pt idx="11">
                  <c:v>0.55453329147436692</c:v>
                </c:pt>
                <c:pt idx="12">
                  <c:v>0.57393584511218931</c:v>
                </c:pt>
                <c:pt idx="13">
                  <c:v>0.59818903715946736</c:v>
                </c:pt>
                <c:pt idx="14">
                  <c:v>0.6285055272185649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522-4C1B-9735-4557B511DCF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Uncompetitive!$BD$36:$BD$50</c:f>
              <c:numCache>
                <c:formatCode>General</c:formatCode>
                <c:ptCount val="15"/>
                <c:pt idx="0">
                  <c:v>0.58615384615384625</c:v>
                </c:pt>
                <c:pt idx="1">
                  <c:v>0.58782051282051284</c:v>
                </c:pt>
                <c:pt idx="2">
                  <c:v>0.58990384615384617</c:v>
                </c:pt>
                <c:pt idx="3">
                  <c:v>0.59250801282051291</c:v>
                </c:pt>
                <c:pt idx="4">
                  <c:v>0.59576322115384639</c:v>
                </c:pt>
                <c:pt idx="5">
                  <c:v>0.59983223157051291</c:v>
                </c:pt>
                <c:pt idx="6">
                  <c:v>0.60491849459134617</c:v>
                </c:pt>
                <c:pt idx="7">
                  <c:v>0.6112763233673878</c:v>
                </c:pt>
                <c:pt idx="8">
                  <c:v>0.61922360933743992</c:v>
                </c:pt>
                <c:pt idx="9">
                  <c:v>0.6291577168000051</c:v>
                </c:pt>
                <c:pt idx="10">
                  <c:v>0.6415753511282114</c:v>
                </c:pt>
                <c:pt idx="11">
                  <c:v>0.65709739403846945</c:v>
                </c:pt>
                <c:pt idx="12">
                  <c:v>0.67649994767629185</c:v>
                </c:pt>
                <c:pt idx="13">
                  <c:v>0.7007531397235699</c:v>
                </c:pt>
                <c:pt idx="14">
                  <c:v>0.73106962978266743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522-4C1B-9735-4557B511DCF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Uncompetitive!$BE$36:$BE$50</c:f>
              <c:numCache>
                <c:formatCode>General</c:formatCode>
                <c:ptCount val="15"/>
                <c:pt idx="0">
                  <c:v>7.3333333333333348E-2</c:v>
                </c:pt>
                <c:pt idx="1">
                  <c:v>7.5000000000000011E-2</c:v>
                </c:pt>
                <c:pt idx="2">
                  <c:v>7.7083333333333323E-2</c:v>
                </c:pt>
                <c:pt idx="3">
                  <c:v>7.9687499999999994E-2</c:v>
                </c:pt>
                <c:pt idx="4">
                  <c:v>8.2942708333333337E-2</c:v>
                </c:pt>
                <c:pt idx="5">
                  <c:v>8.7011718749999994E-2</c:v>
                </c:pt>
                <c:pt idx="6">
                  <c:v>9.2097981770833337E-2</c:v>
                </c:pt>
                <c:pt idx="7">
                  <c:v>9.8455810546874981E-2</c:v>
                </c:pt>
                <c:pt idx="8">
                  <c:v>0.10640309651692707</c:v>
                </c:pt>
                <c:pt idx="9">
                  <c:v>0.11633720397949217</c:v>
                </c:pt>
                <c:pt idx="10">
                  <c:v>0.12875483830769854</c:v>
                </c:pt>
                <c:pt idx="11">
                  <c:v>0.14427688121795654</c:v>
                </c:pt>
                <c:pt idx="12">
                  <c:v>0.16367943485577896</c:v>
                </c:pt>
                <c:pt idx="13">
                  <c:v>0.18793262690305704</c:v>
                </c:pt>
                <c:pt idx="14">
                  <c:v>0.21824911696215457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522-4C1B-9735-4557B511DCF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Uncompetitive!$BF$36:$BF$50</c:f>
              <c:numCache>
                <c:formatCode>General</c:formatCode>
                <c:ptCount val="15"/>
                <c:pt idx="0">
                  <c:v>9.5887418005661557E-2</c:v>
                </c:pt>
                <c:pt idx="1">
                  <c:v>9.7554084672328234E-2</c:v>
                </c:pt>
                <c:pt idx="2">
                  <c:v>9.963741800566156E-2</c:v>
                </c:pt>
                <c:pt idx="3">
                  <c:v>0.10224158467232822</c:v>
                </c:pt>
                <c:pt idx="4">
                  <c:v>0.10549679300566155</c:v>
                </c:pt>
                <c:pt idx="5">
                  <c:v>0.1095658034223282</c:v>
                </c:pt>
                <c:pt idx="6">
                  <c:v>0.11465206644316153</c:v>
                </c:pt>
                <c:pt idx="7">
                  <c:v>0.1210098952192032</c:v>
                </c:pt>
                <c:pt idx="8">
                  <c:v>0.12895718118925531</c:v>
                </c:pt>
                <c:pt idx="9">
                  <c:v>0.13889128865182035</c:v>
                </c:pt>
                <c:pt idx="10">
                  <c:v>0.15130892298002677</c:v>
                </c:pt>
                <c:pt idx="11">
                  <c:v>0.16683096589028473</c:v>
                </c:pt>
                <c:pt idx="12">
                  <c:v>0.18623351952810718</c:v>
                </c:pt>
                <c:pt idx="13">
                  <c:v>0.21048671157538523</c:v>
                </c:pt>
                <c:pt idx="14">
                  <c:v>0.24080320163448282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522-4C1B-9735-4557B511DCF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Uncompetitive!$BG$36:$BG$50</c:f>
              <c:numCache>
                <c:formatCode>General</c:formatCode>
                <c:ptCount val="15"/>
                <c:pt idx="0">
                  <c:v>0.10152593917374363</c:v>
                </c:pt>
                <c:pt idx="1">
                  <c:v>0.10319260584041028</c:v>
                </c:pt>
                <c:pt idx="2">
                  <c:v>0.10527593917374363</c:v>
                </c:pt>
                <c:pt idx="3">
                  <c:v>0.10788010584041027</c:v>
                </c:pt>
                <c:pt idx="4">
                  <c:v>0.1111353141737436</c:v>
                </c:pt>
                <c:pt idx="5">
                  <c:v>0.11520432459041027</c:v>
                </c:pt>
                <c:pt idx="6">
                  <c:v>0.12029058761124362</c:v>
                </c:pt>
                <c:pt idx="7">
                  <c:v>0.12664841638728527</c:v>
                </c:pt>
                <c:pt idx="8">
                  <c:v>0.13459570235733737</c:v>
                </c:pt>
                <c:pt idx="9">
                  <c:v>0.14452980981990243</c:v>
                </c:pt>
                <c:pt idx="10">
                  <c:v>0.15694744414810882</c:v>
                </c:pt>
                <c:pt idx="11">
                  <c:v>0.17246948705836679</c:v>
                </c:pt>
                <c:pt idx="12">
                  <c:v>0.19187204069618924</c:v>
                </c:pt>
                <c:pt idx="13">
                  <c:v>0.21612523274346729</c:v>
                </c:pt>
                <c:pt idx="14">
                  <c:v>0.24644172280256482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522-4C1B-9735-4557B511DCF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Uncompetitive!$BH$36:$BH$50</c:f>
              <c:numCache>
                <c:formatCode>General</c:formatCode>
                <c:ptCount val="15"/>
                <c:pt idx="0">
                  <c:v>0.1085740906338462</c:v>
                </c:pt>
                <c:pt idx="1">
                  <c:v>0.11024075730051287</c:v>
                </c:pt>
                <c:pt idx="2">
                  <c:v>0.11232409063384619</c:v>
                </c:pt>
                <c:pt idx="3">
                  <c:v>0.11492825730051283</c:v>
                </c:pt>
                <c:pt idx="4">
                  <c:v>0.11818346563384617</c:v>
                </c:pt>
                <c:pt idx="5">
                  <c:v>0.12225247605051283</c:v>
                </c:pt>
                <c:pt idx="6">
                  <c:v>0.12733873907134616</c:v>
                </c:pt>
                <c:pt idx="7">
                  <c:v>0.13369656784738781</c:v>
                </c:pt>
                <c:pt idx="8">
                  <c:v>0.14164385381743994</c:v>
                </c:pt>
                <c:pt idx="9">
                  <c:v>0.15157796128000497</c:v>
                </c:pt>
                <c:pt idx="10">
                  <c:v>0.16399559560821139</c:v>
                </c:pt>
                <c:pt idx="11">
                  <c:v>0.17951763851846936</c:v>
                </c:pt>
                <c:pt idx="12">
                  <c:v>0.19892019215629178</c:v>
                </c:pt>
                <c:pt idx="13">
                  <c:v>0.22317338420356989</c:v>
                </c:pt>
                <c:pt idx="14">
                  <c:v>0.25348987426266745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522-4C1B-9735-4557B511DCF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Uncompetitive!$BI$36:$BI$50</c:f>
              <c:numCache>
                <c:formatCode>General</c:formatCode>
                <c:ptCount val="15"/>
                <c:pt idx="0">
                  <c:v>0.11738427995897438</c:v>
                </c:pt>
                <c:pt idx="1">
                  <c:v>0.11905094662564106</c:v>
                </c:pt>
                <c:pt idx="2">
                  <c:v>0.12113427995897438</c:v>
                </c:pt>
                <c:pt idx="3">
                  <c:v>0.12373844662564105</c:v>
                </c:pt>
                <c:pt idx="4">
                  <c:v>0.12699365495897438</c:v>
                </c:pt>
                <c:pt idx="5">
                  <c:v>0.13106266537564104</c:v>
                </c:pt>
                <c:pt idx="6">
                  <c:v>0.13614892839647438</c:v>
                </c:pt>
                <c:pt idx="7">
                  <c:v>0.14250675717251604</c:v>
                </c:pt>
                <c:pt idx="8">
                  <c:v>0.15045404314256813</c:v>
                </c:pt>
                <c:pt idx="9">
                  <c:v>0.1603881506051332</c:v>
                </c:pt>
                <c:pt idx="10">
                  <c:v>0.17280578493333956</c:v>
                </c:pt>
                <c:pt idx="11">
                  <c:v>0.18832782784359758</c:v>
                </c:pt>
                <c:pt idx="12">
                  <c:v>0.20773038148141998</c:v>
                </c:pt>
                <c:pt idx="13">
                  <c:v>0.23198357352869808</c:v>
                </c:pt>
                <c:pt idx="14">
                  <c:v>0.26230006358779567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522-4C1B-9735-4557B511DCF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Uncompetitive!$BJ$36:$BJ$50</c:f>
              <c:numCache>
                <c:formatCode>General</c:formatCode>
                <c:ptCount val="15"/>
                <c:pt idx="0">
                  <c:v>0.12839701661538466</c:v>
                </c:pt>
                <c:pt idx="1">
                  <c:v>0.13006368328205134</c:v>
                </c:pt>
                <c:pt idx="2">
                  <c:v>0.13214701661538467</c:v>
                </c:pt>
                <c:pt idx="3">
                  <c:v>0.13475118328205135</c:v>
                </c:pt>
                <c:pt idx="4">
                  <c:v>0.13800639161538464</c:v>
                </c:pt>
                <c:pt idx="5">
                  <c:v>0.1420754020320513</c:v>
                </c:pt>
                <c:pt idx="6">
                  <c:v>0.14716166505288464</c:v>
                </c:pt>
                <c:pt idx="7">
                  <c:v>0.15351949382892632</c:v>
                </c:pt>
                <c:pt idx="8">
                  <c:v>0.16146677979897839</c:v>
                </c:pt>
                <c:pt idx="9">
                  <c:v>0.17140088726154346</c:v>
                </c:pt>
                <c:pt idx="10">
                  <c:v>0.18381852158974984</c:v>
                </c:pt>
                <c:pt idx="11">
                  <c:v>0.19934056450000784</c:v>
                </c:pt>
                <c:pt idx="12">
                  <c:v>0.21874311813783026</c:v>
                </c:pt>
                <c:pt idx="13">
                  <c:v>0.24299631018510831</c:v>
                </c:pt>
                <c:pt idx="14">
                  <c:v>0.2733128002442059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522-4C1B-9735-4557B511DCF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Uncompetitive!$BK$36:$BK$50</c:f>
              <c:numCache>
                <c:formatCode>General</c:formatCode>
                <c:ptCount val="15"/>
                <c:pt idx="0">
                  <c:v>0.1421629374358975</c:v>
                </c:pt>
                <c:pt idx="1">
                  <c:v>0.14382960410256415</c:v>
                </c:pt>
                <c:pt idx="2">
                  <c:v>0.14591293743589751</c:v>
                </c:pt>
                <c:pt idx="3">
                  <c:v>0.14851710410256416</c:v>
                </c:pt>
                <c:pt idx="4">
                  <c:v>0.15177231243589745</c:v>
                </c:pt>
                <c:pt idx="5">
                  <c:v>0.15584132285256411</c:v>
                </c:pt>
                <c:pt idx="6">
                  <c:v>0.16092758587339748</c:v>
                </c:pt>
                <c:pt idx="7">
                  <c:v>0.16728541464943913</c:v>
                </c:pt>
                <c:pt idx="8">
                  <c:v>0.17523270061949123</c:v>
                </c:pt>
                <c:pt idx="9">
                  <c:v>0.18516680808205632</c:v>
                </c:pt>
                <c:pt idx="10">
                  <c:v>0.19758444241026266</c:v>
                </c:pt>
                <c:pt idx="11">
                  <c:v>0.21310648532052071</c:v>
                </c:pt>
                <c:pt idx="12">
                  <c:v>0.23250903895834313</c:v>
                </c:pt>
                <c:pt idx="13">
                  <c:v>0.25676223100562112</c:v>
                </c:pt>
                <c:pt idx="14">
                  <c:v>0.28707872106471871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4522-4C1B-9735-4557B511DCF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Uncompetitive!$BL$36:$BL$50</c:f>
              <c:numCache>
                <c:formatCode>General</c:formatCode>
                <c:ptCount val="15"/>
                <c:pt idx="0">
                  <c:v>0.1593703384615385</c:v>
                </c:pt>
                <c:pt idx="1">
                  <c:v>0.16103700512820518</c:v>
                </c:pt>
                <c:pt idx="2">
                  <c:v>0.16312033846153853</c:v>
                </c:pt>
                <c:pt idx="3">
                  <c:v>0.16572450512820519</c:v>
                </c:pt>
                <c:pt idx="4">
                  <c:v>0.16897971346153851</c:v>
                </c:pt>
                <c:pt idx="5">
                  <c:v>0.17304872387820516</c:v>
                </c:pt>
                <c:pt idx="6">
                  <c:v>0.17813498689903851</c:v>
                </c:pt>
                <c:pt idx="7">
                  <c:v>0.18449281567508016</c:v>
                </c:pt>
                <c:pt idx="8">
                  <c:v>0.19244010164513223</c:v>
                </c:pt>
                <c:pt idx="9">
                  <c:v>0.20237420910769729</c:v>
                </c:pt>
                <c:pt idx="10">
                  <c:v>0.21479184343590374</c:v>
                </c:pt>
                <c:pt idx="11">
                  <c:v>0.23031388634616168</c:v>
                </c:pt>
                <c:pt idx="12">
                  <c:v>0.2497164399839841</c:v>
                </c:pt>
                <c:pt idx="13">
                  <c:v>0.27396963203126218</c:v>
                </c:pt>
                <c:pt idx="14">
                  <c:v>0.30428612209035977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4522-4C1B-9735-4557B511DCF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Uncompetitive!$BM$36:$BM$50</c:f>
              <c:numCache>
                <c:formatCode>General</c:formatCode>
                <c:ptCount val="15"/>
                <c:pt idx="0">
                  <c:v>0.18087958974358981</c:v>
                </c:pt>
                <c:pt idx="1">
                  <c:v>0.18254625641025646</c:v>
                </c:pt>
                <c:pt idx="2">
                  <c:v>0.18462958974358981</c:v>
                </c:pt>
                <c:pt idx="3">
                  <c:v>0.18723375641025647</c:v>
                </c:pt>
                <c:pt idx="4">
                  <c:v>0.19048896474358981</c:v>
                </c:pt>
                <c:pt idx="5">
                  <c:v>0.19455797516025641</c:v>
                </c:pt>
                <c:pt idx="6">
                  <c:v>0.19964423818108978</c:v>
                </c:pt>
                <c:pt idx="7">
                  <c:v>0.20600206695713144</c:v>
                </c:pt>
                <c:pt idx="8">
                  <c:v>0.21394935292718353</c:v>
                </c:pt>
                <c:pt idx="9">
                  <c:v>0.2238834603897486</c:v>
                </c:pt>
                <c:pt idx="10">
                  <c:v>0.23630109471795499</c:v>
                </c:pt>
                <c:pt idx="11">
                  <c:v>0.25182313762821296</c:v>
                </c:pt>
                <c:pt idx="12">
                  <c:v>0.27122569126603541</c:v>
                </c:pt>
                <c:pt idx="13">
                  <c:v>0.29547888331331346</c:v>
                </c:pt>
                <c:pt idx="14">
                  <c:v>0.3257953733724111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4522-4C1B-9735-4557B511DCF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Uncompetitive!$BN$36:$BN$50</c:f>
              <c:numCache>
                <c:formatCode>General</c:formatCode>
                <c:ptCount val="15"/>
                <c:pt idx="0">
                  <c:v>0.20776615384615388</c:v>
                </c:pt>
                <c:pt idx="1">
                  <c:v>0.20943282051282058</c:v>
                </c:pt>
                <c:pt idx="2">
                  <c:v>0.21151615384615391</c:v>
                </c:pt>
                <c:pt idx="3">
                  <c:v>0.21412032051282059</c:v>
                </c:pt>
                <c:pt idx="4">
                  <c:v>0.21737552884615391</c:v>
                </c:pt>
                <c:pt idx="5">
                  <c:v>0.22144453926282057</c:v>
                </c:pt>
                <c:pt idx="6">
                  <c:v>0.22653080228365391</c:v>
                </c:pt>
                <c:pt idx="7">
                  <c:v>0.23288863105969554</c:v>
                </c:pt>
                <c:pt idx="8">
                  <c:v>0.24083591702974763</c:v>
                </c:pt>
                <c:pt idx="9">
                  <c:v>0.25077002449231267</c:v>
                </c:pt>
                <c:pt idx="10">
                  <c:v>0.26318765882051909</c:v>
                </c:pt>
                <c:pt idx="11">
                  <c:v>0.27870970173077703</c:v>
                </c:pt>
                <c:pt idx="12">
                  <c:v>0.29811225536859948</c:v>
                </c:pt>
                <c:pt idx="13">
                  <c:v>0.32236544741587764</c:v>
                </c:pt>
                <c:pt idx="14">
                  <c:v>0.35268193747497512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522-4C1B-9735-4557B511DCF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Uncompetitive!$BO$36:$BO$50</c:f>
              <c:numCache>
                <c:formatCode>General</c:formatCode>
                <c:ptCount val="15"/>
                <c:pt idx="0">
                  <c:v>0.24137435897435905</c:v>
                </c:pt>
                <c:pt idx="1">
                  <c:v>0.24304102564102575</c:v>
                </c:pt>
                <c:pt idx="2">
                  <c:v>0.24512435897435905</c:v>
                </c:pt>
                <c:pt idx="3">
                  <c:v>0.24772852564102571</c:v>
                </c:pt>
                <c:pt idx="4">
                  <c:v>0.25098373397435902</c:v>
                </c:pt>
                <c:pt idx="5">
                  <c:v>0.25505274439102571</c:v>
                </c:pt>
                <c:pt idx="6">
                  <c:v>0.26013900741185908</c:v>
                </c:pt>
                <c:pt idx="7">
                  <c:v>0.26649683618790071</c:v>
                </c:pt>
                <c:pt idx="8">
                  <c:v>0.27444412215795277</c:v>
                </c:pt>
                <c:pt idx="9">
                  <c:v>0.28437822962051784</c:v>
                </c:pt>
                <c:pt idx="10">
                  <c:v>0.2967958639487242</c:v>
                </c:pt>
                <c:pt idx="11">
                  <c:v>0.31231790685898225</c:v>
                </c:pt>
                <c:pt idx="12">
                  <c:v>0.3317204604968047</c:v>
                </c:pt>
                <c:pt idx="13">
                  <c:v>0.3559736525440827</c:v>
                </c:pt>
                <c:pt idx="14">
                  <c:v>0.38629014260318029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522-4C1B-9735-4557B511DCF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Uncompetitive!$BP$36:$BP$50</c:f>
              <c:numCache>
                <c:formatCode>General</c:formatCode>
                <c:ptCount val="15"/>
                <c:pt idx="0">
                  <c:v>0.28338461538461546</c:v>
                </c:pt>
                <c:pt idx="1">
                  <c:v>0.28505128205128211</c:v>
                </c:pt>
                <c:pt idx="2">
                  <c:v>0.28713461538461543</c:v>
                </c:pt>
                <c:pt idx="3">
                  <c:v>0.28973878205128217</c:v>
                </c:pt>
                <c:pt idx="4">
                  <c:v>0.29299399038461543</c:v>
                </c:pt>
                <c:pt idx="5">
                  <c:v>0.29706300080128212</c:v>
                </c:pt>
                <c:pt idx="6">
                  <c:v>0.30214926382211549</c:v>
                </c:pt>
                <c:pt idx="7">
                  <c:v>0.30850709259815706</c:v>
                </c:pt>
                <c:pt idx="8">
                  <c:v>0.31645437856820918</c:v>
                </c:pt>
                <c:pt idx="9">
                  <c:v>0.32638848603077425</c:v>
                </c:pt>
                <c:pt idx="10">
                  <c:v>0.33880612035898061</c:v>
                </c:pt>
                <c:pt idx="11">
                  <c:v>0.35432816326923872</c:v>
                </c:pt>
                <c:pt idx="12">
                  <c:v>0.37373071690706106</c:v>
                </c:pt>
                <c:pt idx="13">
                  <c:v>0.39798390895433911</c:v>
                </c:pt>
                <c:pt idx="14">
                  <c:v>0.42830039901343675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4522-4C1B-9735-4557B511DCF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Uncompetitive!$BQ$36:$BQ$50</c:f>
              <c:numCache>
                <c:formatCode>General</c:formatCode>
                <c:ptCount val="15"/>
                <c:pt idx="0">
                  <c:v>0.33589743589743587</c:v>
                </c:pt>
                <c:pt idx="1">
                  <c:v>0.33756410256410257</c:v>
                </c:pt>
                <c:pt idx="2">
                  <c:v>0.33964743589743596</c:v>
                </c:pt>
                <c:pt idx="3">
                  <c:v>0.34225160256410259</c:v>
                </c:pt>
                <c:pt idx="4">
                  <c:v>0.34550681089743596</c:v>
                </c:pt>
                <c:pt idx="5">
                  <c:v>0.34957582131410259</c:v>
                </c:pt>
                <c:pt idx="6">
                  <c:v>0.35466208433493596</c:v>
                </c:pt>
                <c:pt idx="7">
                  <c:v>0.36101991311097759</c:v>
                </c:pt>
                <c:pt idx="8">
                  <c:v>0.36896719908102965</c:v>
                </c:pt>
                <c:pt idx="9">
                  <c:v>0.37890130654359472</c:v>
                </c:pt>
                <c:pt idx="10">
                  <c:v>0.39131894087180108</c:v>
                </c:pt>
                <c:pt idx="11">
                  <c:v>0.40684098378205913</c:v>
                </c:pt>
                <c:pt idx="12">
                  <c:v>0.42624353741988147</c:v>
                </c:pt>
                <c:pt idx="13">
                  <c:v>0.45049672946715963</c:v>
                </c:pt>
                <c:pt idx="14">
                  <c:v>0.48081321952625711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522-4C1B-9735-4557B511DCF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Uncompetitive!$BR$36:$BR$50</c:f>
              <c:numCache>
                <c:formatCode>General</c:formatCode>
                <c:ptCount val="15"/>
                <c:pt idx="0">
                  <c:v>0.40153846153846157</c:v>
                </c:pt>
                <c:pt idx="1">
                  <c:v>0.40320512820512822</c:v>
                </c:pt>
                <c:pt idx="2">
                  <c:v>0.4052884615384616</c:v>
                </c:pt>
                <c:pt idx="3">
                  <c:v>0.40789262820512834</c:v>
                </c:pt>
                <c:pt idx="4">
                  <c:v>0.41114783653846165</c:v>
                </c:pt>
                <c:pt idx="5">
                  <c:v>0.41521684695512823</c:v>
                </c:pt>
                <c:pt idx="6">
                  <c:v>0.42030310997596165</c:v>
                </c:pt>
                <c:pt idx="7">
                  <c:v>0.42666093875200334</c:v>
                </c:pt>
                <c:pt idx="8">
                  <c:v>0.4346082247220554</c:v>
                </c:pt>
                <c:pt idx="9">
                  <c:v>0.44454233218462041</c:v>
                </c:pt>
                <c:pt idx="10">
                  <c:v>0.45695996651282672</c:v>
                </c:pt>
                <c:pt idx="11">
                  <c:v>0.47248200942308477</c:v>
                </c:pt>
                <c:pt idx="12">
                  <c:v>0.49188456306090722</c:v>
                </c:pt>
                <c:pt idx="13">
                  <c:v>0.51613775510818527</c:v>
                </c:pt>
                <c:pt idx="14">
                  <c:v>0.54645424516728291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4522-4C1B-9735-4557B511DCF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Uncompetitive!$BS$36:$BS$50</c:f>
              <c:numCache>
                <c:formatCode>General</c:formatCode>
                <c:ptCount val="15"/>
                <c:pt idx="0">
                  <c:v>0.48358974358974355</c:v>
                </c:pt>
                <c:pt idx="1">
                  <c:v>0.48525641025641031</c:v>
                </c:pt>
                <c:pt idx="2">
                  <c:v>0.48733974358974358</c:v>
                </c:pt>
                <c:pt idx="3">
                  <c:v>0.48994391025641032</c:v>
                </c:pt>
                <c:pt idx="4">
                  <c:v>0.49319911858974363</c:v>
                </c:pt>
                <c:pt idx="5">
                  <c:v>0.49726812900641032</c:v>
                </c:pt>
                <c:pt idx="6">
                  <c:v>0.50235439202724363</c:v>
                </c:pt>
                <c:pt idx="7">
                  <c:v>0.50871222080328538</c:v>
                </c:pt>
                <c:pt idx="8">
                  <c:v>0.51665950677333738</c:v>
                </c:pt>
                <c:pt idx="9">
                  <c:v>0.52659361423590245</c:v>
                </c:pt>
                <c:pt idx="10">
                  <c:v>0.53901124856410876</c:v>
                </c:pt>
                <c:pt idx="11">
                  <c:v>0.55453329147436681</c:v>
                </c:pt>
                <c:pt idx="12">
                  <c:v>0.5739358451121892</c:v>
                </c:pt>
                <c:pt idx="13">
                  <c:v>0.59818903715946714</c:v>
                </c:pt>
                <c:pt idx="14">
                  <c:v>0.62850552721856479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4522-4C1B-9735-4557B511DCF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Uncompetitive!$BT$36:$BT$50</c:f>
              <c:numCache>
                <c:formatCode>General</c:formatCode>
                <c:ptCount val="15"/>
                <c:pt idx="0">
                  <c:v>0.58615384615384603</c:v>
                </c:pt>
                <c:pt idx="1">
                  <c:v>0.58782051282051284</c:v>
                </c:pt>
                <c:pt idx="2">
                  <c:v>0.58990384615384617</c:v>
                </c:pt>
                <c:pt idx="3">
                  <c:v>0.59250801282051269</c:v>
                </c:pt>
                <c:pt idx="4">
                  <c:v>0.59576322115384617</c:v>
                </c:pt>
                <c:pt idx="5">
                  <c:v>0.5998322315705128</c:v>
                </c:pt>
                <c:pt idx="6">
                  <c:v>0.60491849459134606</c:v>
                </c:pt>
                <c:pt idx="7">
                  <c:v>0.6112763233673878</c:v>
                </c:pt>
                <c:pt idx="8">
                  <c:v>0.61922360933743992</c:v>
                </c:pt>
                <c:pt idx="9">
                  <c:v>0.62915771680000498</c:v>
                </c:pt>
                <c:pt idx="10">
                  <c:v>0.6415753511282114</c:v>
                </c:pt>
                <c:pt idx="11">
                  <c:v>0.65709739403846934</c:v>
                </c:pt>
                <c:pt idx="12">
                  <c:v>0.67649994767629174</c:v>
                </c:pt>
                <c:pt idx="13">
                  <c:v>0.70075313972356978</c:v>
                </c:pt>
                <c:pt idx="14">
                  <c:v>0.73106962978266732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4522-4C1B-9735-4557B511D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'Mixed Non-competitive'!$X$21:$X$260</c:f>
              <c:numCache>
                <c:formatCode>General</c:formatCode>
                <c:ptCount val="240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  <c:pt idx="15">
                  <c:v>10.42889693766659</c:v>
                </c:pt>
                <c:pt idx="16">
                  <c:v>10.250724030253298</c:v>
                </c:pt>
                <c:pt idx="17">
                  <c:v>10.036390143542041</c:v>
                </c:pt>
                <c:pt idx="18">
                  <c:v>9.7807560710730161</c:v>
                </c:pt>
                <c:pt idx="19">
                  <c:v>9.4789611277220001</c:v>
                </c:pt>
                <c:pt idx="20">
                  <c:v>9.1269353097830876</c:v>
                </c:pt>
                <c:pt idx="21">
                  <c:v>8.7220407884732492</c:v>
                </c:pt>
                <c:pt idx="22">
                  <c:v>8.2637870083975482</c:v>
                </c:pt>
                <c:pt idx="23">
                  <c:v>7.7545119300678378</c:v>
                </c:pt>
                <c:pt idx="24">
                  <c:v>7.1998755984390792</c:v>
                </c:pt>
                <c:pt idx="25">
                  <c:v>6.6089955589202303</c:v>
                </c:pt>
                <c:pt idx="26">
                  <c:v>5.9940910529622142</c:v>
                </c:pt>
                <c:pt idx="27">
                  <c:v>5.3696026501237633</c:v>
                </c:pt>
                <c:pt idx="28">
                  <c:v>4.7508937382104177</c:v>
                </c:pt>
                <c:pt idx="29">
                  <c:v>4.1527687057828588</c:v>
                </c:pt>
                <c:pt idx="30">
                  <c:v>9.8496995756786596</c:v>
                </c:pt>
                <c:pt idx="31">
                  <c:v>9.6906168020073338</c:v>
                </c:pt>
                <c:pt idx="32">
                  <c:v>9.4988466296143503</c:v>
                </c:pt>
                <c:pt idx="33">
                  <c:v>9.2695496747039243</c:v>
                </c:pt>
                <c:pt idx="34">
                  <c:v>8.9980399788733951</c:v>
                </c:pt>
                <c:pt idx="35">
                  <c:v>8.6802297010579501</c:v>
                </c:pt>
                <c:pt idx="36">
                  <c:v>8.3132023864727511</c:v>
                </c:pt>
                <c:pt idx="37">
                  <c:v>7.8958744888056396</c:v>
                </c:pt>
                <c:pt idx="38">
                  <c:v>7.429657726701449</c:v>
                </c:pt>
                <c:pt idx="39">
                  <c:v>6.9189878630996118</c:v>
                </c:pt>
                <c:pt idx="40">
                  <c:v>6.3715596353153465</c:v>
                </c:pt>
                <c:pt idx="41">
                  <c:v>5.7981270603627522</c:v>
                </c:pt>
                <c:pt idx="42">
                  <c:v>5.211806766486645</c:v>
                </c:pt>
                <c:pt idx="43">
                  <c:v>4.626947012646891</c:v>
                </c:pt>
                <c:pt idx="44">
                  <c:v>4.0577544606809273</c:v>
                </c:pt>
                <c:pt idx="45">
                  <c:v>9.2103004884690822</c:v>
                </c:pt>
                <c:pt idx="46">
                  <c:v>9.0710552475073367</c:v>
                </c:pt>
                <c:pt idx="47">
                  <c:v>8.9028096676054798</c:v>
                </c:pt>
                <c:pt idx="48">
                  <c:v>8.7010803390606863</c:v>
                </c:pt>
                <c:pt idx="49">
                  <c:v>8.4614205095168007</c:v>
                </c:pt>
                <c:pt idx="50">
                  <c:v>8.1797934267344861</c:v>
                </c:pt>
                <c:pt idx="51">
                  <c:v>7.853069751536597</c:v>
                </c:pt>
                <c:pt idx="52">
                  <c:v>7.4796235692563302</c:v>
                </c:pt>
                <c:pt idx="53">
                  <c:v>7.0599604080870808</c:v>
                </c:pt>
                <c:pt idx="54">
                  <c:v>6.5972651403638611</c:v>
                </c:pt>
                <c:pt idx="55">
                  <c:v>6.0977247363948672</c:v>
                </c:pt>
                <c:pt idx="56">
                  <c:v>5.570483258652696</c:v>
                </c:pt>
                <c:pt idx="57">
                  <c:v>5.0271417353865164</c:v>
                </c:pt>
                <c:pt idx="58">
                  <c:v>4.4808210601307179</c:v>
                </c:pt>
                <c:pt idx="59">
                  <c:v>3.9449307508188474</c:v>
                </c:pt>
                <c:pt idx="60">
                  <c:v>8.5190282749061321</c:v>
                </c:pt>
                <c:pt idx="61">
                  <c:v>8.3997652126574618</c:v>
                </c:pt>
                <c:pt idx="62">
                  <c:v>8.255301474848233</c:v>
                </c:pt>
                <c:pt idx="63">
                  <c:v>8.0815625803466347</c:v>
                </c:pt>
                <c:pt idx="64">
                  <c:v>7.8744091610171587</c:v>
                </c:pt>
                <c:pt idx="65">
                  <c:v>7.6299379165980046</c:v>
                </c:pt>
                <c:pt idx="66">
                  <c:v>7.3448980596302311</c:v>
                </c:pt>
                <c:pt idx="67">
                  <c:v>7.0172111122381269</c:v>
                </c:pt>
                <c:pt idx="68">
                  <c:v>6.6465478701188117</c:v>
                </c:pt>
                <c:pt idx="69">
                  <c:v>6.2348745604152827</c:v>
                </c:pt>
                <c:pt idx="70">
                  <c:v>5.7868433072755838</c:v>
                </c:pt>
                <c:pt idx="71">
                  <c:v>5.3098897356288717</c:v>
                </c:pt>
                <c:pt idx="72">
                  <c:v>4.8139323331933657</c:v>
                </c:pt>
                <c:pt idx="73">
                  <c:v>4.3106500377980108</c:v>
                </c:pt>
                <c:pt idx="74">
                  <c:v>3.8124275927416442</c:v>
                </c:pt>
                <c:pt idx="75">
                  <c:v>7.7883429565619595</c:v>
                </c:pt>
                <c:pt idx="76">
                  <c:v>7.6885412958161172</c:v>
                </c:pt>
                <c:pt idx="77">
                  <c:v>7.5673293700644866</c:v>
                </c:pt>
                <c:pt idx="78">
                  <c:v>7.4210851114151106</c:v>
                </c:pt>
                <c:pt idx="79">
                  <c:v>7.2460412035620694</c:v>
                </c:pt>
                <c:pt idx="80">
                  <c:v>7.0385160675062277</c:v>
                </c:pt>
                <c:pt idx="81">
                  <c:v>6.7952479311825931</c:v>
                </c:pt>
                <c:pt idx="82">
                  <c:v>6.5138307524277339</c:v>
                </c:pt>
                <c:pt idx="83">
                  <c:v>6.1932243972721324</c:v>
                </c:pt>
                <c:pt idx="84">
                  <c:v>5.8342755161709485</c:v>
                </c:pt>
                <c:pt idx="85">
                  <c:v>5.440148203519021</c:v>
                </c:pt>
                <c:pt idx="86">
                  <c:v>5.0165404242143632</c:v>
                </c:pt>
                <c:pt idx="87">
                  <c:v>4.5715723928279148</c:v>
                </c:pt>
                <c:pt idx="88">
                  <c:v>4.115288825736596</c:v>
                </c:pt>
                <c:pt idx="89">
                  <c:v>3.6588114391513926</c:v>
                </c:pt>
                <c:pt idx="90">
                  <c:v>7.0341821717837583</c:v>
                </c:pt>
                <c:pt idx="91">
                  <c:v>6.952671574392328</c:v>
                </c:pt>
                <c:pt idx="92">
                  <c:v>6.8534018817852953</c:v>
                </c:pt>
                <c:pt idx="93">
                  <c:v>6.7332312062145503</c:v>
                </c:pt>
                <c:pt idx="94">
                  <c:v>6.5888170506880819</c:v>
                </c:pt>
                <c:pt idx="95">
                  <c:v>6.41678331328119</c:v>
                </c:pt>
                <c:pt idx="96">
                  <c:v>6.2139750284124995</c:v>
                </c:pt>
                <c:pt idx="97">
                  <c:v>5.9778074621483608</c:v>
                </c:pt>
                <c:pt idx="98">
                  <c:v>5.7066974170046514</c:v>
                </c:pt>
                <c:pt idx="99">
                  <c:v>5.4005359295109301</c:v>
                </c:pt>
                <c:pt idx="100">
                  <c:v>5.0611272213609233</c:v>
                </c:pt>
                <c:pt idx="101">
                  <c:v>4.6924897592673442</c:v>
                </c:pt>
                <c:pt idx="102">
                  <c:v>4.3009080613814863</c:v>
                </c:pt>
                <c:pt idx="103">
                  <c:v>3.8946538051311279</c:v>
                </c:pt>
                <c:pt idx="104">
                  <c:v>3.4833651072820584</c:v>
                </c:pt>
                <c:pt idx="105">
                  <c:v>6.274693331603447</c:v>
                </c:pt>
                <c:pt idx="106">
                  <c:v>6.2097528403727917</c:v>
                </c:pt>
                <c:pt idx="107">
                  <c:v>6.1304433857325886</c:v>
                </c:pt>
                <c:pt idx="108">
                  <c:v>6.0341106417931112</c:v>
                </c:pt>
                <c:pt idx="109">
                  <c:v>5.9178701366872071</c:v>
                </c:pt>
                <c:pt idx="110">
                  <c:v>5.7787192970219081</c:v>
                </c:pt>
                <c:pt idx="111">
                  <c:v>5.6137203443744017</c:v>
                </c:pt>
                <c:pt idx="112">
                  <c:v>5.4202652625842713</c:v>
                </c:pt>
                <c:pt idx="113">
                  <c:v>5.1964221149916181</c:v>
                </c:pt>
                <c:pt idx="114">
                  <c:v>4.941341114607301</c:v>
                </c:pt>
                <c:pt idx="115">
                  <c:v>4.6556702712894733</c:v>
                </c:pt>
                <c:pt idx="116">
                  <c:v>4.3419005942915678</c:v>
                </c:pt>
                <c:pt idx="117">
                  <c:v>4.0045421121017757</c:v>
                </c:pt>
                <c:pt idx="118">
                  <c:v>3.6500395776926537</c:v>
                </c:pt>
                <c:pt idx="119">
                  <c:v>3.2863805721085217</c:v>
                </c:pt>
                <c:pt idx="120">
                  <c:v>5.528539739710677</c:v>
                </c:pt>
                <c:pt idx="121">
                  <c:v>5.4780635859909887</c:v>
                </c:pt>
                <c:pt idx="122">
                  <c:v>5.4162499163258806</c:v>
                </c:pt>
                <c:pt idx="123">
                  <c:v>5.3409172532374676</c:v>
                </c:pt>
                <c:pt idx="124">
                  <c:v>5.2496479328661545</c:v>
                </c:pt>
                <c:pt idx="125">
                  <c:v>5.1398561234835274</c:v>
                </c:pt>
                <c:pt idx="126">
                  <c:v>5.0089098944740771</c:v>
                </c:pt>
                <c:pt idx="127">
                  <c:v>4.8543202248941402</c:v>
                </c:pt>
                <c:pt idx="128">
                  <c:v>4.6740033859337933</c:v>
                </c:pt>
                <c:pt idx="129">
                  <c:v>4.4666095398880525</c:v>
                </c:pt>
                <c:pt idx="130">
                  <c:v>4.2318889855063224</c:v>
                </c:pt>
                <c:pt idx="131">
                  <c:v>3.971040983042557</c:v>
                </c:pt>
                <c:pt idx="132">
                  <c:v>3.6869663612328538</c:v>
                </c:pt>
                <c:pt idx="133">
                  <c:v>3.3843366022865391</c:v>
                </c:pt>
                <c:pt idx="134">
                  <c:v>3.0694112984131214</c:v>
                </c:pt>
                <c:pt idx="135">
                  <c:v>4.8131034891297899</c:v>
                </c:pt>
                <c:pt idx="136">
                  <c:v>4.7748008051048725</c:v>
                </c:pt>
                <c:pt idx="137">
                  <c:v>4.7277712922453627</c:v>
                </c:pt>
                <c:pt idx="138">
                  <c:v>4.670271357734701</c:v>
                </c:pt>
                <c:pt idx="139">
                  <c:v>4.6003338338408062</c:v>
                </c:pt>
                <c:pt idx="140">
                  <c:v>4.5158033850324664</c:v>
                </c:pt>
                <c:pt idx="141">
                  <c:v>4.4144107111219038</c:v>
                </c:pt>
                <c:pt idx="142">
                  <c:v>4.2938978835067028</c:v>
                </c:pt>
                <c:pt idx="143">
                  <c:v>4.1522045894694424</c:v>
                </c:pt>
                <c:pt idx="144">
                  <c:v>3.9877174396123043</c:v>
                </c:pt>
                <c:pt idx="145">
                  <c:v>3.7995702552373491</c:v>
                </c:pt>
                <c:pt idx="146">
                  <c:v>3.587962649990426</c:v>
                </c:pt>
                <c:pt idx="147">
                  <c:v>3.3544410938877864</c:v>
                </c:pt>
                <c:pt idx="148">
                  <c:v>3.1020694308776795</c:v>
                </c:pt>
                <c:pt idx="149">
                  <c:v>2.8354159761044069</c:v>
                </c:pt>
                <c:pt idx="150">
                  <c:v>4.142942126285373</c:v>
                </c:pt>
                <c:pt idx="151">
                  <c:v>4.1145316818939488</c:v>
                </c:pt>
                <c:pt idx="152">
                  <c:v>4.0795619178125166</c:v>
                </c:pt>
                <c:pt idx="153">
                  <c:v>4.0366768316744563</c:v>
                </c:pt>
                <c:pt idx="154">
                  <c:v>3.9843219485377559</c:v>
                </c:pt>
                <c:pt idx="155">
                  <c:v>3.9207576550005006</c:v>
                </c:pt>
                <c:pt idx="156">
                  <c:v>3.8440986223060856</c:v>
                </c:pt>
                <c:pt idx="157">
                  <c:v>3.7523897630624155</c:v>
                </c:pt>
                <c:pt idx="158">
                  <c:v>3.643728975271924</c:v>
                </c:pt>
                <c:pt idx="159">
                  <c:v>3.5164435805596921</c:v>
                </c:pt>
                <c:pt idx="160">
                  <c:v>3.3693191902861708</c:v>
                </c:pt>
                <c:pt idx="161">
                  <c:v>3.2018657209159636</c:v>
                </c:pt>
                <c:pt idx="162">
                  <c:v>3.0145864337169295</c:v>
                </c:pt>
                <c:pt idx="163">
                  <c:v>2.8091966718693122</c:v>
                </c:pt>
                <c:pt idx="164">
                  <c:v>2.5887277196903731</c:v>
                </c:pt>
                <c:pt idx="165">
                  <c:v>3.5287730727470135</c:v>
                </c:pt>
                <c:pt idx="166">
                  <c:v>3.5081406854367176</c:v>
                </c:pt>
                <c:pt idx="167">
                  <c:v>3.4826870269908237</c:v>
                </c:pt>
                <c:pt idx="168">
                  <c:v>3.4513847021797917</c:v>
                </c:pt>
                <c:pt idx="169">
                  <c:v>3.4130392868716943</c:v>
                </c:pt>
                <c:pt idx="170">
                  <c:v>3.3662892965554532</c:v>
                </c:pt>
                <c:pt idx="171">
                  <c:v>3.3096224936981167</c:v>
                </c:pt>
                <c:pt idx="172">
                  <c:v>3.2414165638082761</c:v>
                </c:pt>
                <c:pt idx="173">
                  <c:v>3.1600131574240744</c:v>
                </c:pt>
                <c:pt idx="174">
                  <c:v>3.0638335688891698</c:v>
                </c:pt>
                <c:pt idx="175">
                  <c:v>2.9515405416538938</c:v>
                </c:pt>
                <c:pt idx="176">
                  <c:v>2.8222424962594439</c:v>
                </c:pt>
                <c:pt idx="177">
                  <c:v>2.6757233343725368</c:v>
                </c:pt>
                <c:pt idx="178">
                  <c:v>2.5126644004964795</c:v>
                </c:pt>
                <c:pt idx="179">
                  <c:v>2.3348098724713719</c:v>
                </c:pt>
                <c:pt idx="180">
                  <c:v>2.9770992366412217</c:v>
                </c:pt>
                <c:pt idx="181">
                  <c:v>2.9624003038359286</c:v>
                </c:pt>
                <c:pt idx="182">
                  <c:v>2.9442294989147868</c:v>
                </c:pt>
                <c:pt idx="183">
                  <c:v>2.9218270784070421</c:v>
                </c:pt>
                <c:pt idx="184">
                  <c:v>2.8942989500049277</c:v>
                </c:pt>
                <c:pt idx="185">
                  <c:v>2.8606097419462975</c:v>
                </c:pt>
                <c:pt idx="186">
                  <c:v>2.8195853015278045</c:v>
                </c:pt>
                <c:pt idx="187">
                  <c:v>2.7699303104441215</c:v>
                </c:pt>
                <c:pt idx="188">
                  <c:v>2.7102680197336131</c:v>
                </c:pt>
                <c:pt idx="189">
                  <c:v>2.6392096905713478</c:v>
                </c:pt>
                <c:pt idx="190">
                  <c:v>2.5554602539098847</c:v>
                </c:pt>
                <c:pt idx="191">
                  <c:v>2.4579627910242459</c:v>
                </c:pt>
                <c:pt idx="192">
                  <c:v>2.3460766257082883</c:v>
                </c:pt>
                <c:pt idx="193">
                  <c:v>2.2197719419246043</c:v>
                </c:pt>
                <c:pt idx="194">
                  <c:v>2.0798097044529995</c:v>
                </c:pt>
                <c:pt idx="195">
                  <c:v>2.490421455938697</c:v>
                </c:pt>
                <c:pt idx="196">
                  <c:v>2.4801271860095389</c:v>
                </c:pt>
                <c:pt idx="197">
                  <c:v>2.4673784104389083</c:v>
                </c:pt>
                <c:pt idx="198">
                  <c:v>2.4516255770552982</c:v>
                </c:pt>
                <c:pt idx="199">
                  <c:v>2.4322151574947006</c:v>
                </c:pt>
                <c:pt idx="200">
                  <c:v>2.408380120732597</c:v>
                </c:pt>
                <c:pt idx="201">
                  <c:v>2.3792353096249821</c:v>
                </c:pt>
                <c:pt idx="202">
                  <c:v>2.3437814647973902</c:v>
                </c:pt>
                <c:pt idx="203">
                  <c:v>2.3009228613644601</c:v>
                </c:pt>
                <c:pt idx="204">
                  <c:v>2.2495045524364046</c:v>
                </c:pt>
                <c:pt idx="205">
                  <c:v>2.1883755105096943</c:v>
                </c:pt>
                <c:pt idx="206">
                  <c:v>2.1164827021054857</c:v>
                </c:pt>
                <c:pt idx="207">
                  <c:v>2.0329973231466827</c:v>
                </c:pt>
                <c:pt idx="208">
                  <c:v>1.937467255791808</c:v>
                </c:pt>
                <c:pt idx="209">
                  <c:v>1.8299793785916618</c:v>
                </c:pt>
                <c:pt idx="210">
                  <c:v>2.0678685047720045</c:v>
                </c:pt>
                <c:pt idx="211">
                  <c:v>2.0607661822985466</c:v>
                </c:pt>
                <c:pt idx="212">
                  <c:v>2.0519565932259125</c:v>
                </c:pt>
                <c:pt idx="213">
                  <c:v>2.0410499632022239</c:v>
                </c:pt>
                <c:pt idx="214">
                  <c:v>2.0275786438130825</c:v>
                </c:pt>
                <c:pt idx="215">
                  <c:v>2.0109875169319547</c:v>
                </c:pt>
                <c:pt idx="216">
                  <c:v>1.9906265693517975</c:v>
                </c:pt>
                <c:pt idx="217">
                  <c:v>1.9657479398095519</c:v>
                </c:pt>
                <c:pt idx="218">
                  <c:v>1.9355106930001926</c:v>
                </c:pt>
                <c:pt idx="219">
                  <c:v>1.898997581751954</c:v>
                </c:pt>
                <c:pt idx="220">
                  <c:v>1.8552488517891519</c:v>
                </c:pt>
                <c:pt idx="221">
                  <c:v>1.8033182414373128</c:v>
                </c:pt>
                <c:pt idx="222">
                  <c:v>1.7423550184507584</c:v>
                </c:pt>
                <c:pt idx="223">
                  <c:v>1.6717123482378644</c:v>
                </c:pt>
                <c:pt idx="224">
                  <c:v>1.5910759041777636</c:v>
                </c:pt>
                <c:pt idx="225">
                  <c:v>1.7060367454068244</c:v>
                </c:pt>
                <c:pt idx="226">
                  <c:v>1.7011995637949837</c:v>
                </c:pt>
                <c:pt idx="227">
                  <c:v>1.6951915240423798</c:v>
                </c:pt>
                <c:pt idx="228">
                  <c:v>1.6877408884982084</c:v>
                </c:pt>
                <c:pt idx="229">
                  <c:v>1.6785191910021688</c:v>
                </c:pt>
                <c:pt idx="230">
                  <c:v>1.6671328204250488</c:v>
                </c:pt>
                <c:pt idx="231">
                  <c:v>1.6531152691496926</c:v>
                </c:pt>
                <c:pt idx="232">
                  <c:v>1.6359213693918624</c:v>
                </c:pt>
                <c:pt idx="233">
                  <c:v>1.6149255049722429</c:v>
                </c:pt>
                <c:pt idx="234">
                  <c:v>1.5894265830293828</c:v>
                </c:pt>
                <c:pt idx="235">
                  <c:v>1.5586633717169749</c:v>
                </c:pt>
                <c:pt idx="236">
                  <c:v>1.5218444161741047</c:v>
                </c:pt>
                <c:pt idx="237">
                  <c:v>1.478196714478542</c:v>
                </c:pt>
                <c:pt idx="238">
                  <c:v>1.4270360606510817</c:v>
                </c:pt>
                <c:pt idx="239">
                  <c:v>1.3678587637367461</c:v>
                </c:pt>
              </c:numCache>
            </c:numRef>
          </c:xVal>
          <c:yVal>
            <c:numRef>
              <c:f>'Mixed Non-competitive'!$Y$21:$Y$260</c:f>
              <c:numCache>
                <c:formatCode>General</c:formatCode>
                <c:ptCount val="240"/>
                <c:pt idx="0">
                  <c:v>13.636226982827138</c:v>
                </c:pt>
                <c:pt idx="1">
                  <c:v>13.333216098152613</c:v>
                </c:pt>
                <c:pt idx="2">
                  <c:v>12.97287786068674</c:v>
                </c:pt>
                <c:pt idx="3">
                  <c:v>12.548949174401955</c:v>
                </c:pt>
                <c:pt idx="4">
                  <c:v>12.056471319581743</c:v>
                </c:pt>
                <c:pt idx="5">
                  <c:v>11.492689542579489</c:v>
                </c:pt>
                <c:pt idx="6">
                  <c:v>10.858014739883906</c:v>
                </c:pt>
                <c:pt idx="7">
                  <c:v>10.156882371025654</c:v>
                </c:pt>
                <c:pt idx="8">
                  <c:v>9.3982900411195089</c:v>
                </c:pt>
                <c:pt idx="9">
                  <c:v>8.5957920770629581</c:v>
                </c:pt>
                <c:pt idx="10">
                  <c:v>7.76680543176081</c:v>
                </c:pt>
                <c:pt idx="11">
                  <c:v>6.93123636358591</c:v>
                </c:pt>
                <c:pt idx="12">
                  <c:v>6.1096282363462731</c:v>
                </c:pt>
                <c:pt idx="13">
                  <c:v>5.3211819060024288</c:v>
                </c:pt>
                <c:pt idx="14">
                  <c:v>4.5820423227323444</c:v>
                </c:pt>
                <c:pt idx="15">
                  <c:v>10.428873020296281</c:v>
                </c:pt>
                <c:pt idx="16">
                  <c:v>10.250704343823076</c:v>
                </c:pt>
                <c:pt idx="17">
                  <c:v>10.03637537068016</c:v>
                </c:pt>
                <c:pt idx="18">
                  <c:v>9.780746907153631</c:v>
                </c:pt>
                <c:pt idx="19">
                  <c:v>9.4789582335077576</c:v>
                </c:pt>
                <c:pt idx="20">
                  <c:v>9.1269392471276678</c:v>
                </c:pt>
                <c:pt idx="21">
                  <c:v>8.7220519419859865</c:v>
                </c:pt>
                <c:pt idx="22">
                  <c:v>8.2638055012800749</c:v>
                </c:pt>
                <c:pt idx="23">
                  <c:v>7.7545375482725714</c:v>
                </c:pt>
                <c:pt idx="24">
                  <c:v>7.1999077416893567</c:v>
                </c:pt>
                <c:pt idx="25">
                  <c:v>6.6090332370599443</c:v>
                </c:pt>
                <c:pt idx="26">
                  <c:v>5.9941329393276188</c:v>
                </c:pt>
                <c:pt idx="27">
                  <c:v>5.3696471904833274</c:v>
                </c:pt>
                <c:pt idx="28">
                  <c:v>4.7509392982398131</c:v>
                </c:pt>
                <c:pt idx="29">
                  <c:v>4.152813728346886</c:v>
                </c:pt>
                <c:pt idx="30">
                  <c:v>9.8496907318542348</c:v>
                </c:pt>
                <c:pt idx="31">
                  <c:v>9.6906102916680172</c:v>
                </c:pt>
                <c:pt idx="32">
                  <c:v>9.4988428366221118</c:v>
                </c:pt>
                <c:pt idx="33">
                  <c:v>9.2695489936099396</c:v>
                </c:pt>
                <c:pt idx="34">
                  <c:v>8.9980427893485118</c:v>
                </c:pt>
                <c:pt idx="35">
                  <c:v>8.6802363323783762</c:v>
                </c:pt>
                <c:pt idx="36">
                  <c:v>8.3132130731716689</c:v>
                </c:pt>
                <c:pt idx="37">
                  <c:v>7.8958893215256492</c:v>
                </c:pt>
                <c:pt idx="38">
                  <c:v>7.4296766057929746</c:v>
                </c:pt>
                <c:pt idx="39">
                  <c:v>6.9190104654852078</c:v>
                </c:pt>
                <c:pt idx="40">
                  <c:v>6.3715854059043044</c:v>
                </c:pt>
                <c:pt idx="41">
                  <c:v>5.7981552363136215</c:v>
                </c:pt>
                <c:pt idx="42">
                  <c:v>5.2118364355863109</c:v>
                </c:pt>
                <c:pt idx="43">
                  <c:v>4.6269771978105201</c:v>
                </c:pt>
                <c:pt idx="44">
                  <c:v>4.0577842146445358</c:v>
                </c:pt>
                <c:pt idx="45">
                  <c:v>9.2103064076724088</c:v>
                </c:pt>
                <c:pt idx="46">
                  <c:v>9.0710616825304307</c:v>
                </c:pt>
                <c:pt idx="47">
                  <c:v>8.9028167010850616</c:v>
                </c:pt>
                <c:pt idx="48">
                  <c:v>8.7010880543331783</c:v>
                </c:pt>
                <c:pt idx="49">
                  <c:v>8.4614289840837653</c:v>
                </c:pt>
                <c:pt idx="50">
                  <c:v>8.1798027232033412</c:v>
                </c:pt>
                <c:pt idx="51">
                  <c:v>7.8530799062658874</c:v>
                </c:pt>
                <c:pt idx="52">
                  <c:v>7.4796345796747596</c:v>
                </c:pt>
                <c:pt idx="53">
                  <c:v>7.0599722205889819</c:v>
                </c:pt>
                <c:pt idx="54">
                  <c:v>6.5972776415452659</c:v>
                </c:pt>
                <c:pt idx="55">
                  <c:v>6.0977377507451331</c:v>
                </c:pt>
                <c:pt idx="56">
                  <c:v>5.5704965551948211</c:v>
                </c:pt>
                <c:pt idx="57">
                  <c:v>5.0271550439763786</c:v>
                </c:pt>
                <c:pt idx="58">
                  <c:v>4.4808340955493327</c:v>
                </c:pt>
                <c:pt idx="59">
                  <c:v>3.9449432403565758</c:v>
                </c:pt>
                <c:pt idx="60">
                  <c:v>8.5190479386019113</c:v>
                </c:pt>
                <c:pt idx="61">
                  <c:v>8.3997837421011123</c:v>
                </c:pt>
                <c:pt idx="62">
                  <c:v>8.255318663036384</c:v>
                </c:pt>
                <c:pt idx="63">
                  <c:v>8.0815782028809586</c:v>
                </c:pt>
                <c:pt idx="64">
                  <c:v>7.8744229844367135</c:v>
                </c:pt>
                <c:pt idx="65">
                  <c:v>7.6299497114696475</c:v>
                </c:pt>
                <c:pt idx="66">
                  <c:v>7.3449076187436226</c:v>
                </c:pt>
                <c:pt idx="67">
                  <c:v>7.0172182732434445</c:v>
                </c:pt>
                <c:pt idx="68">
                  <c:v>6.6465525404546408</c:v>
                </c:pt>
                <c:pt idx="69">
                  <c:v>6.2348767406687324</c:v>
                </c:pt>
                <c:pt idx="70">
                  <c:v>5.7868431077935583</c:v>
                </c:pt>
                <c:pt idx="71">
                  <c:v>5.3098873810705767</c:v>
                </c:pt>
                <c:pt idx="72">
                  <c:v>4.8139281514253431</c:v>
                </c:pt>
                <c:pt idx="73">
                  <c:v>4.3106444330393812</c:v>
                </c:pt>
                <c:pt idx="74">
                  <c:v>3.812421007136122</c:v>
                </c:pt>
                <c:pt idx="75">
                  <c:v>7.7883746450907303</c:v>
                </c:pt>
                <c:pt idx="76">
                  <c:v>7.6885704471173595</c:v>
                </c:pt>
                <c:pt idx="77">
                  <c:v>7.5673555142375752</c:v>
                </c:pt>
                <c:pt idx="78">
                  <c:v>7.4211077360730711</c:v>
                </c:pt>
                <c:pt idx="79">
                  <c:v>7.2460597718137665</c:v>
                </c:pt>
                <c:pt idx="80">
                  <c:v>7.0385300471503873</c:v>
                </c:pt>
                <c:pt idx="81">
                  <c:v>6.7952568364845458</c:v>
                </c:pt>
                <c:pt idx="82">
                  <c:v>6.5138341977352852</c:v>
                </c:pt>
                <c:pt idx="83">
                  <c:v>6.1932221583203431</c:v>
                </c:pt>
                <c:pt idx="84">
                  <c:v>5.8342675906371095</c:v>
                </c:pt>
                <c:pt idx="85">
                  <c:v>5.4401348584475606</c:v>
                </c:pt>
                <c:pt idx="86">
                  <c:v>5.0165222163103991</c:v>
                </c:pt>
                <c:pt idx="87">
                  <c:v>4.571550150308326</c:v>
                </c:pt>
                <c:pt idx="88">
                  <c:v>4.115263588126381</c:v>
                </c:pt>
                <c:pt idx="89">
                  <c:v>3.6587843623759571</c:v>
                </c:pt>
                <c:pt idx="90">
                  <c:v>7.0342235734629348</c:v>
                </c:pt>
                <c:pt idx="91">
                  <c:v>6.952709341674252</c:v>
                </c:pt>
                <c:pt idx="92">
                  <c:v>6.8534353227275977</c:v>
                </c:pt>
                <c:pt idx="93">
                  <c:v>6.7332595567137394</c:v>
                </c:pt>
                <c:pt idx="94">
                  <c:v>6.5888394964909294</c:v>
                </c:pt>
                <c:pt idx="95">
                  <c:v>6.4167990281491605</c:v>
                </c:pt>
                <c:pt idx="96">
                  <c:v>6.2139832314566892</c:v>
                </c:pt>
                <c:pt idx="97">
                  <c:v>5.9778074948803477</c:v>
                </c:pt>
                <c:pt idx="98">
                  <c:v>5.7066888361458918</c:v>
                </c:pt>
                <c:pt idx="99">
                  <c:v>5.4005186052581369</c:v>
                </c:pt>
                <c:pt idx="100">
                  <c:v>5.0611014239452139</c:v>
                </c:pt>
                <c:pt idx="101">
                  <c:v>4.6924562119502582</c:v>
                </c:pt>
                <c:pt idx="102">
                  <c:v>4.3008679388931688</c:v>
                </c:pt>
                <c:pt idx="103">
                  <c:v>3.8946086653361198</c:v>
                </c:pt>
                <c:pt idx="104">
                  <c:v>3.4833167597042922</c:v>
                </c:pt>
                <c:pt idx="105">
                  <c:v>6.2747417452558238</c:v>
                </c:pt>
                <c:pt idx="106">
                  <c:v>6.2097968569709048</c:v>
                </c:pt>
                <c:pt idx="107">
                  <c:v>6.1304821429022933</c:v>
                </c:pt>
                <c:pt idx="108">
                  <c:v>6.0341431741069416</c:v>
                </c:pt>
                <c:pt idx="109">
                  <c:v>5.9178953964759167</c:v>
                </c:pt>
                <c:pt idx="110">
                  <c:v>5.778736194266795</c:v>
                </c:pt>
                <c:pt idx="111">
                  <c:v>5.6137278105431747</c:v>
                </c:pt>
                <c:pt idx="112">
                  <c:v>5.4202623411473603</c:v>
                </c:pt>
                <c:pt idx="113">
                  <c:v>5.1964080767295648</c:v>
                </c:pt>
                <c:pt idx="114">
                  <c:v>4.9413155884228912</c:v>
                </c:pt>
                <c:pt idx="115">
                  <c:v>4.6556333719844201</c:v>
                </c:pt>
                <c:pt idx="116">
                  <c:v>4.3418530203485677</c:v>
                </c:pt>
                <c:pt idx="117">
                  <c:v>4.0044851832260999</c:v>
                </c:pt>
                <c:pt idx="118">
                  <c:v>3.6499751880227591</c:v>
                </c:pt>
                <c:pt idx="119">
                  <c:v>3.2863110520612357</c:v>
                </c:pt>
                <c:pt idx="120">
                  <c:v>5.5285923354321316</c:v>
                </c:pt>
                <c:pt idx="121">
                  <c:v>5.4781113520740909</c:v>
                </c:pt>
                <c:pt idx="122">
                  <c:v>5.4162918771687583</c:v>
                </c:pt>
                <c:pt idx="123">
                  <c:v>5.3409523017277118</c:v>
                </c:pt>
                <c:pt idx="124">
                  <c:v>5.2496748458911453</c:v>
                </c:pt>
                <c:pt idx="125">
                  <c:v>5.139873597261797</c:v>
                </c:pt>
                <c:pt idx="126">
                  <c:v>5.0089166061664745</c:v>
                </c:pt>
                <c:pt idx="127">
                  <c:v>4.8543149256808551</c:v>
                </c:pt>
                <c:pt idx="128">
                  <c:v>4.6739850268879932</c:v>
                </c:pt>
                <c:pt idx="129">
                  <c:v>4.466577424762515</c:v>
                </c:pt>
                <c:pt idx="130">
                  <c:v>4.2318429341474566</c:v>
                </c:pt>
                <c:pt idx="131">
                  <c:v>3.9709814775627525</c:v>
                </c:pt>
                <c:pt idx="132">
                  <c:v>3.6868946386053518</c:v>
                </c:pt>
                <c:pt idx="133">
                  <c:v>3.3842546573830932</c:v>
                </c:pt>
                <c:pt idx="134">
                  <c:v>3.0693217750344197</c:v>
                </c:pt>
                <c:pt idx="135">
                  <c:v>4.8131575753222</c:v>
                </c:pt>
                <c:pt idx="136">
                  <c:v>4.7748499252454071</c:v>
                </c:pt>
                <c:pt idx="137">
                  <c:v>4.7278144144136096</c:v>
                </c:pt>
                <c:pt idx="138">
                  <c:v>4.6703072956477332</c:v>
                </c:pt>
                <c:pt idx="139">
                  <c:v>4.600361254559135</c:v>
                </c:pt>
                <c:pt idx="140">
                  <c:v>4.5158208352421489</c:v>
                </c:pt>
                <c:pt idx="141">
                  <c:v>4.4144166694536322</c:v>
                </c:pt>
                <c:pt idx="142">
                  <c:v>4.2938908461517826</c:v>
                </c:pt>
                <c:pt idx="143">
                  <c:v>4.1521831938689546</c:v>
                </c:pt>
                <c:pt idx="144">
                  <c:v>3.9876806250797956</c:v>
                </c:pt>
                <c:pt idx="145">
                  <c:v>3.7995174494070549</c:v>
                </c:pt>
                <c:pt idx="146">
                  <c:v>3.5878939568403085</c:v>
                </c:pt>
                <c:pt idx="147">
                  <c:v>3.3543574461135939</c:v>
                </c:pt>
                <c:pt idx="148">
                  <c:v>3.1019726624905362</c:v>
                </c:pt>
                <c:pt idx="149">
                  <c:v>2.8353087769101144</c:v>
                </c:pt>
                <c:pt idx="150">
                  <c:v>4.1429953713233889</c:v>
                </c:pt>
                <c:pt idx="151">
                  <c:v>4.1145800662115102</c:v>
                </c:pt>
                <c:pt idx="152">
                  <c:v>4.0796044044324438</c:v>
                </c:pt>
                <c:pt idx="153">
                  <c:v>4.036712214091172</c:v>
                </c:pt>
                <c:pt idx="154">
                  <c:v>3.9843488498069206</c:v>
                </c:pt>
                <c:pt idx="155">
                  <c:v>3.9207745426832084</c:v>
                </c:pt>
                <c:pt idx="156">
                  <c:v>3.8441038469824069</c:v>
                </c:pt>
                <c:pt idx="157">
                  <c:v>3.7523816289317695</c:v>
                </c:pt>
                <c:pt idx="158">
                  <c:v>3.6437058504440327</c:v>
                </c:pt>
                <c:pt idx="159">
                  <c:v>3.5164040507206771</c:v>
                </c:pt>
                <c:pt idx="160">
                  <c:v>3.3692622512949804</c:v>
                </c:pt>
                <c:pt idx="161">
                  <c:v>3.2017909932510586</c:v>
                </c:pt>
                <c:pt idx="162">
                  <c:v>3.0144943663329338</c:v>
                </c:pt>
                <c:pt idx="163">
                  <c:v>2.8090886897109546</c:v>
                </c:pt>
                <c:pt idx="164">
                  <c:v>2.5886062651387309</c:v>
                </c:pt>
                <c:pt idx="165">
                  <c:v>3.5288236463770892</c:v>
                </c:pt>
                <c:pt idx="166">
                  <c:v>3.5081866816046059</c:v>
                </c:pt>
                <c:pt idx="167">
                  <c:v>3.4827274454658048</c:v>
                </c:pt>
                <c:pt idx="168">
                  <c:v>3.451418366452824</c:v>
                </c:pt>
                <c:pt idx="169">
                  <c:v>3.4130648352490116</c:v>
                </c:pt>
                <c:pt idx="170">
                  <c:v>3.3663051855673269</c:v>
                </c:pt>
                <c:pt idx="171">
                  <c:v>3.3096270210900047</c:v>
                </c:pt>
                <c:pt idx="172">
                  <c:v>3.2414079199183061</c:v>
                </c:pt>
                <c:pt idx="173">
                  <c:v>3.1599895142341627</c:v>
                </c:pt>
                <c:pt idx="174">
                  <c:v>3.0637932142717874</c:v>
                </c:pt>
                <c:pt idx="175">
                  <c:v>2.9514820608714984</c:v>
                </c:pt>
                <c:pt idx="176">
                  <c:v>2.8221649924451118</c:v>
                </c:pt>
                <c:pt idx="177">
                  <c:v>2.675626664689307</c:v>
                </c:pt>
                <c:pt idx="178">
                  <c:v>2.5125493877285194</c:v>
                </c:pt>
                <c:pt idx="179">
                  <c:v>2.3346784390964186</c:v>
                </c:pt>
                <c:pt idx="180">
                  <c:v>2.977145861039777</c:v>
                </c:pt>
                <c:pt idx="181">
                  <c:v>2.9624427489513443</c:v>
                </c:pt>
                <c:pt idx="182">
                  <c:v>2.9442668317866354</c:v>
                </c:pt>
                <c:pt idx="183">
                  <c:v>2.9218581909510646</c:v>
                </c:pt>
                <c:pt idx="184">
                  <c:v>2.8943225436875517</c:v>
                </c:pt>
                <c:pt idx="185">
                  <c:v>2.8606243210539573</c:v>
                </c:pt>
                <c:pt idx="186">
                  <c:v>2.8195891813391105</c:v>
                </c:pt>
                <c:pt idx="187">
                  <c:v>2.7699216485341998</c:v>
                </c:pt>
                <c:pt idx="188">
                  <c:v>2.7102448801137804</c:v>
                </c:pt>
                <c:pt idx="189">
                  <c:v>2.6391701504487037</c:v>
                </c:pt>
                <c:pt idx="190">
                  <c:v>2.5554025601647901</c:v>
                </c:pt>
                <c:pt idx="191">
                  <c:v>2.4578855664881414</c:v>
                </c:pt>
                <c:pt idx="192">
                  <c:v>2.3459791129374725</c:v>
                </c:pt>
                <c:pt idx="193">
                  <c:v>2.2196542551081899</c:v>
                </c:pt>
                <c:pt idx="194">
                  <c:v>2.0796730421808829</c:v>
                </c:pt>
                <c:pt idx="195">
                  <c:v>2.4904633788012198</c:v>
                </c:pt>
                <c:pt idx="196">
                  <c:v>2.4801653877451058</c:v>
                </c:pt>
                <c:pt idx="197">
                  <c:v>2.4674120446404948</c:v>
                </c:pt>
                <c:pt idx="198">
                  <c:v>2.4516536298640981</c:v>
                </c:pt>
                <c:pt idx="199">
                  <c:v>2.4322364278670481</c:v>
                </c:pt>
                <c:pt idx="200">
                  <c:v>2.4083932058895248</c:v>
                </c:pt>
                <c:pt idx="201">
                  <c:v>2.3792386007668416</c:v>
                </c:pt>
                <c:pt idx="202">
                  <c:v>2.3437731601495226</c:v>
                </c:pt>
                <c:pt idx="203">
                  <c:v>2.300901005611026</c:v>
                </c:pt>
                <c:pt idx="204">
                  <c:v>2.2494671129589059</c:v>
                </c:pt>
                <c:pt idx="205">
                  <c:v>2.1883205004820168</c:v>
                </c:pt>
                <c:pt idx="206">
                  <c:v>2.1164083568816667</c:v>
                </c:pt>
                <c:pt idx="207">
                  <c:v>2.0329023278879896</c:v>
                </c:pt>
                <c:pt idx="208">
                  <c:v>1.9373510080521403</c:v>
                </c:pt>
                <c:pt idx="209">
                  <c:v>1.829842250889226</c:v>
                </c:pt>
                <c:pt idx="210">
                  <c:v>2.0679054198728934</c:v>
                </c:pt>
                <c:pt idx="211">
                  <c:v>2.0607998512377121</c:v>
                </c:pt>
                <c:pt idx="212">
                  <c:v>2.0519862655749139</c:v>
                </c:pt>
                <c:pt idx="213">
                  <c:v>2.0410747334598982</c:v>
                </c:pt>
                <c:pt idx="214">
                  <c:v>2.0275974292759984</c:v>
                </c:pt>
                <c:pt idx="215">
                  <c:v>2.010999037933769</c:v>
                </c:pt>
                <c:pt idx="216">
                  <c:v>1.9906293356854607</c:v>
                </c:pt>
                <c:pt idx="217">
                  <c:v>1.9657402489594671</c:v>
                </c:pt>
                <c:pt idx="218">
                  <c:v>1.9354906479101845</c:v>
                </c:pt>
                <c:pt idx="219">
                  <c:v>1.8989631378801994</c:v>
                </c:pt>
                <c:pt idx="220">
                  <c:v>1.8551979044145419</c:v>
                </c:pt>
                <c:pt idx="221">
                  <c:v>1.8032487633603724</c:v>
                </c:pt>
                <c:pt idx="222">
                  <c:v>1.7422652537275851</c:v>
                </c:pt>
                <c:pt idx="223">
                  <c:v>1.6716010577505815</c:v>
                </c:pt>
                <c:pt idx="224">
                  <c:v>1.5909426430269209</c:v>
                </c:pt>
                <c:pt idx="225">
                  <c:v>1.7060686885278988</c:v>
                </c:pt>
                <c:pt idx="226">
                  <c:v>1.7012287218381195</c:v>
                </c:pt>
                <c:pt idx="227">
                  <c:v>1.6952172442162643</c:v>
                </c:pt>
                <c:pt idx="228">
                  <c:v>1.6877623781852971</c:v>
                </c:pt>
                <c:pt idx="229">
                  <c:v>1.6785354949599736</c:v>
                </c:pt>
                <c:pt idx="230">
                  <c:v>1.6671427982464277</c:v>
                </c:pt>
                <c:pt idx="231">
                  <c:v>1.6531175756433851</c:v>
                </c:pt>
                <c:pt idx="232">
                  <c:v>1.6359144420594258</c:v>
                </c:pt>
                <c:pt idx="233">
                  <c:v>1.614907564682474</c:v>
                </c:pt>
                <c:pt idx="234">
                  <c:v>1.5893956561785891</c:v>
                </c:pt>
                <c:pt idx="235">
                  <c:v>1.5586173441970443</c:v>
                </c:pt>
                <c:pt idx="236">
                  <c:v>1.5217811305230071</c:v>
                </c:pt>
                <c:pt idx="237">
                  <c:v>1.4781141203251329</c:v>
                </c:pt>
                <c:pt idx="238">
                  <c:v>1.4269324232436016</c:v>
                </c:pt>
                <c:pt idx="239">
                  <c:v>1.367732924319299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7F-4A0E-9E3F-34D2FBC0E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Non-competitive'!$AO$20:$AO$34</c:f>
              <c:numCache>
                <c:formatCode>General</c:formatCode>
                <c:ptCount val="15"/>
                <c:pt idx="0">
                  <c:v>13.636226982827138</c:v>
                </c:pt>
                <c:pt idx="1">
                  <c:v>13.333216098152613</c:v>
                </c:pt>
                <c:pt idx="2">
                  <c:v>12.97287786068674</c:v>
                </c:pt>
                <c:pt idx="3">
                  <c:v>12.548949174401955</c:v>
                </c:pt>
                <c:pt idx="4">
                  <c:v>12.056471319581743</c:v>
                </c:pt>
                <c:pt idx="5">
                  <c:v>11.492689542579489</c:v>
                </c:pt>
                <c:pt idx="6">
                  <c:v>10.858014739883906</c:v>
                </c:pt>
                <c:pt idx="7">
                  <c:v>10.156882371025654</c:v>
                </c:pt>
                <c:pt idx="8">
                  <c:v>9.3982900411195089</c:v>
                </c:pt>
                <c:pt idx="9">
                  <c:v>8.5957920770629581</c:v>
                </c:pt>
                <c:pt idx="10">
                  <c:v>7.76680543176081</c:v>
                </c:pt>
                <c:pt idx="11">
                  <c:v>6.93123636358591</c:v>
                </c:pt>
                <c:pt idx="12">
                  <c:v>6.1096282363462731</c:v>
                </c:pt>
                <c:pt idx="13">
                  <c:v>5.3211819060024288</c:v>
                </c:pt>
                <c:pt idx="14">
                  <c:v>4.5820423227323444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70-4238-8941-2D086BBFAEF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Non-competitive'!$AP$20:$AP$34</c:f>
              <c:numCache>
                <c:formatCode>General</c:formatCode>
                <c:ptCount val="15"/>
                <c:pt idx="0">
                  <c:v>10.428873020296281</c:v>
                </c:pt>
                <c:pt idx="1">
                  <c:v>10.250704343823076</c:v>
                </c:pt>
                <c:pt idx="2">
                  <c:v>10.03637537068016</c:v>
                </c:pt>
                <c:pt idx="3">
                  <c:v>9.780746907153631</c:v>
                </c:pt>
                <c:pt idx="4">
                  <c:v>9.4789582335077576</c:v>
                </c:pt>
                <c:pt idx="5">
                  <c:v>9.1269392471276678</c:v>
                </c:pt>
                <c:pt idx="6">
                  <c:v>8.7220519419859865</c:v>
                </c:pt>
                <c:pt idx="7">
                  <c:v>8.2638055012800749</c:v>
                </c:pt>
                <c:pt idx="8">
                  <c:v>7.7545375482725714</c:v>
                </c:pt>
                <c:pt idx="9">
                  <c:v>7.1999077416893567</c:v>
                </c:pt>
                <c:pt idx="10">
                  <c:v>6.6090332370599443</c:v>
                </c:pt>
                <c:pt idx="11">
                  <c:v>5.9941329393276188</c:v>
                </c:pt>
                <c:pt idx="12">
                  <c:v>5.3696471904833274</c:v>
                </c:pt>
                <c:pt idx="13">
                  <c:v>4.7509392982398131</c:v>
                </c:pt>
                <c:pt idx="14">
                  <c:v>4.152813728346886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670-4238-8941-2D086BBFAEF6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Non-competitive'!$AQ$20:$AQ$34</c:f>
              <c:numCache>
                <c:formatCode>General</c:formatCode>
                <c:ptCount val="15"/>
                <c:pt idx="0">
                  <c:v>9.8496907318542348</c:v>
                </c:pt>
                <c:pt idx="1">
                  <c:v>9.6906102916680172</c:v>
                </c:pt>
                <c:pt idx="2">
                  <c:v>9.4988428366221118</c:v>
                </c:pt>
                <c:pt idx="3">
                  <c:v>9.2695489936099396</c:v>
                </c:pt>
                <c:pt idx="4">
                  <c:v>8.9980427893485118</c:v>
                </c:pt>
                <c:pt idx="5">
                  <c:v>8.6802363323783762</c:v>
                </c:pt>
                <c:pt idx="6">
                  <c:v>8.3132130731716689</c:v>
                </c:pt>
                <c:pt idx="7">
                  <c:v>7.8958893215256492</c:v>
                </c:pt>
                <c:pt idx="8">
                  <c:v>7.4296766057929746</c:v>
                </c:pt>
                <c:pt idx="9">
                  <c:v>6.9190104654852078</c:v>
                </c:pt>
                <c:pt idx="10">
                  <c:v>6.3715854059043044</c:v>
                </c:pt>
                <c:pt idx="11">
                  <c:v>5.7981552363136215</c:v>
                </c:pt>
                <c:pt idx="12">
                  <c:v>5.2118364355863109</c:v>
                </c:pt>
                <c:pt idx="13">
                  <c:v>4.6269771978105201</c:v>
                </c:pt>
                <c:pt idx="14">
                  <c:v>4.0577842146445358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670-4238-8941-2D086BBFAEF6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Non-competitive'!$AR$20:$AR$34</c:f>
              <c:numCache>
                <c:formatCode>General</c:formatCode>
                <c:ptCount val="15"/>
                <c:pt idx="0">
                  <c:v>9.2103064076724088</c:v>
                </c:pt>
                <c:pt idx="1">
                  <c:v>9.0710616825304307</c:v>
                </c:pt>
                <c:pt idx="2">
                  <c:v>8.9028167010850616</c:v>
                </c:pt>
                <c:pt idx="3">
                  <c:v>8.7010880543331783</c:v>
                </c:pt>
                <c:pt idx="4">
                  <c:v>8.4614289840837653</c:v>
                </c:pt>
                <c:pt idx="5">
                  <c:v>8.1798027232033412</c:v>
                </c:pt>
                <c:pt idx="6">
                  <c:v>7.8530799062658874</c:v>
                </c:pt>
                <c:pt idx="7">
                  <c:v>7.4796345796747596</c:v>
                </c:pt>
                <c:pt idx="8">
                  <c:v>7.0599722205889819</c:v>
                </c:pt>
                <c:pt idx="9">
                  <c:v>6.5972776415452659</c:v>
                </c:pt>
                <c:pt idx="10">
                  <c:v>6.0977377507451331</c:v>
                </c:pt>
                <c:pt idx="11">
                  <c:v>5.5704965551948211</c:v>
                </c:pt>
                <c:pt idx="12">
                  <c:v>5.0271550439763786</c:v>
                </c:pt>
                <c:pt idx="13">
                  <c:v>4.4808340955493327</c:v>
                </c:pt>
                <c:pt idx="14">
                  <c:v>3.9449432403565758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670-4238-8941-2D086BBFAEF6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Non-competitive'!$AS$20:$AS$34</c:f>
              <c:numCache>
                <c:formatCode>General</c:formatCode>
                <c:ptCount val="15"/>
                <c:pt idx="0">
                  <c:v>8.5190479386019113</c:v>
                </c:pt>
                <c:pt idx="1">
                  <c:v>8.3997837421011123</c:v>
                </c:pt>
                <c:pt idx="2">
                  <c:v>8.255318663036384</c:v>
                </c:pt>
                <c:pt idx="3">
                  <c:v>8.0815782028809586</c:v>
                </c:pt>
                <c:pt idx="4">
                  <c:v>7.8744229844367135</c:v>
                </c:pt>
                <c:pt idx="5">
                  <c:v>7.6299497114696475</c:v>
                </c:pt>
                <c:pt idx="6">
                  <c:v>7.3449076187436226</c:v>
                </c:pt>
                <c:pt idx="7">
                  <c:v>7.0172182732434445</c:v>
                </c:pt>
                <c:pt idx="8">
                  <c:v>6.6465525404546408</c:v>
                </c:pt>
                <c:pt idx="9">
                  <c:v>6.2348767406687324</c:v>
                </c:pt>
                <c:pt idx="10">
                  <c:v>5.7868431077935583</c:v>
                </c:pt>
                <c:pt idx="11">
                  <c:v>5.3098873810705767</c:v>
                </c:pt>
                <c:pt idx="12">
                  <c:v>4.8139281514253431</c:v>
                </c:pt>
                <c:pt idx="13">
                  <c:v>4.3106444330393812</c:v>
                </c:pt>
                <c:pt idx="14">
                  <c:v>3.812421007136122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670-4238-8941-2D086BBFAEF6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Non-competitive'!$AT$20:$AT$34</c:f>
              <c:numCache>
                <c:formatCode>General</c:formatCode>
                <c:ptCount val="15"/>
                <c:pt idx="0">
                  <c:v>7.7883746450907303</c:v>
                </c:pt>
                <c:pt idx="1">
                  <c:v>7.6885704471173595</c:v>
                </c:pt>
                <c:pt idx="2">
                  <c:v>7.5673555142375752</c:v>
                </c:pt>
                <c:pt idx="3">
                  <c:v>7.4211077360730711</c:v>
                </c:pt>
                <c:pt idx="4">
                  <c:v>7.2460597718137665</c:v>
                </c:pt>
                <c:pt idx="5">
                  <c:v>7.0385300471503873</c:v>
                </c:pt>
                <c:pt idx="6">
                  <c:v>6.7952568364845458</c:v>
                </c:pt>
                <c:pt idx="7">
                  <c:v>6.5138341977352852</c:v>
                </c:pt>
                <c:pt idx="8">
                  <c:v>6.1932221583203431</c:v>
                </c:pt>
                <c:pt idx="9">
                  <c:v>5.8342675906371095</c:v>
                </c:pt>
                <c:pt idx="10">
                  <c:v>5.4401348584475606</c:v>
                </c:pt>
                <c:pt idx="11">
                  <c:v>5.0165222163103991</c:v>
                </c:pt>
                <c:pt idx="12">
                  <c:v>4.571550150308326</c:v>
                </c:pt>
                <c:pt idx="13">
                  <c:v>4.115263588126381</c:v>
                </c:pt>
                <c:pt idx="14">
                  <c:v>3.6587843623759571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670-4238-8941-2D086BBFAEF6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Non-competitive'!$AU$20:$AU$34</c:f>
              <c:numCache>
                <c:formatCode>General</c:formatCode>
                <c:ptCount val="15"/>
                <c:pt idx="0">
                  <c:v>7.0342235734629348</c:v>
                </c:pt>
                <c:pt idx="1">
                  <c:v>6.952709341674252</c:v>
                </c:pt>
                <c:pt idx="2">
                  <c:v>6.8534353227275977</c:v>
                </c:pt>
                <c:pt idx="3">
                  <c:v>6.7332595567137394</c:v>
                </c:pt>
                <c:pt idx="4">
                  <c:v>6.5888394964909294</c:v>
                </c:pt>
                <c:pt idx="5">
                  <c:v>6.4167990281491605</c:v>
                </c:pt>
                <c:pt idx="6">
                  <c:v>6.2139832314566892</c:v>
                </c:pt>
                <c:pt idx="7">
                  <c:v>5.9778074948803477</c:v>
                </c:pt>
                <c:pt idx="8">
                  <c:v>5.7066888361458918</c:v>
                </c:pt>
                <c:pt idx="9">
                  <c:v>5.4005186052581369</c:v>
                </c:pt>
                <c:pt idx="10">
                  <c:v>5.0611014239452139</c:v>
                </c:pt>
                <c:pt idx="11">
                  <c:v>4.6924562119502582</c:v>
                </c:pt>
                <c:pt idx="12">
                  <c:v>4.3008679388931688</c:v>
                </c:pt>
                <c:pt idx="13">
                  <c:v>3.8946086653361198</c:v>
                </c:pt>
                <c:pt idx="14">
                  <c:v>3.4833167597042922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670-4238-8941-2D086BBFAEF6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Non-competitive'!$AV$20:$AV$34</c:f>
              <c:numCache>
                <c:formatCode>General</c:formatCode>
                <c:ptCount val="15"/>
                <c:pt idx="0">
                  <c:v>6.2747417452558238</c:v>
                </c:pt>
                <c:pt idx="1">
                  <c:v>6.2097968569709048</c:v>
                </c:pt>
                <c:pt idx="2">
                  <c:v>6.1304821429022933</c:v>
                </c:pt>
                <c:pt idx="3">
                  <c:v>6.0341431741069416</c:v>
                </c:pt>
                <c:pt idx="4">
                  <c:v>5.9178953964759167</c:v>
                </c:pt>
                <c:pt idx="5">
                  <c:v>5.778736194266795</c:v>
                </c:pt>
                <c:pt idx="6">
                  <c:v>5.6137278105431747</c:v>
                </c:pt>
                <c:pt idx="7">
                  <c:v>5.4202623411473603</c:v>
                </c:pt>
                <c:pt idx="8">
                  <c:v>5.1964080767295648</c:v>
                </c:pt>
                <c:pt idx="9">
                  <c:v>4.9413155884228912</c:v>
                </c:pt>
                <c:pt idx="10">
                  <c:v>4.6556333719844201</c:v>
                </c:pt>
                <c:pt idx="11">
                  <c:v>4.3418530203485677</c:v>
                </c:pt>
                <c:pt idx="12">
                  <c:v>4.0044851832260999</c:v>
                </c:pt>
                <c:pt idx="13">
                  <c:v>3.6499751880227591</c:v>
                </c:pt>
                <c:pt idx="14">
                  <c:v>3.2863110520612357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670-4238-8941-2D086BBFAEF6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Non-competitive'!$AW$20:$AW$34</c:f>
              <c:numCache>
                <c:formatCode>General</c:formatCode>
                <c:ptCount val="15"/>
                <c:pt idx="0">
                  <c:v>5.5285923354321316</c:v>
                </c:pt>
                <c:pt idx="1">
                  <c:v>5.4781113520740909</c:v>
                </c:pt>
                <c:pt idx="2">
                  <c:v>5.4162918771687583</c:v>
                </c:pt>
                <c:pt idx="3">
                  <c:v>5.3409523017277118</c:v>
                </c:pt>
                <c:pt idx="4">
                  <c:v>5.2496748458911453</c:v>
                </c:pt>
                <c:pt idx="5">
                  <c:v>5.139873597261797</c:v>
                </c:pt>
                <c:pt idx="6">
                  <c:v>5.0089166061664745</c:v>
                </c:pt>
                <c:pt idx="7">
                  <c:v>4.8543149256808551</c:v>
                </c:pt>
                <c:pt idx="8">
                  <c:v>4.6739850268879932</c:v>
                </c:pt>
                <c:pt idx="9">
                  <c:v>4.466577424762515</c:v>
                </c:pt>
                <c:pt idx="10">
                  <c:v>4.2318429341474566</c:v>
                </c:pt>
                <c:pt idx="11">
                  <c:v>3.9709814775627525</c:v>
                </c:pt>
                <c:pt idx="12">
                  <c:v>3.6868946386053518</c:v>
                </c:pt>
                <c:pt idx="13">
                  <c:v>3.3842546573830932</c:v>
                </c:pt>
                <c:pt idx="14">
                  <c:v>3.0693217750344197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670-4238-8941-2D086BBFAEF6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Non-competitive'!$AX$20:$AX$34</c:f>
              <c:numCache>
                <c:formatCode>General</c:formatCode>
                <c:ptCount val="15"/>
                <c:pt idx="0">
                  <c:v>4.8131575753222</c:v>
                </c:pt>
                <c:pt idx="1">
                  <c:v>4.7748499252454071</c:v>
                </c:pt>
                <c:pt idx="2">
                  <c:v>4.7278144144136096</c:v>
                </c:pt>
                <c:pt idx="3">
                  <c:v>4.6703072956477332</c:v>
                </c:pt>
                <c:pt idx="4">
                  <c:v>4.600361254559135</c:v>
                </c:pt>
                <c:pt idx="5">
                  <c:v>4.5158208352421489</c:v>
                </c:pt>
                <c:pt idx="6">
                  <c:v>4.4144166694536322</c:v>
                </c:pt>
                <c:pt idx="7">
                  <c:v>4.2938908461517826</c:v>
                </c:pt>
                <c:pt idx="8">
                  <c:v>4.1521831938689546</c:v>
                </c:pt>
                <c:pt idx="9">
                  <c:v>3.9876806250797956</c:v>
                </c:pt>
                <c:pt idx="10">
                  <c:v>3.7995174494070549</c:v>
                </c:pt>
                <c:pt idx="11">
                  <c:v>3.5878939568403085</c:v>
                </c:pt>
                <c:pt idx="12">
                  <c:v>3.3543574461135939</c:v>
                </c:pt>
                <c:pt idx="13">
                  <c:v>3.1019726624905362</c:v>
                </c:pt>
                <c:pt idx="14">
                  <c:v>2.8353087769101144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670-4238-8941-2D086BBFAEF6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Non-competitive'!$AY$20:$AY$34</c:f>
              <c:numCache>
                <c:formatCode>General</c:formatCode>
                <c:ptCount val="15"/>
                <c:pt idx="0">
                  <c:v>4.1429953713233889</c:v>
                </c:pt>
                <c:pt idx="1">
                  <c:v>4.1145800662115102</c:v>
                </c:pt>
                <c:pt idx="2">
                  <c:v>4.0796044044324438</c:v>
                </c:pt>
                <c:pt idx="3">
                  <c:v>4.036712214091172</c:v>
                </c:pt>
                <c:pt idx="4">
                  <c:v>3.9843488498069206</c:v>
                </c:pt>
                <c:pt idx="5">
                  <c:v>3.9207745426832084</c:v>
                </c:pt>
                <c:pt idx="6">
                  <c:v>3.8441038469824069</c:v>
                </c:pt>
                <c:pt idx="7">
                  <c:v>3.7523816289317695</c:v>
                </c:pt>
                <c:pt idx="8">
                  <c:v>3.6437058504440327</c:v>
                </c:pt>
                <c:pt idx="9">
                  <c:v>3.5164040507206771</c:v>
                </c:pt>
                <c:pt idx="10">
                  <c:v>3.3692622512949804</c:v>
                </c:pt>
                <c:pt idx="11">
                  <c:v>3.2017909932510586</c:v>
                </c:pt>
                <c:pt idx="12">
                  <c:v>3.0144943663329338</c:v>
                </c:pt>
                <c:pt idx="13">
                  <c:v>2.8090886897109546</c:v>
                </c:pt>
                <c:pt idx="14">
                  <c:v>2.5886062651387309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670-4238-8941-2D086BBFAEF6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Non-competitive'!$AZ$20:$AZ$34</c:f>
              <c:numCache>
                <c:formatCode>General</c:formatCode>
                <c:ptCount val="15"/>
                <c:pt idx="0">
                  <c:v>3.5288236463770892</c:v>
                </c:pt>
                <c:pt idx="1">
                  <c:v>3.5081866816046059</c:v>
                </c:pt>
                <c:pt idx="2">
                  <c:v>3.4827274454658048</c:v>
                </c:pt>
                <c:pt idx="3">
                  <c:v>3.451418366452824</c:v>
                </c:pt>
                <c:pt idx="4">
                  <c:v>3.4130648352490116</c:v>
                </c:pt>
                <c:pt idx="5">
                  <c:v>3.3663051855673269</c:v>
                </c:pt>
                <c:pt idx="6">
                  <c:v>3.3096270210900047</c:v>
                </c:pt>
                <c:pt idx="7">
                  <c:v>3.2414079199183061</c:v>
                </c:pt>
                <c:pt idx="8">
                  <c:v>3.1599895142341627</c:v>
                </c:pt>
                <c:pt idx="9">
                  <c:v>3.0637932142717874</c:v>
                </c:pt>
                <c:pt idx="10">
                  <c:v>2.9514820608714984</c:v>
                </c:pt>
                <c:pt idx="11">
                  <c:v>2.8221649924451118</c:v>
                </c:pt>
                <c:pt idx="12">
                  <c:v>2.675626664689307</c:v>
                </c:pt>
                <c:pt idx="13">
                  <c:v>2.5125493877285194</c:v>
                </c:pt>
                <c:pt idx="14">
                  <c:v>2.3346784390964186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670-4238-8941-2D086BBFAEF6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Non-competitive'!$BA$20:$BA$34</c:f>
              <c:numCache>
                <c:formatCode>General</c:formatCode>
                <c:ptCount val="15"/>
                <c:pt idx="0">
                  <c:v>2.977145861039777</c:v>
                </c:pt>
                <c:pt idx="1">
                  <c:v>2.9624427489513443</c:v>
                </c:pt>
                <c:pt idx="2">
                  <c:v>2.9442668317866354</c:v>
                </c:pt>
                <c:pt idx="3">
                  <c:v>2.9218581909510646</c:v>
                </c:pt>
                <c:pt idx="4">
                  <c:v>2.8943225436875517</c:v>
                </c:pt>
                <c:pt idx="5">
                  <c:v>2.8606243210539573</c:v>
                </c:pt>
                <c:pt idx="6">
                  <c:v>2.8195891813391105</c:v>
                </c:pt>
                <c:pt idx="7">
                  <c:v>2.7699216485341998</c:v>
                </c:pt>
                <c:pt idx="8">
                  <c:v>2.7102448801137804</c:v>
                </c:pt>
                <c:pt idx="9">
                  <c:v>2.6391701504487037</c:v>
                </c:pt>
                <c:pt idx="10">
                  <c:v>2.5554025601647901</c:v>
                </c:pt>
                <c:pt idx="11">
                  <c:v>2.4578855664881414</c:v>
                </c:pt>
                <c:pt idx="12">
                  <c:v>2.3459791129374725</c:v>
                </c:pt>
                <c:pt idx="13">
                  <c:v>2.2196542551081899</c:v>
                </c:pt>
                <c:pt idx="14">
                  <c:v>2.0796730421808829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670-4238-8941-2D086BBFAEF6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Non-competitive'!$BB$20:$BB$34</c:f>
              <c:numCache>
                <c:formatCode>General</c:formatCode>
                <c:ptCount val="15"/>
                <c:pt idx="0">
                  <c:v>2.4904633788012198</c:v>
                </c:pt>
                <c:pt idx="1">
                  <c:v>2.4801653877451058</c:v>
                </c:pt>
                <c:pt idx="2">
                  <c:v>2.4674120446404948</c:v>
                </c:pt>
                <c:pt idx="3">
                  <c:v>2.4516536298640981</c:v>
                </c:pt>
                <c:pt idx="4">
                  <c:v>2.4322364278670481</c:v>
                </c:pt>
                <c:pt idx="5">
                  <c:v>2.4083932058895248</c:v>
                </c:pt>
                <c:pt idx="6">
                  <c:v>2.3792386007668416</c:v>
                </c:pt>
                <c:pt idx="7">
                  <c:v>2.3437731601495226</c:v>
                </c:pt>
                <c:pt idx="8">
                  <c:v>2.300901005611026</c:v>
                </c:pt>
                <c:pt idx="9">
                  <c:v>2.2494671129589059</c:v>
                </c:pt>
                <c:pt idx="10">
                  <c:v>2.1883205004820168</c:v>
                </c:pt>
                <c:pt idx="11">
                  <c:v>2.1164083568816667</c:v>
                </c:pt>
                <c:pt idx="12">
                  <c:v>2.0329023278879896</c:v>
                </c:pt>
                <c:pt idx="13">
                  <c:v>1.9373510080521403</c:v>
                </c:pt>
                <c:pt idx="14">
                  <c:v>1.829842250889226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670-4238-8941-2D086BBFAEF6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Non-competitive'!$BC$20:$BC$34</c:f>
              <c:numCache>
                <c:formatCode>General</c:formatCode>
                <c:ptCount val="15"/>
                <c:pt idx="0">
                  <c:v>2.0679054198728934</c:v>
                </c:pt>
                <c:pt idx="1">
                  <c:v>2.0607998512377121</c:v>
                </c:pt>
                <c:pt idx="2">
                  <c:v>2.0519862655749139</c:v>
                </c:pt>
                <c:pt idx="3">
                  <c:v>2.0410747334598982</c:v>
                </c:pt>
                <c:pt idx="4">
                  <c:v>2.0275974292759984</c:v>
                </c:pt>
                <c:pt idx="5">
                  <c:v>2.010999037933769</c:v>
                </c:pt>
                <c:pt idx="6">
                  <c:v>1.9906293356854607</c:v>
                </c:pt>
                <c:pt idx="7">
                  <c:v>1.9657402489594671</c:v>
                </c:pt>
                <c:pt idx="8">
                  <c:v>1.9354906479101845</c:v>
                </c:pt>
                <c:pt idx="9">
                  <c:v>1.8989631378801994</c:v>
                </c:pt>
                <c:pt idx="10">
                  <c:v>1.8551979044145419</c:v>
                </c:pt>
                <c:pt idx="11">
                  <c:v>1.8032487633603724</c:v>
                </c:pt>
                <c:pt idx="12">
                  <c:v>1.7422652537275851</c:v>
                </c:pt>
                <c:pt idx="13">
                  <c:v>1.6716010577505815</c:v>
                </c:pt>
                <c:pt idx="14">
                  <c:v>1.5909426430269209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670-4238-8941-2D086BBFAEF6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Non-competitive'!$BD$20:$BD$34</c:f>
              <c:numCache>
                <c:formatCode>General</c:formatCode>
                <c:ptCount val="15"/>
                <c:pt idx="0">
                  <c:v>1.7060686885278988</c:v>
                </c:pt>
                <c:pt idx="1">
                  <c:v>1.7012287218381195</c:v>
                </c:pt>
                <c:pt idx="2">
                  <c:v>1.6952172442162643</c:v>
                </c:pt>
                <c:pt idx="3">
                  <c:v>1.6877623781852971</c:v>
                </c:pt>
                <c:pt idx="4">
                  <c:v>1.6785354949599736</c:v>
                </c:pt>
                <c:pt idx="5">
                  <c:v>1.6671427982464277</c:v>
                </c:pt>
                <c:pt idx="6">
                  <c:v>1.6531175756433851</c:v>
                </c:pt>
                <c:pt idx="7">
                  <c:v>1.6359144420594258</c:v>
                </c:pt>
                <c:pt idx="8">
                  <c:v>1.614907564682474</c:v>
                </c:pt>
                <c:pt idx="9">
                  <c:v>1.5893956561785891</c:v>
                </c:pt>
                <c:pt idx="10">
                  <c:v>1.5586173441970443</c:v>
                </c:pt>
                <c:pt idx="11">
                  <c:v>1.5217811305230071</c:v>
                </c:pt>
                <c:pt idx="12">
                  <c:v>1.4781141203251329</c:v>
                </c:pt>
                <c:pt idx="13">
                  <c:v>1.4269324232436016</c:v>
                </c:pt>
                <c:pt idx="14">
                  <c:v>1.367732924319299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670-4238-8941-2D086BBFAEF6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Non-competitive'!$BE$20:$BE$34</c:f>
              <c:numCache>
                <c:formatCode>General</c:formatCode>
                <c:ptCount val="15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670-4238-8941-2D086BBFAEF6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Non-competitive'!$BF$20:$BF$34</c:f>
              <c:numCache>
                <c:formatCode>General</c:formatCode>
                <c:ptCount val="15"/>
                <c:pt idx="0">
                  <c:v>10.42889693766659</c:v>
                </c:pt>
                <c:pt idx="1">
                  <c:v>10.250724030253298</c:v>
                </c:pt>
                <c:pt idx="2">
                  <c:v>10.036390143542041</c:v>
                </c:pt>
                <c:pt idx="3">
                  <c:v>9.7807560710730161</c:v>
                </c:pt>
                <c:pt idx="4">
                  <c:v>9.4789611277220001</c:v>
                </c:pt>
                <c:pt idx="5">
                  <c:v>9.1269353097830876</c:v>
                </c:pt>
                <c:pt idx="6">
                  <c:v>8.7220407884732492</c:v>
                </c:pt>
                <c:pt idx="7">
                  <c:v>8.2637870083975482</c:v>
                </c:pt>
                <c:pt idx="8">
                  <c:v>7.7545119300678378</c:v>
                </c:pt>
                <c:pt idx="9">
                  <c:v>7.1998755984390792</c:v>
                </c:pt>
                <c:pt idx="10">
                  <c:v>6.6089955589202303</c:v>
                </c:pt>
                <c:pt idx="11">
                  <c:v>5.9940910529622142</c:v>
                </c:pt>
                <c:pt idx="12">
                  <c:v>5.3696026501237633</c:v>
                </c:pt>
                <c:pt idx="13">
                  <c:v>4.7508937382104177</c:v>
                </c:pt>
                <c:pt idx="14">
                  <c:v>4.1527687057828588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670-4238-8941-2D086BBFAEF6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Non-competitive'!$BG$20:$BG$34</c:f>
              <c:numCache>
                <c:formatCode>General</c:formatCode>
                <c:ptCount val="15"/>
                <c:pt idx="0">
                  <c:v>9.8496995756786596</c:v>
                </c:pt>
                <c:pt idx="1">
                  <c:v>9.6906168020073338</c:v>
                </c:pt>
                <c:pt idx="2">
                  <c:v>9.4988466296143503</c:v>
                </c:pt>
                <c:pt idx="3">
                  <c:v>9.2695496747039243</c:v>
                </c:pt>
                <c:pt idx="4">
                  <c:v>8.9980399788733951</c:v>
                </c:pt>
                <c:pt idx="5">
                  <c:v>8.6802297010579501</c:v>
                </c:pt>
                <c:pt idx="6">
                  <c:v>8.3132023864727511</c:v>
                </c:pt>
                <c:pt idx="7">
                  <c:v>7.8958744888056396</c:v>
                </c:pt>
                <c:pt idx="8">
                  <c:v>7.429657726701449</c:v>
                </c:pt>
                <c:pt idx="9">
                  <c:v>6.9189878630996118</c:v>
                </c:pt>
                <c:pt idx="10">
                  <c:v>6.3715596353153465</c:v>
                </c:pt>
                <c:pt idx="11">
                  <c:v>5.7981270603627522</c:v>
                </c:pt>
                <c:pt idx="12">
                  <c:v>5.211806766486645</c:v>
                </c:pt>
                <c:pt idx="13">
                  <c:v>4.626947012646891</c:v>
                </c:pt>
                <c:pt idx="14">
                  <c:v>4.0577544606809273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670-4238-8941-2D086BBFAEF6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Non-competitive'!$BH$20:$BH$34</c:f>
              <c:numCache>
                <c:formatCode>General</c:formatCode>
                <c:ptCount val="15"/>
                <c:pt idx="0">
                  <c:v>9.2103004884690822</c:v>
                </c:pt>
                <c:pt idx="1">
                  <c:v>9.0710552475073367</c:v>
                </c:pt>
                <c:pt idx="2">
                  <c:v>8.9028096676054798</c:v>
                </c:pt>
                <c:pt idx="3">
                  <c:v>8.7010803390606863</c:v>
                </c:pt>
                <c:pt idx="4">
                  <c:v>8.4614205095168007</c:v>
                </c:pt>
                <c:pt idx="5">
                  <c:v>8.1797934267344861</c:v>
                </c:pt>
                <c:pt idx="6">
                  <c:v>7.853069751536597</c:v>
                </c:pt>
                <c:pt idx="7">
                  <c:v>7.4796235692563302</c:v>
                </c:pt>
                <c:pt idx="8">
                  <c:v>7.0599604080870808</c:v>
                </c:pt>
                <c:pt idx="9">
                  <c:v>6.5972651403638611</c:v>
                </c:pt>
                <c:pt idx="10">
                  <c:v>6.0977247363948672</c:v>
                </c:pt>
                <c:pt idx="11">
                  <c:v>5.570483258652696</c:v>
                </c:pt>
                <c:pt idx="12">
                  <c:v>5.0271417353865164</c:v>
                </c:pt>
                <c:pt idx="13">
                  <c:v>4.4808210601307179</c:v>
                </c:pt>
                <c:pt idx="14">
                  <c:v>3.9449307508188474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670-4238-8941-2D086BBFAEF6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Non-competitive'!$BI$20:$BI$34</c:f>
              <c:numCache>
                <c:formatCode>General</c:formatCode>
                <c:ptCount val="15"/>
                <c:pt idx="0">
                  <c:v>8.5190282749061321</c:v>
                </c:pt>
                <c:pt idx="1">
                  <c:v>8.3997652126574618</c:v>
                </c:pt>
                <c:pt idx="2">
                  <c:v>8.255301474848233</c:v>
                </c:pt>
                <c:pt idx="3">
                  <c:v>8.0815625803466347</c:v>
                </c:pt>
                <c:pt idx="4">
                  <c:v>7.8744091610171587</c:v>
                </c:pt>
                <c:pt idx="5">
                  <c:v>7.6299379165980046</c:v>
                </c:pt>
                <c:pt idx="6">
                  <c:v>7.3448980596302311</c:v>
                </c:pt>
                <c:pt idx="7">
                  <c:v>7.0172111122381269</c:v>
                </c:pt>
                <c:pt idx="8">
                  <c:v>6.6465478701188117</c:v>
                </c:pt>
                <c:pt idx="9">
                  <c:v>6.2348745604152827</c:v>
                </c:pt>
                <c:pt idx="10">
                  <c:v>5.7868433072755838</c:v>
                </c:pt>
                <c:pt idx="11">
                  <c:v>5.3098897356288717</c:v>
                </c:pt>
                <c:pt idx="12">
                  <c:v>4.8139323331933657</c:v>
                </c:pt>
                <c:pt idx="13">
                  <c:v>4.3106500377980108</c:v>
                </c:pt>
                <c:pt idx="14">
                  <c:v>3.8124275927416442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670-4238-8941-2D086BBFAEF6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Non-competitive'!$BJ$20:$BJ$34</c:f>
              <c:numCache>
                <c:formatCode>General</c:formatCode>
                <c:ptCount val="15"/>
                <c:pt idx="0">
                  <c:v>7.7883429565619595</c:v>
                </c:pt>
                <c:pt idx="1">
                  <c:v>7.6885412958161172</c:v>
                </c:pt>
                <c:pt idx="2">
                  <c:v>7.5673293700644866</c:v>
                </c:pt>
                <c:pt idx="3">
                  <c:v>7.4210851114151106</c:v>
                </c:pt>
                <c:pt idx="4">
                  <c:v>7.2460412035620694</c:v>
                </c:pt>
                <c:pt idx="5">
                  <c:v>7.0385160675062277</c:v>
                </c:pt>
                <c:pt idx="6">
                  <c:v>6.7952479311825931</c:v>
                </c:pt>
                <c:pt idx="7">
                  <c:v>6.5138307524277339</c:v>
                </c:pt>
                <c:pt idx="8">
                  <c:v>6.1932243972721324</c:v>
                </c:pt>
                <c:pt idx="9">
                  <c:v>5.8342755161709485</c:v>
                </c:pt>
                <c:pt idx="10">
                  <c:v>5.440148203519021</c:v>
                </c:pt>
                <c:pt idx="11">
                  <c:v>5.0165404242143632</c:v>
                </c:pt>
                <c:pt idx="12">
                  <c:v>4.5715723928279148</c:v>
                </c:pt>
                <c:pt idx="13">
                  <c:v>4.115288825736596</c:v>
                </c:pt>
                <c:pt idx="14">
                  <c:v>3.6588114391513926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670-4238-8941-2D086BBFAEF6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Non-competitive'!$BK$20:$BK$34</c:f>
              <c:numCache>
                <c:formatCode>General</c:formatCode>
                <c:ptCount val="15"/>
                <c:pt idx="0">
                  <c:v>7.0341821717837583</c:v>
                </c:pt>
                <c:pt idx="1">
                  <c:v>6.952671574392328</c:v>
                </c:pt>
                <c:pt idx="2">
                  <c:v>6.8534018817852953</c:v>
                </c:pt>
                <c:pt idx="3">
                  <c:v>6.7332312062145503</c:v>
                </c:pt>
                <c:pt idx="4">
                  <c:v>6.5888170506880819</c:v>
                </c:pt>
                <c:pt idx="5">
                  <c:v>6.41678331328119</c:v>
                </c:pt>
                <c:pt idx="6">
                  <c:v>6.2139750284124995</c:v>
                </c:pt>
                <c:pt idx="7">
                  <c:v>5.9778074621483608</c:v>
                </c:pt>
                <c:pt idx="8">
                  <c:v>5.7066974170046514</c:v>
                </c:pt>
                <c:pt idx="9">
                  <c:v>5.4005359295109301</c:v>
                </c:pt>
                <c:pt idx="10">
                  <c:v>5.0611272213609233</c:v>
                </c:pt>
                <c:pt idx="11">
                  <c:v>4.6924897592673442</c:v>
                </c:pt>
                <c:pt idx="12">
                  <c:v>4.3009080613814863</c:v>
                </c:pt>
                <c:pt idx="13">
                  <c:v>3.8946538051311279</c:v>
                </c:pt>
                <c:pt idx="14">
                  <c:v>3.4833651072820584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4670-4238-8941-2D086BBFAEF6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Non-competitive'!$BL$20:$BL$34</c:f>
              <c:numCache>
                <c:formatCode>General</c:formatCode>
                <c:ptCount val="15"/>
                <c:pt idx="0">
                  <c:v>6.274693331603447</c:v>
                </c:pt>
                <c:pt idx="1">
                  <c:v>6.2097528403727917</c:v>
                </c:pt>
                <c:pt idx="2">
                  <c:v>6.1304433857325886</c:v>
                </c:pt>
                <c:pt idx="3">
                  <c:v>6.0341106417931112</c:v>
                </c:pt>
                <c:pt idx="4">
                  <c:v>5.9178701366872071</c:v>
                </c:pt>
                <c:pt idx="5">
                  <c:v>5.7787192970219081</c:v>
                </c:pt>
                <c:pt idx="6">
                  <c:v>5.6137203443744017</c:v>
                </c:pt>
                <c:pt idx="7">
                  <c:v>5.4202652625842713</c:v>
                </c:pt>
                <c:pt idx="8">
                  <c:v>5.1964221149916181</c:v>
                </c:pt>
                <c:pt idx="9">
                  <c:v>4.941341114607301</c:v>
                </c:pt>
                <c:pt idx="10">
                  <c:v>4.6556702712894733</c:v>
                </c:pt>
                <c:pt idx="11">
                  <c:v>4.3419005942915678</c:v>
                </c:pt>
                <c:pt idx="12">
                  <c:v>4.0045421121017757</c:v>
                </c:pt>
                <c:pt idx="13">
                  <c:v>3.6500395776926537</c:v>
                </c:pt>
                <c:pt idx="14">
                  <c:v>3.2863805721085217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4670-4238-8941-2D086BBFAEF6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Non-competitive'!$BM$20:$BM$34</c:f>
              <c:numCache>
                <c:formatCode>General</c:formatCode>
                <c:ptCount val="15"/>
                <c:pt idx="0">
                  <c:v>5.528539739710677</c:v>
                </c:pt>
                <c:pt idx="1">
                  <c:v>5.4780635859909887</c:v>
                </c:pt>
                <c:pt idx="2">
                  <c:v>5.4162499163258806</c:v>
                </c:pt>
                <c:pt idx="3">
                  <c:v>5.3409172532374676</c:v>
                </c:pt>
                <c:pt idx="4">
                  <c:v>5.2496479328661545</c:v>
                </c:pt>
                <c:pt idx="5">
                  <c:v>5.1398561234835274</c:v>
                </c:pt>
                <c:pt idx="6">
                  <c:v>5.0089098944740771</c:v>
                </c:pt>
                <c:pt idx="7">
                  <c:v>4.8543202248941402</c:v>
                </c:pt>
                <c:pt idx="8">
                  <c:v>4.6740033859337933</c:v>
                </c:pt>
                <c:pt idx="9">
                  <c:v>4.4666095398880525</c:v>
                </c:pt>
                <c:pt idx="10">
                  <c:v>4.2318889855063224</c:v>
                </c:pt>
                <c:pt idx="11">
                  <c:v>3.971040983042557</c:v>
                </c:pt>
                <c:pt idx="12">
                  <c:v>3.6869663612328538</c:v>
                </c:pt>
                <c:pt idx="13">
                  <c:v>3.3843366022865391</c:v>
                </c:pt>
                <c:pt idx="14">
                  <c:v>3.0694112984131214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4670-4238-8941-2D086BBFAEF6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Non-competitive'!$BN$20:$BN$34</c:f>
              <c:numCache>
                <c:formatCode>General</c:formatCode>
                <c:ptCount val="15"/>
                <c:pt idx="0">
                  <c:v>4.8131034891297899</c:v>
                </c:pt>
                <c:pt idx="1">
                  <c:v>4.7748008051048725</c:v>
                </c:pt>
                <c:pt idx="2">
                  <c:v>4.7277712922453627</c:v>
                </c:pt>
                <c:pt idx="3">
                  <c:v>4.670271357734701</c:v>
                </c:pt>
                <c:pt idx="4">
                  <c:v>4.6003338338408062</c:v>
                </c:pt>
                <c:pt idx="5">
                  <c:v>4.5158033850324664</c:v>
                </c:pt>
                <c:pt idx="6">
                  <c:v>4.4144107111219038</c:v>
                </c:pt>
                <c:pt idx="7">
                  <c:v>4.2938978835067028</c:v>
                </c:pt>
                <c:pt idx="8">
                  <c:v>4.1522045894694424</c:v>
                </c:pt>
                <c:pt idx="9">
                  <c:v>3.9877174396123043</c:v>
                </c:pt>
                <c:pt idx="10">
                  <c:v>3.7995702552373491</c:v>
                </c:pt>
                <c:pt idx="11">
                  <c:v>3.587962649990426</c:v>
                </c:pt>
                <c:pt idx="12">
                  <c:v>3.3544410938877864</c:v>
                </c:pt>
                <c:pt idx="13">
                  <c:v>3.1020694308776795</c:v>
                </c:pt>
                <c:pt idx="14">
                  <c:v>2.8354159761044069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670-4238-8941-2D086BBFAEF6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Non-competitive'!$BO$20:$BO$34</c:f>
              <c:numCache>
                <c:formatCode>General</c:formatCode>
                <c:ptCount val="15"/>
                <c:pt idx="0">
                  <c:v>4.142942126285373</c:v>
                </c:pt>
                <c:pt idx="1">
                  <c:v>4.1145316818939488</c:v>
                </c:pt>
                <c:pt idx="2">
                  <c:v>4.0795619178125166</c:v>
                </c:pt>
                <c:pt idx="3">
                  <c:v>4.0366768316744563</c:v>
                </c:pt>
                <c:pt idx="4">
                  <c:v>3.9843219485377559</c:v>
                </c:pt>
                <c:pt idx="5">
                  <c:v>3.9207576550005006</c:v>
                </c:pt>
                <c:pt idx="6">
                  <c:v>3.8440986223060856</c:v>
                </c:pt>
                <c:pt idx="7">
                  <c:v>3.7523897630624155</c:v>
                </c:pt>
                <c:pt idx="8">
                  <c:v>3.643728975271924</c:v>
                </c:pt>
                <c:pt idx="9">
                  <c:v>3.5164435805596921</c:v>
                </c:pt>
                <c:pt idx="10">
                  <c:v>3.3693191902861708</c:v>
                </c:pt>
                <c:pt idx="11">
                  <c:v>3.2018657209159636</c:v>
                </c:pt>
                <c:pt idx="12">
                  <c:v>3.0145864337169295</c:v>
                </c:pt>
                <c:pt idx="13">
                  <c:v>2.8091966718693122</c:v>
                </c:pt>
                <c:pt idx="14">
                  <c:v>2.5887277196903731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670-4238-8941-2D086BBFAEF6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Non-competitive'!$BP$20:$BP$34</c:f>
              <c:numCache>
                <c:formatCode>General</c:formatCode>
                <c:ptCount val="15"/>
                <c:pt idx="0">
                  <c:v>3.5287730727470135</c:v>
                </c:pt>
                <c:pt idx="1">
                  <c:v>3.5081406854367176</c:v>
                </c:pt>
                <c:pt idx="2">
                  <c:v>3.4826870269908237</c:v>
                </c:pt>
                <c:pt idx="3">
                  <c:v>3.4513847021797917</c:v>
                </c:pt>
                <c:pt idx="4">
                  <c:v>3.4130392868716943</c:v>
                </c:pt>
                <c:pt idx="5">
                  <c:v>3.3662892965554532</c:v>
                </c:pt>
                <c:pt idx="6">
                  <c:v>3.3096224936981167</c:v>
                </c:pt>
                <c:pt idx="7">
                  <c:v>3.2414165638082761</c:v>
                </c:pt>
                <c:pt idx="8">
                  <c:v>3.1600131574240744</c:v>
                </c:pt>
                <c:pt idx="9">
                  <c:v>3.0638335688891698</c:v>
                </c:pt>
                <c:pt idx="10">
                  <c:v>2.9515405416538938</c:v>
                </c:pt>
                <c:pt idx="11">
                  <c:v>2.8222424962594439</c:v>
                </c:pt>
                <c:pt idx="12">
                  <c:v>2.6757233343725368</c:v>
                </c:pt>
                <c:pt idx="13">
                  <c:v>2.5126644004964795</c:v>
                </c:pt>
                <c:pt idx="14">
                  <c:v>2.3348098724713719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4670-4238-8941-2D086BBFAEF6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Non-competitive'!$BQ$20:$BQ$34</c:f>
              <c:numCache>
                <c:formatCode>General</c:formatCode>
                <c:ptCount val="15"/>
                <c:pt idx="0">
                  <c:v>2.9770992366412217</c:v>
                </c:pt>
                <c:pt idx="1">
                  <c:v>2.9624003038359286</c:v>
                </c:pt>
                <c:pt idx="2">
                  <c:v>2.9442294989147868</c:v>
                </c:pt>
                <c:pt idx="3">
                  <c:v>2.9218270784070421</c:v>
                </c:pt>
                <c:pt idx="4">
                  <c:v>2.8942989500049277</c:v>
                </c:pt>
                <c:pt idx="5">
                  <c:v>2.8606097419462975</c:v>
                </c:pt>
                <c:pt idx="6">
                  <c:v>2.8195853015278045</c:v>
                </c:pt>
                <c:pt idx="7">
                  <c:v>2.7699303104441215</c:v>
                </c:pt>
                <c:pt idx="8">
                  <c:v>2.7102680197336131</c:v>
                </c:pt>
                <c:pt idx="9">
                  <c:v>2.6392096905713478</c:v>
                </c:pt>
                <c:pt idx="10">
                  <c:v>2.5554602539098847</c:v>
                </c:pt>
                <c:pt idx="11">
                  <c:v>2.4579627910242459</c:v>
                </c:pt>
                <c:pt idx="12">
                  <c:v>2.3460766257082883</c:v>
                </c:pt>
                <c:pt idx="13">
                  <c:v>2.2197719419246043</c:v>
                </c:pt>
                <c:pt idx="14">
                  <c:v>2.0798097044529995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670-4238-8941-2D086BBFAEF6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Non-competitive'!$BR$20:$BR$34</c:f>
              <c:numCache>
                <c:formatCode>General</c:formatCode>
                <c:ptCount val="15"/>
                <c:pt idx="0">
                  <c:v>2.490421455938697</c:v>
                </c:pt>
                <c:pt idx="1">
                  <c:v>2.4801271860095389</c:v>
                </c:pt>
                <c:pt idx="2">
                  <c:v>2.4673784104389083</c:v>
                </c:pt>
                <c:pt idx="3">
                  <c:v>2.4516255770552982</c:v>
                </c:pt>
                <c:pt idx="4">
                  <c:v>2.4322151574947006</c:v>
                </c:pt>
                <c:pt idx="5">
                  <c:v>2.408380120732597</c:v>
                </c:pt>
                <c:pt idx="6">
                  <c:v>2.3792353096249821</c:v>
                </c:pt>
                <c:pt idx="7">
                  <c:v>2.3437814647973902</c:v>
                </c:pt>
                <c:pt idx="8">
                  <c:v>2.3009228613644601</c:v>
                </c:pt>
                <c:pt idx="9">
                  <c:v>2.2495045524364046</c:v>
                </c:pt>
                <c:pt idx="10">
                  <c:v>2.1883755105096943</c:v>
                </c:pt>
                <c:pt idx="11">
                  <c:v>2.1164827021054857</c:v>
                </c:pt>
                <c:pt idx="12">
                  <c:v>2.0329973231466827</c:v>
                </c:pt>
                <c:pt idx="13">
                  <c:v>1.937467255791808</c:v>
                </c:pt>
                <c:pt idx="14">
                  <c:v>1.8299793785916618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4670-4238-8941-2D086BBFAEF6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Non-competitive'!$BS$20:$BS$34</c:f>
              <c:numCache>
                <c:formatCode>General</c:formatCode>
                <c:ptCount val="15"/>
                <c:pt idx="0">
                  <c:v>2.0678685047720045</c:v>
                </c:pt>
                <c:pt idx="1">
                  <c:v>2.0607661822985466</c:v>
                </c:pt>
                <c:pt idx="2">
                  <c:v>2.0519565932259125</c:v>
                </c:pt>
                <c:pt idx="3">
                  <c:v>2.0410499632022239</c:v>
                </c:pt>
                <c:pt idx="4">
                  <c:v>2.0275786438130825</c:v>
                </c:pt>
                <c:pt idx="5">
                  <c:v>2.0109875169319547</c:v>
                </c:pt>
                <c:pt idx="6">
                  <c:v>1.9906265693517975</c:v>
                </c:pt>
                <c:pt idx="7">
                  <c:v>1.9657479398095519</c:v>
                </c:pt>
                <c:pt idx="8">
                  <c:v>1.9355106930001926</c:v>
                </c:pt>
                <c:pt idx="9">
                  <c:v>1.898997581751954</c:v>
                </c:pt>
                <c:pt idx="10">
                  <c:v>1.8552488517891519</c:v>
                </c:pt>
                <c:pt idx="11">
                  <c:v>1.8033182414373128</c:v>
                </c:pt>
                <c:pt idx="12">
                  <c:v>1.7423550184507584</c:v>
                </c:pt>
                <c:pt idx="13">
                  <c:v>1.6717123482378644</c:v>
                </c:pt>
                <c:pt idx="14">
                  <c:v>1.5910759041777636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4670-4238-8941-2D086BBFAEF6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Non-competitive'!$BT$20:$BT$34</c:f>
              <c:numCache>
                <c:formatCode>General</c:formatCode>
                <c:ptCount val="15"/>
                <c:pt idx="0">
                  <c:v>1.7060367454068244</c:v>
                </c:pt>
                <c:pt idx="1">
                  <c:v>1.7011995637949837</c:v>
                </c:pt>
                <c:pt idx="2">
                  <c:v>1.6951915240423798</c:v>
                </c:pt>
                <c:pt idx="3">
                  <c:v>1.6877408884982084</c:v>
                </c:pt>
                <c:pt idx="4">
                  <c:v>1.6785191910021688</c:v>
                </c:pt>
                <c:pt idx="5">
                  <c:v>1.6671328204250488</c:v>
                </c:pt>
                <c:pt idx="6">
                  <c:v>1.6531152691496926</c:v>
                </c:pt>
                <c:pt idx="7">
                  <c:v>1.6359213693918624</c:v>
                </c:pt>
                <c:pt idx="8">
                  <c:v>1.6149255049722429</c:v>
                </c:pt>
                <c:pt idx="9">
                  <c:v>1.5894265830293828</c:v>
                </c:pt>
                <c:pt idx="10">
                  <c:v>1.5586633717169749</c:v>
                </c:pt>
                <c:pt idx="11">
                  <c:v>1.5218444161741047</c:v>
                </c:pt>
                <c:pt idx="12">
                  <c:v>1.478196714478542</c:v>
                </c:pt>
                <c:pt idx="13">
                  <c:v>1.4270360606510817</c:v>
                </c:pt>
                <c:pt idx="14">
                  <c:v>1.3678587637367461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4670-4238-8941-2D086BBFA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Non-competitive'!$AO$36:$AO$50</c:f>
              <c:numCache>
                <c:formatCode>General</c:formatCode>
                <c:ptCount val="15"/>
                <c:pt idx="0">
                  <c:v>7.333406823304979E-2</c:v>
                </c:pt>
                <c:pt idx="1">
                  <c:v>7.5000659453689889E-2</c:v>
                </c:pt>
                <c:pt idx="2">
                  <c:v>7.7083898479489987E-2</c:v>
                </c:pt>
                <c:pt idx="3">
                  <c:v>7.9687947261740111E-2</c:v>
                </c:pt>
                <c:pt idx="4">
                  <c:v>8.2943008239552765E-2</c:v>
                </c:pt>
                <c:pt idx="5">
                  <c:v>8.701183446181858E-2</c:v>
                </c:pt>
                <c:pt idx="6">
                  <c:v>9.2097867239650841E-2</c:v>
                </c:pt>
                <c:pt idx="7">
                  <c:v>9.8455408211941195E-2</c:v>
                </c:pt>
                <c:pt idx="8">
                  <c:v>0.10640233442730414</c:v>
                </c:pt>
                <c:pt idx="9">
                  <c:v>0.11633599219650781</c:v>
                </c:pt>
                <c:pt idx="10">
                  <c:v>0.12875306440801237</c:v>
                </c:pt>
                <c:pt idx="11">
                  <c:v>0.14427440467239311</c:v>
                </c:pt>
                <c:pt idx="12">
                  <c:v>0.16367608000286898</c:v>
                </c:pt>
                <c:pt idx="13">
                  <c:v>0.18792817416596386</c:v>
                </c:pt>
                <c:pt idx="14">
                  <c:v>0.21824329186983243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10-4072-873C-7EC7B4DE895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Non-competitive'!$AP$36:$AP$50</c:f>
              <c:numCache>
                <c:formatCode>General</c:formatCode>
                <c:ptCount val="15"/>
                <c:pt idx="0">
                  <c:v>9.5887637911962059E-2</c:v>
                </c:pt>
                <c:pt idx="1">
                  <c:v>9.7554272024496083E-2</c:v>
                </c:pt>
                <c:pt idx="2">
                  <c:v>9.963756466516363E-2</c:v>
                </c:pt>
                <c:pt idx="3">
                  <c:v>0.10224168046599802</c:v>
                </c:pt>
                <c:pt idx="4">
                  <c:v>0.10549682521704104</c:v>
                </c:pt>
                <c:pt idx="5">
                  <c:v>0.10956575615584482</c:v>
                </c:pt>
                <c:pt idx="6">
                  <c:v>0.11465191982934957</c:v>
                </c:pt>
                <c:pt idx="7">
                  <c:v>0.12100962442123046</c:v>
                </c:pt>
                <c:pt idx="8">
                  <c:v>0.1289567551610816</c:v>
                </c:pt>
                <c:pt idx="9">
                  <c:v>0.13889066858589555</c:v>
                </c:pt>
                <c:pt idx="10">
                  <c:v>0.15130806036691294</c:v>
                </c:pt>
                <c:pt idx="11">
                  <c:v>0.16682980009318465</c:v>
                </c:pt>
                <c:pt idx="12">
                  <c:v>0.18623197475102438</c:v>
                </c:pt>
                <c:pt idx="13">
                  <c:v>0.21048469307332393</c:v>
                </c:pt>
                <c:pt idx="14">
                  <c:v>0.24080059097619841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10-4072-873C-7EC7B4DE895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Non-competitive'!$AQ$36:$AQ$50</c:f>
              <c:numCache>
                <c:formatCode>General</c:formatCode>
                <c:ptCount val="15"/>
                <c:pt idx="0">
                  <c:v>0.10152603033169011</c:v>
                </c:pt>
                <c:pt idx="1">
                  <c:v>0.10319267516719763</c:v>
                </c:pt>
                <c:pt idx="2">
                  <c:v>0.10527598121158203</c:v>
                </c:pt>
                <c:pt idx="3">
                  <c:v>0.1078801137670625</c:v>
                </c:pt>
                <c:pt idx="4">
                  <c:v>0.11113527946141311</c:v>
                </c:pt>
                <c:pt idx="5">
                  <c:v>0.1152042365793514</c:v>
                </c:pt>
                <c:pt idx="6">
                  <c:v>0.12029043297677423</c:v>
                </c:pt>
                <c:pt idx="7">
                  <c:v>0.12664817847355278</c:v>
                </c:pt>
                <c:pt idx="8">
                  <c:v>0.13459536034452596</c:v>
                </c:pt>
                <c:pt idx="9">
                  <c:v>0.14452933768324244</c:v>
                </c:pt>
                <c:pt idx="10">
                  <c:v>0.15694680935663802</c:v>
                </c:pt>
                <c:pt idx="11">
                  <c:v>0.17246864894838254</c:v>
                </c:pt>
                <c:pt idx="12">
                  <c:v>0.19187094843806318</c:v>
                </c:pt>
                <c:pt idx="13">
                  <c:v>0.21612382280016396</c:v>
                </c:pt>
                <c:pt idx="14">
                  <c:v>0.24643991575278987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10-4072-873C-7EC7B4DE895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Non-competitive'!$AR$36:$AR$50</c:f>
              <c:numCache>
                <c:formatCode>General</c:formatCode>
                <c:ptCount val="15"/>
                <c:pt idx="0">
                  <c:v>0.10857402085635021</c:v>
                </c:pt>
                <c:pt idx="1">
                  <c:v>0.11024067909557458</c:v>
                </c:pt>
                <c:pt idx="2">
                  <c:v>0.11232400189460506</c:v>
                </c:pt>
                <c:pt idx="3">
                  <c:v>0.1149281553933931</c:v>
                </c:pt>
                <c:pt idx="4">
                  <c:v>0.11818334726687819</c:v>
                </c:pt>
                <c:pt idx="5">
                  <c:v>0.12225233710873458</c:v>
                </c:pt>
                <c:pt idx="6">
                  <c:v>0.12733857441105506</c:v>
                </c:pt>
                <c:pt idx="7">
                  <c:v>0.13369637103895568</c:v>
                </c:pt>
                <c:pt idx="8">
                  <c:v>0.14164361682383142</c:v>
                </c:pt>
                <c:pt idx="9">
                  <c:v>0.15157767405492611</c:v>
                </c:pt>
                <c:pt idx="10">
                  <c:v>0.16399524559379447</c:v>
                </c:pt>
                <c:pt idx="11">
                  <c:v>0.17951721001737991</c:v>
                </c:pt>
                <c:pt idx="12">
                  <c:v>0.19891966554686169</c:v>
                </c:pt>
                <c:pt idx="13">
                  <c:v>0.22317273495871395</c:v>
                </c:pt>
                <c:pt idx="14">
                  <c:v>0.25348907172352925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710-4072-873C-7EC7B4DE895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Non-competitive'!$AS$36:$AS$50</c:f>
              <c:numCache>
                <c:formatCode>General</c:formatCode>
                <c:ptCount val="15"/>
                <c:pt idx="0">
                  <c:v>0.11738400901217529</c:v>
                </c:pt>
                <c:pt idx="1">
                  <c:v>0.11905068400604575</c:v>
                </c:pt>
                <c:pt idx="2">
                  <c:v>0.1211340277483838</c:v>
                </c:pt>
                <c:pt idx="3">
                  <c:v>0.12373820742630633</c:v>
                </c:pt>
                <c:pt idx="4">
                  <c:v>0.12699343202370958</c:v>
                </c:pt>
                <c:pt idx="5">
                  <c:v>0.13106246277046357</c:v>
                </c:pt>
                <c:pt idx="6">
                  <c:v>0.13614875120390613</c:v>
                </c:pt>
                <c:pt idx="7">
                  <c:v>0.14250661174570928</c:v>
                </c:pt>
                <c:pt idx="8">
                  <c:v>0.15045393742296326</c:v>
                </c:pt>
                <c:pt idx="9">
                  <c:v>0.16038809451953068</c:v>
                </c:pt>
                <c:pt idx="10">
                  <c:v>0.17280579089023995</c:v>
                </c:pt>
                <c:pt idx="11">
                  <c:v>0.18832791135362659</c:v>
                </c:pt>
                <c:pt idx="12">
                  <c:v>0.20773056193285991</c:v>
                </c:pt>
                <c:pt idx="13">
                  <c:v>0.23198387515690144</c:v>
                </c:pt>
                <c:pt idx="14">
                  <c:v>0.26230051668695337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710-4072-873C-7EC7B4DE895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Non-competitive'!$AT$36:$AT$50</c:f>
              <c:numCache>
                <c:formatCode>General</c:formatCode>
                <c:ptCount val="15"/>
                <c:pt idx="0">
                  <c:v>0.12839649420695665</c:v>
                </c:pt>
                <c:pt idx="1">
                  <c:v>0.13006319014413473</c:v>
                </c:pt>
                <c:pt idx="2">
                  <c:v>0.13214656006560727</c:v>
                </c:pt>
                <c:pt idx="3">
                  <c:v>0.13475077246744793</c:v>
                </c:pt>
                <c:pt idx="4">
                  <c:v>0.13800603796974881</c:v>
                </c:pt>
                <c:pt idx="5">
                  <c:v>0.14207511984762486</c:v>
                </c:pt>
                <c:pt idx="6">
                  <c:v>0.14716147219496994</c:v>
                </c:pt>
                <c:pt idx="7">
                  <c:v>0.15351941262915131</c:v>
                </c:pt>
                <c:pt idx="8">
                  <c:v>0.16146683817187804</c:v>
                </c:pt>
                <c:pt idx="9">
                  <c:v>0.17140112010028644</c:v>
                </c:pt>
                <c:pt idx="10">
                  <c:v>0.18381897251079687</c:v>
                </c:pt>
                <c:pt idx="11">
                  <c:v>0.199341288023935</c:v>
                </c:pt>
                <c:pt idx="12">
                  <c:v>0.21874418241535762</c:v>
                </c:pt>
                <c:pt idx="13">
                  <c:v>0.24299780040463587</c:v>
                </c:pt>
                <c:pt idx="14">
                  <c:v>0.27331482289123366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710-4072-873C-7EC7B4DE895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Non-competitive'!$AU$36:$AU$50</c:f>
              <c:numCache>
                <c:formatCode>General</c:formatCode>
                <c:ptCount val="15"/>
                <c:pt idx="0">
                  <c:v>0.14216210070043336</c:v>
                </c:pt>
                <c:pt idx="1">
                  <c:v>0.14382882281674589</c:v>
                </c:pt>
                <c:pt idx="2">
                  <c:v>0.14591222546213659</c:v>
                </c:pt>
                <c:pt idx="3">
                  <c:v>0.14851647876887489</c:v>
                </c:pt>
                <c:pt idx="4">
                  <c:v>0.15177179540229777</c:v>
                </c:pt>
                <c:pt idx="5">
                  <c:v>0.1558409411940764</c:v>
                </c:pt>
                <c:pt idx="6">
                  <c:v>0.1609273734337997</c:v>
                </c:pt>
                <c:pt idx="7">
                  <c:v>0.16728541373345379</c:v>
                </c:pt>
                <c:pt idx="8">
                  <c:v>0.1752329641080215</c:v>
                </c:pt>
                <c:pt idx="9">
                  <c:v>0.18516740207623106</c:v>
                </c:pt>
                <c:pt idx="10">
                  <c:v>0.19758544953649301</c:v>
                </c:pt>
                <c:pt idx="11">
                  <c:v>0.21310800886182044</c:v>
                </c:pt>
                <c:pt idx="12">
                  <c:v>0.2325112080184798</c:v>
                </c:pt>
                <c:pt idx="13">
                  <c:v>0.25676520696430383</c:v>
                </c:pt>
                <c:pt idx="14">
                  <c:v>0.28708270564658395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710-4072-873C-7EC7B4DE895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Non-competitive'!$AV$36:$AV$50</c:f>
              <c:numCache>
                <c:formatCode>General</c:formatCode>
                <c:ptCount val="15"/>
                <c:pt idx="0">
                  <c:v>0.15936910881727923</c:v>
                </c:pt>
                <c:pt idx="1">
                  <c:v>0.16103586365750988</c:v>
                </c:pt>
                <c:pt idx="2">
                  <c:v>0.16311930720779816</c:v>
                </c:pt>
                <c:pt idx="3">
                  <c:v>0.16572361164565852</c:v>
                </c:pt>
                <c:pt idx="4">
                  <c:v>0.16897899219298401</c:v>
                </c:pt>
                <c:pt idx="5">
                  <c:v>0.17304821787714084</c:v>
                </c:pt>
                <c:pt idx="6">
                  <c:v>0.17813474998233692</c:v>
                </c:pt>
                <c:pt idx="7">
                  <c:v>0.18449291511383195</c:v>
                </c:pt>
                <c:pt idx="8">
                  <c:v>0.19244062152820079</c:v>
                </c:pt>
                <c:pt idx="9">
                  <c:v>0.20237525454616181</c:v>
                </c:pt>
                <c:pt idx="10">
                  <c:v>0.21479354581861315</c:v>
                </c:pt>
                <c:pt idx="11">
                  <c:v>0.23031640990917723</c:v>
                </c:pt>
                <c:pt idx="12">
                  <c:v>0.24971999002238243</c:v>
                </c:pt>
                <c:pt idx="13">
                  <c:v>0.27397446516388885</c:v>
                </c:pt>
                <c:pt idx="14">
                  <c:v>0.3042925590907718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710-4072-873C-7EC7B4DE895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Non-competitive'!$AW$36:$AW$50</c:f>
              <c:numCache>
                <c:formatCode>General</c:formatCode>
                <c:ptCount val="15"/>
                <c:pt idx="0">
                  <c:v>0.18087786896333657</c:v>
                </c:pt>
                <c:pt idx="1">
                  <c:v>0.18254466470846487</c:v>
                </c:pt>
                <c:pt idx="2">
                  <c:v>0.18462815938987523</c:v>
                </c:pt>
                <c:pt idx="3">
                  <c:v>0.18723252774163815</c:v>
                </c:pt>
                <c:pt idx="4">
                  <c:v>0.19048798818134183</c:v>
                </c:pt>
                <c:pt idx="5">
                  <c:v>0.1945573137309714</c:v>
                </c:pt>
                <c:pt idx="6">
                  <c:v>0.19964397066800843</c:v>
                </c:pt>
                <c:pt idx="7">
                  <c:v>0.20600229183930466</c:v>
                </c:pt>
                <c:pt idx="8">
                  <c:v>0.21395019330342493</c:v>
                </c:pt>
                <c:pt idx="9">
                  <c:v>0.22388507013357534</c:v>
                </c:pt>
                <c:pt idx="10">
                  <c:v>0.2363036661712633</c:v>
                </c:pt>
                <c:pt idx="11">
                  <c:v>0.25182691121837325</c:v>
                </c:pt>
                <c:pt idx="12">
                  <c:v>0.27123096752726078</c:v>
                </c:pt>
                <c:pt idx="13">
                  <c:v>0.29548603791337008</c:v>
                </c:pt>
                <c:pt idx="14">
                  <c:v>0.32580487589600665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3710-4072-873C-7EC7B4DE895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Non-competitive'!$AX$36:$AX$50</c:f>
              <c:numCache>
                <c:formatCode>General</c:formatCode>
                <c:ptCount val="15"/>
                <c:pt idx="0">
                  <c:v>0.20776381914590827</c:v>
                </c:pt>
                <c:pt idx="1">
                  <c:v>0.20943066602215865</c:v>
                </c:pt>
                <c:pt idx="2">
                  <c:v>0.21151422461747157</c:v>
                </c:pt>
                <c:pt idx="3">
                  <c:v>0.21411867286161268</c:v>
                </c:pt>
                <c:pt idx="4">
                  <c:v>0.21737423316678914</c:v>
                </c:pt>
                <c:pt idx="5">
                  <c:v>0.22144368354825963</c:v>
                </c:pt>
                <c:pt idx="6">
                  <c:v>0.22653049652509782</c:v>
                </c:pt>
                <c:pt idx="7">
                  <c:v>0.23288901274614551</c:v>
                </c:pt>
                <c:pt idx="8">
                  <c:v>0.24083715802245517</c:v>
                </c:pt>
                <c:pt idx="9">
                  <c:v>0.25077233961784223</c:v>
                </c:pt>
                <c:pt idx="10">
                  <c:v>0.26319131661207606</c:v>
                </c:pt>
                <c:pt idx="11">
                  <c:v>0.27871503785486834</c:v>
                </c:pt>
                <c:pt idx="12">
                  <c:v>0.2981196894083587</c:v>
                </c:pt>
                <c:pt idx="13">
                  <c:v>0.32237550385022162</c:v>
                </c:pt>
                <c:pt idx="14">
                  <c:v>0.35269527190255023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710-4072-873C-7EC7B4DE895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Non-competitive'!$AY$36:$AY$50</c:f>
              <c:numCache>
                <c:formatCode>General</c:formatCode>
                <c:ptCount val="15"/>
                <c:pt idx="0">
                  <c:v>0.24137125687412292</c:v>
                </c:pt>
                <c:pt idx="1">
                  <c:v>0.2430381676642758</c:v>
                </c:pt>
                <c:pt idx="2">
                  <c:v>0.24512180615196694</c:v>
                </c:pt>
                <c:pt idx="3">
                  <c:v>0.24772635426158082</c:v>
                </c:pt>
                <c:pt idx="4">
                  <c:v>0.2509820393985982</c:v>
                </c:pt>
                <c:pt idx="5">
                  <c:v>0.25505164581986989</c:v>
                </c:pt>
                <c:pt idx="6">
                  <c:v>0.26013865384645957</c:v>
                </c:pt>
                <c:pt idx="7">
                  <c:v>0.26649741387969661</c:v>
                </c:pt>
                <c:pt idx="8">
                  <c:v>0.27444586392124298</c:v>
                </c:pt>
                <c:pt idx="9">
                  <c:v>0.28438142647317588</c:v>
                </c:pt>
                <c:pt idx="10">
                  <c:v>0.29680087966309204</c:v>
                </c:pt>
                <c:pt idx="11">
                  <c:v>0.31232519615048715</c:v>
                </c:pt>
                <c:pt idx="12">
                  <c:v>0.33173059175973119</c:v>
                </c:pt>
                <c:pt idx="13">
                  <c:v>0.35598733627128609</c:v>
                </c:pt>
                <c:pt idx="14">
                  <c:v>0.38630826691072973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710-4072-873C-7EC7B4DE895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Non-competitive'!$AZ$36:$AZ$50</c:f>
              <c:numCache>
                <c:formatCode>General</c:formatCode>
                <c:ptCount val="15"/>
                <c:pt idx="0">
                  <c:v>0.28338055403439116</c:v>
                </c:pt>
                <c:pt idx="1">
                  <c:v>0.28504754471692223</c:v>
                </c:pt>
                <c:pt idx="2">
                  <c:v>0.28713128307008612</c:v>
                </c:pt>
                <c:pt idx="3">
                  <c:v>0.28973595601154095</c:v>
                </c:pt>
                <c:pt idx="4">
                  <c:v>0.29299179718835949</c:v>
                </c:pt>
                <c:pt idx="5">
                  <c:v>0.2970615986593827</c:v>
                </c:pt>
                <c:pt idx="6">
                  <c:v>0.30214885049816165</c:v>
                </c:pt>
                <c:pt idx="7">
                  <c:v>0.3085079152966354</c:v>
                </c:pt>
                <c:pt idx="8">
                  <c:v>0.31645674629472764</c:v>
                </c:pt>
                <c:pt idx="9">
                  <c:v>0.32639278504234281</c:v>
                </c:pt>
                <c:pt idx="10">
                  <c:v>0.33881283347686186</c:v>
                </c:pt>
                <c:pt idx="11">
                  <c:v>0.35433789402001059</c:v>
                </c:pt>
                <c:pt idx="12">
                  <c:v>0.37374421969894656</c:v>
                </c:pt>
                <c:pt idx="13">
                  <c:v>0.39800212679761654</c:v>
                </c:pt>
                <c:pt idx="14">
                  <c:v>0.42832451067095395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3710-4072-873C-7EC7B4DE895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Non-competitive'!$BA$36:$BA$50</c:f>
              <c:numCache>
                <c:formatCode>General</c:formatCode>
                <c:ptCount val="15"/>
                <c:pt idx="0">
                  <c:v>0.3358921754847265</c:v>
                </c:pt>
                <c:pt idx="1">
                  <c:v>0.3375592660327304</c:v>
                </c:pt>
                <c:pt idx="2">
                  <c:v>0.33964312921773521</c:v>
                </c:pt>
                <c:pt idx="3">
                  <c:v>0.34224795819899118</c:v>
                </c:pt>
                <c:pt idx="4">
                  <c:v>0.34550399442556123</c:v>
                </c:pt>
                <c:pt idx="5">
                  <c:v>0.34957403970877376</c:v>
                </c:pt>
                <c:pt idx="6">
                  <c:v>0.35466159631278943</c:v>
                </c:pt>
                <c:pt idx="7">
                  <c:v>0.36102104206780894</c:v>
                </c:pt>
                <c:pt idx="8">
                  <c:v>0.36897034926158345</c:v>
                </c:pt>
                <c:pt idx="9">
                  <c:v>0.37890698325380157</c:v>
                </c:pt>
                <c:pt idx="10">
                  <c:v>0.39132777574407418</c:v>
                </c:pt>
                <c:pt idx="11">
                  <c:v>0.406853766356915</c:v>
                </c:pt>
                <c:pt idx="12">
                  <c:v>0.42626125462296605</c:v>
                </c:pt>
                <c:pt idx="13">
                  <c:v>0.45052061495552975</c:v>
                </c:pt>
                <c:pt idx="14">
                  <c:v>0.48084481537123441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3710-4072-873C-7EC7B4DE895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Non-competitive'!$BB$36:$BB$50</c:f>
              <c:numCache>
                <c:formatCode>General</c:formatCode>
                <c:ptCount val="15"/>
                <c:pt idx="0">
                  <c:v>0.40153170229764562</c:v>
                </c:pt>
                <c:pt idx="1">
                  <c:v>0.40319891767749044</c:v>
                </c:pt>
                <c:pt idx="2">
                  <c:v>0.4052829369022965</c:v>
                </c:pt>
                <c:pt idx="3">
                  <c:v>0.40788796093330393</c:v>
                </c:pt>
                <c:pt idx="4">
                  <c:v>0.41114424097206326</c:v>
                </c:pt>
                <c:pt idx="5">
                  <c:v>0.4152145910205125</c:v>
                </c:pt>
                <c:pt idx="6">
                  <c:v>0.42030252858107403</c:v>
                </c:pt>
                <c:pt idx="7">
                  <c:v>0.42666245053177598</c:v>
                </c:pt>
                <c:pt idx="8">
                  <c:v>0.43461235297015333</c:v>
                </c:pt>
                <c:pt idx="9">
                  <c:v>0.44454973101812506</c:v>
                </c:pt>
                <c:pt idx="10">
                  <c:v>0.45697145357808971</c:v>
                </c:pt>
                <c:pt idx="11">
                  <c:v>0.4724986067780455</c:v>
                </c:pt>
                <c:pt idx="12">
                  <c:v>0.49190754827799021</c:v>
                </c:pt>
                <c:pt idx="13">
                  <c:v>0.51616872515292123</c:v>
                </c:pt>
                <c:pt idx="14">
                  <c:v>0.54649519624658482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710-4072-873C-7EC7B4DE895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Non-competitive'!$BC$36:$BC$50</c:f>
              <c:numCache>
                <c:formatCode>General</c:formatCode>
                <c:ptCount val="15"/>
                <c:pt idx="0">
                  <c:v>0.48358111081379451</c:v>
                </c:pt>
                <c:pt idx="1">
                  <c:v>0.48524848223344058</c:v>
                </c:pt>
                <c:pt idx="2">
                  <c:v>0.48733269650799815</c:v>
                </c:pt>
                <c:pt idx="3">
                  <c:v>0.4899379643511948</c:v>
                </c:pt>
                <c:pt idx="4">
                  <c:v>0.49319454915519084</c:v>
                </c:pt>
                <c:pt idx="5">
                  <c:v>0.4972652801601859</c:v>
                </c:pt>
                <c:pt idx="6">
                  <c:v>0.50235369391642981</c:v>
                </c:pt>
                <c:pt idx="7">
                  <c:v>0.50871421111173454</c:v>
                </c:pt>
                <c:pt idx="8">
                  <c:v>0.51666485760586556</c:v>
                </c:pt>
                <c:pt idx="9">
                  <c:v>0.52660316572352939</c:v>
                </c:pt>
                <c:pt idx="10">
                  <c:v>0.53902605087060895</c:v>
                </c:pt>
                <c:pt idx="11">
                  <c:v>0.55455465730445852</c:v>
                </c:pt>
                <c:pt idx="12">
                  <c:v>0.57396541534677059</c:v>
                </c:pt>
                <c:pt idx="13">
                  <c:v>0.59822886289966037</c:v>
                </c:pt>
                <c:pt idx="14">
                  <c:v>0.62855817234077282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3710-4072-873C-7EC7B4DE895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Non-competitive'!$BD$36:$BD$50</c:f>
              <c:numCache>
                <c:formatCode>General</c:formatCode>
                <c:ptCount val="15"/>
                <c:pt idx="0">
                  <c:v>0.5861428714589807</c:v>
                </c:pt>
                <c:pt idx="1">
                  <c:v>0.58781043792837817</c:v>
                </c:pt>
                <c:pt idx="2">
                  <c:v>0.58989489601512501</c:v>
                </c:pt>
                <c:pt idx="3">
                  <c:v>0.59250046862355843</c:v>
                </c:pt>
                <c:pt idx="4">
                  <c:v>0.59575743438410045</c:v>
                </c:pt>
                <c:pt idx="5">
                  <c:v>0.59982864158477778</c:v>
                </c:pt>
                <c:pt idx="6">
                  <c:v>0.60491765058562452</c:v>
                </c:pt>
                <c:pt idx="7">
                  <c:v>0.61127891183668281</c:v>
                </c:pt>
                <c:pt idx="8">
                  <c:v>0.61923048840050599</c:v>
                </c:pt>
                <c:pt idx="9">
                  <c:v>0.62916995910528462</c:v>
                </c:pt>
                <c:pt idx="10">
                  <c:v>0.64159429748625807</c:v>
                </c:pt>
                <c:pt idx="11">
                  <c:v>0.65712472046247483</c:v>
                </c:pt>
                <c:pt idx="12">
                  <c:v>0.67653774918274601</c:v>
                </c:pt>
                <c:pt idx="13">
                  <c:v>0.70080403508308464</c:v>
                </c:pt>
                <c:pt idx="14">
                  <c:v>0.73113689245850799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3710-4072-873C-7EC7B4DE895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Non-competitive'!$BE$36:$BE$50</c:f>
              <c:numCache>
                <c:formatCode>General</c:formatCode>
                <c:ptCount val="15"/>
                <c:pt idx="0">
                  <c:v>7.3333333333333348E-2</c:v>
                </c:pt>
                <c:pt idx="1">
                  <c:v>7.5000000000000011E-2</c:v>
                </c:pt>
                <c:pt idx="2">
                  <c:v>7.7083333333333323E-2</c:v>
                </c:pt>
                <c:pt idx="3">
                  <c:v>7.9687499999999994E-2</c:v>
                </c:pt>
                <c:pt idx="4">
                  <c:v>8.2942708333333337E-2</c:v>
                </c:pt>
                <c:pt idx="5">
                  <c:v>8.7011718749999994E-2</c:v>
                </c:pt>
                <c:pt idx="6">
                  <c:v>9.2097981770833337E-2</c:v>
                </c:pt>
                <c:pt idx="7">
                  <c:v>9.8455810546874981E-2</c:v>
                </c:pt>
                <c:pt idx="8">
                  <c:v>0.10640309651692707</c:v>
                </c:pt>
                <c:pt idx="9">
                  <c:v>0.11633720397949217</c:v>
                </c:pt>
                <c:pt idx="10">
                  <c:v>0.12875483830769854</c:v>
                </c:pt>
                <c:pt idx="11">
                  <c:v>0.14427688121795654</c:v>
                </c:pt>
                <c:pt idx="12">
                  <c:v>0.16367943485577896</c:v>
                </c:pt>
                <c:pt idx="13">
                  <c:v>0.18793262690305704</c:v>
                </c:pt>
                <c:pt idx="14">
                  <c:v>0.21824911696215457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3710-4072-873C-7EC7B4DE895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Non-competitive'!$BF$36:$BF$50</c:f>
              <c:numCache>
                <c:formatCode>General</c:formatCode>
                <c:ptCount val="15"/>
                <c:pt idx="0">
                  <c:v>9.5887418005661557E-2</c:v>
                </c:pt>
                <c:pt idx="1">
                  <c:v>9.7554084672328234E-2</c:v>
                </c:pt>
                <c:pt idx="2">
                  <c:v>9.963741800566156E-2</c:v>
                </c:pt>
                <c:pt idx="3">
                  <c:v>0.10224158467232822</c:v>
                </c:pt>
                <c:pt idx="4">
                  <c:v>0.10549679300566155</c:v>
                </c:pt>
                <c:pt idx="5">
                  <c:v>0.1095658034223282</c:v>
                </c:pt>
                <c:pt idx="6">
                  <c:v>0.11465206644316153</c:v>
                </c:pt>
                <c:pt idx="7">
                  <c:v>0.1210098952192032</c:v>
                </c:pt>
                <c:pt idx="8">
                  <c:v>0.12895718118925531</c:v>
                </c:pt>
                <c:pt idx="9">
                  <c:v>0.13889128865182035</c:v>
                </c:pt>
                <c:pt idx="10">
                  <c:v>0.15130892298002677</c:v>
                </c:pt>
                <c:pt idx="11">
                  <c:v>0.16683096589028473</c:v>
                </c:pt>
                <c:pt idx="12">
                  <c:v>0.18623351952810718</c:v>
                </c:pt>
                <c:pt idx="13">
                  <c:v>0.21048671157538523</c:v>
                </c:pt>
                <c:pt idx="14">
                  <c:v>0.24080320163448282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3710-4072-873C-7EC7B4DE895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Non-competitive'!$BG$36:$BG$50</c:f>
              <c:numCache>
                <c:formatCode>General</c:formatCode>
                <c:ptCount val="15"/>
                <c:pt idx="0">
                  <c:v>0.10152593917374363</c:v>
                </c:pt>
                <c:pt idx="1">
                  <c:v>0.10319260584041028</c:v>
                </c:pt>
                <c:pt idx="2">
                  <c:v>0.10527593917374363</c:v>
                </c:pt>
                <c:pt idx="3">
                  <c:v>0.10788010584041027</c:v>
                </c:pt>
                <c:pt idx="4">
                  <c:v>0.1111353141737436</c:v>
                </c:pt>
                <c:pt idx="5">
                  <c:v>0.11520432459041027</c:v>
                </c:pt>
                <c:pt idx="6">
                  <c:v>0.12029058761124362</c:v>
                </c:pt>
                <c:pt idx="7">
                  <c:v>0.12664841638728527</c:v>
                </c:pt>
                <c:pt idx="8">
                  <c:v>0.13459570235733737</c:v>
                </c:pt>
                <c:pt idx="9">
                  <c:v>0.14452980981990243</c:v>
                </c:pt>
                <c:pt idx="10">
                  <c:v>0.15694744414810882</c:v>
                </c:pt>
                <c:pt idx="11">
                  <c:v>0.17246948705836679</c:v>
                </c:pt>
                <c:pt idx="12">
                  <c:v>0.19187204069618924</c:v>
                </c:pt>
                <c:pt idx="13">
                  <c:v>0.21612523274346729</c:v>
                </c:pt>
                <c:pt idx="14">
                  <c:v>0.24644172280256482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3710-4072-873C-7EC7B4DE895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Non-competitive'!$BH$36:$BH$50</c:f>
              <c:numCache>
                <c:formatCode>General</c:formatCode>
                <c:ptCount val="15"/>
                <c:pt idx="0">
                  <c:v>0.1085740906338462</c:v>
                </c:pt>
                <c:pt idx="1">
                  <c:v>0.11024075730051287</c:v>
                </c:pt>
                <c:pt idx="2">
                  <c:v>0.11232409063384619</c:v>
                </c:pt>
                <c:pt idx="3">
                  <c:v>0.11492825730051283</c:v>
                </c:pt>
                <c:pt idx="4">
                  <c:v>0.11818346563384617</c:v>
                </c:pt>
                <c:pt idx="5">
                  <c:v>0.12225247605051283</c:v>
                </c:pt>
                <c:pt idx="6">
                  <c:v>0.12733873907134616</c:v>
                </c:pt>
                <c:pt idx="7">
                  <c:v>0.13369656784738781</c:v>
                </c:pt>
                <c:pt idx="8">
                  <c:v>0.14164385381743994</c:v>
                </c:pt>
                <c:pt idx="9">
                  <c:v>0.15157796128000497</c:v>
                </c:pt>
                <c:pt idx="10">
                  <c:v>0.16399559560821139</c:v>
                </c:pt>
                <c:pt idx="11">
                  <c:v>0.17951763851846936</c:v>
                </c:pt>
                <c:pt idx="12">
                  <c:v>0.19892019215629178</c:v>
                </c:pt>
                <c:pt idx="13">
                  <c:v>0.22317338420356989</c:v>
                </c:pt>
                <c:pt idx="14">
                  <c:v>0.25348987426266745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3710-4072-873C-7EC7B4DE895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Non-competitive'!$BI$36:$BI$50</c:f>
              <c:numCache>
                <c:formatCode>General</c:formatCode>
                <c:ptCount val="15"/>
                <c:pt idx="0">
                  <c:v>0.11738427995897438</c:v>
                </c:pt>
                <c:pt idx="1">
                  <c:v>0.11905094662564106</c:v>
                </c:pt>
                <c:pt idx="2">
                  <c:v>0.12113427995897438</c:v>
                </c:pt>
                <c:pt idx="3">
                  <c:v>0.12373844662564105</c:v>
                </c:pt>
                <c:pt idx="4">
                  <c:v>0.12699365495897438</c:v>
                </c:pt>
                <c:pt idx="5">
                  <c:v>0.13106266537564104</c:v>
                </c:pt>
                <c:pt idx="6">
                  <c:v>0.13614892839647438</c:v>
                </c:pt>
                <c:pt idx="7">
                  <c:v>0.14250675717251604</c:v>
                </c:pt>
                <c:pt idx="8">
                  <c:v>0.15045404314256813</c:v>
                </c:pt>
                <c:pt idx="9">
                  <c:v>0.1603881506051332</c:v>
                </c:pt>
                <c:pt idx="10">
                  <c:v>0.17280578493333956</c:v>
                </c:pt>
                <c:pt idx="11">
                  <c:v>0.18832782784359758</c:v>
                </c:pt>
                <c:pt idx="12">
                  <c:v>0.20773038148141998</c:v>
                </c:pt>
                <c:pt idx="13">
                  <c:v>0.23198357352869808</c:v>
                </c:pt>
                <c:pt idx="14">
                  <c:v>0.26230006358779567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3710-4072-873C-7EC7B4DE895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Non-competitive'!$BJ$36:$BJ$50</c:f>
              <c:numCache>
                <c:formatCode>General</c:formatCode>
                <c:ptCount val="15"/>
                <c:pt idx="0">
                  <c:v>0.12839701661538466</c:v>
                </c:pt>
                <c:pt idx="1">
                  <c:v>0.13006368328205134</c:v>
                </c:pt>
                <c:pt idx="2">
                  <c:v>0.13214701661538467</c:v>
                </c:pt>
                <c:pt idx="3">
                  <c:v>0.13475118328205135</c:v>
                </c:pt>
                <c:pt idx="4">
                  <c:v>0.13800639161538464</c:v>
                </c:pt>
                <c:pt idx="5">
                  <c:v>0.1420754020320513</c:v>
                </c:pt>
                <c:pt idx="6">
                  <c:v>0.14716166505288464</c:v>
                </c:pt>
                <c:pt idx="7">
                  <c:v>0.15351949382892632</c:v>
                </c:pt>
                <c:pt idx="8">
                  <c:v>0.16146677979897839</c:v>
                </c:pt>
                <c:pt idx="9">
                  <c:v>0.17140088726154346</c:v>
                </c:pt>
                <c:pt idx="10">
                  <c:v>0.18381852158974984</c:v>
                </c:pt>
                <c:pt idx="11">
                  <c:v>0.19934056450000784</c:v>
                </c:pt>
                <c:pt idx="12">
                  <c:v>0.21874311813783026</c:v>
                </c:pt>
                <c:pt idx="13">
                  <c:v>0.24299631018510831</c:v>
                </c:pt>
                <c:pt idx="14">
                  <c:v>0.2733128002442059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3710-4072-873C-7EC7B4DE895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Non-competitive'!$BK$36:$BK$50</c:f>
              <c:numCache>
                <c:formatCode>General</c:formatCode>
                <c:ptCount val="15"/>
                <c:pt idx="0">
                  <c:v>0.1421629374358975</c:v>
                </c:pt>
                <c:pt idx="1">
                  <c:v>0.14382960410256415</c:v>
                </c:pt>
                <c:pt idx="2">
                  <c:v>0.14591293743589751</c:v>
                </c:pt>
                <c:pt idx="3">
                  <c:v>0.14851710410256416</c:v>
                </c:pt>
                <c:pt idx="4">
                  <c:v>0.15177231243589745</c:v>
                </c:pt>
                <c:pt idx="5">
                  <c:v>0.15584132285256411</c:v>
                </c:pt>
                <c:pt idx="6">
                  <c:v>0.16092758587339748</c:v>
                </c:pt>
                <c:pt idx="7">
                  <c:v>0.16728541464943913</c:v>
                </c:pt>
                <c:pt idx="8">
                  <c:v>0.17523270061949123</c:v>
                </c:pt>
                <c:pt idx="9">
                  <c:v>0.18516680808205632</c:v>
                </c:pt>
                <c:pt idx="10">
                  <c:v>0.19758444241026266</c:v>
                </c:pt>
                <c:pt idx="11">
                  <c:v>0.21310648532052071</c:v>
                </c:pt>
                <c:pt idx="12">
                  <c:v>0.23250903895834313</c:v>
                </c:pt>
                <c:pt idx="13">
                  <c:v>0.25676223100562112</c:v>
                </c:pt>
                <c:pt idx="14">
                  <c:v>0.28707872106471871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3710-4072-873C-7EC7B4DE895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Non-competitive'!$BL$36:$BL$50</c:f>
              <c:numCache>
                <c:formatCode>General</c:formatCode>
                <c:ptCount val="15"/>
                <c:pt idx="0">
                  <c:v>0.1593703384615385</c:v>
                </c:pt>
                <c:pt idx="1">
                  <c:v>0.16103700512820518</c:v>
                </c:pt>
                <c:pt idx="2">
                  <c:v>0.16312033846153853</c:v>
                </c:pt>
                <c:pt idx="3">
                  <c:v>0.16572450512820519</c:v>
                </c:pt>
                <c:pt idx="4">
                  <c:v>0.16897971346153851</c:v>
                </c:pt>
                <c:pt idx="5">
                  <c:v>0.17304872387820516</c:v>
                </c:pt>
                <c:pt idx="6">
                  <c:v>0.17813498689903851</c:v>
                </c:pt>
                <c:pt idx="7">
                  <c:v>0.18449281567508016</c:v>
                </c:pt>
                <c:pt idx="8">
                  <c:v>0.19244010164513223</c:v>
                </c:pt>
                <c:pt idx="9">
                  <c:v>0.20237420910769729</c:v>
                </c:pt>
                <c:pt idx="10">
                  <c:v>0.21479184343590374</c:v>
                </c:pt>
                <c:pt idx="11">
                  <c:v>0.23031388634616168</c:v>
                </c:pt>
                <c:pt idx="12">
                  <c:v>0.2497164399839841</c:v>
                </c:pt>
                <c:pt idx="13">
                  <c:v>0.27396963203126218</c:v>
                </c:pt>
                <c:pt idx="14">
                  <c:v>0.30428612209035977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3710-4072-873C-7EC7B4DE895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Non-competitive'!$BM$36:$BM$50</c:f>
              <c:numCache>
                <c:formatCode>General</c:formatCode>
                <c:ptCount val="15"/>
                <c:pt idx="0">
                  <c:v>0.18087958974358981</c:v>
                </c:pt>
                <c:pt idx="1">
                  <c:v>0.18254625641025646</c:v>
                </c:pt>
                <c:pt idx="2">
                  <c:v>0.18462958974358981</c:v>
                </c:pt>
                <c:pt idx="3">
                  <c:v>0.18723375641025647</c:v>
                </c:pt>
                <c:pt idx="4">
                  <c:v>0.19048896474358981</c:v>
                </c:pt>
                <c:pt idx="5">
                  <c:v>0.19455797516025641</c:v>
                </c:pt>
                <c:pt idx="6">
                  <c:v>0.19964423818108978</c:v>
                </c:pt>
                <c:pt idx="7">
                  <c:v>0.20600206695713144</c:v>
                </c:pt>
                <c:pt idx="8">
                  <c:v>0.21394935292718353</c:v>
                </c:pt>
                <c:pt idx="9">
                  <c:v>0.2238834603897486</c:v>
                </c:pt>
                <c:pt idx="10">
                  <c:v>0.23630109471795499</c:v>
                </c:pt>
                <c:pt idx="11">
                  <c:v>0.25182313762821296</c:v>
                </c:pt>
                <c:pt idx="12">
                  <c:v>0.27122569126603541</c:v>
                </c:pt>
                <c:pt idx="13">
                  <c:v>0.29547888331331346</c:v>
                </c:pt>
                <c:pt idx="14">
                  <c:v>0.3257953733724111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3710-4072-873C-7EC7B4DE895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Non-competitive'!$BN$36:$BN$50</c:f>
              <c:numCache>
                <c:formatCode>General</c:formatCode>
                <c:ptCount val="15"/>
                <c:pt idx="0">
                  <c:v>0.20776615384615388</c:v>
                </c:pt>
                <c:pt idx="1">
                  <c:v>0.20943282051282058</c:v>
                </c:pt>
                <c:pt idx="2">
                  <c:v>0.21151615384615391</c:v>
                </c:pt>
                <c:pt idx="3">
                  <c:v>0.21412032051282059</c:v>
                </c:pt>
                <c:pt idx="4">
                  <c:v>0.21737552884615391</c:v>
                </c:pt>
                <c:pt idx="5">
                  <c:v>0.22144453926282057</c:v>
                </c:pt>
                <c:pt idx="6">
                  <c:v>0.22653080228365391</c:v>
                </c:pt>
                <c:pt idx="7">
                  <c:v>0.23288863105969554</c:v>
                </c:pt>
                <c:pt idx="8">
                  <c:v>0.24083591702974763</c:v>
                </c:pt>
                <c:pt idx="9">
                  <c:v>0.25077002449231267</c:v>
                </c:pt>
                <c:pt idx="10">
                  <c:v>0.26318765882051909</c:v>
                </c:pt>
                <c:pt idx="11">
                  <c:v>0.27870970173077703</c:v>
                </c:pt>
                <c:pt idx="12">
                  <c:v>0.29811225536859948</c:v>
                </c:pt>
                <c:pt idx="13">
                  <c:v>0.32236544741587764</c:v>
                </c:pt>
                <c:pt idx="14">
                  <c:v>0.35268193747497512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3710-4072-873C-7EC7B4DE895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Non-competitive'!$BO$36:$BO$50</c:f>
              <c:numCache>
                <c:formatCode>General</c:formatCode>
                <c:ptCount val="15"/>
                <c:pt idx="0">
                  <c:v>0.24137435897435905</c:v>
                </c:pt>
                <c:pt idx="1">
                  <c:v>0.24304102564102575</c:v>
                </c:pt>
                <c:pt idx="2">
                  <c:v>0.24512435897435905</c:v>
                </c:pt>
                <c:pt idx="3">
                  <c:v>0.24772852564102571</c:v>
                </c:pt>
                <c:pt idx="4">
                  <c:v>0.25098373397435902</c:v>
                </c:pt>
                <c:pt idx="5">
                  <c:v>0.25505274439102571</c:v>
                </c:pt>
                <c:pt idx="6">
                  <c:v>0.26013900741185908</c:v>
                </c:pt>
                <c:pt idx="7">
                  <c:v>0.26649683618790071</c:v>
                </c:pt>
                <c:pt idx="8">
                  <c:v>0.27444412215795277</c:v>
                </c:pt>
                <c:pt idx="9">
                  <c:v>0.28437822962051784</c:v>
                </c:pt>
                <c:pt idx="10">
                  <c:v>0.2967958639487242</c:v>
                </c:pt>
                <c:pt idx="11">
                  <c:v>0.31231790685898225</c:v>
                </c:pt>
                <c:pt idx="12">
                  <c:v>0.3317204604968047</c:v>
                </c:pt>
                <c:pt idx="13">
                  <c:v>0.3559736525440827</c:v>
                </c:pt>
                <c:pt idx="14">
                  <c:v>0.38629014260318029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3710-4072-873C-7EC7B4DE895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Non-competitive'!$BP$36:$BP$50</c:f>
              <c:numCache>
                <c:formatCode>General</c:formatCode>
                <c:ptCount val="15"/>
                <c:pt idx="0">
                  <c:v>0.28338461538461546</c:v>
                </c:pt>
                <c:pt idx="1">
                  <c:v>0.28505128205128211</c:v>
                </c:pt>
                <c:pt idx="2">
                  <c:v>0.28713461538461543</c:v>
                </c:pt>
                <c:pt idx="3">
                  <c:v>0.28973878205128217</c:v>
                </c:pt>
                <c:pt idx="4">
                  <c:v>0.29299399038461543</c:v>
                </c:pt>
                <c:pt idx="5">
                  <c:v>0.29706300080128212</c:v>
                </c:pt>
                <c:pt idx="6">
                  <c:v>0.30214926382211549</c:v>
                </c:pt>
                <c:pt idx="7">
                  <c:v>0.30850709259815706</c:v>
                </c:pt>
                <c:pt idx="8">
                  <c:v>0.31645437856820918</c:v>
                </c:pt>
                <c:pt idx="9">
                  <c:v>0.32638848603077425</c:v>
                </c:pt>
                <c:pt idx="10">
                  <c:v>0.33880612035898061</c:v>
                </c:pt>
                <c:pt idx="11">
                  <c:v>0.35432816326923872</c:v>
                </c:pt>
                <c:pt idx="12">
                  <c:v>0.37373071690706106</c:v>
                </c:pt>
                <c:pt idx="13">
                  <c:v>0.39798390895433911</c:v>
                </c:pt>
                <c:pt idx="14">
                  <c:v>0.42830039901343675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3710-4072-873C-7EC7B4DE895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Non-competitive'!$BQ$36:$BQ$50</c:f>
              <c:numCache>
                <c:formatCode>General</c:formatCode>
                <c:ptCount val="15"/>
                <c:pt idx="0">
                  <c:v>0.33589743589743587</c:v>
                </c:pt>
                <c:pt idx="1">
                  <c:v>0.33756410256410257</c:v>
                </c:pt>
                <c:pt idx="2">
                  <c:v>0.33964743589743596</c:v>
                </c:pt>
                <c:pt idx="3">
                  <c:v>0.34225160256410259</c:v>
                </c:pt>
                <c:pt idx="4">
                  <c:v>0.34550681089743596</c:v>
                </c:pt>
                <c:pt idx="5">
                  <c:v>0.34957582131410259</c:v>
                </c:pt>
                <c:pt idx="6">
                  <c:v>0.35466208433493596</c:v>
                </c:pt>
                <c:pt idx="7">
                  <c:v>0.36101991311097759</c:v>
                </c:pt>
                <c:pt idx="8">
                  <c:v>0.36896719908102965</c:v>
                </c:pt>
                <c:pt idx="9">
                  <c:v>0.37890130654359472</c:v>
                </c:pt>
                <c:pt idx="10">
                  <c:v>0.39131894087180108</c:v>
                </c:pt>
                <c:pt idx="11">
                  <c:v>0.40684098378205913</c:v>
                </c:pt>
                <c:pt idx="12">
                  <c:v>0.42624353741988147</c:v>
                </c:pt>
                <c:pt idx="13">
                  <c:v>0.45049672946715963</c:v>
                </c:pt>
                <c:pt idx="14">
                  <c:v>0.48081321952625711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3710-4072-873C-7EC7B4DE895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Non-competitive'!$BR$36:$BR$50</c:f>
              <c:numCache>
                <c:formatCode>General</c:formatCode>
                <c:ptCount val="15"/>
                <c:pt idx="0">
                  <c:v>0.40153846153846157</c:v>
                </c:pt>
                <c:pt idx="1">
                  <c:v>0.40320512820512822</c:v>
                </c:pt>
                <c:pt idx="2">
                  <c:v>0.4052884615384616</c:v>
                </c:pt>
                <c:pt idx="3">
                  <c:v>0.40789262820512834</c:v>
                </c:pt>
                <c:pt idx="4">
                  <c:v>0.41114783653846165</c:v>
                </c:pt>
                <c:pt idx="5">
                  <c:v>0.41521684695512823</c:v>
                </c:pt>
                <c:pt idx="6">
                  <c:v>0.42030310997596165</c:v>
                </c:pt>
                <c:pt idx="7">
                  <c:v>0.42666093875200334</c:v>
                </c:pt>
                <c:pt idx="8">
                  <c:v>0.4346082247220554</c:v>
                </c:pt>
                <c:pt idx="9">
                  <c:v>0.44454233218462041</c:v>
                </c:pt>
                <c:pt idx="10">
                  <c:v>0.45695996651282672</c:v>
                </c:pt>
                <c:pt idx="11">
                  <c:v>0.47248200942308477</c:v>
                </c:pt>
                <c:pt idx="12">
                  <c:v>0.49188456306090722</c:v>
                </c:pt>
                <c:pt idx="13">
                  <c:v>0.51613775510818527</c:v>
                </c:pt>
                <c:pt idx="14">
                  <c:v>0.54645424516728291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3710-4072-873C-7EC7B4DE895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Non-competitive'!$BS$36:$BS$50</c:f>
              <c:numCache>
                <c:formatCode>General</c:formatCode>
                <c:ptCount val="15"/>
                <c:pt idx="0">
                  <c:v>0.48358974358974355</c:v>
                </c:pt>
                <c:pt idx="1">
                  <c:v>0.48525641025641031</c:v>
                </c:pt>
                <c:pt idx="2">
                  <c:v>0.48733974358974358</c:v>
                </c:pt>
                <c:pt idx="3">
                  <c:v>0.48994391025641032</c:v>
                </c:pt>
                <c:pt idx="4">
                  <c:v>0.49319911858974363</c:v>
                </c:pt>
                <c:pt idx="5">
                  <c:v>0.49726812900641032</c:v>
                </c:pt>
                <c:pt idx="6">
                  <c:v>0.50235439202724363</c:v>
                </c:pt>
                <c:pt idx="7">
                  <c:v>0.50871222080328538</c:v>
                </c:pt>
                <c:pt idx="8">
                  <c:v>0.51665950677333738</c:v>
                </c:pt>
                <c:pt idx="9">
                  <c:v>0.52659361423590245</c:v>
                </c:pt>
                <c:pt idx="10">
                  <c:v>0.53901124856410876</c:v>
                </c:pt>
                <c:pt idx="11">
                  <c:v>0.55453329147436681</c:v>
                </c:pt>
                <c:pt idx="12">
                  <c:v>0.5739358451121892</c:v>
                </c:pt>
                <c:pt idx="13">
                  <c:v>0.59818903715946714</c:v>
                </c:pt>
                <c:pt idx="14">
                  <c:v>0.62850552721856479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3710-4072-873C-7EC7B4DE895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Non-competitive'!$BT$36:$BT$50</c:f>
              <c:numCache>
                <c:formatCode>General</c:formatCode>
                <c:ptCount val="15"/>
                <c:pt idx="0">
                  <c:v>0.58615384615384603</c:v>
                </c:pt>
                <c:pt idx="1">
                  <c:v>0.58782051282051284</c:v>
                </c:pt>
                <c:pt idx="2">
                  <c:v>0.58990384615384617</c:v>
                </c:pt>
                <c:pt idx="3">
                  <c:v>0.59250801282051269</c:v>
                </c:pt>
                <c:pt idx="4">
                  <c:v>0.59576322115384617</c:v>
                </c:pt>
                <c:pt idx="5">
                  <c:v>0.5998322315705128</c:v>
                </c:pt>
                <c:pt idx="6">
                  <c:v>0.60491849459134606</c:v>
                </c:pt>
                <c:pt idx="7">
                  <c:v>0.6112763233673878</c:v>
                </c:pt>
                <c:pt idx="8">
                  <c:v>0.61922360933743992</c:v>
                </c:pt>
                <c:pt idx="9">
                  <c:v>0.62915771680000498</c:v>
                </c:pt>
                <c:pt idx="10">
                  <c:v>0.6415753511282114</c:v>
                </c:pt>
                <c:pt idx="11">
                  <c:v>0.65709739403846934</c:v>
                </c:pt>
                <c:pt idx="12">
                  <c:v>0.67649994767629174</c:v>
                </c:pt>
                <c:pt idx="13">
                  <c:v>0.70075313972356978</c:v>
                </c:pt>
                <c:pt idx="14">
                  <c:v>0.73106962978266732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3710-4072-873C-7EC7B4DE8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'Modifier equation'!$X$21:$X$260</c:f>
              <c:numCache>
                <c:formatCode>General</c:formatCode>
                <c:ptCount val="240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  <c:pt idx="15">
                  <c:v>10.42889693766659</c:v>
                </c:pt>
                <c:pt idx="16">
                  <c:v>10.250724030253298</c:v>
                </c:pt>
                <c:pt idx="17">
                  <c:v>10.036390143542041</c:v>
                </c:pt>
                <c:pt idx="18">
                  <c:v>9.7807560710730161</c:v>
                </c:pt>
                <c:pt idx="19">
                  <c:v>9.4789611277220001</c:v>
                </c:pt>
                <c:pt idx="20">
                  <c:v>9.1269353097830876</c:v>
                </c:pt>
                <c:pt idx="21">
                  <c:v>8.7220407884732492</c:v>
                </c:pt>
                <c:pt idx="22">
                  <c:v>8.2637870083975482</c:v>
                </c:pt>
                <c:pt idx="23">
                  <c:v>7.7545119300678378</c:v>
                </c:pt>
                <c:pt idx="24">
                  <c:v>7.1998755984390792</c:v>
                </c:pt>
                <c:pt idx="25">
                  <c:v>6.6089955589202303</c:v>
                </c:pt>
                <c:pt idx="26">
                  <c:v>5.9940910529622142</c:v>
                </c:pt>
                <c:pt idx="27">
                  <c:v>5.3696026501237633</c:v>
                </c:pt>
                <c:pt idx="28">
                  <c:v>4.7508937382104177</c:v>
                </c:pt>
                <c:pt idx="29">
                  <c:v>4.1527687057828588</c:v>
                </c:pt>
                <c:pt idx="30">
                  <c:v>9.8496995756786596</c:v>
                </c:pt>
                <c:pt idx="31">
                  <c:v>9.6906168020073338</c:v>
                </c:pt>
                <c:pt idx="32">
                  <c:v>9.4988466296143503</c:v>
                </c:pt>
                <c:pt idx="33">
                  <c:v>9.2695496747039243</c:v>
                </c:pt>
                <c:pt idx="34">
                  <c:v>8.9980399788733951</c:v>
                </c:pt>
                <c:pt idx="35">
                  <c:v>8.6802297010579501</c:v>
                </c:pt>
                <c:pt idx="36">
                  <c:v>8.3132023864727511</c:v>
                </c:pt>
                <c:pt idx="37">
                  <c:v>7.8958744888056396</c:v>
                </c:pt>
                <c:pt idx="38">
                  <c:v>7.429657726701449</c:v>
                </c:pt>
                <c:pt idx="39">
                  <c:v>6.9189878630996118</c:v>
                </c:pt>
                <c:pt idx="40">
                  <c:v>6.3715596353153465</c:v>
                </c:pt>
                <c:pt idx="41">
                  <c:v>5.7981270603627522</c:v>
                </c:pt>
                <c:pt idx="42">
                  <c:v>5.211806766486645</c:v>
                </c:pt>
                <c:pt idx="43">
                  <c:v>4.626947012646891</c:v>
                </c:pt>
                <c:pt idx="44">
                  <c:v>4.0577544606809273</c:v>
                </c:pt>
                <c:pt idx="45">
                  <c:v>9.2103004884690822</c:v>
                </c:pt>
                <c:pt idx="46">
                  <c:v>9.0710552475073367</c:v>
                </c:pt>
                <c:pt idx="47">
                  <c:v>8.9028096676054798</c:v>
                </c:pt>
                <c:pt idx="48">
                  <c:v>8.7010803390606863</c:v>
                </c:pt>
                <c:pt idx="49">
                  <c:v>8.4614205095168007</c:v>
                </c:pt>
                <c:pt idx="50">
                  <c:v>8.1797934267344861</c:v>
                </c:pt>
                <c:pt idx="51">
                  <c:v>7.853069751536597</c:v>
                </c:pt>
                <c:pt idx="52">
                  <c:v>7.4796235692563302</c:v>
                </c:pt>
                <c:pt idx="53">
                  <c:v>7.0599604080870808</c:v>
                </c:pt>
                <c:pt idx="54">
                  <c:v>6.5972651403638611</c:v>
                </c:pt>
                <c:pt idx="55">
                  <c:v>6.0977247363948672</c:v>
                </c:pt>
                <c:pt idx="56">
                  <c:v>5.570483258652696</c:v>
                </c:pt>
                <c:pt idx="57">
                  <c:v>5.0271417353865164</c:v>
                </c:pt>
                <c:pt idx="58">
                  <c:v>4.4808210601307179</c:v>
                </c:pt>
                <c:pt idx="59">
                  <c:v>3.9449307508188474</c:v>
                </c:pt>
                <c:pt idx="60">
                  <c:v>8.5190282749061321</c:v>
                </c:pt>
                <c:pt idx="61">
                  <c:v>8.3997652126574618</c:v>
                </c:pt>
                <c:pt idx="62">
                  <c:v>8.255301474848233</c:v>
                </c:pt>
                <c:pt idx="63">
                  <c:v>8.0815625803466347</c:v>
                </c:pt>
                <c:pt idx="64">
                  <c:v>7.8744091610171587</c:v>
                </c:pt>
                <c:pt idx="65">
                  <c:v>7.6299379165980046</c:v>
                </c:pt>
                <c:pt idx="66">
                  <c:v>7.3448980596302311</c:v>
                </c:pt>
                <c:pt idx="67">
                  <c:v>7.0172111122381269</c:v>
                </c:pt>
                <c:pt idx="68">
                  <c:v>6.6465478701188117</c:v>
                </c:pt>
                <c:pt idx="69">
                  <c:v>6.2348745604152827</c:v>
                </c:pt>
                <c:pt idx="70">
                  <c:v>5.7868433072755838</c:v>
                </c:pt>
                <c:pt idx="71">
                  <c:v>5.3098897356288717</c:v>
                </c:pt>
                <c:pt idx="72">
                  <c:v>4.8139323331933657</c:v>
                </c:pt>
                <c:pt idx="73">
                  <c:v>4.3106500377980108</c:v>
                </c:pt>
                <c:pt idx="74">
                  <c:v>3.8124275927416442</c:v>
                </c:pt>
                <c:pt idx="75">
                  <c:v>7.7883429565619595</c:v>
                </c:pt>
                <c:pt idx="76">
                  <c:v>7.6885412958161172</c:v>
                </c:pt>
                <c:pt idx="77">
                  <c:v>7.5673293700644866</c:v>
                </c:pt>
                <c:pt idx="78">
                  <c:v>7.4210851114151106</c:v>
                </c:pt>
                <c:pt idx="79">
                  <c:v>7.2460412035620694</c:v>
                </c:pt>
                <c:pt idx="80">
                  <c:v>7.0385160675062277</c:v>
                </c:pt>
                <c:pt idx="81">
                  <c:v>6.7952479311825931</c:v>
                </c:pt>
                <c:pt idx="82">
                  <c:v>6.5138307524277339</c:v>
                </c:pt>
                <c:pt idx="83">
                  <c:v>6.1932243972721324</c:v>
                </c:pt>
                <c:pt idx="84">
                  <c:v>5.8342755161709485</c:v>
                </c:pt>
                <c:pt idx="85">
                  <c:v>5.440148203519021</c:v>
                </c:pt>
                <c:pt idx="86">
                  <c:v>5.0165404242143632</c:v>
                </c:pt>
                <c:pt idx="87">
                  <c:v>4.5715723928279148</c:v>
                </c:pt>
                <c:pt idx="88">
                  <c:v>4.115288825736596</c:v>
                </c:pt>
                <c:pt idx="89">
                  <c:v>3.6588114391513926</c:v>
                </c:pt>
                <c:pt idx="90">
                  <c:v>7.0341821717837583</c:v>
                </c:pt>
                <c:pt idx="91">
                  <c:v>6.952671574392328</c:v>
                </c:pt>
                <c:pt idx="92">
                  <c:v>6.8534018817852953</c:v>
                </c:pt>
                <c:pt idx="93">
                  <c:v>6.7332312062145503</c:v>
                </c:pt>
                <c:pt idx="94">
                  <c:v>6.5888170506880819</c:v>
                </c:pt>
                <c:pt idx="95">
                  <c:v>6.41678331328119</c:v>
                </c:pt>
                <c:pt idx="96">
                  <c:v>6.2139750284124995</c:v>
                </c:pt>
                <c:pt idx="97">
                  <c:v>5.9778074621483608</c:v>
                </c:pt>
                <c:pt idx="98">
                  <c:v>5.7066974170046514</c:v>
                </c:pt>
                <c:pt idx="99">
                  <c:v>5.4005359295109301</c:v>
                </c:pt>
                <c:pt idx="100">
                  <c:v>5.0611272213609233</c:v>
                </c:pt>
                <c:pt idx="101">
                  <c:v>4.6924897592673442</c:v>
                </c:pt>
                <c:pt idx="102">
                  <c:v>4.3009080613814863</c:v>
                </c:pt>
                <c:pt idx="103">
                  <c:v>3.8946538051311279</c:v>
                </c:pt>
                <c:pt idx="104">
                  <c:v>3.4833651072820584</c:v>
                </c:pt>
                <c:pt idx="105">
                  <c:v>6.274693331603447</c:v>
                </c:pt>
                <c:pt idx="106">
                  <c:v>6.2097528403727917</c:v>
                </c:pt>
                <c:pt idx="107">
                  <c:v>6.1304433857325886</c:v>
                </c:pt>
                <c:pt idx="108">
                  <c:v>6.0341106417931112</c:v>
                </c:pt>
                <c:pt idx="109">
                  <c:v>5.9178701366872071</c:v>
                </c:pt>
                <c:pt idx="110">
                  <c:v>5.7787192970219081</c:v>
                </c:pt>
                <c:pt idx="111">
                  <c:v>5.6137203443744017</c:v>
                </c:pt>
                <c:pt idx="112">
                  <c:v>5.4202652625842713</c:v>
                </c:pt>
                <c:pt idx="113">
                  <c:v>5.1964221149916181</c:v>
                </c:pt>
                <c:pt idx="114">
                  <c:v>4.941341114607301</c:v>
                </c:pt>
                <c:pt idx="115">
                  <c:v>4.6556702712894733</c:v>
                </c:pt>
                <c:pt idx="116">
                  <c:v>4.3419005942915678</c:v>
                </c:pt>
                <c:pt idx="117">
                  <c:v>4.0045421121017757</c:v>
                </c:pt>
                <c:pt idx="118">
                  <c:v>3.6500395776926537</c:v>
                </c:pt>
                <c:pt idx="119">
                  <c:v>3.2863805721085217</c:v>
                </c:pt>
                <c:pt idx="120">
                  <c:v>5.528539739710677</c:v>
                </c:pt>
                <c:pt idx="121">
                  <c:v>5.4780635859909887</c:v>
                </c:pt>
                <c:pt idx="122">
                  <c:v>5.4162499163258806</c:v>
                </c:pt>
                <c:pt idx="123">
                  <c:v>5.3409172532374676</c:v>
                </c:pt>
                <c:pt idx="124">
                  <c:v>5.2496479328661545</c:v>
                </c:pt>
                <c:pt idx="125">
                  <c:v>5.1398561234835274</c:v>
                </c:pt>
                <c:pt idx="126">
                  <c:v>5.0089098944740771</c:v>
                </c:pt>
                <c:pt idx="127">
                  <c:v>4.8543202248941402</c:v>
                </c:pt>
                <c:pt idx="128">
                  <c:v>4.6740033859337933</c:v>
                </c:pt>
                <c:pt idx="129">
                  <c:v>4.4666095398880525</c:v>
                </c:pt>
                <c:pt idx="130">
                  <c:v>4.2318889855063224</c:v>
                </c:pt>
                <c:pt idx="131">
                  <c:v>3.971040983042557</c:v>
                </c:pt>
                <c:pt idx="132">
                  <c:v>3.6869663612328538</c:v>
                </c:pt>
                <c:pt idx="133">
                  <c:v>3.3843366022865391</c:v>
                </c:pt>
                <c:pt idx="134">
                  <c:v>3.0694112984131214</c:v>
                </c:pt>
                <c:pt idx="135">
                  <c:v>4.8131034891297899</c:v>
                </c:pt>
                <c:pt idx="136">
                  <c:v>4.7748008051048725</c:v>
                </c:pt>
                <c:pt idx="137">
                  <c:v>4.7277712922453627</c:v>
                </c:pt>
                <c:pt idx="138">
                  <c:v>4.670271357734701</c:v>
                </c:pt>
                <c:pt idx="139">
                  <c:v>4.6003338338408062</c:v>
                </c:pt>
                <c:pt idx="140">
                  <c:v>4.5158033850324664</c:v>
                </c:pt>
                <c:pt idx="141">
                  <c:v>4.4144107111219038</c:v>
                </c:pt>
                <c:pt idx="142">
                  <c:v>4.2938978835067028</c:v>
                </c:pt>
                <c:pt idx="143">
                  <c:v>4.1522045894694424</c:v>
                </c:pt>
                <c:pt idx="144">
                  <c:v>3.9877174396123043</c:v>
                </c:pt>
                <c:pt idx="145">
                  <c:v>3.7995702552373491</c:v>
                </c:pt>
                <c:pt idx="146">
                  <c:v>3.587962649990426</c:v>
                </c:pt>
                <c:pt idx="147">
                  <c:v>3.3544410938877864</c:v>
                </c:pt>
                <c:pt idx="148">
                  <c:v>3.1020694308776795</c:v>
                </c:pt>
                <c:pt idx="149">
                  <c:v>2.8354159761044069</c:v>
                </c:pt>
                <c:pt idx="150">
                  <c:v>4.142942126285373</c:v>
                </c:pt>
                <c:pt idx="151">
                  <c:v>4.1145316818939488</c:v>
                </c:pt>
                <c:pt idx="152">
                  <c:v>4.0795619178125166</c:v>
                </c:pt>
                <c:pt idx="153">
                  <c:v>4.0366768316744563</c:v>
                </c:pt>
                <c:pt idx="154">
                  <c:v>3.9843219485377559</c:v>
                </c:pt>
                <c:pt idx="155">
                  <c:v>3.9207576550005006</c:v>
                </c:pt>
                <c:pt idx="156">
                  <c:v>3.8440986223060856</c:v>
                </c:pt>
                <c:pt idx="157">
                  <c:v>3.7523897630624155</c:v>
                </c:pt>
                <c:pt idx="158">
                  <c:v>3.643728975271924</c:v>
                </c:pt>
                <c:pt idx="159">
                  <c:v>3.5164435805596921</c:v>
                </c:pt>
                <c:pt idx="160">
                  <c:v>3.3693191902861708</c:v>
                </c:pt>
                <c:pt idx="161">
                  <c:v>3.2018657209159636</c:v>
                </c:pt>
                <c:pt idx="162">
                  <c:v>3.0145864337169295</c:v>
                </c:pt>
                <c:pt idx="163">
                  <c:v>2.8091966718693122</c:v>
                </c:pt>
                <c:pt idx="164">
                  <c:v>2.5887277196903731</c:v>
                </c:pt>
                <c:pt idx="165">
                  <c:v>3.5287730727470135</c:v>
                </c:pt>
                <c:pt idx="166">
                  <c:v>3.5081406854367176</c:v>
                </c:pt>
                <c:pt idx="167">
                  <c:v>3.4826870269908237</c:v>
                </c:pt>
                <c:pt idx="168">
                  <c:v>3.4513847021797917</c:v>
                </c:pt>
                <c:pt idx="169">
                  <c:v>3.4130392868716943</c:v>
                </c:pt>
                <c:pt idx="170">
                  <c:v>3.3662892965554532</c:v>
                </c:pt>
                <c:pt idx="171">
                  <c:v>3.3096224936981167</c:v>
                </c:pt>
                <c:pt idx="172">
                  <c:v>3.2414165638082761</c:v>
                </c:pt>
                <c:pt idx="173">
                  <c:v>3.1600131574240744</c:v>
                </c:pt>
                <c:pt idx="174">
                  <c:v>3.0638335688891698</c:v>
                </c:pt>
                <c:pt idx="175">
                  <c:v>2.9515405416538938</c:v>
                </c:pt>
                <c:pt idx="176">
                  <c:v>2.8222424962594439</c:v>
                </c:pt>
                <c:pt idx="177">
                  <c:v>2.6757233343725368</c:v>
                </c:pt>
                <c:pt idx="178">
                  <c:v>2.5126644004964795</c:v>
                </c:pt>
                <c:pt idx="179">
                  <c:v>2.3348098724713719</c:v>
                </c:pt>
                <c:pt idx="180">
                  <c:v>2.9770992366412217</c:v>
                </c:pt>
                <c:pt idx="181">
                  <c:v>2.9624003038359286</c:v>
                </c:pt>
                <c:pt idx="182">
                  <c:v>2.9442294989147868</c:v>
                </c:pt>
                <c:pt idx="183">
                  <c:v>2.9218270784070421</c:v>
                </c:pt>
                <c:pt idx="184">
                  <c:v>2.8942989500049277</c:v>
                </c:pt>
                <c:pt idx="185">
                  <c:v>2.8606097419462975</c:v>
                </c:pt>
                <c:pt idx="186">
                  <c:v>2.8195853015278045</c:v>
                </c:pt>
                <c:pt idx="187">
                  <c:v>2.7699303104441215</c:v>
                </c:pt>
                <c:pt idx="188">
                  <c:v>2.7102680197336131</c:v>
                </c:pt>
                <c:pt idx="189">
                  <c:v>2.6392096905713478</c:v>
                </c:pt>
                <c:pt idx="190">
                  <c:v>2.5554602539098847</c:v>
                </c:pt>
                <c:pt idx="191">
                  <c:v>2.4579627910242459</c:v>
                </c:pt>
                <c:pt idx="192">
                  <c:v>2.3460766257082883</c:v>
                </c:pt>
                <c:pt idx="193">
                  <c:v>2.2197719419246043</c:v>
                </c:pt>
                <c:pt idx="194">
                  <c:v>2.0798097044529995</c:v>
                </c:pt>
                <c:pt idx="195">
                  <c:v>2.490421455938697</c:v>
                </c:pt>
                <c:pt idx="196">
                  <c:v>2.4801271860095389</c:v>
                </c:pt>
                <c:pt idx="197">
                  <c:v>2.4673784104389083</c:v>
                </c:pt>
                <c:pt idx="198">
                  <c:v>2.4516255770552982</c:v>
                </c:pt>
                <c:pt idx="199">
                  <c:v>2.4322151574947006</c:v>
                </c:pt>
                <c:pt idx="200">
                  <c:v>2.408380120732597</c:v>
                </c:pt>
                <c:pt idx="201">
                  <c:v>2.3792353096249821</c:v>
                </c:pt>
                <c:pt idx="202">
                  <c:v>2.3437814647973902</c:v>
                </c:pt>
                <c:pt idx="203">
                  <c:v>2.3009228613644601</c:v>
                </c:pt>
                <c:pt idx="204">
                  <c:v>2.2495045524364046</c:v>
                </c:pt>
                <c:pt idx="205">
                  <c:v>2.1883755105096943</c:v>
                </c:pt>
                <c:pt idx="206">
                  <c:v>2.1164827021054857</c:v>
                </c:pt>
                <c:pt idx="207">
                  <c:v>2.0329973231466827</c:v>
                </c:pt>
                <c:pt idx="208">
                  <c:v>1.937467255791808</c:v>
                </c:pt>
                <c:pt idx="209">
                  <c:v>1.8299793785916618</c:v>
                </c:pt>
                <c:pt idx="210">
                  <c:v>2.0678685047720045</c:v>
                </c:pt>
                <c:pt idx="211">
                  <c:v>2.0607661822985466</c:v>
                </c:pt>
                <c:pt idx="212">
                  <c:v>2.0519565932259125</c:v>
                </c:pt>
                <c:pt idx="213">
                  <c:v>2.0410499632022239</c:v>
                </c:pt>
                <c:pt idx="214">
                  <c:v>2.0275786438130825</c:v>
                </c:pt>
                <c:pt idx="215">
                  <c:v>2.0109875169319547</c:v>
                </c:pt>
                <c:pt idx="216">
                  <c:v>1.9906265693517975</c:v>
                </c:pt>
                <c:pt idx="217">
                  <c:v>1.9657479398095519</c:v>
                </c:pt>
                <c:pt idx="218">
                  <c:v>1.9355106930001926</c:v>
                </c:pt>
                <c:pt idx="219">
                  <c:v>1.898997581751954</c:v>
                </c:pt>
                <c:pt idx="220">
                  <c:v>1.8552488517891519</c:v>
                </c:pt>
                <c:pt idx="221">
                  <c:v>1.8033182414373128</c:v>
                </c:pt>
                <c:pt idx="222">
                  <c:v>1.7423550184507584</c:v>
                </c:pt>
                <c:pt idx="223">
                  <c:v>1.6717123482378644</c:v>
                </c:pt>
                <c:pt idx="224">
                  <c:v>1.5910759041777636</c:v>
                </c:pt>
                <c:pt idx="225">
                  <c:v>1.7060367454068244</c:v>
                </c:pt>
                <c:pt idx="226">
                  <c:v>1.7011995637949837</c:v>
                </c:pt>
                <c:pt idx="227">
                  <c:v>1.6951915240423798</c:v>
                </c:pt>
                <c:pt idx="228">
                  <c:v>1.6877408884982084</c:v>
                </c:pt>
                <c:pt idx="229">
                  <c:v>1.6785191910021688</c:v>
                </c:pt>
                <c:pt idx="230">
                  <c:v>1.6671328204250488</c:v>
                </c:pt>
                <c:pt idx="231">
                  <c:v>1.6531152691496926</c:v>
                </c:pt>
                <c:pt idx="232">
                  <c:v>1.6359213693918624</c:v>
                </c:pt>
                <c:pt idx="233">
                  <c:v>1.6149255049722429</c:v>
                </c:pt>
                <c:pt idx="234">
                  <c:v>1.5894265830293828</c:v>
                </c:pt>
                <c:pt idx="235">
                  <c:v>1.5586633717169749</c:v>
                </c:pt>
                <c:pt idx="236">
                  <c:v>1.5218444161741047</c:v>
                </c:pt>
                <c:pt idx="237">
                  <c:v>1.478196714478542</c:v>
                </c:pt>
                <c:pt idx="238">
                  <c:v>1.4270360606510817</c:v>
                </c:pt>
                <c:pt idx="239">
                  <c:v>1.3678587637367461</c:v>
                </c:pt>
              </c:numCache>
            </c:numRef>
          </c:xVal>
          <c:yVal>
            <c:numRef>
              <c:f>'Modifier equation'!$Y$21:$Y$260</c:f>
              <c:numCache>
                <c:formatCode>General</c:formatCode>
                <c:ptCount val="240"/>
                <c:pt idx="0">
                  <c:v>13.6362767302679</c:v>
                </c:pt>
                <c:pt idx="1">
                  <c:v>13.333254708782373</c:v>
                </c:pt>
                <c:pt idx="2">
                  <c:v>12.972903821023348</c:v>
                </c:pt>
                <c:pt idx="3">
                  <c:v>12.548961077530732</c:v>
                </c:pt>
                <c:pt idx="4">
                  <c:v>12.056468013062988</c:v>
                </c:pt>
                <c:pt idx="5">
                  <c:v>11.492670302895856</c:v>
                </c:pt>
                <c:pt idx="6">
                  <c:v>10.857979452149703</c:v>
                </c:pt>
                <c:pt idx="7">
                  <c:v>10.156831680333356</c:v>
                </c:pt>
                <c:pt idx="8">
                  <c:v>9.3982254346275571</c:v>
                </c:pt>
                <c:pt idx="9">
                  <c:v>8.5957158599290864</c:v>
                </c:pt>
                <c:pt idx="10">
                  <c:v>7.7667205788649243</c:v>
                </c:pt>
                <c:pt idx="11">
                  <c:v>6.9311462597336755</c:v>
                </c:pt>
                <c:pt idx="12">
                  <c:v>6.1095363498756488</c:v>
                </c:pt>
                <c:pt idx="13">
                  <c:v>5.3210914607503712</c:v>
                </c:pt>
                <c:pt idx="14">
                  <c:v>4.5819560319855412</c:v>
                </c:pt>
                <c:pt idx="15">
                  <c:v>10.428853877850187</c:v>
                </c:pt>
                <c:pt idx="16">
                  <c:v>10.250684795823853</c:v>
                </c:pt>
                <c:pt idx="17">
                  <c:v>10.036355368562349</c:v>
                </c:pt>
                <c:pt idx="18">
                  <c:v>9.7807264116006341</c:v>
                </c:pt>
                <c:pt idx="19">
                  <c:v>9.4789372228947144</c:v>
                </c:pt>
                <c:pt idx="20">
                  <c:v>9.1269177280459317</c:v>
                </c:pt>
                <c:pt idx="21">
                  <c:v>8.7220299609987357</c:v>
                </c:pt>
                <c:pt idx="22">
                  <c:v>8.2637831561681221</c:v>
                </c:pt>
                <c:pt idx="23">
                  <c:v>7.7545149961354456</c:v>
                </c:pt>
                <c:pt idx="24">
                  <c:v>7.1998852007752419</c:v>
                </c:pt>
                <c:pt idx="25">
                  <c:v>6.609010979599665</c:v>
                </c:pt>
                <c:pt idx="26">
                  <c:v>5.9941112742490974</c:v>
                </c:pt>
                <c:pt idx="27">
                  <c:v>5.3696264374785274</c:v>
                </c:pt>
                <c:pt idx="28">
                  <c:v>4.7509197573999122</c:v>
                </c:pt>
                <c:pt idx="29">
                  <c:v>4.1527956512888311</c:v>
                </c:pt>
                <c:pt idx="30">
                  <c:v>9.8496628989695303</c:v>
                </c:pt>
                <c:pt idx="31">
                  <c:v>9.6905833550691689</c:v>
                </c:pt>
                <c:pt idx="32">
                  <c:v>9.4988169609747377</c:v>
                </c:pt>
                <c:pt idx="33">
                  <c:v>9.2695243585485496</c:v>
                </c:pt>
                <c:pt idx="34">
                  <c:v>8.9980195838565162</c:v>
                </c:pt>
                <c:pt idx="35">
                  <c:v>8.6802147459647792</c:v>
                </c:pt>
                <c:pt idx="36">
                  <c:v>8.3131932837311773</c:v>
                </c:pt>
                <c:pt idx="37">
                  <c:v>7.8958714804718504</c:v>
                </c:pt>
                <c:pt idx="38">
                  <c:v>7.4296608220010567</c:v>
                </c:pt>
                <c:pt idx="39">
                  <c:v>6.9189967905426446</c:v>
                </c:pt>
                <c:pt idx="40">
                  <c:v>6.3715738237474051</c:v>
                </c:pt>
                <c:pt idx="41">
                  <c:v>5.798145660090734</c:v>
                </c:pt>
                <c:pt idx="42">
                  <c:v>5.2118287133198127</c:v>
                </c:pt>
                <c:pt idx="43">
                  <c:v>4.6269711263747624</c:v>
                </c:pt>
                <c:pt idx="44">
                  <c:v>4.0577795594515784</c:v>
                </c:pt>
                <c:pt idx="45">
                  <c:v>9.2102703131550765</c:v>
                </c:pt>
                <c:pt idx="46">
                  <c:v>9.0710277117538887</c:v>
                </c:pt>
                <c:pt idx="47">
                  <c:v>8.9027852317244491</c:v>
                </c:pt>
                <c:pt idx="48">
                  <c:v>8.7010594909702252</c:v>
                </c:pt>
                <c:pt idx="49">
                  <c:v>8.4614037409661975</c:v>
                </c:pt>
                <c:pt idx="50">
                  <c:v>8.1797811983336182</c:v>
                </c:pt>
                <c:pt idx="51">
                  <c:v>7.8530624467228529</c:v>
                </c:pt>
                <c:pt idx="52">
                  <c:v>7.4796214401433341</c:v>
                </c:pt>
                <c:pt idx="53">
                  <c:v>7.0599635198789725</c:v>
                </c:pt>
                <c:pt idx="54">
                  <c:v>6.5972733247538233</c:v>
                </c:pt>
                <c:pt idx="55">
                  <c:v>6.0977375664430218</c:v>
                </c:pt>
                <c:pt idx="56">
                  <c:v>5.5705000561938549</c:v>
                </c:pt>
                <c:pt idx="57">
                  <c:v>5.0271616160758645</c:v>
                </c:pt>
                <c:pt idx="58">
                  <c:v>4.4808430118419524</c:v>
                </c:pt>
                <c:pt idx="59">
                  <c:v>3.9449537315264496</c:v>
                </c:pt>
                <c:pt idx="60">
                  <c:v>8.5190044848232827</c:v>
                </c:pt>
                <c:pt idx="61">
                  <c:v>8.3997434999197953</c:v>
                </c:pt>
                <c:pt idx="62">
                  <c:v>8.2552822120689768</c:v>
                </c:pt>
                <c:pt idx="63">
                  <c:v>8.0815461677437472</c:v>
                </c:pt>
                <c:pt idx="64">
                  <c:v>7.8743960093702556</c:v>
                </c:pt>
                <c:pt idx="65">
                  <c:v>7.6299284211133616</c:v>
                </c:pt>
                <c:pt idx="66">
                  <c:v>7.3448925642288563</c:v>
                </c:pt>
                <c:pt idx="67">
                  <c:v>7.0172098658067084</c:v>
                </c:pt>
                <c:pt idx="68">
                  <c:v>6.6465509792028588</c:v>
                </c:pt>
                <c:pt idx="69">
                  <c:v>6.2348819461303</c:v>
                </c:pt>
                <c:pt idx="70">
                  <c:v>5.7868546766624247</c:v>
                </c:pt>
                <c:pt idx="71">
                  <c:v>5.3099045776813831</c:v>
                </c:pt>
                <c:pt idx="72">
                  <c:v>4.8139499461119692</c:v>
                </c:pt>
                <c:pt idx="73">
                  <c:v>4.3106695868580394</c:v>
                </c:pt>
                <c:pt idx="74">
                  <c:v>3.8124481896658757</c:v>
                </c:pt>
                <c:pt idx="75">
                  <c:v>7.7883251887909486</c:v>
                </c:pt>
                <c:pt idx="76">
                  <c:v>7.6885250924200399</c:v>
                </c:pt>
                <c:pt idx="77">
                  <c:v>7.5673150199788815</c:v>
                </c:pt>
                <c:pt idx="78">
                  <c:v>7.4210729292442732</c:v>
                </c:pt>
                <c:pt idx="79">
                  <c:v>7.2460315182613622</c:v>
                </c:pt>
                <c:pt idx="80">
                  <c:v>7.0385092040947219</c:v>
                </c:pt>
                <c:pt idx="81">
                  <c:v>6.7952441846539253</c:v>
                </c:pt>
                <c:pt idx="82">
                  <c:v>6.5138303543530593</c:v>
                </c:pt>
                <c:pt idx="83">
                  <c:v>6.1932274777181693</c:v>
                </c:pt>
                <c:pt idx="84">
                  <c:v>5.8342820662287753</c:v>
                </c:pt>
                <c:pt idx="85">
                  <c:v>5.4401580461842247</c:v>
                </c:pt>
                <c:pt idx="86">
                  <c:v>5.0165532023425268</c:v>
                </c:pt>
                <c:pt idx="87">
                  <c:v>4.5715875811715714</c:v>
                </c:pt>
                <c:pt idx="88">
                  <c:v>4.115305769225305</c:v>
                </c:pt>
                <c:pt idx="89">
                  <c:v>3.6588294127103498</c:v>
                </c:pt>
                <c:pt idx="90">
                  <c:v>7.0341698362919836</c:v>
                </c:pt>
                <c:pt idx="91">
                  <c:v>6.9526603563997433</c:v>
                </c:pt>
                <c:pt idx="92">
                  <c:v>6.8533919939060635</c:v>
                </c:pt>
                <c:pt idx="93">
                  <c:v>6.7332228831533047</c:v>
                </c:pt>
                <c:pt idx="94">
                  <c:v>6.5888105424273684</c:v>
                </c:pt>
                <c:pt idx="95">
                  <c:v>6.4167788732895801</c:v>
                </c:pt>
                <c:pt idx="96">
                  <c:v>6.213972895946803</c:v>
                </c:pt>
                <c:pt idx="97">
                  <c:v>5.9778078384874043</c:v>
                </c:pt>
                <c:pt idx="98">
                  <c:v>5.7067004368423291</c:v>
                </c:pt>
                <c:pt idx="99">
                  <c:v>5.4005416306937697</c:v>
                </c:pt>
                <c:pt idx="100">
                  <c:v>5.0611355182697819</c:v>
                </c:pt>
                <c:pt idx="101">
                  <c:v>4.6925004265866095</c:v>
                </c:pt>
                <c:pt idx="102">
                  <c:v>4.300920734725846</c:v>
                </c:pt>
                <c:pt idx="103">
                  <c:v>3.8946680022825357</c:v>
                </c:pt>
                <c:pt idx="104">
                  <c:v>3.4833802688934838</c:v>
                </c:pt>
                <c:pt idx="105">
                  <c:v>6.2746856624087846</c:v>
                </c:pt>
                <c:pt idx="106">
                  <c:v>6.2097459180325112</c:v>
                </c:pt>
                <c:pt idx="107">
                  <c:v>6.1304373565624593</c:v>
                </c:pt>
                <c:pt idx="108">
                  <c:v>6.0341056695008524</c:v>
                </c:pt>
                <c:pt idx="109">
                  <c:v>5.9178663987843354</c:v>
                </c:pt>
                <c:pt idx="110">
                  <c:v>5.7787169779777763</c:v>
                </c:pt>
                <c:pt idx="111">
                  <c:v>5.6137196246863148</c:v>
                </c:pt>
                <c:pt idx="112">
                  <c:v>5.4202663033028475</c:v>
                </c:pt>
                <c:pt idx="113">
                  <c:v>5.1964250380330581</c:v>
                </c:pt>
                <c:pt idx="114">
                  <c:v>4.9413459804493067</c:v>
                </c:pt>
                <c:pt idx="115">
                  <c:v>4.6556770572280248</c:v>
                </c:pt>
                <c:pt idx="116">
                  <c:v>4.341909177870277</c:v>
                </c:pt>
                <c:pt idx="117">
                  <c:v>4.0045522648790639</c:v>
                </c:pt>
                <c:pt idx="118">
                  <c:v>3.6500509734485593</c:v>
                </c:pt>
                <c:pt idx="119">
                  <c:v>3.2863928106663103</c:v>
                </c:pt>
                <c:pt idx="120">
                  <c:v>5.5285358688230941</c:v>
                </c:pt>
                <c:pt idx="121">
                  <c:v>5.4780601700655334</c:v>
                </c:pt>
                <c:pt idx="122">
                  <c:v>5.4162470470188948</c:v>
                </c:pt>
                <c:pt idx="123">
                  <c:v>5.3409150344188427</c:v>
                </c:pt>
                <c:pt idx="124">
                  <c:v>5.2496464790718065</c:v>
                </c:pt>
                <c:pt idx="125">
                  <c:v>5.1398555564704358</c:v>
                </c:pt>
                <c:pt idx="126">
                  <c:v>5.0089103372665358</c:v>
                </c:pt>
                <c:pt idx="127">
                  <c:v>4.8543217928353384</c:v>
                </c:pt>
                <c:pt idx="128">
                  <c:v>4.674006174630235</c:v>
                </c:pt>
                <c:pt idx="129">
                  <c:v>4.46661361062867</c:v>
                </c:pt>
                <c:pt idx="130">
                  <c:v>4.2318943497355201</c:v>
                </c:pt>
                <c:pt idx="131">
                  <c:v>3.9710475885719894</c:v>
                </c:pt>
                <c:pt idx="132">
                  <c:v>3.6869740836766471</c:v>
                </c:pt>
                <c:pt idx="133">
                  <c:v>3.384345245151509</c:v>
                </c:pt>
                <c:pt idx="134">
                  <c:v>3.0694206039556544</c:v>
                </c:pt>
                <c:pt idx="135">
                  <c:v>4.8131025285347935</c:v>
                </c:pt>
                <c:pt idx="136">
                  <c:v>4.7748000819216001</c:v>
                </c:pt>
                <c:pt idx="137">
                  <c:v>4.7277708555235733</c:v>
                </c:pt>
                <c:pt idx="138">
                  <c:v>4.6702712636997363</c:v>
                </c:pt>
                <c:pt idx="139">
                  <c:v>4.6003341454207511</c:v>
                </c:pt>
                <c:pt idx="140">
                  <c:v>4.5158041704574163</c:v>
                </c:pt>
                <c:pt idx="141">
                  <c:v>4.4144120412317065</c:v>
                </c:pt>
                <c:pt idx="142">
                  <c:v>4.2938998274182616</c:v>
                </c:pt>
                <c:pt idx="143">
                  <c:v>4.152207208384084</c:v>
                </c:pt>
                <c:pt idx="144">
                  <c:v>3.9877207788441202</c:v>
                </c:pt>
                <c:pt idx="145">
                  <c:v>3.7995743350439657</c:v>
                </c:pt>
                <c:pt idx="146">
                  <c:v>3.5879674564413122</c:v>
                </c:pt>
                <c:pt idx="147">
                  <c:v>3.3544465716418901</c:v>
                </c:pt>
                <c:pt idx="148">
                  <c:v>3.1020754800650621</c:v>
                </c:pt>
                <c:pt idx="149">
                  <c:v>2.8354224551867038</c:v>
                </c:pt>
                <c:pt idx="150">
                  <c:v>4.1429432420967434</c:v>
                </c:pt>
                <c:pt idx="151">
                  <c:v>4.1145328824574658</c:v>
                </c:pt>
                <c:pt idx="152">
                  <c:v>4.0795632209434958</c:v>
                </c:pt>
                <c:pt idx="153">
                  <c:v>4.0366782579495339</c:v>
                </c:pt>
                <c:pt idx="154">
                  <c:v>3.9843235212078114</c:v>
                </c:pt>
                <c:pt idx="155">
                  <c:v>3.9207593995848367</c:v>
                </c:pt>
                <c:pt idx="156">
                  <c:v>3.8441005657232155</c:v>
                </c:pt>
                <c:pt idx="157">
                  <c:v>3.7523919321418582</c:v>
                </c:pt>
                <c:pt idx="158">
                  <c:v>3.64373139451566</c:v>
                </c:pt>
                <c:pt idx="159">
                  <c:v>3.5164462691061291</c:v>
                </c:pt>
                <c:pt idx="160">
                  <c:v>3.3693221581958896</c:v>
                </c:pt>
                <c:pt idx="161">
                  <c:v>3.20186896515004</c:v>
                </c:pt>
                <c:pt idx="162">
                  <c:v>3.0145899344761773</c:v>
                </c:pt>
                <c:pt idx="163">
                  <c:v>2.8092003902080291</c:v>
                </c:pt>
                <c:pt idx="164">
                  <c:v>2.5887315973654643</c:v>
                </c:pt>
                <c:pt idx="165">
                  <c:v>3.5287755395661127</c:v>
                </c:pt>
                <c:pt idx="166">
                  <c:v>3.5081431371435392</c:v>
                </c:pt>
                <c:pt idx="167">
                  <c:v>3.482689460065175</c:v>
                </c:pt>
                <c:pt idx="168">
                  <c:v>3.4513871123572706</c:v>
                </c:pt>
                <c:pt idx="169">
                  <c:v>3.4130416690258789</c:v>
                </c:pt>
                <c:pt idx="170">
                  <c:v>3.3662916445820477</c:v>
                </c:pt>
                <c:pt idx="171">
                  <c:v>3.3096248004136153</c:v>
                </c:pt>
                <c:pt idx="172">
                  <c:v>3.2414188208815289</c:v>
                </c:pt>
                <c:pt idx="173">
                  <c:v>3.1600153553655117</c:v>
                </c:pt>
                <c:pt idx="174">
                  <c:v>3.0638356971278942</c:v>
                </c:pt>
                <c:pt idx="175">
                  <c:v>2.9515425887351183</c:v>
                </c:pt>
                <c:pt idx="176">
                  <c:v>2.8222444501905004</c:v>
                </c:pt>
                <c:pt idx="177">
                  <c:v>2.6757251831315223</c:v>
                </c:pt>
                <c:pt idx="178">
                  <c:v>2.5126661326916135</c:v>
                </c:pt>
                <c:pt idx="179">
                  <c:v>2.3348114781031102</c:v>
                </c:pt>
                <c:pt idx="180">
                  <c:v>2.9771024669775872</c:v>
                </c:pt>
                <c:pt idx="181">
                  <c:v>2.9624034594531969</c:v>
                </c:pt>
                <c:pt idx="182">
                  <c:v>2.9442325629705031</c:v>
                </c:pt>
                <c:pt idx="183">
                  <c:v>2.9218300308051233</c:v>
                </c:pt>
                <c:pt idx="184">
                  <c:v>2.8943017670530478</c:v>
                </c:pt>
                <c:pt idx="185">
                  <c:v>2.8606123961352394</c:v>
                </c:pt>
                <c:pt idx="186">
                  <c:v>2.8195877615346925</c:v>
                </c:pt>
                <c:pt idx="187">
                  <c:v>2.7699325414948692</c:v>
                </c:pt>
                <c:pt idx="188">
                  <c:v>2.7102699844878559</c:v>
                </c:pt>
                <c:pt idx="189">
                  <c:v>2.6392113507008022</c:v>
                </c:pt>
                <c:pt idx="190">
                  <c:v>2.5554615725066774</c:v>
                </c:pt>
                <c:pt idx="191">
                  <c:v>2.4579637358736077</c:v>
                </c:pt>
                <c:pt idx="192">
                  <c:v>2.3460771732712389</c:v>
                </c:pt>
                <c:pt idx="193">
                  <c:v>2.2197720816078661</c:v>
                </c:pt>
                <c:pt idx="194">
                  <c:v>2.0798094424501299</c:v>
                </c:pt>
                <c:pt idx="195">
                  <c:v>2.490425006252873</c:v>
                </c:pt>
                <c:pt idx="196">
                  <c:v>2.4801306308518094</c:v>
                </c:pt>
                <c:pt idx="197">
                  <c:v>2.4673817257059176</c:v>
                </c:pt>
                <c:pt idx="198">
                  <c:v>2.451628733811309</c:v>
                </c:pt>
                <c:pt idx="199">
                  <c:v>2.432218121363011</c:v>
                </c:pt>
                <c:pt idx="200">
                  <c:v>2.408382851410058</c:v>
                </c:pt>
                <c:pt idx="201">
                  <c:v>2.3792377606545458</c:v>
                </c:pt>
                <c:pt idx="202">
                  <c:v>2.3437835837881114</c:v>
                </c:pt>
                <c:pt idx="203">
                  <c:v>2.3009245909042906</c:v>
                </c:pt>
                <c:pt idx="204">
                  <c:v>2.2495058319838921</c:v>
                </c:pt>
                <c:pt idx="205">
                  <c:v>2.1883762795476702</c:v>
                </c:pt>
                <c:pt idx="206">
                  <c:v>2.1164829047523694</c:v>
                </c:pt>
                <c:pt idx="207">
                  <c:v>2.032996914205051</c:v>
                </c:pt>
                <c:pt idx="208">
                  <c:v>1.9374662078439171</c:v>
                </c:pt>
                <c:pt idx="209">
                  <c:v>1.8299776892569444</c:v>
                </c:pt>
                <c:pt idx="210">
                  <c:v>2.0678720640824988</c:v>
                </c:pt>
                <c:pt idx="211">
                  <c:v>2.060769624807715</c:v>
                </c:pt>
                <c:pt idx="212">
                  <c:v>2.0519598918584698</c:v>
                </c:pt>
                <c:pt idx="213">
                  <c:v>2.041053085246153</c:v>
                </c:pt>
                <c:pt idx="214">
                  <c:v>2.0275815500901309</c:v>
                </c:pt>
                <c:pt idx="215">
                  <c:v>2.0109901610367</c:v>
                </c:pt>
                <c:pt idx="216">
                  <c:v>1.9906288970895438</c:v>
                </c:pt>
                <c:pt idx="217">
                  <c:v>1.9657498890267122</c:v>
                </c:pt>
                <c:pt idx="218">
                  <c:v>1.9355121940748179</c:v>
                </c:pt>
                <c:pt idx="219">
                  <c:v>1.8989985590847858</c:v>
                </c:pt>
                <c:pt idx="220">
                  <c:v>1.8552492266819842</c:v>
                </c:pt>
                <c:pt idx="221">
                  <c:v>1.8033179367237619</c:v>
                </c:pt>
                <c:pt idx="222">
                  <c:v>1.7423539650979758</c:v>
                </c:pt>
                <c:pt idx="223">
                  <c:v>1.671710493808449</c:v>
                </c:pt>
                <c:pt idx="224">
                  <c:v>1.5910732225040647</c:v>
                </c:pt>
                <c:pt idx="225">
                  <c:v>1.7060401138368371</c:v>
                </c:pt>
                <c:pt idx="226">
                  <c:v>1.7012028162856354</c:v>
                </c:pt>
                <c:pt idx="227">
                  <c:v>1.6951946333725292</c:v>
                </c:pt>
                <c:pt idx="228">
                  <c:v>1.687743821589901</c:v>
                </c:pt>
                <c:pt idx="229">
                  <c:v>1.6785219079502016</c:v>
                </c:pt>
                <c:pt idx="230">
                  <c:v>1.6671352735262688</c:v>
                </c:pt>
                <c:pt idx="231">
                  <c:v>1.6531174020378994</c:v>
                </c:pt>
                <c:pt idx="232">
                  <c:v>1.6359231164456134</c:v>
                </c:pt>
                <c:pt idx="233">
                  <c:v>1.614926791241331</c:v>
                </c:pt>
                <c:pt idx="234">
                  <c:v>1.5894273250155679</c:v>
                </c:pt>
                <c:pt idx="235">
                  <c:v>1.5586634794293472</c:v>
                </c:pt>
                <c:pt idx="236">
                  <c:v>1.5218437969263037</c:v>
                </c:pt>
                <c:pt idx="237">
                  <c:v>1.4781952788504999</c:v>
                </c:pt>
                <c:pt idx="238">
                  <c:v>1.427033730831587</c:v>
                </c:pt>
                <c:pt idx="239">
                  <c:v>1.3678554840276251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AA-4415-93B7-19BFE1437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equation'!$AO$20:$AO$34</c:f>
              <c:numCache>
                <c:formatCode>General</c:formatCode>
                <c:ptCount val="15"/>
                <c:pt idx="0">
                  <c:v>13.6362767302679</c:v>
                </c:pt>
                <c:pt idx="1">
                  <c:v>13.333254708782373</c:v>
                </c:pt>
                <c:pt idx="2">
                  <c:v>12.972903821023348</c:v>
                </c:pt>
                <c:pt idx="3">
                  <c:v>12.548961077530732</c:v>
                </c:pt>
                <c:pt idx="4">
                  <c:v>12.056468013062988</c:v>
                </c:pt>
                <c:pt idx="5">
                  <c:v>11.492670302895856</c:v>
                </c:pt>
                <c:pt idx="6">
                  <c:v>10.857979452149703</c:v>
                </c:pt>
                <c:pt idx="7">
                  <c:v>10.156831680333356</c:v>
                </c:pt>
                <c:pt idx="8">
                  <c:v>9.3982254346275571</c:v>
                </c:pt>
                <c:pt idx="9">
                  <c:v>8.5957158599290864</c:v>
                </c:pt>
                <c:pt idx="10">
                  <c:v>7.7667205788649243</c:v>
                </c:pt>
                <c:pt idx="11">
                  <c:v>6.9311462597336755</c:v>
                </c:pt>
                <c:pt idx="12">
                  <c:v>6.1095363498756488</c:v>
                </c:pt>
                <c:pt idx="13">
                  <c:v>5.3210914607503712</c:v>
                </c:pt>
                <c:pt idx="14">
                  <c:v>4.5819560319855412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72-400B-B33A-DE67DDC6735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equation'!$AP$20:$AP$34</c:f>
              <c:numCache>
                <c:formatCode>General</c:formatCode>
                <c:ptCount val="15"/>
                <c:pt idx="0">
                  <c:v>10.428853877850187</c:v>
                </c:pt>
                <c:pt idx="1">
                  <c:v>10.250684795823853</c:v>
                </c:pt>
                <c:pt idx="2">
                  <c:v>10.036355368562349</c:v>
                </c:pt>
                <c:pt idx="3">
                  <c:v>9.7807264116006341</c:v>
                </c:pt>
                <c:pt idx="4">
                  <c:v>9.4789372228947144</c:v>
                </c:pt>
                <c:pt idx="5">
                  <c:v>9.1269177280459317</c:v>
                </c:pt>
                <c:pt idx="6">
                  <c:v>8.7220299609987357</c:v>
                </c:pt>
                <c:pt idx="7">
                  <c:v>8.2637831561681221</c:v>
                </c:pt>
                <c:pt idx="8">
                  <c:v>7.7545149961354456</c:v>
                </c:pt>
                <c:pt idx="9">
                  <c:v>7.1998852007752419</c:v>
                </c:pt>
                <c:pt idx="10">
                  <c:v>6.609010979599665</c:v>
                </c:pt>
                <c:pt idx="11">
                  <c:v>5.9941112742490974</c:v>
                </c:pt>
                <c:pt idx="12">
                  <c:v>5.3696264374785274</c:v>
                </c:pt>
                <c:pt idx="13">
                  <c:v>4.7509197573999122</c:v>
                </c:pt>
                <c:pt idx="14">
                  <c:v>4.1527956512888311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272-400B-B33A-DE67DDC6735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equation'!$AQ$20:$AQ$34</c:f>
              <c:numCache>
                <c:formatCode>General</c:formatCode>
                <c:ptCount val="15"/>
                <c:pt idx="0">
                  <c:v>9.8496628989695303</c:v>
                </c:pt>
                <c:pt idx="1">
                  <c:v>9.6905833550691689</c:v>
                </c:pt>
                <c:pt idx="2">
                  <c:v>9.4988169609747377</c:v>
                </c:pt>
                <c:pt idx="3">
                  <c:v>9.2695243585485496</c:v>
                </c:pt>
                <c:pt idx="4">
                  <c:v>8.9980195838565162</c:v>
                </c:pt>
                <c:pt idx="5">
                  <c:v>8.6802147459647792</c:v>
                </c:pt>
                <c:pt idx="6">
                  <c:v>8.3131932837311773</c:v>
                </c:pt>
                <c:pt idx="7">
                  <c:v>7.8958714804718504</c:v>
                </c:pt>
                <c:pt idx="8">
                  <c:v>7.4296608220010567</c:v>
                </c:pt>
                <c:pt idx="9">
                  <c:v>6.9189967905426446</c:v>
                </c:pt>
                <c:pt idx="10">
                  <c:v>6.3715738237474051</c:v>
                </c:pt>
                <c:pt idx="11">
                  <c:v>5.798145660090734</c:v>
                </c:pt>
                <c:pt idx="12">
                  <c:v>5.2118287133198127</c:v>
                </c:pt>
                <c:pt idx="13">
                  <c:v>4.6269711263747624</c:v>
                </c:pt>
                <c:pt idx="14">
                  <c:v>4.0577795594515784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272-400B-B33A-DE67DDC6735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equation'!$AR$20:$AR$34</c:f>
              <c:numCache>
                <c:formatCode>General</c:formatCode>
                <c:ptCount val="15"/>
                <c:pt idx="0">
                  <c:v>9.2102703131550765</c:v>
                </c:pt>
                <c:pt idx="1">
                  <c:v>9.0710277117538887</c:v>
                </c:pt>
                <c:pt idx="2">
                  <c:v>8.9027852317244491</c:v>
                </c:pt>
                <c:pt idx="3">
                  <c:v>8.7010594909702252</c:v>
                </c:pt>
                <c:pt idx="4">
                  <c:v>8.4614037409661975</c:v>
                </c:pt>
                <c:pt idx="5">
                  <c:v>8.1797811983336182</c:v>
                </c:pt>
                <c:pt idx="6">
                  <c:v>7.8530624467228529</c:v>
                </c:pt>
                <c:pt idx="7">
                  <c:v>7.4796214401433341</c:v>
                </c:pt>
                <c:pt idx="8">
                  <c:v>7.0599635198789725</c:v>
                </c:pt>
                <c:pt idx="9">
                  <c:v>6.5972733247538233</c:v>
                </c:pt>
                <c:pt idx="10">
                  <c:v>6.0977375664430218</c:v>
                </c:pt>
                <c:pt idx="11">
                  <c:v>5.5705000561938549</c:v>
                </c:pt>
                <c:pt idx="12">
                  <c:v>5.0271616160758645</c:v>
                </c:pt>
                <c:pt idx="13">
                  <c:v>4.4808430118419524</c:v>
                </c:pt>
                <c:pt idx="14">
                  <c:v>3.9449537315264496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272-400B-B33A-DE67DDC6735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equation'!$AS$20:$AS$34</c:f>
              <c:numCache>
                <c:formatCode>General</c:formatCode>
                <c:ptCount val="15"/>
                <c:pt idx="0">
                  <c:v>8.5190044848232827</c:v>
                </c:pt>
                <c:pt idx="1">
                  <c:v>8.3997434999197953</c:v>
                </c:pt>
                <c:pt idx="2">
                  <c:v>8.2552822120689768</c:v>
                </c:pt>
                <c:pt idx="3">
                  <c:v>8.0815461677437472</c:v>
                </c:pt>
                <c:pt idx="4">
                  <c:v>7.8743960093702556</c:v>
                </c:pt>
                <c:pt idx="5">
                  <c:v>7.6299284211133616</c:v>
                </c:pt>
                <c:pt idx="6">
                  <c:v>7.3448925642288563</c:v>
                </c:pt>
                <c:pt idx="7">
                  <c:v>7.0172098658067084</c:v>
                </c:pt>
                <c:pt idx="8">
                  <c:v>6.6465509792028588</c:v>
                </c:pt>
                <c:pt idx="9">
                  <c:v>6.2348819461303</c:v>
                </c:pt>
                <c:pt idx="10">
                  <c:v>5.7868546766624247</c:v>
                </c:pt>
                <c:pt idx="11">
                  <c:v>5.3099045776813831</c:v>
                </c:pt>
                <c:pt idx="12">
                  <c:v>4.8139499461119692</c:v>
                </c:pt>
                <c:pt idx="13">
                  <c:v>4.3106695868580394</c:v>
                </c:pt>
                <c:pt idx="14">
                  <c:v>3.8124481896658757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272-400B-B33A-DE67DDC6735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equation'!$AT$20:$AT$34</c:f>
              <c:numCache>
                <c:formatCode>General</c:formatCode>
                <c:ptCount val="15"/>
                <c:pt idx="0">
                  <c:v>7.7883251887909486</c:v>
                </c:pt>
                <c:pt idx="1">
                  <c:v>7.6885250924200399</c:v>
                </c:pt>
                <c:pt idx="2">
                  <c:v>7.5673150199788815</c:v>
                </c:pt>
                <c:pt idx="3">
                  <c:v>7.4210729292442732</c:v>
                </c:pt>
                <c:pt idx="4">
                  <c:v>7.2460315182613622</c:v>
                </c:pt>
                <c:pt idx="5">
                  <c:v>7.0385092040947219</c:v>
                </c:pt>
                <c:pt idx="6">
                  <c:v>6.7952441846539253</c:v>
                </c:pt>
                <c:pt idx="7">
                  <c:v>6.5138303543530593</c:v>
                </c:pt>
                <c:pt idx="8">
                  <c:v>6.1932274777181693</c:v>
                </c:pt>
                <c:pt idx="9">
                  <c:v>5.8342820662287753</c:v>
                </c:pt>
                <c:pt idx="10">
                  <c:v>5.4401580461842247</c:v>
                </c:pt>
                <c:pt idx="11">
                  <c:v>5.0165532023425268</c:v>
                </c:pt>
                <c:pt idx="12">
                  <c:v>4.5715875811715714</c:v>
                </c:pt>
                <c:pt idx="13">
                  <c:v>4.115305769225305</c:v>
                </c:pt>
                <c:pt idx="14">
                  <c:v>3.6588294127103498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272-400B-B33A-DE67DDC6735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equation'!$AU$20:$AU$34</c:f>
              <c:numCache>
                <c:formatCode>General</c:formatCode>
                <c:ptCount val="15"/>
                <c:pt idx="0">
                  <c:v>7.0341698362919836</c:v>
                </c:pt>
                <c:pt idx="1">
                  <c:v>6.9526603563997433</c:v>
                </c:pt>
                <c:pt idx="2">
                  <c:v>6.8533919939060635</c:v>
                </c:pt>
                <c:pt idx="3">
                  <c:v>6.7332228831533047</c:v>
                </c:pt>
                <c:pt idx="4">
                  <c:v>6.5888105424273684</c:v>
                </c:pt>
                <c:pt idx="5">
                  <c:v>6.4167788732895801</c:v>
                </c:pt>
                <c:pt idx="6">
                  <c:v>6.213972895946803</c:v>
                </c:pt>
                <c:pt idx="7">
                  <c:v>5.9778078384874043</c:v>
                </c:pt>
                <c:pt idx="8">
                  <c:v>5.7067004368423291</c:v>
                </c:pt>
                <c:pt idx="9">
                  <c:v>5.4005416306937697</c:v>
                </c:pt>
                <c:pt idx="10">
                  <c:v>5.0611355182697819</c:v>
                </c:pt>
                <c:pt idx="11">
                  <c:v>4.6925004265866095</c:v>
                </c:pt>
                <c:pt idx="12">
                  <c:v>4.300920734725846</c:v>
                </c:pt>
                <c:pt idx="13">
                  <c:v>3.8946680022825357</c:v>
                </c:pt>
                <c:pt idx="14">
                  <c:v>3.4833802688934838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272-400B-B33A-DE67DDC6735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equation'!$AV$20:$AV$34</c:f>
              <c:numCache>
                <c:formatCode>General</c:formatCode>
                <c:ptCount val="15"/>
                <c:pt idx="0">
                  <c:v>6.2746856624087846</c:v>
                </c:pt>
                <c:pt idx="1">
                  <c:v>6.2097459180325112</c:v>
                </c:pt>
                <c:pt idx="2">
                  <c:v>6.1304373565624593</c:v>
                </c:pt>
                <c:pt idx="3">
                  <c:v>6.0341056695008524</c:v>
                </c:pt>
                <c:pt idx="4">
                  <c:v>5.9178663987843354</c:v>
                </c:pt>
                <c:pt idx="5">
                  <c:v>5.7787169779777763</c:v>
                </c:pt>
                <c:pt idx="6">
                  <c:v>5.6137196246863148</c:v>
                </c:pt>
                <c:pt idx="7">
                  <c:v>5.4202663033028475</c:v>
                </c:pt>
                <c:pt idx="8">
                  <c:v>5.1964250380330581</c:v>
                </c:pt>
                <c:pt idx="9">
                  <c:v>4.9413459804493067</c:v>
                </c:pt>
                <c:pt idx="10">
                  <c:v>4.6556770572280248</c:v>
                </c:pt>
                <c:pt idx="11">
                  <c:v>4.341909177870277</c:v>
                </c:pt>
                <c:pt idx="12">
                  <c:v>4.0045522648790639</c:v>
                </c:pt>
                <c:pt idx="13">
                  <c:v>3.6500509734485593</c:v>
                </c:pt>
                <c:pt idx="14">
                  <c:v>3.2863928106663103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272-400B-B33A-DE67DDC6735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equation'!$AW$20:$AW$34</c:f>
              <c:numCache>
                <c:formatCode>General</c:formatCode>
                <c:ptCount val="15"/>
                <c:pt idx="0">
                  <c:v>5.5285358688230941</c:v>
                </c:pt>
                <c:pt idx="1">
                  <c:v>5.4780601700655334</c:v>
                </c:pt>
                <c:pt idx="2">
                  <c:v>5.4162470470188948</c:v>
                </c:pt>
                <c:pt idx="3">
                  <c:v>5.3409150344188427</c:v>
                </c:pt>
                <c:pt idx="4">
                  <c:v>5.2496464790718065</c:v>
                </c:pt>
                <c:pt idx="5">
                  <c:v>5.1398555564704358</c:v>
                </c:pt>
                <c:pt idx="6">
                  <c:v>5.0089103372665358</c:v>
                </c:pt>
                <c:pt idx="7">
                  <c:v>4.8543217928353384</c:v>
                </c:pt>
                <c:pt idx="8">
                  <c:v>4.674006174630235</c:v>
                </c:pt>
                <c:pt idx="9">
                  <c:v>4.46661361062867</c:v>
                </c:pt>
                <c:pt idx="10">
                  <c:v>4.2318943497355201</c:v>
                </c:pt>
                <c:pt idx="11">
                  <c:v>3.9710475885719894</c:v>
                </c:pt>
                <c:pt idx="12">
                  <c:v>3.6869740836766471</c:v>
                </c:pt>
                <c:pt idx="13">
                  <c:v>3.384345245151509</c:v>
                </c:pt>
                <c:pt idx="14">
                  <c:v>3.0694206039556544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272-400B-B33A-DE67DDC6735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equation'!$AX$20:$AX$34</c:f>
              <c:numCache>
                <c:formatCode>General</c:formatCode>
                <c:ptCount val="15"/>
                <c:pt idx="0">
                  <c:v>4.8131025285347935</c:v>
                </c:pt>
                <c:pt idx="1">
                  <c:v>4.7748000819216001</c:v>
                </c:pt>
                <c:pt idx="2">
                  <c:v>4.7277708555235733</c:v>
                </c:pt>
                <c:pt idx="3">
                  <c:v>4.6702712636997363</c:v>
                </c:pt>
                <c:pt idx="4">
                  <c:v>4.6003341454207511</c:v>
                </c:pt>
                <c:pt idx="5">
                  <c:v>4.5158041704574163</c:v>
                </c:pt>
                <c:pt idx="6">
                  <c:v>4.4144120412317065</c:v>
                </c:pt>
                <c:pt idx="7">
                  <c:v>4.2938998274182616</c:v>
                </c:pt>
                <c:pt idx="8">
                  <c:v>4.152207208384084</c:v>
                </c:pt>
                <c:pt idx="9">
                  <c:v>3.9877207788441202</c:v>
                </c:pt>
                <c:pt idx="10">
                  <c:v>3.7995743350439657</c:v>
                </c:pt>
                <c:pt idx="11">
                  <c:v>3.5879674564413122</c:v>
                </c:pt>
                <c:pt idx="12">
                  <c:v>3.3544465716418901</c:v>
                </c:pt>
                <c:pt idx="13">
                  <c:v>3.1020754800650621</c:v>
                </c:pt>
                <c:pt idx="14">
                  <c:v>2.8354224551867038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272-400B-B33A-DE67DDC6735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equation'!$AY$20:$AY$34</c:f>
              <c:numCache>
                <c:formatCode>General</c:formatCode>
                <c:ptCount val="15"/>
                <c:pt idx="0">
                  <c:v>4.1429432420967434</c:v>
                </c:pt>
                <c:pt idx="1">
                  <c:v>4.1145328824574658</c:v>
                </c:pt>
                <c:pt idx="2">
                  <c:v>4.0795632209434958</c:v>
                </c:pt>
                <c:pt idx="3">
                  <c:v>4.0366782579495339</c:v>
                </c:pt>
                <c:pt idx="4">
                  <c:v>3.9843235212078114</c:v>
                </c:pt>
                <c:pt idx="5">
                  <c:v>3.9207593995848367</c:v>
                </c:pt>
                <c:pt idx="6">
                  <c:v>3.8441005657232155</c:v>
                </c:pt>
                <c:pt idx="7">
                  <c:v>3.7523919321418582</c:v>
                </c:pt>
                <c:pt idx="8">
                  <c:v>3.64373139451566</c:v>
                </c:pt>
                <c:pt idx="9">
                  <c:v>3.5164462691061291</c:v>
                </c:pt>
                <c:pt idx="10">
                  <c:v>3.3693221581958896</c:v>
                </c:pt>
                <c:pt idx="11">
                  <c:v>3.20186896515004</c:v>
                </c:pt>
                <c:pt idx="12">
                  <c:v>3.0145899344761773</c:v>
                </c:pt>
                <c:pt idx="13">
                  <c:v>2.8092003902080291</c:v>
                </c:pt>
                <c:pt idx="14">
                  <c:v>2.5887315973654643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272-400B-B33A-DE67DDC6735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equation'!$AZ$20:$AZ$34</c:f>
              <c:numCache>
                <c:formatCode>General</c:formatCode>
                <c:ptCount val="15"/>
                <c:pt idx="0">
                  <c:v>3.5287755395661127</c:v>
                </c:pt>
                <c:pt idx="1">
                  <c:v>3.5081431371435392</c:v>
                </c:pt>
                <c:pt idx="2">
                  <c:v>3.482689460065175</c:v>
                </c:pt>
                <c:pt idx="3">
                  <c:v>3.4513871123572706</c:v>
                </c:pt>
                <c:pt idx="4">
                  <c:v>3.4130416690258789</c:v>
                </c:pt>
                <c:pt idx="5">
                  <c:v>3.3662916445820477</c:v>
                </c:pt>
                <c:pt idx="6">
                  <c:v>3.3096248004136153</c:v>
                </c:pt>
                <c:pt idx="7">
                  <c:v>3.2414188208815289</c:v>
                </c:pt>
                <c:pt idx="8">
                  <c:v>3.1600153553655117</c:v>
                </c:pt>
                <c:pt idx="9">
                  <c:v>3.0638356971278942</c:v>
                </c:pt>
                <c:pt idx="10">
                  <c:v>2.9515425887351183</c:v>
                </c:pt>
                <c:pt idx="11">
                  <c:v>2.8222444501905004</c:v>
                </c:pt>
                <c:pt idx="12">
                  <c:v>2.6757251831315223</c:v>
                </c:pt>
                <c:pt idx="13">
                  <c:v>2.5126661326916135</c:v>
                </c:pt>
                <c:pt idx="14">
                  <c:v>2.3348114781031102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272-400B-B33A-DE67DDC6735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equation'!$BA$20:$BA$34</c:f>
              <c:numCache>
                <c:formatCode>General</c:formatCode>
                <c:ptCount val="15"/>
                <c:pt idx="0">
                  <c:v>2.9771024669775872</c:v>
                </c:pt>
                <c:pt idx="1">
                  <c:v>2.9624034594531969</c:v>
                </c:pt>
                <c:pt idx="2">
                  <c:v>2.9442325629705031</c:v>
                </c:pt>
                <c:pt idx="3">
                  <c:v>2.9218300308051233</c:v>
                </c:pt>
                <c:pt idx="4">
                  <c:v>2.8943017670530478</c:v>
                </c:pt>
                <c:pt idx="5">
                  <c:v>2.8606123961352394</c:v>
                </c:pt>
                <c:pt idx="6">
                  <c:v>2.8195877615346925</c:v>
                </c:pt>
                <c:pt idx="7">
                  <c:v>2.7699325414948692</c:v>
                </c:pt>
                <c:pt idx="8">
                  <c:v>2.7102699844878559</c:v>
                </c:pt>
                <c:pt idx="9">
                  <c:v>2.6392113507008022</c:v>
                </c:pt>
                <c:pt idx="10">
                  <c:v>2.5554615725066774</c:v>
                </c:pt>
                <c:pt idx="11">
                  <c:v>2.4579637358736077</c:v>
                </c:pt>
                <c:pt idx="12">
                  <c:v>2.3460771732712389</c:v>
                </c:pt>
                <c:pt idx="13">
                  <c:v>2.2197720816078661</c:v>
                </c:pt>
                <c:pt idx="14">
                  <c:v>2.0798094424501299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272-400B-B33A-DE67DDC6735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equation'!$BB$20:$BB$34</c:f>
              <c:numCache>
                <c:formatCode>General</c:formatCode>
                <c:ptCount val="15"/>
                <c:pt idx="0">
                  <c:v>2.490425006252873</c:v>
                </c:pt>
                <c:pt idx="1">
                  <c:v>2.4801306308518094</c:v>
                </c:pt>
                <c:pt idx="2">
                  <c:v>2.4673817257059176</c:v>
                </c:pt>
                <c:pt idx="3">
                  <c:v>2.451628733811309</c:v>
                </c:pt>
                <c:pt idx="4">
                  <c:v>2.432218121363011</c:v>
                </c:pt>
                <c:pt idx="5">
                  <c:v>2.408382851410058</c:v>
                </c:pt>
                <c:pt idx="6">
                  <c:v>2.3792377606545458</c:v>
                </c:pt>
                <c:pt idx="7">
                  <c:v>2.3437835837881114</c:v>
                </c:pt>
                <c:pt idx="8">
                  <c:v>2.3009245909042906</c:v>
                </c:pt>
                <c:pt idx="9">
                  <c:v>2.2495058319838921</c:v>
                </c:pt>
                <c:pt idx="10">
                  <c:v>2.1883762795476702</c:v>
                </c:pt>
                <c:pt idx="11">
                  <c:v>2.1164829047523694</c:v>
                </c:pt>
                <c:pt idx="12">
                  <c:v>2.032996914205051</c:v>
                </c:pt>
                <c:pt idx="13">
                  <c:v>1.9374662078439171</c:v>
                </c:pt>
                <c:pt idx="14">
                  <c:v>1.8299776892569444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F272-400B-B33A-DE67DDC6735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equation'!$BC$20:$BC$34</c:f>
              <c:numCache>
                <c:formatCode>General</c:formatCode>
                <c:ptCount val="15"/>
                <c:pt idx="0">
                  <c:v>2.0678720640824988</c:v>
                </c:pt>
                <c:pt idx="1">
                  <c:v>2.060769624807715</c:v>
                </c:pt>
                <c:pt idx="2">
                  <c:v>2.0519598918584698</c:v>
                </c:pt>
                <c:pt idx="3">
                  <c:v>2.041053085246153</c:v>
                </c:pt>
                <c:pt idx="4">
                  <c:v>2.0275815500901309</c:v>
                </c:pt>
                <c:pt idx="5">
                  <c:v>2.0109901610367</c:v>
                </c:pt>
                <c:pt idx="6">
                  <c:v>1.9906288970895438</c:v>
                </c:pt>
                <c:pt idx="7">
                  <c:v>1.9657498890267122</c:v>
                </c:pt>
                <c:pt idx="8">
                  <c:v>1.9355121940748179</c:v>
                </c:pt>
                <c:pt idx="9">
                  <c:v>1.8989985590847858</c:v>
                </c:pt>
                <c:pt idx="10">
                  <c:v>1.8552492266819842</c:v>
                </c:pt>
                <c:pt idx="11">
                  <c:v>1.8033179367237619</c:v>
                </c:pt>
                <c:pt idx="12">
                  <c:v>1.7423539650979758</c:v>
                </c:pt>
                <c:pt idx="13">
                  <c:v>1.671710493808449</c:v>
                </c:pt>
                <c:pt idx="14">
                  <c:v>1.5910732225040647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F272-400B-B33A-DE67DDC67355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equation'!$BD$20:$BD$34</c:f>
              <c:numCache>
                <c:formatCode>General</c:formatCode>
                <c:ptCount val="15"/>
                <c:pt idx="0">
                  <c:v>1.7060401138368371</c:v>
                </c:pt>
                <c:pt idx="1">
                  <c:v>1.7012028162856354</c:v>
                </c:pt>
                <c:pt idx="2">
                  <c:v>1.6951946333725292</c:v>
                </c:pt>
                <c:pt idx="3">
                  <c:v>1.687743821589901</c:v>
                </c:pt>
                <c:pt idx="4">
                  <c:v>1.6785219079502016</c:v>
                </c:pt>
                <c:pt idx="5">
                  <c:v>1.6671352735262688</c:v>
                </c:pt>
                <c:pt idx="6">
                  <c:v>1.6531174020378994</c:v>
                </c:pt>
                <c:pt idx="7">
                  <c:v>1.6359231164456134</c:v>
                </c:pt>
                <c:pt idx="8">
                  <c:v>1.614926791241331</c:v>
                </c:pt>
                <c:pt idx="9">
                  <c:v>1.5894273250155679</c:v>
                </c:pt>
                <c:pt idx="10">
                  <c:v>1.5586634794293472</c:v>
                </c:pt>
                <c:pt idx="11">
                  <c:v>1.5218437969263037</c:v>
                </c:pt>
                <c:pt idx="12">
                  <c:v>1.4781952788504999</c:v>
                </c:pt>
                <c:pt idx="13">
                  <c:v>1.427033730831587</c:v>
                </c:pt>
                <c:pt idx="14">
                  <c:v>1.3678554840276251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F272-400B-B33A-DE67DDC6735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equation'!$BE$20:$BE$34</c:f>
              <c:numCache>
                <c:formatCode>General</c:formatCode>
                <c:ptCount val="15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F272-400B-B33A-DE67DDC6735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equation'!$BF$20:$BF$34</c:f>
              <c:numCache>
                <c:formatCode>General</c:formatCode>
                <c:ptCount val="15"/>
                <c:pt idx="0">
                  <c:v>10.42889693766659</c:v>
                </c:pt>
                <c:pt idx="1">
                  <c:v>10.250724030253298</c:v>
                </c:pt>
                <c:pt idx="2">
                  <c:v>10.036390143542041</c:v>
                </c:pt>
                <c:pt idx="3">
                  <c:v>9.7807560710730161</c:v>
                </c:pt>
                <c:pt idx="4">
                  <c:v>9.4789611277220001</c:v>
                </c:pt>
                <c:pt idx="5">
                  <c:v>9.1269353097830876</c:v>
                </c:pt>
                <c:pt idx="6">
                  <c:v>8.7220407884732492</c:v>
                </c:pt>
                <c:pt idx="7">
                  <c:v>8.2637870083975482</c:v>
                </c:pt>
                <c:pt idx="8">
                  <c:v>7.7545119300678378</c:v>
                </c:pt>
                <c:pt idx="9">
                  <c:v>7.1998755984390792</c:v>
                </c:pt>
                <c:pt idx="10">
                  <c:v>6.6089955589202303</c:v>
                </c:pt>
                <c:pt idx="11">
                  <c:v>5.9940910529622142</c:v>
                </c:pt>
                <c:pt idx="12">
                  <c:v>5.3696026501237633</c:v>
                </c:pt>
                <c:pt idx="13">
                  <c:v>4.7508937382104177</c:v>
                </c:pt>
                <c:pt idx="14">
                  <c:v>4.1527687057828588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F272-400B-B33A-DE67DDC6735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equation'!$BG$20:$BG$34</c:f>
              <c:numCache>
                <c:formatCode>General</c:formatCode>
                <c:ptCount val="15"/>
                <c:pt idx="0">
                  <c:v>9.8496995756786596</c:v>
                </c:pt>
                <c:pt idx="1">
                  <c:v>9.6906168020073338</c:v>
                </c:pt>
                <c:pt idx="2">
                  <c:v>9.4988466296143503</c:v>
                </c:pt>
                <c:pt idx="3">
                  <c:v>9.2695496747039243</c:v>
                </c:pt>
                <c:pt idx="4">
                  <c:v>8.9980399788733951</c:v>
                </c:pt>
                <c:pt idx="5">
                  <c:v>8.6802297010579501</c:v>
                </c:pt>
                <c:pt idx="6">
                  <c:v>8.3132023864727511</c:v>
                </c:pt>
                <c:pt idx="7">
                  <c:v>7.8958744888056396</c:v>
                </c:pt>
                <c:pt idx="8">
                  <c:v>7.429657726701449</c:v>
                </c:pt>
                <c:pt idx="9">
                  <c:v>6.9189878630996118</c:v>
                </c:pt>
                <c:pt idx="10">
                  <c:v>6.3715596353153465</c:v>
                </c:pt>
                <c:pt idx="11">
                  <c:v>5.7981270603627522</c:v>
                </c:pt>
                <c:pt idx="12">
                  <c:v>5.211806766486645</c:v>
                </c:pt>
                <c:pt idx="13">
                  <c:v>4.626947012646891</c:v>
                </c:pt>
                <c:pt idx="14">
                  <c:v>4.0577544606809273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F272-400B-B33A-DE67DDC6735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equation'!$BH$20:$BH$34</c:f>
              <c:numCache>
                <c:formatCode>General</c:formatCode>
                <c:ptCount val="15"/>
                <c:pt idx="0">
                  <c:v>9.2103004884690822</c:v>
                </c:pt>
                <c:pt idx="1">
                  <c:v>9.0710552475073367</c:v>
                </c:pt>
                <c:pt idx="2">
                  <c:v>8.9028096676054798</c:v>
                </c:pt>
                <c:pt idx="3">
                  <c:v>8.7010803390606863</c:v>
                </c:pt>
                <c:pt idx="4">
                  <c:v>8.4614205095168007</c:v>
                </c:pt>
                <c:pt idx="5">
                  <c:v>8.1797934267344861</c:v>
                </c:pt>
                <c:pt idx="6">
                  <c:v>7.853069751536597</c:v>
                </c:pt>
                <c:pt idx="7">
                  <c:v>7.4796235692563302</c:v>
                </c:pt>
                <c:pt idx="8">
                  <c:v>7.0599604080870808</c:v>
                </c:pt>
                <c:pt idx="9">
                  <c:v>6.5972651403638611</c:v>
                </c:pt>
                <c:pt idx="10">
                  <c:v>6.0977247363948672</c:v>
                </c:pt>
                <c:pt idx="11">
                  <c:v>5.570483258652696</c:v>
                </c:pt>
                <c:pt idx="12">
                  <c:v>5.0271417353865164</c:v>
                </c:pt>
                <c:pt idx="13">
                  <c:v>4.4808210601307179</c:v>
                </c:pt>
                <c:pt idx="14">
                  <c:v>3.9449307508188474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F272-400B-B33A-DE67DDC6735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equation'!$BI$20:$BI$34</c:f>
              <c:numCache>
                <c:formatCode>General</c:formatCode>
                <c:ptCount val="15"/>
                <c:pt idx="0">
                  <c:v>8.5190282749061321</c:v>
                </c:pt>
                <c:pt idx="1">
                  <c:v>8.3997652126574618</c:v>
                </c:pt>
                <c:pt idx="2">
                  <c:v>8.255301474848233</c:v>
                </c:pt>
                <c:pt idx="3">
                  <c:v>8.0815625803466347</c:v>
                </c:pt>
                <c:pt idx="4">
                  <c:v>7.8744091610171587</c:v>
                </c:pt>
                <c:pt idx="5">
                  <c:v>7.6299379165980046</c:v>
                </c:pt>
                <c:pt idx="6">
                  <c:v>7.3448980596302311</c:v>
                </c:pt>
                <c:pt idx="7">
                  <c:v>7.0172111122381269</c:v>
                </c:pt>
                <c:pt idx="8">
                  <c:v>6.6465478701188117</c:v>
                </c:pt>
                <c:pt idx="9">
                  <c:v>6.2348745604152827</c:v>
                </c:pt>
                <c:pt idx="10">
                  <c:v>5.7868433072755838</c:v>
                </c:pt>
                <c:pt idx="11">
                  <c:v>5.3098897356288717</c:v>
                </c:pt>
                <c:pt idx="12">
                  <c:v>4.8139323331933657</c:v>
                </c:pt>
                <c:pt idx="13">
                  <c:v>4.3106500377980108</c:v>
                </c:pt>
                <c:pt idx="14">
                  <c:v>3.8124275927416442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F272-400B-B33A-DE67DDC6735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equation'!$BJ$20:$BJ$34</c:f>
              <c:numCache>
                <c:formatCode>General</c:formatCode>
                <c:ptCount val="15"/>
                <c:pt idx="0">
                  <c:v>7.7883429565619595</c:v>
                </c:pt>
                <c:pt idx="1">
                  <c:v>7.6885412958161172</c:v>
                </c:pt>
                <c:pt idx="2">
                  <c:v>7.5673293700644866</c:v>
                </c:pt>
                <c:pt idx="3">
                  <c:v>7.4210851114151106</c:v>
                </c:pt>
                <c:pt idx="4">
                  <c:v>7.2460412035620694</c:v>
                </c:pt>
                <c:pt idx="5">
                  <c:v>7.0385160675062277</c:v>
                </c:pt>
                <c:pt idx="6">
                  <c:v>6.7952479311825931</c:v>
                </c:pt>
                <c:pt idx="7">
                  <c:v>6.5138307524277339</c:v>
                </c:pt>
                <c:pt idx="8">
                  <c:v>6.1932243972721324</c:v>
                </c:pt>
                <c:pt idx="9">
                  <c:v>5.8342755161709485</c:v>
                </c:pt>
                <c:pt idx="10">
                  <c:v>5.440148203519021</c:v>
                </c:pt>
                <c:pt idx="11">
                  <c:v>5.0165404242143632</c:v>
                </c:pt>
                <c:pt idx="12">
                  <c:v>4.5715723928279148</c:v>
                </c:pt>
                <c:pt idx="13">
                  <c:v>4.115288825736596</c:v>
                </c:pt>
                <c:pt idx="14">
                  <c:v>3.6588114391513926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F272-400B-B33A-DE67DDC6735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equation'!$BK$20:$BK$34</c:f>
              <c:numCache>
                <c:formatCode>General</c:formatCode>
                <c:ptCount val="15"/>
                <c:pt idx="0">
                  <c:v>7.0341821717837583</c:v>
                </c:pt>
                <c:pt idx="1">
                  <c:v>6.952671574392328</c:v>
                </c:pt>
                <c:pt idx="2">
                  <c:v>6.8534018817852953</c:v>
                </c:pt>
                <c:pt idx="3">
                  <c:v>6.7332312062145503</c:v>
                </c:pt>
                <c:pt idx="4">
                  <c:v>6.5888170506880819</c:v>
                </c:pt>
                <c:pt idx="5">
                  <c:v>6.41678331328119</c:v>
                </c:pt>
                <c:pt idx="6">
                  <c:v>6.2139750284124995</c:v>
                </c:pt>
                <c:pt idx="7">
                  <c:v>5.9778074621483608</c:v>
                </c:pt>
                <c:pt idx="8">
                  <c:v>5.7066974170046514</c:v>
                </c:pt>
                <c:pt idx="9">
                  <c:v>5.4005359295109301</c:v>
                </c:pt>
                <c:pt idx="10">
                  <c:v>5.0611272213609233</c:v>
                </c:pt>
                <c:pt idx="11">
                  <c:v>4.6924897592673442</c:v>
                </c:pt>
                <c:pt idx="12">
                  <c:v>4.3009080613814863</c:v>
                </c:pt>
                <c:pt idx="13">
                  <c:v>3.8946538051311279</c:v>
                </c:pt>
                <c:pt idx="14">
                  <c:v>3.4833651072820584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F272-400B-B33A-DE67DDC6735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equation'!$BL$20:$BL$34</c:f>
              <c:numCache>
                <c:formatCode>General</c:formatCode>
                <c:ptCount val="15"/>
                <c:pt idx="0">
                  <c:v>6.274693331603447</c:v>
                </c:pt>
                <c:pt idx="1">
                  <c:v>6.2097528403727917</c:v>
                </c:pt>
                <c:pt idx="2">
                  <c:v>6.1304433857325886</c:v>
                </c:pt>
                <c:pt idx="3">
                  <c:v>6.0341106417931112</c:v>
                </c:pt>
                <c:pt idx="4">
                  <c:v>5.9178701366872071</c:v>
                </c:pt>
                <c:pt idx="5">
                  <c:v>5.7787192970219081</c:v>
                </c:pt>
                <c:pt idx="6">
                  <c:v>5.6137203443744017</c:v>
                </c:pt>
                <c:pt idx="7">
                  <c:v>5.4202652625842713</c:v>
                </c:pt>
                <c:pt idx="8">
                  <c:v>5.1964221149916181</c:v>
                </c:pt>
                <c:pt idx="9">
                  <c:v>4.941341114607301</c:v>
                </c:pt>
                <c:pt idx="10">
                  <c:v>4.6556702712894733</c:v>
                </c:pt>
                <c:pt idx="11">
                  <c:v>4.3419005942915678</c:v>
                </c:pt>
                <c:pt idx="12">
                  <c:v>4.0045421121017757</c:v>
                </c:pt>
                <c:pt idx="13">
                  <c:v>3.6500395776926537</c:v>
                </c:pt>
                <c:pt idx="14">
                  <c:v>3.2863805721085217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F272-400B-B33A-DE67DDC6735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equation'!$BM$20:$BM$34</c:f>
              <c:numCache>
                <c:formatCode>General</c:formatCode>
                <c:ptCount val="15"/>
                <c:pt idx="0">
                  <c:v>5.528539739710677</c:v>
                </c:pt>
                <c:pt idx="1">
                  <c:v>5.4780635859909887</c:v>
                </c:pt>
                <c:pt idx="2">
                  <c:v>5.4162499163258806</c:v>
                </c:pt>
                <c:pt idx="3">
                  <c:v>5.3409172532374676</c:v>
                </c:pt>
                <c:pt idx="4">
                  <c:v>5.2496479328661545</c:v>
                </c:pt>
                <c:pt idx="5">
                  <c:v>5.1398561234835274</c:v>
                </c:pt>
                <c:pt idx="6">
                  <c:v>5.0089098944740771</c:v>
                </c:pt>
                <c:pt idx="7">
                  <c:v>4.8543202248941402</c:v>
                </c:pt>
                <c:pt idx="8">
                  <c:v>4.6740033859337933</c:v>
                </c:pt>
                <c:pt idx="9">
                  <c:v>4.4666095398880525</c:v>
                </c:pt>
                <c:pt idx="10">
                  <c:v>4.2318889855063224</c:v>
                </c:pt>
                <c:pt idx="11">
                  <c:v>3.971040983042557</c:v>
                </c:pt>
                <c:pt idx="12">
                  <c:v>3.6869663612328538</c:v>
                </c:pt>
                <c:pt idx="13">
                  <c:v>3.3843366022865391</c:v>
                </c:pt>
                <c:pt idx="14">
                  <c:v>3.0694112984131214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F272-400B-B33A-DE67DDC6735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equation'!$BN$20:$BN$34</c:f>
              <c:numCache>
                <c:formatCode>General</c:formatCode>
                <c:ptCount val="15"/>
                <c:pt idx="0">
                  <c:v>4.8131034891297899</c:v>
                </c:pt>
                <c:pt idx="1">
                  <c:v>4.7748008051048725</c:v>
                </c:pt>
                <c:pt idx="2">
                  <c:v>4.7277712922453627</c:v>
                </c:pt>
                <c:pt idx="3">
                  <c:v>4.670271357734701</c:v>
                </c:pt>
                <c:pt idx="4">
                  <c:v>4.6003338338408062</c:v>
                </c:pt>
                <c:pt idx="5">
                  <c:v>4.5158033850324664</c:v>
                </c:pt>
                <c:pt idx="6">
                  <c:v>4.4144107111219038</c:v>
                </c:pt>
                <c:pt idx="7">
                  <c:v>4.2938978835067028</c:v>
                </c:pt>
                <c:pt idx="8">
                  <c:v>4.1522045894694424</c:v>
                </c:pt>
                <c:pt idx="9">
                  <c:v>3.9877174396123043</c:v>
                </c:pt>
                <c:pt idx="10">
                  <c:v>3.7995702552373491</c:v>
                </c:pt>
                <c:pt idx="11">
                  <c:v>3.587962649990426</c:v>
                </c:pt>
                <c:pt idx="12">
                  <c:v>3.3544410938877864</c:v>
                </c:pt>
                <c:pt idx="13">
                  <c:v>3.1020694308776795</c:v>
                </c:pt>
                <c:pt idx="14">
                  <c:v>2.8354159761044069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F272-400B-B33A-DE67DDC6735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equation'!$BO$20:$BO$34</c:f>
              <c:numCache>
                <c:formatCode>General</c:formatCode>
                <c:ptCount val="15"/>
                <c:pt idx="0">
                  <c:v>4.142942126285373</c:v>
                </c:pt>
                <c:pt idx="1">
                  <c:v>4.1145316818939488</c:v>
                </c:pt>
                <c:pt idx="2">
                  <c:v>4.0795619178125166</c:v>
                </c:pt>
                <c:pt idx="3">
                  <c:v>4.0366768316744563</c:v>
                </c:pt>
                <c:pt idx="4">
                  <c:v>3.9843219485377559</c:v>
                </c:pt>
                <c:pt idx="5">
                  <c:v>3.9207576550005006</c:v>
                </c:pt>
                <c:pt idx="6">
                  <c:v>3.8440986223060856</c:v>
                </c:pt>
                <c:pt idx="7">
                  <c:v>3.7523897630624155</c:v>
                </c:pt>
                <c:pt idx="8">
                  <c:v>3.643728975271924</c:v>
                </c:pt>
                <c:pt idx="9">
                  <c:v>3.5164435805596921</c:v>
                </c:pt>
                <c:pt idx="10">
                  <c:v>3.3693191902861708</c:v>
                </c:pt>
                <c:pt idx="11">
                  <c:v>3.2018657209159636</c:v>
                </c:pt>
                <c:pt idx="12">
                  <c:v>3.0145864337169295</c:v>
                </c:pt>
                <c:pt idx="13">
                  <c:v>2.8091966718693122</c:v>
                </c:pt>
                <c:pt idx="14">
                  <c:v>2.5887277196903731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F272-400B-B33A-DE67DDC6735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equation'!$BP$20:$BP$34</c:f>
              <c:numCache>
                <c:formatCode>General</c:formatCode>
                <c:ptCount val="15"/>
                <c:pt idx="0">
                  <c:v>3.5287730727470135</c:v>
                </c:pt>
                <c:pt idx="1">
                  <c:v>3.5081406854367176</c:v>
                </c:pt>
                <c:pt idx="2">
                  <c:v>3.4826870269908237</c:v>
                </c:pt>
                <c:pt idx="3">
                  <c:v>3.4513847021797917</c:v>
                </c:pt>
                <c:pt idx="4">
                  <c:v>3.4130392868716943</c:v>
                </c:pt>
                <c:pt idx="5">
                  <c:v>3.3662892965554532</c:v>
                </c:pt>
                <c:pt idx="6">
                  <c:v>3.3096224936981167</c:v>
                </c:pt>
                <c:pt idx="7">
                  <c:v>3.2414165638082761</c:v>
                </c:pt>
                <c:pt idx="8">
                  <c:v>3.1600131574240744</c:v>
                </c:pt>
                <c:pt idx="9">
                  <c:v>3.0638335688891698</c:v>
                </c:pt>
                <c:pt idx="10">
                  <c:v>2.9515405416538938</c:v>
                </c:pt>
                <c:pt idx="11">
                  <c:v>2.8222424962594439</c:v>
                </c:pt>
                <c:pt idx="12">
                  <c:v>2.6757233343725368</c:v>
                </c:pt>
                <c:pt idx="13">
                  <c:v>2.5126644004964795</c:v>
                </c:pt>
                <c:pt idx="14">
                  <c:v>2.3348098724713719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F272-400B-B33A-DE67DDC6735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equation'!$BQ$20:$BQ$34</c:f>
              <c:numCache>
                <c:formatCode>General</c:formatCode>
                <c:ptCount val="15"/>
                <c:pt idx="0">
                  <c:v>2.9770992366412217</c:v>
                </c:pt>
                <c:pt idx="1">
                  <c:v>2.9624003038359286</c:v>
                </c:pt>
                <c:pt idx="2">
                  <c:v>2.9442294989147868</c:v>
                </c:pt>
                <c:pt idx="3">
                  <c:v>2.9218270784070421</c:v>
                </c:pt>
                <c:pt idx="4">
                  <c:v>2.8942989500049277</c:v>
                </c:pt>
                <c:pt idx="5">
                  <c:v>2.8606097419462975</c:v>
                </c:pt>
                <c:pt idx="6">
                  <c:v>2.8195853015278045</c:v>
                </c:pt>
                <c:pt idx="7">
                  <c:v>2.7699303104441215</c:v>
                </c:pt>
                <c:pt idx="8">
                  <c:v>2.7102680197336131</c:v>
                </c:pt>
                <c:pt idx="9">
                  <c:v>2.6392096905713478</c:v>
                </c:pt>
                <c:pt idx="10">
                  <c:v>2.5554602539098847</c:v>
                </c:pt>
                <c:pt idx="11">
                  <c:v>2.4579627910242459</c:v>
                </c:pt>
                <c:pt idx="12">
                  <c:v>2.3460766257082883</c:v>
                </c:pt>
                <c:pt idx="13">
                  <c:v>2.2197719419246043</c:v>
                </c:pt>
                <c:pt idx="14">
                  <c:v>2.0798097044529995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F272-400B-B33A-DE67DDC6735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equation'!$BR$20:$BR$34</c:f>
              <c:numCache>
                <c:formatCode>General</c:formatCode>
                <c:ptCount val="15"/>
                <c:pt idx="0">
                  <c:v>2.490421455938697</c:v>
                </c:pt>
                <c:pt idx="1">
                  <c:v>2.4801271860095389</c:v>
                </c:pt>
                <c:pt idx="2">
                  <c:v>2.4673784104389083</c:v>
                </c:pt>
                <c:pt idx="3">
                  <c:v>2.4516255770552982</c:v>
                </c:pt>
                <c:pt idx="4">
                  <c:v>2.4322151574947006</c:v>
                </c:pt>
                <c:pt idx="5">
                  <c:v>2.408380120732597</c:v>
                </c:pt>
                <c:pt idx="6">
                  <c:v>2.3792353096249821</c:v>
                </c:pt>
                <c:pt idx="7">
                  <c:v>2.3437814647973902</c:v>
                </c:pt>
                <c:pt idx="8">
                  <c:v>2.3009228613644601</c:v>
                </c:pt>
                <c:pt idx="9">
                  <c:v>2.2495045524364046</c:v>
                </c:pt>
                <c:pt idx="10">
                  <c:v>2.1883755105096943</c:v>
                </c:pt>
                <c:pt idx="11">
                  <c:v>2.1164827021054857</c:v>
                </c:pt>
                <c:pt idx="12">
                  <c:v>2.0329973231466827</c:v>
                </c:pt>
                <c:pt idx="13">
                  <c:v>1.937467255791808</c:v>
                </c:pt>
                <c:pt idx="14">
                  <c:v>1.8299793785916618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F272-400B-B33A-DE67DDC67355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equation'!$BS$20:$BS$34</c:f>
              <c:numCache>
                <c:formatCode>General</c:formatCode>
                <c:ptCount val="15"/>
                <c:pt idx="0">
                  <c:v>2.0678685047720045</c:v>
                </c:pt>
                <c:pt idx="1">
                  <c:v>2.0607661822985466</c:v>
                </c:pt>
                <c:pt idx="2">
                  <c:v>2.0519565932259125</c:v>
                </c:pt>
                <c:pt idx="3">
                  <c:v>2.0410499632022239</c:v>
                </c:pt>
                <c:pt idx="4">
                  <c:v>2.0275786438130825</c:v>
                </c:pt>
                <c:pt idx="5">
                  <c:v>2.0109875169319547</c:v>
                </c:pt>
                <c:pt idx="6">
                  <c:v>1.9906265693517975</c:v>
                </c:pt>
                <c:pt idx="7">
                  <c:v>1.9657479398095519</c:v>
                </c:pt>
                <c:pt idx="8">
                  <c:v>1.9355106930001926</c:v>
                </c:pt>
                <c:pt idx="9">
                  <c:v>1.898997581751954</c:v>
                </c:pt>
                <c:pt idx="10">
                  <c:v>1.8552488517891519</c:v>
                </c:pt>
                <c:pt idx="11">
                  <c:v>1.8033182414373128</c:v>
                </c:pt>
                <c:pt idx="12">
                  <c:v>1.7423550184507584</c:v>
                </c:pt>
                <c:pt idx="13">
                  <c:v>1.6717123482378644</c:v>
                </c:pt>
                <c:pt idx="14">
                  <c:v>1.5910759041777636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F272-400B-B33A-DE67DDC67355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equation'!$BT$20:$BT$34</c:f>
              <c:numCache>
                <c:formatCode>General</c:formatCode>
                <c:ptCount val="15"/>
                <c:pt idx="0">
                  <c:v>1.7060367454068244</c:v>
                </c:pt>
                <c:pt idx="1">
                  <c:v>1.7011995637949837</c:v>
                </c:pt>
                <c:pt idx="2">
                  <c:v>1.6951915240423798</c:v>
                </c:pt>
                <c:pt idx="3">
                  <c:v>1.6877408884982084</c:v>
                </c:pt>
                <c:pt idx="4">
                  <c:v>1.6785191910021688</c:v>
                </c:pt>
                <c:pt idx="5">
                  <c:v>1.6671328204250488</c:v>
                </c:pt>
                <c:pt idx="6">
                  <c:v>1.6531152691496926</c:v>
                </c:pt>
                <c:pt idx="7">
                  <c:v>1.6359213693918624</c:v>
                </c:pt>
                <c:pt idx="8">
                  <c:v>1.6149255049722429</c:v>
                </c:pt>
                <c:pt idx="9">
                  <c:v>1.5894265830293828</c:v>
                </c:pt>
                <c:pt idx="10">
                  <c:v>1.5586633717169749</c:v>
                </c:pt>
                <c:pt idx="11">
                  <c:v>1.5218444161741047</c:v>
                </c:pt>
                <c:pt idx="12">
                  <c:v>1.478196714478542</c:v>
                </c:pt>
                <c:pt idx="13">
                  <c:v>1.4270360606510817</c:v>
                </c:pt>
                <c:pt idx="14">
                  <c:v>1.3678587637367461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F272-400B-B33A-DE67DDC67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equation'!$AO$36:$AO$50</c:f>
              <c:numCache>
                <c:formatCode>General</c:formatCode>
                <c:ptCount val="15"/>
                <c:pt idx="0">
                  <c:v>7.3333800697982301E-2</c:v>
                </c:pt>
                <c:pt idx="1">
                  <c:v>7.5000442265707123E-2</c:v>
                </c:pt>
                <c:pt idx="2">
                  <c:v>7.7083744225363154E-2</c:v>
                </c:pt>
                <c:pt idx="3">
                  <c:v>7.9687871674933158E-2</c:v>
                </c:pt>
                <c:pt idx="4">
                  <c:v>8.2943030986895677E-2</c:v>
                </c:pt>
                <c:pt idx="5">
                  <c:v>8.7011980126848826E-2</c:v>
                </c:pt>
                <c:pt idx="6">
                  <c:v>9.2098166551790289E-2</c:v>
                </c:pt>
                <c:pt idx="7">
                  <c:v>9.8455899582967105E-2</c:v>
                </c:pt>
                <c:pt idx="8">
                  <c:v>0.1064030658719381</c:v>
                </c:pt>
                <c:pt idx="9">
                  <c:v>0.11633702373315187</c:v>
                </c:pt>
                <c:pt idx="10">
                  <c:v>0.12875447105966906</c:v>
                </c:pt>
                <c:pt idx="11">
                  <c:v>0.14427628021781555</c:v>
                </c:pt>
                <c:pt idx="12">
                  <c:v>0.16367854166549867</c:v>
                </c:pt>
                <c:pt idx="13">
                  <c:v>0.18793136847510261</c:v>
                </c:pt>
                <c:pt idx="14">
                  <c:v>0.2182474019871074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9A7-4890-9FA5-87B61A5B5C5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equation'!$AP$36:$AP$50</c:f>
              <c:numCache>
                <c:formatCode>General</c:formatCode>
                <c:ptCount val="15"/>
                <c:pt idx="0">
                  <c:v>9.5887813916340048E-2</c:v>
                </c:pt>
                <c:pt idx="1">
                  <c:v>9.75544580599534E-2</c:v>
                </c:pt>
                <c:pt idx="2">
                  <c:v>9.9637763239470101E-2</c:v>
                </c:pt>
                <c:pt idx="3">
                  <c:v>0.10224189471386595</c:v>
                </c:pt>
                <c:pt idx="4">
                  <c:v>0.10549705905686083</c:v>
                </c:pt>
                <c:pt idx="5">
                  <c:v>0.10956601448560438</c:v>
                </c:pt>
                <c:pt idx="6">
                  <c:v>0.11465220877153381</c:v>
                </c:pt>
                <c:pt idx="7">
                  <c:v>0.12100995162894562</c:v>
                </c:pt>
                <c:pt idx="8">
                  <c:v>0.1289571302007104</c:v>
                </c:pt>
                <c:pt idx="9">
                  <c:v>0.13889110341541638</c:v>
                </c:pt>
                <c:pt idx="10">
                  <c:v>0.15130856993379879</c:v>
                </c:pt>
                <c:pt idx="11">
                  <c:v>0.16683040308177685</c:v>
                </c:pt>
                <c:pt idx="12">
                  <c:v>0.1862326945167494</c:v>
                </c:pt>
                <c:pt idx="13">
                  <c:v>0.21048555881046513</c:v>
                </c:pt>
                <c:pt idx="14">
                  <c:v>0.24080163917760974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9A7-4890-9FA5-87B61A5B5C5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equation'!$AQ$36:$AQ$50</c:f>
              <c:numCache>
                <c:formatCode>General</c:formatCode>
                <c:ptCount val="15"/>
                <c:pt idx="0">
                  <c:v>0.10152631722092943</c:v>
                </c:pt>
                <c:pt idx="1">
                  <c:v>0.10319296200851494</c:v>
                </c:pt>
                <c:pt idx="2">
                  <c:v>0.1052762679929968</c:v>
                </c:pt>
                <c:pt idx="3">
                  <c:v>0.10788040047359918</c:v>
                </c:pt>
                <c:pt idx="4">
                  <c:v>0.1111355660743521</c:v>
                </c:pt>
                <c:pt idx="5">
                  <c:v>0.11520452307529323</c:v>
                </c:pt>
                <c:pt idx="6">
                  <c:v>0.1202907193264697</c:v>
                </c:pt>
                <c:pt idx="7">
                  <c:v>0.12664846464044027</c:v>
                </c:pt>
                <c:pt idx="8">
                  <c:v>0.13459564628290346</c:v>
                </c:pt>
                <c:pt idx="9">
                  <c:v>0.14452962333598246</c:v>
                </c:pt>
                <c:pt idx="10">
                  <c:v>0.15694709465233123</c:v>
                </c:pt>
                <c:pt idx="11">
                  <c:v>0.1724689337977672</c:v>
                </c:pt>
                <c:pt idx="12">
                  <c:v>0.19187123272956211</c:v>
                </c:pt>
                <c:pt idx="13">
                  <c:v>0.21612410639430579</c:v>
                </c:pt>
                <c:pt idx="14">
                  <c:v>0.24644019847523535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9A7-4890-9FA5-87B61A5B5C5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equation'!$AR$36:$AR$50</c:f>
              <c:numCache>
                <c:formatCode>General</c:formatCode>
                <c:ptCount val="15"/>
                <c:pt idx="0">
                  <c:v>0.10857444635166623</c:v>
                </c:pt>
                <c:pt idx="1">
                  <c:v>0.11024109194421691</c:v>
                </c:pt>
                <c:pt idx="2">
                  <c:v>0.11232439893490526</c:v>
                </c:pt>
                <c:pt idx="3">
                  <c:v>0.11492853267326568</c:v>
                </c:pt>
                <c:pt idx="4">
                  <c:v>0.1181836998462162</c:v>
                </c:pt>
                <c:pt idx="5">
                  <c:v>0.12225265881240437</c:v>
                </c:pt>
                <c:pt idx="6">
                  <c:v>0.12733885752013957</c:v>
                </c:pt>
                <c:pt idx="7">
                  <c:v>0.13369660590480856</c:v>
                </c:pt>
                <c:pt idx="8">
                  <c:v>0.14164379138564484</c:v>
                </c:pt>
                <c:pt idx="9">
                  <c:v>0.15157777323669017</c:v>
                </c:pt>
                <c:pt idx="10">
                  <c:v>0.1639952505504968</c:v>
                </c:pt>
                <c:pt idx="11">
                  <c:v>0.1795170971927551</c:v>
                </c:pt>
                <c:pt idx="12">
                  <c:v>0.19891940549557799</c:v>
                </c:pt>
                <c:pt idx="13">
                  <c:v>0.22317229087410659</c:v>
                </c:pt>
                <c:pt idx="14">
                  <c:v>0.25348839759726732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9A7-4890-9FA5-87B61A5B5C5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equation'!$AS$36:$AS$50</c:f>
              <c:numCache>
                <c:formatCode>General</c:formatCode>
                <c:ptCount val="15"/>
                <c:pt idx="0">
                  <c:v>0.11738460776508723</c:v>
                </c:pt>
                <c:pt idx="1">
                  <c:v>0.11905125436384438</c:v>
                </c:pt>
                <c:pt idx="2">
                  <c:v>0.1211345626122908</c:v>
                </c:pt>
                <c:pt idx="3">
                  <c:v>0.12373869792284882</c:v>
                </c:pt>
                <c:pt idx="4">
                  <c:v>0.12699386706104634</c:v>
                </c:pt>
                <c:pt idx="5">
                  <c:v>0.13106282848379325</c:v>
                </c:pt>
                <c:pt idx="6">
                  <c:v>0.13614903026222691</c:v>
                </c:pt>
                <c:pt idx="7">
                  <c:v>0.14250678248526896</c:v>
                </c:pt>
                <c:pt idx="8">
                  <c:v>0.15045397276407155</c:v>
                </c:pt>
                <c:pt idx="9">
                  <c:v>0.16038796061257476</c:v>
                </c:pt>
                <c:pt idx="10">
                  <c:v>0.17280544542320375</c:v>
                </c:pt>
                <c:pt idx="11">
                  <c:v>0.18832730143649001</c:v>
                </c:pt>
                <c:pt idx="12">
                  <c:v>0.20772962145309781</c:v>
                </c:pt>
                <c:pt idx="13">
                  <c:v>0.23198252147385762</c:v>
                </c:pt>
                <c:pt idx="14">
                  <c:v>0.26229864649980733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9A7-4890-9FA5-87B61A5B5C5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equation'!$AT$36:$AT$50</c:f>
              <c:numCache>
                <c:formatCode>General</c:formatCode>
                <c:ptCount val="15"/>
                <c:pt idx="0">
                  <c:v>0.12839730953186343</c:v>
                </c:pt>
                <c:pt idx="1">
                  <c:v>0.13006395738837864</c:v>
                </c:pt>
                <c:pt idx="2">
                  <c:v>0.13214726720902267</c:v>
                </c:pt>
                <c:pt idx="3">
                  <c:v>0.13475140448482767</c:v>
                </c:pt>
                <c:pt idx="4">
                  <c:v>0.13800657607958397</c:v>
                </c:pt>
                <c:pt idx="5">
                  <c:v>0.14207554057302932</c:v>
                </c:pt>
                <c:pt idx="6">
                  <c:v>0.14716174618983599</c:v>
                </c:pt>
                <c:pt idx="7">
                  <c:v>0.15351950321084437</c:v>
                </c:pt>
                <c:pt idx="8">
                  <c:v>0.16146669948710485</c:v>
                </c:pt>
                <c:pt idx="9">
                  <c:v>0.17140069483243042</c:v>
                </c:pt>
                <c:pt idx="10">
                  <c:v>0.18381818901408736</c:v>
                </c:pt>
                <c:pt idx="11">
                  <c:v>0.19934005674115857</c:v>
                </c:pt>
                <c:pt idx="12">
                  <c:v>0.21874239139999757</c:v>
                </c:pt>
                <c:pt idx="13">
                  <c:v>0.24299530972354633</c:v>
                </c:pt>
                <c:pt idx="14">
                  <c:v>0.27331145762798226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9A7-4890-9FA5-87B61A5B5C5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equation'!$AU$36:$AU$50</c:f>
              <c:numCache>
                <c:formatCode>General</c:formatCode>
                <c:ptCount val="15"/>
                <c:pt idx="0">
                  <c:v>0.14216318674033374</c:v>
                </c:pt>
                <c:pt idx="1">
                  <c:v>0.14382983616904657</c:v>
                </c:pt>
                <c:pt idx="2">
                  <c:v>0.14591314795493757</c:v>
                </c:pt>
                <c:pt idx="3">
                  <c:v>0.14851728768730135</c:v>
                </c:pt>
                <c:pt idx="4">
                  <c:v>0.15177246235275607</c:v>
                </c:pt>
                <c:pt idx="5">
                  <c:v>0.15584143068457448</c:v>
                </c:pt>
                <c:pt idx="6">
                  <c:v>0.16092764109934748</c:v>
                </c:pt>
                <c:pt idx="7">
                  <c:v>0.16728540411781373</c:v>
                </c:pt>
                <c:pt idx="8">
                  <c:v>0.17523260789089656</c:v>
                </c:pt>
                <c:pt idx="9">
                  <c:v>0.18516661260725009</c:v>
                </c:pt>
                <c:pt idx="10">
                  <c:v>0.19758411850269197</c:v>
                </c:pt>
                <c:pt idx="11">
                  <c:v>0.21310600087199438</c:v>
                </c:pt>
                <c:pt idx="12">
                  <c:v>0.23250835383362234</c:v>
                </c:pt>
                <c:pt idx="13">
                  <c:v>0.25676129503565726</c:v>
                </c:pt>
                <c:pt idx="14">
                  <c:v>0.28707747153820096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9A7-4890-9FA5-87B61A5B5C5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equation'!$AV$36:$AV$50</c:f>
              <c:numCache>
                <c:formatCode>General</c:formatCode>
                <c:ptCount val="15"/>
                <c:pt idx="0">
                  <c:v>0.15937053325092157</c:v>
                </c:pt>
                <c:pt idx="1">
                  <c:v>0.1610371846448814</c:v>
                </c:pt>
                <c:pt idx="2">
                  <c:v>0.16312049888733116</c:v>
                </c:pt>
                <c:pt idx="3">
                  <c:v>0.16572464169039339</c:v>
                </c:pt>
                <c:pt idx="4">
                  <c:v>0.16897982019422114</c:v>
                </c:pt>
                <c:pt idx="5">
                  <c:v>0.17304879332400588</c:v>
                </c:pt>
                <c:pt idx="6">
                  <c:v>0.17813500973623675</c:v>
                </c:pt>
                <c:pt idx="7">
                  <c:v>0.18449278025152538</c:v>
                </c:pt>
                <c:pt idx="8">
                  <c:v>0.19243999339563614</c:v>
                </c:pt>
                <c:pt idx="9">
                  <c:v>0.20237400982577464</c:v>
                </c:pt>
                <c:pt idx="10">
                  <c:v>0.21479153036344767</c:v>
                </c:pt>
                <c:pt idx="11">
                  <c:v>0.23031343103553903</c:v>
                </c:pt>
                <c:pt idx="12">
                  <c:v>0.2497158068756532</c:v>
                </c:pt>
                <c:pt idx="13">
                  <c:v>0.27396877667579594</c:v>
                </c:pt>
                <c:pt idx="14">
                  <c:v>0.30428498892597439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9A7-4890-9FA5-87B61A5B5C5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equation'!$AW$36:$AW$50</c:f>
              <c:numCache>
                <c:formatCode>General</c:formatCode>
                <c:ptCount val="15"/>
                <c:pt idx="0">
                  <c:v>0.18087971638915645</c:v>
                </c:pt>
                <c:pt idx="1">
                  <c:v>0.18254637023967502</c:v>
                </c:pt>
                <c:pt idx="2">
                  <c:v>0.18462968755282322</c:v>
                </c:pt>
                <c:pt idx="3">
                  <c:v>0.18723383419425849</c:v>
                </c:pt>
                <c:pt idx="4">
                  <c:v>0.19048901749605254</c:v>
                </c:pt>
                <c:pt idx="5">
                  <c:v>0.19455799662329518</c:v>
                </c:pt>
                <c:pt idx="6">
                  <c:v>0.19964422053234843</c:v>
                </c:pt>
                <c:pt idx="7">
                  <c:v>0.20600200041866501</c:v>
                </c:pt>
                <c:pt idx="8">
                  <c:v>0.21394922527656074</c:v>
                </c:pt>
                <c:pt idx="9">
                  <c:v>0.22388325634893036</c:v>
                </c:pt>
                <c:pt idx="10">
                  <c:v>0.23630079518939237</c:v>
                </c:pt>
                <c:pt idx="11">
                  <c:v>0.25182271873996998</c:v>
                </c:pt>
                <c:pt idx="12">
                  <c:v>0.27122512317819197</c:v>
                </c:pt>
                <c:pt idx="13">
                  <c:v>0.2954781287259694</c:v>
                </c:pt>
                <c:pt idx="14">
                  <c:v>0.32579438566069113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89A7-4890-9FA5-87B61A5B5C5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equation'!$AX$36:$AX$50</c:f>
              <c:numCache>
                <c:formatCode>General</c:formatCode>
                <c:ptCount val="15"/>
                <c:pt idx="0">
                  <c:v>0.20776619531194992</c:v>
                </c:pt>
                <c:pt idx="1">
                  <c:v>0.20943285223316696</c:v>
                </c:pt>
                <c:pt idx="2">
                  <c:v>0.21151617338468823</c:v>
                </c:pt>
                <c:pt idx="3">
                  <c:v>0.21412032482408982</c:v>
                </c:pt>
                <c:pt idx="4">
                  <c:v>0.2173755141233418</c:v>
                </c:pt>
                <c:pt idx="5">
                  <c:v>0.22144450074740679</c:v>
                </c:pt>
                <c:pt idx="6">
                  <c:v>0.22653073402748797</c:v>
                </c:pt>
                <c:pt idx="7">
                  <c:v>0.23288852562758952</c:v>
                </c:pt>
                <c:pt idx="8">
                  <c:v>0.24083576512771634</c:v>
                </c:pt>
                <c:pt idx="9">
                  <c:v>0.25076981450287494</c:v>
                </c:pt>
                <c:pt idx="10">
                  <c:v>0.2631873762218232</c:v>
                </c:pt>
                <c:pt idx="11">
                  <c:v>0.27870932837050855</c:v>
                </c:pt>
                <c:pt idx="12">
                  <c:v>0.29811176855636523</c:v>
                </c:pt>
                <c:pt idx="13">
                  <c:v>0.32236481878868606</c:v>
                </c:pt>
                <c:pt idx="14">
                  <c:v>0.35268113157908709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89A7-4890-9FA5-87B61A5B5C5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equation'!$AY$36:$AY$50</c:f>
              <c:numCache>
                <c:formatCode>General</c:formatCode>
                <c:ptCount val="15"/>
                <c:pt idx="0">
                  <c:v>0.24137429396544183</c:v>
                </c:pt>
                <c:pt idx="1">
                  <c:v>0.2430409547250319</c:v>
                </c:pt>
                <c:pt idx="2">
                  <c:v>0.24512428067451944</c:v>
                </c:pt>
                <c:pt idx="3">
                  <c:v>0.24772843811137893</c:v>
                </c:pt>
                <c:pt idx="4">
                  <c:v>0.25098363490745329</c:v>
                </c:pt>
                <c:pt idx="5">
                  <c:v>0.25505263090254621</c:v>
                </c:pt>
                <c:pt idx="6">
                  <c:v>0.26013887589641232</c:v>
                </c:pt>
                <c:pt idx="7">
                  <c:v>0.266496682138745</c:v>
                </c:pt>
                <c:pt idx="8">
                  <c:v>0.27444393994166089</c:v>
                </c:pt>
                <c:pt idx="9">
                  <c:v>0.28437801219530567</c:v>
                </c:pt>
                <c:pt idx="10">
                  <c:v>0.2967956025123617</c:v>
                </c:pt>
                <c:pt idx="11">
                  <c:v>0.31231759040868179</c:v>
                </c:pt>
                <c:pt idx="12">
                  <c:v>0.33172007527908187</c:v>
                </c:pt>
                <c:pt idx="13">
                  <c:v>0.35597318136708189</c:v>
                </c:pt>
                <c:pt idx="14">
                  <c:v>0.38628956397708192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89A7-4890-9FA5-87B61A5B5C5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equation'!$AZ$36:$AZ$50</c:f>
              <c:numCache>
                <c:formatCode>General</c:formatCode>
                <c:ptCount val="15"/>
                <c:pt idx="0">
                  <c:v>0.28338441728230662</c:v>
                </c:pt>
                <c:pt idx="1">
                  <c:v>0.28505108283986302</c:v>
                </c:pt>
                <c:pt idx="2">
                  <c:v>0.28713441478680846</c:v>
                </c:pt>
                <c:pt idx="3">
                  <c:v>0.28973857972049033</c:v>
                </c:pt>
                <c:pt idx="4">
                  <c:v>0.29299378588759256</c:v>
                </c:pt>
                <c:pt idx="5">
                  <c:v>0.29706279359647048</c:v>
                </c:pt>
                <c:pt idx="6">
                  <c:v>0.3021490532325678</c:v>
                </c:pt>
                <c:pt idx="7">
                  <c:v>0.30850687777768943</c:v>
                </c:pt>
                <c:pt idx="8">
                  <c:v>0.31645415845909153</c:v>
                </c:pt>
                <c:pt idx="9">
                  <c:v>0.32638825931084414</c:v>
                </c:pt>
                <c:pt idx="10">
                  <c:v>0.33880588537553491</c:v>
                </c:pt>
                <c:pt idx="11">
                  <c:v>0.35432791795639829</c:v>
                </c:pt>
                <c:pt idx="12">
                  <c:v>0.37373045868247751</c:v>
                </c:pt>
                <c:pt idx="13">
                  <c:v>0.39798363459007657</c:v>
                </c:pt>
                <c:pt idx="14">
                  <c:v>0.42830010447457545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89A7-4890-9FA5-87B61A5B5C5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equation'!$BA$36:$BA$50</c:f>
              <c:numCache>
                <c:formatCode>General</c:formatCode>
                <c:ptCount val="15"/>
                <c:pt idx="0">
                  <c:v>0.33589707142838776</c:v>
                </c:pt>
                <c:pt idx="1">
                  <c:v>0.33756374298340203</c:v>
                </c:pt>
                <c:pt idx="2">
                  <c:v>0.33964708242716984</c:v>
                </c:pt>
                <c:pt idx="3">
                  <c:v>0.34225125673187962</c:v>
                </c:pt>
                <c:pt idx="4">
                  <c:v>0.34550647461276685</c:v>
                </c:pt>
                <c:pt idx="5">
                  <c:v>0.34957549696387585</c:v>
                </c:pt>
                <c:pt idx="6">
                  <c:v>0.35466177490276213</c:v>
                </c:pt>
                <c:pt idx="7">
                  <c:v>0.36101962232637003</c:v>
                </c:pt>
                <c:pt idx="8">
                  <c:v>0.36896693160587996</c:v>
                </c:pt>
                <c:pt idx="9">
                  <c:v>0.3789010682052672</c:v>
                </c:pt>
                <c:pt idx="10">
                  <c:v>0.39131873895450137</c:v>
                </c:pt>
                <c:pt idx="11">
                  <c:v>0.40684082739104394</c:v>
                </c:pt>
                <c:pt idx="12">
                  <c:v>0.4262434379367222</c:v>
                </c:pt>
                <c:pt idx="13">
                  <c:v>0.45049670111882012</c:v>
                </c:pt>
                <c:pt idx="14">
                  <c:v>0.48081328009644242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89A7-4890-9FA5-87B61A5B5C5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equation'!$BB$36:$BB$50</c:f>
              <c:numCache>
                <c:formatCode>General</c:formatCode>
                <c:ptCount val="15"/>
                <c:pt idx="0">
                  <c:v>0.40153788911098892</c:v>
                </c:pt>
                <c:pt idx="1">
                  <c:v>0.40320456816282557</c:v>
                </c:pt>
                <c:pt idx="2">
                  <c:v>0.40528791697762134</c:v>
                </c:pt>
                <c:pt idx="3">
                  <c:v>0.40789210299611606</c:v>
                </c:pt>
                <c:pt idx="4">
                  <c:v>0.41114733551923449</c:v>
                </c:pt>
                <c:pt idx="5">
                  <c:v>0.41521637617313245</c:v>
                </c:pt>
                <c:pt idx="6">
                  <c:v>0.420302676990505</c:v>
                </c:pt>
                <c:pt idx="7">
                  <c:v>0.42666055301222067</c:v>
                </c:pt>
                <c:pt idx="8">
                  <c:v>0.43460789803936523</c:v>
                </c:pt>
                <c:pt idx="9">
                  <c:v>0.44454207932329587</c:v>
                </c:pt>
                <c:pt idx="10">
                  <c:v>0.45695980592820928</c:v>
                </c:pt>
                <c:pt idx="11">
                  <c:v>0.4724819641843509</c:v>
                </c:pt>
                <c:pt idx="12">
                  <c:v>0.49188466200452802</c:v>
                </c:pt>
                <c:pt idx="13">
                  <c:v>0.51613803427974947</c:v>
                </c:pt>
                <c:pt idx="14">
                  <c:v>0.54645474962377616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89A7-4890-9FA5-87B61A5B5C5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equation'!$BC$36:$BC$50</c:f>
              <c:numCache>
                <c:formatCode>General</c:formatCode>
                <c:ptCount val="15"/>
                <c:pt idx="0">
                  <c:v>0.48358891121424064</c:v>
                </c:pt>
                <c:pt idx="1">
                  <c:v>0.48525559963710518</c:v>
                </c:pt>
                <c:pt idx="2">
                  <c:v>0.4873389601656859</c:v>
                </c:pt>
                <c:pt idx="3">
                  <c:v>0.48994316082641182</c:v>
                </c:pt>
                <c:pt idx="4">
                  <c:v>0.49319841165231931</c:v>
                </c:pt>
                <c:pt idx="5">
                  <c:v>0.49726747518470343</c:v>
                </c:pt>
                <c:pt idx="6">
                  <c:v>0.50235380460018375</c:v>
                </c:pt>
                <c:pt idx="7">
                  <c:v>0.50871171636953416</c:v>
                </c:pt>
                <c:pt idx="8">
                  <c:v>0.51665910608122201</c:v>
                </c:pt>
                <c:pt idx="9">
                  <c:v>0.52659334322083196</c:v>
                </c:pt>
                <c:pt idx="10">
                  <c:v>0.53901113964534431</c:v>
                </c:pt>
                <c:pt idx="11">
                  <c:v>0.55453338517598472</c:v>
                </c:pt>
                <c:pt idx="12">
                  <c:v>0.57393619208928548</c:v>
                </c:pt>
                <c:pt idx="13">
                  <c:v>0.59818970073091127</c:v>
                </c:pt>
                <c:pt idx="14">
                  <c:v>0.62850658653294333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89A7-4890-9FA5-87B61A5B5C5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equation'!$BD$36:$BD$50</c:f>
              <c:numCache>
                <c:formatCode>General</c:formatCode>
                <c:ptCount val="15"/>
                <c:pt idx="0">
                  <c:v>0.58615268884330485</c:v>
                </c:pt>
                <c:pt idx="1">
                  <c:v>0.58781938897995445</c:v>
                </c:pt>
                <c:pt idx="2">
                  <c:v>0.58990276415076637</c:v>
                </c:pt>
                <c:pt idx="3">
                  <c:v>0.59250698311428129</c:v>
                </c:pt>
                <c:pt idx="4">
                  <c:v>0.59576225681867478</c:v>
                </c:pt>
                <c:pt idx="5">
                  <c:v>0.59983134894916679</c:v>
                </c:pt>
                <c:pt idx="6">
                  <c:v>0.60491771411228179</c:v>
                </c:pt>
                <c:pt idx="7">
                  <c:v>0.61127567056617549</c:v>
                </c:pt>
                <c:pt idx="8">
                  <c:v>0.61922311613354264</c:v>
                </c:pt>
                <c:pt idx="9">
                  <c:v>0.62915742309275158</c:v>
                </c:pt>
                <c:pt idx="10">
                  <c:v>0.64157530679176289</c:v>
                </c:pt>
                <c:pt idx="11">
                  <c:v>0.65709766141552683</c:v>
                </c:pt>
                <c:pt idx="12">
                  <c:v>0.67650060469523177</c:v>
                </c:pt>
                <c:pt idx="13">
                  <c:v>0.70075428379486293</c:v>
                </c:pt>
                <c:pt idx="14">
                  <c:v>0.73107138266940197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89A7-4890-9FA5-87B61A5B5C5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equation'!$BE$36:$BE$50</c:f>
              <c:numCache>
                <c:formatCode>General</c:formatCode>
                <c:ptCount val="15"/>
                <c:pt idx="0">
                  <c:v>7.3333333333333348E-2</c:v>
                </c:pt>
                <c:pt idx="1">
                  <c:v>7.5000000000000011E-2</c:v>
                </c:pt>
                <c:pt idx="2">
                  <c:v>7.7083333333333323E-2</c:v>
                </c:pt>
                <c:pt idx="3">
                  <c:v>7.9687499999999994E-2</c:v>
                </c:pt>
                <c:pt idx="4">
                  <c:v>8.2942708333333337E-2</c:v>
                </c:pt>
                <c:pt idx="5">
                  <c:v>8.7011718749999994E-2</c:v>
                </c:pt>
                <c:pt idx="6">
                  <c:v>9.2097981770833337E-2</c:v>
                </c:pt>
                <c:pt idx="7">
                  <c:v>9.8455810546874981E-2</c:v>
                </c:pt>
                <c:pt idx="8">
                  <c:v>0.10640309651692707</c:v>
                </c:pt>
                <c:pt idx="9">
                  <c:v>0.11633720397949217</c:v>
                </c:pt>
                <c:pt idx="10">
                  <c:v>0.12875483830769854</c:v>
                </c:pt>
                <c:pt idx="11">
                  <c:v>0.14427688121795654</c:v>
                </c:pt>
                <c:pt idx="12">
                  <c:v>0.16367943485577896</c:v>
                </c:pt>
                <c:pt idx="13">
                  <c:v>0.18793262690305704</c:v>
                </c:pt>
                <c:pt idx="14">
                  <c:v>0.21824911696215457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89A7-4890-9FA5-87B61A5B5C5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equation'!$BF$36:$BF$50</c:f>
              <c:numCache>
                <c:formatCode>General</c:formatCode>
                <c:ptCount val="15"/>
                <c:pt idx="0">
                  <c:v>9.5887418005661557E-2</c:v>
                </c:pt>
                <c:pt idx="1">
                  <c:v>9.7554084672328234E-2</c:v>
                </c:pt>
                <c:pt idx="2">
                  <c:v>9.963741800566156E-2</c:v>
                </c:pt>
                <c:pt idx="3">
                  <c:v>0.10224158467232822</c:v>
                </c:pt>
                <c:pt idx="4">
                  <c:v>0.10549679300566155</c:v>
                </c:pt>
                <c:pt idx="5">
                  <c:v>0.1095658034223282</c:v>
                </c:pt>
                <c:pt idx="6">
                  <c:v>0.11465206644316153</c:v>
                </c:pt>
                <c:pt idx="7">
                  <c:v>0.1210098952192032</c:v>
                </c:pt>
                <c:pt idx="8">
                  <c:v>0.12895718118925531</c:v>
                </c:pt>
                <c:pt idx="9">
                  <c:v>0.13889128865182035</c:v>
                </c:pt>
                <c:pt idx="10">
                  <c:v>0.15130892298002677</c:v>
                </c:pt>
                <c:pt idx="11">
                  <c:v>0.16683096589028473</c:v>
                </c:pt>
                <c:pt idx="12">
                  <c:v>0.18623351952810718</c:v>
                </c:pt>
                <c:pt idx="13">
                  <c:v>0.21048671157538523</c:v>
                </c:pt>
                <c:pt idx="14">
                  <c:v>0.24080320163448282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89A7-4890-9FA5-87B61A5B5C5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equation'!$BG$36:$BG$50</c:f>
              <c:numCache>
                <c:formatCode>General</c:formatCode>
                <c:ptCount val="15"/>
                <c:pt idx="0">
                  <c:v>0.10152593917374363</c:v>
                </c:pt>
                <c:pt idx="1">
                  <c:v>0.10319260584041028</c:v>
                </c:pt>
                <c:pt idx="2">
                  <c:v>0.10527593917374363</c:v>
                </c:pt>
                <c:pt idx="3">
                  <c:v>0.10788010584041027</c:v>
                </c:pt>
                <c:pt idx="4">
                  <c:v>0.1111353141737436</c:v>
                </c:pt>
                <c:pt idx="5">
                  <c:v>0.11520432459041027</c:v>
                </c:pt>
                <c:pt idx="6">
                  <c:v>0.12029058761124362</c:v>
                </c:pt>
                <c:pt idx="7">
                  <c:v>0.12664841638728527</c:v>
                </c:pt>
                <c:pt idx="8">
                  <c:v>0.13459570235733737</c:v>
                </c:pt>
                <c:pt idx="9">
                  <c:v>0.14452980981990243</c:v>
                </c:pt>
                <c:pt idx="10">
                  <c:v>0.15694744414810882</c:v>
                </c:pt>
                <c:pt idx="11">
                  <c:v>0.17246948705836679</c:v>
                </c:pt>
                <c:pt idx="12">
                  <c:v>0.19187204069618924</c:v>
                </c:pt>
                <c:pt idx="13">
                  <c:v>0.21612523274346729</c:v>
                </c:pt>
                <c:pt idx="14">
                  <c:v>0.24644172280256482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89A7-4890-9FA5-87B61A5B5C5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equation'!$BH$36:$BH$50</c:f>
              <c:numCache>
                <c:formatCode>General</c:formatCode>
                <c:ptCount val="15"/>
                <c:pt idx="0">
                  <c:v>0.1085740906338462</c:v>
                </c:pt>
                <c:pt idx="1">
                  <c:v>0.11024075730051287</c:v>
                </c:pt>
                <c:pt idx="2">
                  <c:v>0.11232409063384619</c:v>
                </c:pt>
                <c:pt idx="3">
                  <c:v>0.11492825730051283</c:v>
                </c:pt>
                <c:pt idx="4">
                  <c:v>0.11818346563384617</c:v>
                </c:pt>
                <c:pt idx="5">
                  <c:v>0.12225247605051283</c:v>
                </c:pt>
                <c:pt idx="6">
                  <c:v>0.12733873907134616</c:v>
                </c:pt>
                <c:pt idx="7">
                  <c:v>0.13369656784738781</c:v>
                </c:pt>
                <c:pt idx="8">
                  <c:v>0.14164385381743994</c:v>
                </c:pt>
                <c:pt idx="9">
                  <c:v>0.15157796128000497</c:v>
                </c:pt>
                <c:pt idx="10">
                  <c:v>0.16399559560821139</c:v>
                </c:pt>
                <c:pt idx="11">
                  <c:v>0.17951763851846936</c:v>
                </c:pt>
                <c:pt idx="12">
                  <c:v>0.19892019215629178</c:v>
                </c:pt>
                <c:pt idx="13">
                  <c:v>0.22317338420356989</c:v>
                </c:pt>
                <c:pt idx="14">
                  <c:v>0.25348987426266745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89A7-4890-9FA5-87B61A5B5C5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equation'!$BI$36:$BI$50</c:f>
              <c:numCache>
                <c:formatCode>General</c:formatCode>
                <c:ptCount val="15"/>
                <c:pt idx="0">
                  <c:v>0.11738427995897438</c:v>
                </c:pt>
                <c:pt idx="1">
                  <c:v>0.11905094662564106</c:v>
                </c:pt>
                <c:pt idx="2">
                  <c:v>0.12113427995897438</c:v>
                </c:pt>
                <c:pt idx="3">
                  <c:v>0.12373844662564105</c:v>
                </c:pt>
                <c:pt idx="4">
                  <c:v>0.12699365495897438</c:v>
                </c:pt>
                <c:pt idx="5">
                  <c:v>0.13106266537564104</c:v>
                </c:pt>
                <c:pt idx="6">
                  <c:v>0.13614892839647438</c:v>
                </c:pt>
                <c:pt idx="7">
                  <c:v>0.14250675717251604</c:v>
                </c:pt>
                <c:pt idx="8">
                  <c:v>0.15045404314256813</c:v>
                </c:pt>
                <c:pt idx="9">
                  <c:v>0.1603881506051332</c:v>
                </c:pt>
                <c:pt idx="10">
                  <c:v>0.17280578493333956</c:v>
                </c:pt>
                <c:pt idx="11">
                  <c:v>0.18832782784359758</c:v>
                </c:pt>
                <c:pt idx="12">
                  <c:v>0.20773038148141998</c:v>
                </c:pt>
                <c:pt idx="13">
                  <c:v>0.23198357352869808</c:v>
                </c:pt>
                <c:pt idx="14">
                  <c:v>0.26230006358779567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89A7-4890-9FA5-87B61A5B5C5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equation'!$BJ$36:$BJ$50</c:f>
              <c:numCache>
                <c:formatCode>General</c:formatCode>
                <c:ptCount val="15"/>
                <c:pt idx="0">
                  <c:v>0.12839701661538466</c:v>
                </c:pt>
                <c:pt idx="1">
                  <c:v>0.13006368328205134</c:v>
                </c:pt>
                <c:pt idx="2">
                  <c:v>0.13214701661538467</c:v>
                </c:pt>
                <c:pt idx="3">
                  <c:v>0.13475118328205135</c:v>
                </c:pt>
                <c:pt idx="4">
                  <c:v>0.13800639161538464</c:v>
                </c:pt>
                <c:pt idx="5">
                  <c:v>0.1420754020320513</c:v>
                </c:pt>
                <c:pt idx="6">
                  <c:v>0.14716166505288464</c:v>
                </c:pt>
                <c:pt idx="7">
                  <c:v>0.15351949382892632</c:v>
                </c:pt>
                <c:pt idx="8">
                  <c:v>0.16146677979897839</c:v>
                </c:pt>
                <c:pt idx="9">
                  <c:v>0.17140088726154346</c:v>
                </c:pt>
                <c:pt idx="10">
                  <c:v>0.18381852158974984</c:v>
                </c:pt>
                <c:pt idx="11">
                  <c:v>0.19934056450000784</c:v>
                </c:pt>
                <c:pt idx="12">
                  <c:v>0.21874311813783026</c:v>
                </c:pt>
                <c:pt idx="13">
                  <c:v>0.24299631018510831</c:v>
                </c:pt>
                <c:pt idx="14">
                  <c:v>0.2733128002442059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89A7-4890-9FA5-87B61A5B5C5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equation'!$BK$36:$BK$50</c:f>
              <c:numCache>
                <c:formatCode>General</c:formatCode>
                <c:ptCount val="15"/>
                <c:pt idx="0">
                  <c:v>0.1421629374358975</c:v>
                </c:pt>
                <c:pt idx="1">
                  <c:v>0.14382960410256415</c:v>
                </c:pt>
                <c:pt idx="2">
                  <c:v>0.14591293743589751</c:v>
                </c:pt>
                <c:pt idx="3">
                  <c:v>0.14851710410256416</c:v>
                </c:pt>
                <c:pt idx="4">
                  <c:v>0.15177231243589745</c:v>
                </c:pt>
                <c:pt idx="5">
                  <c:v>0.15584132285256411</c:v>
                </c:pt>
                <c:pt idx="6">
                  <c:v>0.16092758587339748</c:v>
                </c:pt>
                <c:pt idx="7">
                  <c:v>0.16728541464943913</c:v>
                </c:pt>
                <c:pt idx="8">
                  <c:v>0.17523270061949123</c:v>
                </c:pt>
                <c:pt idx="9">
                  <c:v>0.18516680808205632</c:v>
                </c:pt>
                <c:pt idx="10">
                  <c:v>0.19758444241026266</c:v>
                </c:pt>
                <c:pt idx="11">
                  <c:v>0.21310648532052071</c:v>
                </c:pt>
                <c:pt idx="12">
                  <c:v>0.23250903895834313</c:v>
                </c:pt>
                <c:pt idx="13">
                  <c:v>0.25676223100562112</c:v>
                </c:pt>
                <c:pt idx="14">
                  <c:v>0.28707872106471871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89A7-4890-9FA5-87B61A5B5C5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equation'!$BL$36:$BL$50</c:f>
              <c:numCache>
                <c:formatCode>General</c:formatCode>
                <c:ptCount val="15"/>
                <c:pt idx="0">
                  <c:v>0.1593703384615385</c:v>
                </c:pt>
                <c:pt idx="1">
                  <c:v>0.16103700512820518</c:v>
                </c:pt>
                <c:pt idx="2">
                  <c:v>0.16312033846153853</c:v>
                </c:pt>
                <c:pt idx="3">
                  <c:v>0.16572450512820519</c:v>
                </c:pt>
                <c:pt idx="4">
                  <c:v>0.16897971346153851</c:v>
                </c:pt>
                <c:pt idx="5">
                  <c:v>0.17304872387820516</c:v>
                </c:pt>
                <c:pt idx="6">
                  <c:v>0.17813498689903851</c:v>
                </c:pt>
                <c:pt idx="7">
                  <c:v>0.18449281567508016</c:v>
                </c:pt>
                <c:pt idx="8">
                  <c:v>0.19244010164513223</c:v>
                </c:pt>
                <c:pt idx="9">
                  <c:v>0.20237420910769729</c:v>
                </c:pt>
                <c:pt idx="10">
                  <c:v>0.21479184343590374</c:v>
                </c:pt>
                <c:pt idx="11">
                  <c:v>0.23031388634616168</c:v>
                </c:pt>
                <c:pt idx="12">
                  <c:v>0.2497164399839841</c:v>
                </c:pt>
                <c:pt idx="13">
                  <c:v>0.27396963203126218</c:v>
                </c:pt>
                <c:pt idx="14">
                  <c:v>0.30428612209035977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89A7-4890-9FA5-87B61A5B5C5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equation'!$BM$36:$BM$50</c:f>
              <c:numCache>
                <c:formatCode>General</c:formatCode>
                <c:ptCount val="15"/>
                <c:pt idx="0">
                  <c:v>0.18087958974358981</c:v>
                </c:pt>
                <c:pt idx="1">
                  <c:v>0.18254625641025646</c:v>
                </c:pt>
                <c:pt idx="2">
                  <c:v>0.18462958974358981</c:v>
                </c:pt>
                <c:pt idx="3">
                  <c:v>0.18723375641025647</c:v>
                </c:pt>
                <c:pt idx="4">
                  <c:v>0.19048896474358981</c:v>
                </c:pt>
                <c:pt idx="5">
                  <c:v>0.19455797516025641</c:v>
                </c:pt>
                <c:pt idx="6">
                  <c:v>0.19964423818108978</c:v>
                </c:pt>
                <c:pt idx="7">
                  <c:v>0.20600206695713144</c:v>
                </c:pt>
                <c:pt idx="8">
                  <c:v>0.21394935292718353</c:v>
                </c:pt>
                <c:pt idx="9">
                  <c:v>0.2238834603897486</c:v>
                </c:pt>
                <c:pt idx="10">
                  <c:v>0.23630109471795499</c:v>
                </c:pt>
                <c:pt idx="11">
                  <c:v>0.25182313762821296</c:v>
                </c:pt>
                <c:pt idx="12">
                  <c:v>0.27122569126603541</c:v>
                </c:pt>
                <c:pt idx="13">
                  <c:v>0.29547888331331346</c:v>
                </c:pt>
                <c:pt idx="14">
                  <c:v>0.3257953733724111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89A7-4890-9FA5-87B61A5B5C5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equation'!$BN$36:$BN$50</c:f>
              <c:numCache>
                <c:formatCode>General</c:formatCode>
                <c:ptCount val="15"/>
                <c:pt idx="0">
                  <c:v>0.20776615384615388</c:v>
                </c:pt>
                <c:pt idx="1">
                  <c:v>0.20943282051282058</c:v>
                </c:pt>
                <c:pt idx="2">
                  <c:v>0.21151615384615391</c:v>
                </c:pt>
                <c:pt idx="3">
                  <c:v>0.21412032051282059</c:v>
                </c:pt>
                <c:pt idx="4">
                  <c:v>0.21737552884615391</c:v>
                </c:pt>
                <c:pt idx="5">
                  <c:v>0.22144453926282057</c:v>
                </c:pt>
                <c:pt idx="6">
                  <c:v>0.22653080228365391</c:v>
                </c:pt>
                <c:pt idx="7">
                  <c:v>0.23288863105969554</c:v>
                </c:pt>
                <c:pt idx="8">
                  <c:v>0.24083591702974763</c:v>
                </c:pt>
                <c:pt idx="9">
                  <c:v>0.25077002449231267</c:v>
                </c:pt>
                <c:pt idx="10">
                  <c:v>0.26318765882051909</c:v>
                </c:pt>
                <c:pt idx="11">
                  <c:v>0.27870970173077703</c:v>
                </c:pt>
                <c:pt idx="12">
                  <c:v>0.29811225536859948</c:v>
                </c:pt>
                <c:pt idx="13">
                  <c:v>0.32236544741587764</c:v>
                </c:pt>
                <c:pt idx="14">
                  <c:v>0.35268193747497512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89A7-4890-9FA5-87B61A5B5C5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equation'!$BO$36:$BO$50</c:f>
              <c:numCache>
                <c:formatCode>General</c:formatCode>
                <c:ptCount val="15"/>
                <c:pt idx="0">
                  <c:v>0.24137435897435905</c:v>
                </c:pt>
                <c:pt idx="1">
                  <c:v>0.24304102564102575</c:v>
                </c:pt>
                <c:pt idx="2">
                  <c:v>0.24512435897435905</c:v>
                </c:pt>
                <c:pt idx="3">
                  <c:v>0.24772852564102571</c:v>
                </c:pt>
                <c:pt idx="4">
                  <c:v>0.25098373397435902</c:v>
                </c:pt>
                <c:pt idx="5">
                  <c:v>0.25505274439102571</c:v>
                </c:pt>
                <c:pt idx="6">
                  <c:v>0.26013900741185908</c:v>
                </c:pt>
                <c:pt idx="7">
                  <c:v>0.26649683618790071</c:v>
                </c:pt>
                <c:pt idx="8">
                  <c:v>0.27444412215795277</c:v>
                </c:pt>
                <c:pt idx="9">
                  <c:v>0.28437822962051784</c:v>
                </c:pt>
                <c:pt idx="10">
                  <c:v>0.2967958639487242</c:v>
                </c:pt>
                <c:pt idx="11">
                  <c:v>0.31231790685898225</c:v>
                </c:pt>
                <c:pt idx="12">
                  <c:v>0.3317204604968047</c:v>
                </c:pt>
                <c:pt idx="13">
                  <c:v>0.3559736525440827</c:v>
                </c:pt>
                <c:pt idx="14">
                  <c:v>0.38629014260318029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89A7-4890-9FA5-87B61A5B5C5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equation'!$BP$36:$BP$50</c:f>
              <c:numCache>
                <c:formatCode>General</c:formatCode>
                <c:ptCount val="15"/>
                <c:pt idx="0">
                  <c:v>0.28338461538461546</c:v>
                </c:pt>
                <c:pt idx="1">
                  <c:v>0.28505128205128211</c:v>
                </c:pt>
                <c:pt idx="2">
                  <c:v>0.28713461538461543</c:v>
                </c:pt>
                <c:pt idx="3">
                  <c:v>0.28973878205128217</c:v>
                </c:pt>
                <c:pt idx="4">
                  <c:v>0.29299399038461543</c:v>
                </c:pt>
                <c:pt idx="5">
                  <c:v>0.29706300080128212</c:v>
                </c:pt>
                <c:pt idx="6">
                  <c:v>0.30214926382211549</c:v>
                </c:pt>
                <c:pt idx="7">
                  <c:v>0.30850709259815706</c:v>
                </c:pt>
                <c:pt idx="8">
                  <c:v>0.31645437856820918</c:v>
                </c:pt>
                <c:pt idx="9">
                  <c:v>0.32638848603077425</c:v>
                </c:pt>
                <c:pt idx="10">
                  <c:v>0.33880612035898061</c:v>
                </c:pt>
                <c:pt idx="11">
                  <c:v>0.35432816326923872</c:v>
                </c:pt>
                <c:pt idx="12">
                  <c:v>0.37373071690706106</c:v>
                </c:pt>
                <c:pt idx="13">
                  <c:v>0.39798390895433911</c:v>
                </c:pt>
                <c:pt idx="14">
                  <c:v>0.42830039901343675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89A7-4890-9FA5-87B61A5B5C5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equation'!$BQ$36:$BQ$50</c:f>
              <c:numCache>
                <c:formatCode>General</c:formatCode>
                <c:ptCount val="15"/>
                <c:pt idx="0">
                  <c:v>0.33589743589743587</c:v>
                </c:pt>
                <c:pt idx="1">
                  <c:v>0.33756410256410257</c:v>
                </c:pt>
                <c:pt idx="2">
                  <c:v>0.33964743589743596</c:v>
                </c:pt>
                <c:pt idx="3">
                  <c:v>0.34225160256410259</c:v>
                </c:pt>
                <c:pt idx="4">
                  <c:v>0.34550681089743596</c:v>
                </c:pt>
                <c:pt idx="5">
                  <c:v>0.34957582131410259</c:v>
                </c:pt>
                <c:pt idx="6">
                  <c:v>0.35466208433493596</c:v>
                </c:pt>
                <c:pt idx="7">
                  <c:v>0.36101991311097759</c:v>
                </c:pt>
                <c:pt idx="8">
                  <c:v>0.36896719908102965</c:v>
                </c:pt>
                <c:pt idx="9">
                  <c:v>0.37890130654359472</c:v>
                </c:pt>
                <c:pt idx="10">
                  <c:v>0.39131894087180108</c:v>
                </c:pt>
                <c:pt idx="11">
                  <c:v>0.40684098378205913</c:v>
                </c:pt>
                <c:pt idx="12">
                  <c:v>0.42624353741988147</c:v>
                </c:pt>
                <c:pt idx="13">
                  <c:v>0.45049672946715963</c:v>
                </c:pt>
                <c:pt idx="14">
                  <c:v>0.48081321952625711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89A7-4890-9FA5-87B61A5B5C5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equation'!$BR$36:$BR$50</c:f>
              <c:numCache>
                <c:formatCode>General</c:formatCode>
                <c:ptCount val="15"/>
                <c:pt idx="0">
                  <c:v>0.40153846153846157</c:v>
                </c:pt>
                <c:pt idx="1">
                  <c:v>0.40320512820512822</c:v>
                </c:pt>
                <c:pt idx="2">
                  <c:v>0.4052884615384616</c:v>
                </c:pt>
                <c:pt idx="3">
                  <c:v>0.40789262820512834</c:v>
                </c:pt>
                <c:pt idx="4">
                  <c:v>0.41114783653846165</c:v>
                </c:pt>
                <c:pt idx="5">
                  <c:v>0.41521684695512823</c:v>
                </c:pt>
                <c:pt idx="6">
                  <c:v>0.42030310997596165</c:v>
                </c:pt>
                <c:pt idx="7">
                  <c:v>0.42666093875200334</c:v>
                </c:pt>
                <c:pt idx="8">
                  <c:v>0.4346082247220554</c:v>
                </c:pt>
                <c:pt idx="9">
                  <c:v>0.44454233218462041</c:v>
                </c:pt>
                <c:pt idx="10">
                  <c:v>0.45695996651282672</c:v>
                </c:pt>
                <c:pt idx="11">
                  <c:v>0.47248200942308477</c:v>
                </c:pt>
                <c:pt idx="12">
                  <c:v>0.49188456306090722</c:v>
                </c:pt>
                <c:pt idx="13">
                  <c:v>0.51613775510818527</c:v>
                </c:pt>
                <c:pt idx="14">
                  <c:v>0.54645424516728291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89A7-4890-9FA5-87B61A5B5C5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equation'!$BS$36:$BS$50</c:f>
              <c:numCache>
                <c:formatCode>General</c:formatCode>
                <c:ptCount val="15"/>
                <c:pt idx="0">
                  <c:v>0.48358974358974355</c:v>
                </c:pt>
                <c:pt idx="1">
                  <c:v>0.48525641025641031</c:v>
                </c:pt>
                <c:pt idx="2">
                  <c:v>0.48733974358974358</c:v>
                </c:pt>
                <c:pt idx="3">
                  <c:v>0.48994391025641032</c:v>
                </c:pt>
                <c:pt idx="4">
                  <c:v>0.49319911858974363</c:v>
                </c:pt>
                <c:pt idx="5">
                  <c:v>0.49726812900641032</c:v>
                </c:pt>
                <c:pt idx="6">
                  <c:v>0.50235439202724363</c:v>
                </c:pt>
                <c:pt idx="7">
                  <c:v>0.50871222080328538</c:v>
                </c:pt>
                <c:pt idx="8">
                  <c:v>0.51665950677333738</c:v>
                </c:pt>
                <c:pt idx="9">
                  <c:v>0.52659361423590245</c:v>
                </c:pt>
                <c:pt idx="10">
                  <c:v>0.53901124856410876</c:v>
                </c:pt>
                <c:pt idx="11">
                  <c:v>0.55453329147436681</c:v>
                </c:pt>
                <c:pt idx="12">
                  <c:v>0.5739358451121892</c:v>
                </c:pt>
                <c:pt idx="13">
                  <c:v>0.59818903715946714</c:v>
                </c:pt>
                <c:pt idx="14">
                  <c:v>0.62850552721856479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89A7-4890-9FA5-87B61A5B5C5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equation'!$BT$36:$BT$50</c:f>
              <c:numCache>
                <c:formatCode>General</c:formatCode>
                <c:ptCount val="15"/>
                <c:pt idx="0">
                  <c:v>0.58615384615384603</c:v>
                </c:pt>
                <c:pt idx="1">
                  <c:v>0.58782051282051284</c:v>
                </c:pt>
                <c:pt idx="2">
                  <c:v>0.58990384615384617</c:v>
                </c:pt>
                <c:pt idx="3">
                  <c:v>0.59250801282051269</c:v>
                </c:pt>
                <c:pt idx="4">
                  <c:v>0.59576322115384617</c:v>
                </c:pt>
                <c:pt idx="5">
                  <c:v>0.5998322315705128</c:v>
                </c:pt>
                <c:pt idx="6">
                  <c:v>0.60491849459134606</c:v>
                </c:pt>
                <c:pt idx="7">
                  <c:v>0.6112763233673878</c:v>
                </c:pt>
                <c:pt idx="8">
                  <c:v>0.61922360933743992</c:v>
                </c:pt>
                <c:pt idx="9">
                  <c:v>0.62915771680000498</c:v>
                </c:pt>
                <c:pt idx="10">
                  <c:v>0.6415753511282114</c:v>
                </c:pt>
                <c:pt idx="11">
                  <c:v>0.65709739403846934</c:v>
                </c:pt>
                <c:pt idx="12">
                  <c:v>0.67649994767629174</c:v>
                </c:pt>
                <c:pt idx="13">
                  <c:v>0.70075313972356978</c:v>
                </c:pt>
                <c:pt idx="14">
                  <c:v>0.73106962978266732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89A7-4890-9FA5-87B61A5B5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20053021010565"/>
          <c:y val="7.7017149394281781E-2"/>
          <c:w val="0.71628473074031573"/>
          <c:h val="0.79722548336105659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'Raw data and fitting summary'!$B$6:$B$20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'Raw data and fitting summary'!$C$6:$C$20</c:f>
              <c:numCache>
                <c:formatCode>General</c:formatCode>
                <c:ptCount val="15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74-4F1F-A403-9AA79CD71487}"/>
            </c:ext>
          </c:extLst>
        </c:ser>
        <c:ser>
          <c:idx val="1"/>
          <c:order val="1"/>
          <c:spPr>
            <a:ln w="1905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'Raw data and fitting summary'!$O$23:$O$37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'Raw data and fitting summary'!$P$23:$P$37</c:f>
              <c:numCache>
                <c:formatCode>General</c:formatCode>
                <c:ptCount val="15"/>
                <c:pt idx="0">
                  <c:v>13.636363636363635</c:v>
                </c:pt>
                <c:pt idx="1">
                  <c:v>13.33333333333333</c:v>
                </c:pt>
                <c:pt idx="2">
                  <c:v>12.97297297297297</c:v>
                </c:pt>
                <c:pt idx="3">
                  <c:v>12.549019607843135</c:v>
                </c:pt>
                <c:pt idx="4">
                  <c:v>12.05651491365777</c:v>
                </c:pt>
                <c:pt idx="5">
                  <c:v>11.492704826038159</c:v>
                </c:pt>
                <c:pt idx="6">
                  <c:v>10.858001237076962</c:v>
                </c:pt>
                <c:pt idx="7">
                  <c:v>10.15684086541442</c:v>
                </c:pt>
                <c:pt idx="8">
                  <c:v>9.3982227278593875</c:v>
                </c:pt>
                <c:pt idx="9">
                  <c:v>8.5957025422089313</c:v>
                </c:pt>
                <c:pt idx="10">
                  <c:v>7.7666984258113718</c:v>
                </c:pt>
                <c:pt idx="11">
                  <c:v>6.9311173873333027</c:v>
                </c:pt>
                <c:pt idx="12">
                  <c:v>6.1095030104491679</c:v>
                </c:pt>
                <c:pt idx="13">
                  <c:v>5.3210558298418249</c:v>
                </c:pt>
                <c:pt idx="14">
                  <c:v>4.5819200275316794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874-4F1F-A403-9AA79CD71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8872"/>
        <c:axId val="1"/>
      </c:scatterChart>
      <c:valAx>
        <c:axId val="43234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[substrate]</a:t>
                </a:r>
              </a:p>
            </c:rich>
          </c:tx>
          <c:layout>
            <c:manualLayout>
              <c:xMode val="edge"/>
              <c:yMode val="edge"/>
              <c:x val="0.43272740673406468"/>
              <c:y val="0.9315407488620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v</a:t>
                </a:r>
              </a:p>
            </c:rich>
          </c:tx>
          <c:layout>
            <c:manualLayout>
              <c:xMode val="edge"/>
              <c:yMode val="edge"/>
              <c:x val="8.4847740366307579E-3"/>
              <c:y val="0.44621050533240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2348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82826333072105E-2"/>
          <c:y val="4.4117664658356572E-2"/>
          <c:w val="0.88398357789083226"/>
          <c:h val="0.85947746704798367"/>
        </c:manualLayout>
      </c:layout>
      <c:lineChart>
        <c:grouping val="standard"/>
        <c:varyColors val="0"/>
        <c:ser>
          <c:idx val="0"/>
          <c:order val="0"/>
          <c:tx>
            <c:strRef>
              <c:f>'Raw data and fitting summary'!$E$55</c:f>
              <c:strCache>
                <c:ptCount val="1"/>
                <c:pt idx="0">
                  <c:v>Q1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summary'!$F$55:$J$55</c:f>
              <c:numCache>
                <c:formatCode>General</c:formatCode>
                <c:ptCount val="5"/>
                <c:pt idx="0">
                  <c:v>-0.21761785807731482</c:v>
                </c:pt>
                <c:pt idx="1">
                  <c:v>-1.0977322059870325</c:v>
                </c:pt>
                <c:pt idx="2">
                  <c:v>0</c:v>
                </c:pt>
                <c:pt idx="3">
                  <c:v>-3.2473173424696355E-5</c:v>
                </c:pt>
                <c:pt idx="4">
                  <c:v>-2.7285820206057743E-6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A6-4595-93FF-84C4ECF6069C}"/>
            </c:ext>
          </c:extLst>
        </c:ser>
        <c:ser>
          <c:idx val="1"/>
          <c:order val="1"/>
          <c:tx>
            <c:strRef>
              <c:f>'Raw data and fitting summary'!$E$56</c:f>
              <c:strCache>
                <c:ptCount val="1"/>
                <c:pt idx="0">
                  <c:v>Min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summary'!$F$56:$J$56</c:f>
              <c:numCache>
                <c:formatCode>General</c:formatCode>
                <c:ptCount val="5"/>
                <c:pt idx="0">
                  <c:v>-1.0283246503590817</c:v>
                </c:pt>
                <c:pt idx="1">
                  <c:v>-3.8125378312181937</c:v>
                </c:pt>
                <c:pt idx="2">
                  <c:v>0</c:v>
                </c:pt>
                <c:pt idx="3">
                  <c:v>-1.3712770243579087E-4</c:v>
                </c:pt>
                <c:pt idx="4">
                  <c:v>-8.6906095734917699E-5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A6-4595-93FF-84C4ECF6069C}"/>
            </c:ext>
          </c:extLst>
        </c:ser>
        <c:ser>
          <c:idx val="2"/>
          <c:order val="2"/>
          <c:tx>
            <c:strRef>
              <c:f>'Raw data and fitting summary'!$E$57</c:f>
              <c:strCache>
                <c:ptCount val="1"/>
                <c:pt idx="0">
                  <c:v>Median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summary'!$F$57:$J$57</c:f>
              <c:numCache>
                <c:formatCode>General</c:formatCode>
                <c:ptCount val="5"/>
                <c:pt idx="0">
                  <c:v>7.4608833096507787E-3</c:v>
                </c:pt>
                <c:pt idx="1">
                  <c:v>-0.6025245378431916</c:v>
                </c:pt>
                <c:pt idx="2">
                  <c:v>0</c:v>
                </c:pt>
                <c:pt idx="3">
                  <c:v>6.1966774111965606E-6</c:v>
                </c:pt>
                <c:pt idx="4">
                  <c:v>1.9593426496822275E-6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A6-4595-93FF-84C4ECF6069C}"/>
            </c:ext>
          </c:extLst>
        </c:ser>
        <c:ser>
          <c:idx val="5"/>
          <c:order val="3"/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summary'!$F$60:$J$60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A6-4595-93FF-84C4ECF6069C}"/>
            </c:ext>
          </c:extLst>
        </c:ser>
        <c:ser>
          <c:idx val="3"/>
          <c:order val="4"/>
          <c:tx>
            <c:strRef>
              <c:f>'Raw data and fitting summary'!$E$58</c:f>
              <c:strCache>
                <c:ptCount val="1"/>
                <c:pt idx="0">
                  <c:v>Max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summary'!$F$58:$J$58</c:f>
              <c:numCache>
                <c:formatCode>General</c:formatCode>
                <c:ptCount val="5"/>
                <c:pt idx="0">
                  <c:v>0.98585538258167738</c:v>
                </c:pt>
                <c:pt idx="1">
                  <c:v>3.1468490748852158</c:v>
                </c:pt>
                <c:pt idx="2">
                  <c:v>0</c:v>
                </c:pt>
                <c:pt idx="3">
                  <c:v>1.2607616060478222E-4</c:v>
                </c:pt>
                <c:pt idx="4">
                  <c:v>3.60044538618709E-5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A6-4595-93FF-84C4ECF6069C}"/>
            </c:ext>
          </c:extLst>
        </c:ser>
        <c:ser>
          <c:idx val="4"/>
          <c:order val="5"/>
          <c:tx>
            <c:strRef>
              <c:f>'Raw data and fitting summary'!$E$59</c:f>
              <c:strCache>
                <c:ptCount val="1"/>
                <c:pt idx="0">
                  <c:v>Q3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summary'!$F$59:$J$59</c:f>
              <c:numCache>
                <c:formatCode>General</c:formatCode>
                <c:ptCount val="5"/>
                <c:pt idx="0">
                  <c:v>0.16273513528032391</c:v>
                </c:pt>
                <c:pt idx="1">
                  <c:v>0.49856150976956359</c:v>
                </c:pt>
                <c:pt idx="2">
                  <c:v>0</c:v>
                </c:pt>
                <c:pt idx="3">
                  <c:v>2.6333447107673713E-5</c:v>
                </c:pt>
                <c:pt idx="4">
                  <c:v>3.7581728105084977E-6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A6-4595-93FF-84C4ECF60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2700">
              <a:solidFill>
                <a:srgbClr val="000000"/>
              </a:solidFill>
              <a:prstDash val="solid"/>
            </a:ln>
          </c:spPr>
        </c:hiLowLines>
        <c:upDownBars>
          <c:gapWidth val="400"/>
          <c:upBars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689499344"/>
        <c:axId val="1"/>
      </c:lineChart>
      <c:catAx>
        <c:axId val="68949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At val="-2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89499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92135312153023E-3"/>
          <c:y val="4.8171733542058573E-2"/>
          <c:w val="0.98568663772844145"/>
          <c:h val="0.863531616989613"/>
        </c:manualLayout>
      </c:layout>
      <c:scatterChart>
        <c:scatterStyle val="lineMarker"/>
        <c:varyColors val="0"/>
        <c:ser>
          <c:idx val="0"/>
          <c:order val="0"/>
          <c:tx>
            <c:strRef>
              <c:f>'Raw data and fitting summary'!$C$40</c:f>
              <c:strCache>
                <c:ptCount val="1"/>
                <c:pt idx="0">
                  <c:v>Non-competitive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'Non-competitive'!$AC$21:$AC$260</c:f>
              <c:numCache>
                <c:formatCode>General</c:formatCode>
                <c:ptCount val="24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</c:numCache>
            </c:numRef>
          </c:xVal>
          <c:yVal>
            <c:numRef>
              <c:f>'Non-competitive'!$AB$21:$AB$260</c:f>
              <c:numCache>
                <c:formatCode>General</c:formatCode>
                <c:ptCount val="240"/>
                <c:pt idx="0">
                  <c:v>-1.0283246503590817</c:v>
                </c:pt>
                <c:pt idx="1">
                  <c:v>-0.90601906347320416</c:v>
                </c:pt>
                <c:pt idx="2">
                  <c:v>-0.76440699764060938</c:v>
                </c:pt>
                <c:pt idx="3">
                  <c:v>-0.60329274258770305</c:v>
                </c:pt>
                <c:pt idx="4">
                  <c:v>-0.42383896290839651</c:v>
                </c:pt>
                <c:pt idx="5">
                  <c:v>-0.22900106133077003</c:v>
                </c:pt>
                <c:pt idx="6">
                  <c:v>-2.3852499159836782E-2</c:v>
                </c:pt>
                <c:pt idx="7">
                  <c:v>0.18434095772549064</c:v>
                </c:pt>
                <c:pt idx="8">
                  <c:v>0.38644147658270711</c:v>
                </c:pt>
                <c:pt idx="9">
                  <c:v>0.57223808853487412</c:v>
                </c:pt>
                <c:pt idx="10">
                  <c:v>0.73168032660402194</c:v>
                </c:pt>
                <c:pt idx="11">
                  <c:v>0.85633541460545182</c:v>
                </c:pt>
                <c:pt idx="12">
                  <c:v>0.94072265016267131</c:v>
                </c:pt>
                <c:pt idx="13">
                  <c:v>0.98315627726222043</c:v>
                </c:pt>
                <c:pt idx="14">
                  <c:v>0.98585538258167738</c:v>
                </c:pt>
                <c:pt idx="15">
                  <c:v>-0.26917116059601121</c:v>
                </c:pt>
                <c:pt idx="16">
                  <c:v>-0.23662863703578729</c:v>
                </c:pt>
                <c:pt idx="17">
                  <c:v>-0.19856504018252608</c:v>
                </c:pt>
                <c:pt idx="18">
                  <c:v>-0.15473022411135418</c:v>
                </c:pt>
                <c:pt idx="19">
                  <c:v>-0.10519587808028774</c:v>
                </c:pt>
                <c:pt idx="20">
                  <c:v>-5.0492763038629818E-2</c:v>
                </c:pt>
                <c:pt idx="21">
                  <c:v>8.2605952247050141E-3</c:v>
                </c:pt>
                <c:pt idx="22">
                  <c:v>6.9275068151645414E-2</c:v>
                </c:pt>
                <c:pt idx="23">
                  <c:v>0.13010083550171814</c:v>
                </c:pt>
                <c:pt idx="24">
                  <c:v>0.18777309555798016</c:v>
                </c:pt>
                <c:pt idx="25">
                  <c:v>0.23911125373048492</c:v>
                </c:pt>
                <c:pt idx="26">
                  <c:v>0.28114215795998732</c:v>
                </c:pt>
                <c:pt idx="27">
                  <c:v>0.31156310910279039</c:v>
                </c:pt>
                <c:pt idx="28">
                  <c:v>0.32912436133404821</c:v>
                </c:pt>
                <c:pt idx="29">
                  <c:v>0.33381889264225606</c:v>
                </c:pt>
                <c:pt idx="30">
                  <c:v>-0.16035901299039956</c:v>
                </c:pt>
                <c:pt idx="31">
                  <c:v>-0.1401640810177156</c:v>
                </c:pt>
                <c:pt idx="32">
                  <c:v>-0.11650305910717407</c:v>
                </c:pt>
                <c:pt idx="33">
                  <c:v>-8.9199265350220713E-2</c:v>
                </c:pt>
                <c:pt idx="34">
                  <c:v>-5.8270751690628231E-2</c:v>
                </c:pt>
                <c:pt idx="35">
                  <c:v>-2.4017430884027746E-2</c:v>
                </c:pt>
                <c:pt idx="36">
                  <c:v>1.2894712768908079E-2</c:v>
                </c:pt>
                <c:pt idx="37">
                  <c:v>5.1375088730519103E-2</c:v>
                </c:pt>
                <c:pt idx="38">
                  <c:v>8.9905297621706737E-2</c:v>
                </c:pt>
                <c:pt idx="39">
                  <c:v>0.12662003265564259</c:v>
                </c:pt>
                <c:pt idx="40">
                  <c:v>0.1594866324088775</c:v>
                </c:pt>
                <c:pt idx="41">
                  <c:v>0.18656908450196585</c:v>
                </c:pt>
                <c:pt idx="42">
                  <c:v>0.20632665975839881</c:v>
                </c:pt>
                <c:pt idx="43">
                  <c:v>0.21787129359082336</c:v>
                </c:pt>
                <c:pt idx="44">
                  <c:v>0.22110858733424976</c:v>
                </c:pt>
                <c:pt idx="45">
                  <c:v>-5.1040715651135216E-2</c:v>
                </c:pt>
                <c:pt idx="46">
                  <c:v>-4.3085092715875462E-2</c:v>
                </c:pt>
                <c:pt idx="47">
                  <c:v>-3.3751811282060729E-2</c:v>
                </c:pt>
                <c:pt idx="48">
                  <c:v>-2.2965078197453082E-2</c:v>
                </c:pt>
                <c:pt idx="49">
                  <c:v>-1.0724806228067152E-2</c:v>
                </c:pt>
                <c:pt idx="50">
                  <c:v>2.8580466264642723E-3</c:v>
                </c:pt>
                <c:pt idx="51">
                  <c:v>1.7526367184417246E-2</c:v>
                </c:pt>
                <c:pt idx="52">
                  <c:v>3.285087512173579E-2</c:v>
                </c:pt>
                <c:pt idx="53">
                  <c:v>4.8225197760143779E-2</c:v>
                </c:pt>
                <c:pt idx="54">
                  <c:v>6.2894295371296316E-2</c:v>
                </c:pt>
                <c:pt idx="55">
                  <c:v>7.6023514825918959E-2</c:v>
                </c:pt>
                <c:pt idx="56">
                  <c:v>8.6804386213590767E-2</c:v>
                </c:pt>
                <c:pt idx="57">
                  <c:v>9.4578490432234652E-2</c:v>
                </c:pt>
                <c:pt idx="58">
                  <c:v>9.8948753081778307E-2</c:v>
                </c:pt>
                <c:pt idx="59">
                  <c:v>9.9845871028902522E-2</c:v>
                </c:pt>
                <c:pt idx="60">
                  <c:v>5.3970984420207202E-2</c:v>
                </c:pt>
                <c:pt idx="61">
                  <c:v>5.0347937308972135E-2</c:v>
                </c:pt>
                <c:pt idx="62">
                  <c:v>4.6070941603090887E-2</c:v>
                </c:pt>
                <c:pt idx="63">
                  <c:v>4.1088982012089659E-2</c:v>
                </c:pt>
                <c:pt idx="64">
                  <c:v>3.5379381075607341E-2</c:v>
                </c:pt>
                <c:pt idx="65">
                  <c:v>2.8963213014421285E-2</c:v>
                </c:pt>
                <c:pt idx="66">
                  <c:v>2.1921570979800187E-2</c:v>
                </c:pt>
                <c:pt idx="67">
                  <c:v>1.4409285569030317E-2</c:v>
                </c:pt>
                <c:pt idx="68">
                  <c:v>6.6611713945965434E-3</c:v>
                </c:pt>
                <c:pt idx="69">
                  <c:v>-1.0146933764696442E-3</c:v>
                </c:pt>
                <c:pt idx="70">
                  <c:v>-8.2607036838799885E-3</c:v>
                </c:pt>
                <c:pt idx="71">
                  <c:v>-1.4710431601641538E-2</c:v>
                </c:pt>
                <c:pt idx="72">
                  <c:v>-2.0040163792436338E-2</c:v>
                </c:pt>
                <c:pt idx="73">
                  <c:v>-2.4019437683874933E-2</c:v>
                </c:pt>
                <c:pt idx="74">
                  <c:v>-2.6546654398868164E-2</c:v>
                </c:pt>
                <c:pt idx="75">
                  <c:v>0.14955122415326461</c:v>
                </c:pt>
                <c:pt idx="76">
                  <c:v>0.13557042640681694</c:v>
                </c:pt>
                <c:pt idx="77">
                  <c:v>0.11906063222239904</c:v>
                </c:pt>
                <c:pt idx="78">
                  <c:v>9.9824038166605789E-2</c:v>
                </c:pt>
                <c:pt idx="79">
                  <c:v>7.7774247682923736E-2</c:v>
                </c:pt>
                <c:pt idx="80">
                  <c:v>5.2998216865820957E-2</c:v>
                </c:pt>
                <c:pt idx="81">
                  <c:v>2.582284082084918E-2</c:v>
                </c:pt>
                <c:pt idx="82">
                  <c:v>-3.1269778962155215E-3</c:v>
                </c:pt>
                <c:pt idx="83">
                  <c:v>-3.2898502427581633E-2</c:v>
                </c:pt>
                <c:pt idx="84">
                  <c:v>-6.2232563043482791E-2</c:v>
                </c:pt>
                <c:pt idx="85">
                  <c:v>-8.9654655775820657E-2</c:v>
                </c:pt>
                <c:pt idx="86">
                  <c:v>-0.113638684481292</c:v>
                </c:pt>
                <c:pt idx="87">
                  <c:v>-0.1328214255900928</c:v>
                </c:pt>
                <c:pt idx="88">
                  <c:v>-0.14622046748321882</c:v>
                </c:pt>
                <c:pt idx="89">
                  <c:v>-0.15339619761161005</c:v>
                </c:pt>
                <c:pt idx="90">
                  <c:v>0.23094309059425022</c:v>
                </c:pt>
                <c:pt idx="91">
                  <c:v>0.20831475708179958</c:v>
                </c:pt>
                <c:pt idx="92">
                  <c:v>0.18153520742047835</c:v>
                </c:pt>
                <c:pt idx="93">
                  <c:v>0.15025020771289022</c:v>
                </c:pt>
                <c:pt idx="94">
                  <c:v>0.11427515997680882</c:v>
                </c:pt>
                <c:pt idx="95">
                  <c:v>7.3696202189463378E-2</c:v>
                </c:pt>
                <c:pt idx="96">
                  <c:v>2.8982165769365409E-2</c:v>
                </c:pt>
                <c:pt idx="97">
                  <c:v>-1.8912396108713203E-2</c:v>
                </c:pt>
                <c:pt idx="98">
                  <c:v>-6.8484275810575923E-2</c:v>
                </c:pt>
                <c:pt idx="99">
                  <c:v>-0.11769716653325357</c:v>
                </c:pt>
                <c:pt idx="100">
                  <c:v>-0.16410983174422356</c:v>
                </c:pt>
                <c:pt idx="101">
                  <c:v>-0.20512894576222518</c:v>
                </c:pt>
                <c:pt idx="102">
                  <c:v>-0.23835934867256015</c:v>
                </c:pt>
                <c:pt idx="103">
                  <c:v>-0.26198018399529666</c:v>
                </c:pt>
                <c:pt idx="104">
                  <c:v>-0.27504810951869008</c:v>
                </c:pt>
                <c:pt idx="105">
                  <c:v>0.29447695125540196</c:v>
                </c:pt>
                <c:pt idx="106">
                  <c:v>0.26525439016746155</c:v>
                </c:pt>
                <c:pt idx="107">
                  <c:v>0.23058935619504517</c:v>
                </c:pt>
                <c:pt idx="108">
                  <c:v>0.18997496085242815</c:v>
                </c:pt>
                <c:pt idx="109">
                  <c:v>0.14310645535979472</c:v>
                </c:pt>
                <c:pt idx="110">
                  <c:v>9.0011607774362012E-2</c:v>
                </c:pt>
                <c:pt idx="111">
                  <c:v>3.1199377733143407E-2</c:v>
                </c:pt>
                <c:pt idx="112">
                  <c:v>-3.2196237923159288E-2</c:v>
                </c:pt>
                <c:pt idx="113">
                  <c:v>-9.8315629841625451E-2</c:v>
                </c:pt>
                <c:pt idx="114">
                  <c:v>-0.16456629551374213</c:v>
                </c:pt>
                <c:pt idx="115">
                  <c:v>-0.22775747574554206</c:v>
                </c:pt>
                <c:pt idx="116">
                  <c:v>-0.2844017570458659</c:v>
                </c:pt>
                <c:pt idx="117">
                  <c:v>-0.33116095040400406</c:v>
                </c:pt>
                <c:pt idx="118">
                  <c:v>-0.36535407848080093</c:v>
                </c:pt>
                <c:pt idx="119">
                  <c:v>-0.38540090299824881</c:v>
                </c:pt>
                <c:pt idx="120">
                  <c:v>0.33814006994257539</c:v>
                </c:pt>
                <c:pt idx="121">
                  <c:v>0.30452273025803667</c:v>
                </c:pt>
                <c:pt idx="122">
                  <c:v>0.26455005516908336</c:v>
                </c:pt>
                <c:pt idx="123">
                  <c:v>0.21758036005672921</c:v>
                </c:pt>
                <c:pt idx="124">
                  <c:v>0.16318313533210382</c:v>
                </c:pt>
                <c:pt idx="125">
                  <c:v>0.10128752555470388</c:v>
                </c:pt>
                <c:pt idx="126">
                  <c:v>3.2356374298842638E-2</c:v>
                </c:pt>
                <c:pt idx="127">
                  <c:v>-4.2437688909552129E-2</c:v>
                </c:pt>
                <c:pt idx="128">
                  <c:v>-0.12107552806806066</c:v>
                </c:pt>
                <c:pt idx="129">
                  <c:v>-0.20065095154704249</c:v>
                </c:pt>
                <c:pt idx="130">
                  <c:v>-0.2774859973076631</c:v>
                </c:pt>
                <c:pt idx="131">
                  <c:v>-0.34744082028325352</c:v>
                </c:pt>
                <c:pt idx="132">
                  <c:v>-0.40640730026202121</c:v>
                </c:pt>
                <c:pt idx="133">
                  <c:v>-0.45090707168518618</c:v>
                </c:pt>
                <c:pt idx="134">
                  <c:v>-0.47865506586540452</c:v>
                </c:pt>
                <c:pt idx="135">
                  <c:v>0.36183302493885527</c:v>
                </c:pt>
                <c:pt idx="136">
                  <c:v>0.3259577235047626</c:v>
                </c:pt>
                <c:pt idx="137">
                  <c:v>0.2832025729444867</c:v>
                </c:pt>
                <c:pt idx="138">
                  <c:v>0.23282088450234273</c:v>
                </c:pt>
                <c:pt idx="139">
                  <c:v>0.17426748208816711</c:v>
                </c:pt>
                <c:pt idx="140">
                  <c:v>0.1073542654427504</c:v>
                </c:pt>
                <c:pt idx="141">
                  <c:v>3.2437205904185973E-2</c:v>
                </c:pt>
                <c:pt idx="142">
                  <c:v>-4.9386942939852574E-2</c:v>
                </c:pt>
                <c:pt idx="143">
                  <c:v>-0.13611484500761062</c:v>
                </c:pt>
                <c:pt idx="144">
                  <c:v>-0.2247602674847502</c:v>
                </c:pt>
                <c:pt idx="145">
                  <c:v>-0.31143299891401366</c:v>
                </c:pt>
                <c:pt idx="146">
                  <c:v>-0.39162308433130644</c:v>
                </c:pt>
                <c:pt idx="147">
                  <c:v>-0.4606944736542018</c:v>
                </c:pt>
                <c:pt idx="148">
                  <c:v>-0.51452211589077024</c:v>
                </c:pt>
                <c:pt idx="149">
                  <c:v>-0.55013717073962054</c:v>
                </c:pt>
                <c:pt idx="150">
                  <c:v>0.36724606646186331</c:v>
                </c:pt>
                <c:pt idx="151">
                  <c:v>0.33100708505463761</c:v>
                </c:pt>
                <c:pt idx="152">
                  <c:v>0.28772550677760478</c:v>
                </c:pt>
                <c:pt idx="153">
                  <c:v>0.2365869424354381</c:v>
                </c:pt>
                <c:pt idx="154">
                  <c:v>0.17695624717241776</c:v>
                </c:pt>
                <c:pt idx="155">
                  <c:v>0.10853062548289261</c:v>
                </c:pt>
                <c:pt idx="156">
                  <c:v>3.1527854615688078E-2</c:v>
                </c:pt>
                <c:pt idx="157">
                  <c:v>-5.3108993899894763E-2</c:v>
                </c:pt>
                <c:pt idx="158">
                  <c:v>-0.14352747574783864</c:v>
                </c:pt>
                <c:pt idx="159">
                  <c:v>-0.23685841822892639</c:v>
                </c:pt>
                <c:pt idx="160">
                  <c:v>-0.32925185315428163</c:v>
                </c:pt>
                <c:pt idx="161">
                  <c:v>-0.41611309769926841</c:v>
                </c:pt>
                <c:pt idx="162">
                  <c:v>-0.49255707086422706</c:v>
                </c:pt>
                <c:pt idx="163">
                  <c:v>-0.55403367296069117</c:v>
                </c:pt>
                <c:pt idx="164">
                  <c:v>-0.59700522085953112</c:v>
                </c:pt>
                <c:pt idx="165">
                  <c:v>0.35741329477716155</c:v>
                </c:pt>
                <c:pt idx="166">
                  <c:v>0.32234075216657487</c:v>
                </c:pt>
                <c:pt idx="167">
                  <c:v>0.28036944142760234</c:v>
                </c:pt>
                <c:pt idx="168">
                  <c:v>0.23065664822012266</c:v>
                </c:pt>
                <c:pt idx="169">
                  <c:v>0.17251011917074477</c:v>
                </c:pt>
                <c:pt idx="170">
                  <c:v>0.10553150498444364</c:v>
                </c:pt>
                <c:pt idx="171">
                  <c:v>2.9796203829663082E-2</c:v>
                </c:pt>
                <c:pt idx="172">
                  <c:v>-5.3945469391038614E-2</c:v>
                </c:pt>
                <c:pt idx="173">
                  <c:v>-0.14407795256675993</c:v>
                </c:pt>
                <c:pt idx="174">
                  <c:v>-0.23799158529310915</c:v>
                </c:pt>
                <c:pt idx="175">
                  <c:v>-0.33207817400462147</c:v>
                </c:pt>
                <c:pt idx="176">
                  <c:v>-0.42190942699894585</c:v>
                </c:pt>
                <c:pt idx="177">
                  <c:v>-0.50262640148294802</c:v>
                </c:pt>
                <c:pt idx="178">
                  <c:v>-0.5695118471292282</c:v>
                </c:pt>
                <c:pt idx="179">
                  <c:v>-0.61864981615831005</c:v>
                </c:pt>
                <c:pt idx="180">
                  <c:v>0.33609561992419357</c:v>
                </c:pt>
                <c:pt idx="181">
                  <c:v>0.30330293245066153</c:v>
                </c:pt>
                <c:pt idx="182">
                  <c:v>0.2639901171897634</c:v>
                </c:pt>
                <c:pt idx="183">
                  <c:v>0.21732254286502162</c:v>
                </c:pt>
                <c:pt idx="184">
                  <c:v>0.1625858019297306</c:v>
                </c:pt>
                <c:pt idx="185">
                  <c:v>9.931490775779217E-2</c:v>
                </c:pt>
                <c:pt idx="186">
                  <c:v>2.7459025792040848E-2</c:v>
                </c:pt>
                <c:pt idx="187">
                  <c:v>-5.2429954895763853E-2</c:v>
                </c:pt>
                <c:pt idx="188">
                  <c:v>-0.13901176399367099</c:v>
                </c:pt>
                <c:pt idx="189">
                  <c:v>-0.23001871513137839</c:v>
                </c:pt>
                <c:pt idx="190">
                  <c:v>-0.32221963632433459</c:v>
                </c:pt>
                <c:pt idx="191">
                  <c:v>-0.41154236055365656</c:v>
                </c:pt>
                <c:pt idx="192">
                  <c:v>-0.49338792270745979</c:v>
                </c:pt>
                <c:pt idx="193">
                  <c:v>-0.56312389767759075</c:v>
                </c:pt>
                <c:pt idx="194">
                  <c:v>-0.61668567130430407</c:v>
                </c:pt>
                <c:pt idx="195">
                  <c:v>0.30716689562295274</c:v>
                </c:pt>
                <c:pt idx="196">
                  <c:v>0.27736029330019596</c:v>
                </c:pt>
                <c:pt idx="197">
                  <c:v>0.24157117321757315</c:v>
                </c:pt>
                <c:pt idx="198">
                  <c:v>0.19900283282449305</c:v>
                </c:pt>
                <c:pt idx="199">
                  <c:v>0.14895061883517569</c:v>
                </c:pt>
                <c:pt idx="200">
                  <c:v>9.0914692883164339E-2</c:v>
                </c:pt>
                <c:pt idx="201">
                  <c:v>2.4745860002435727E-2</c:v>
                </c:pt>
                <c:pt idx="202">
                  <c:v>-4.9184355610846886E-2</c:v>
                </c:pt>
                <c:pt idx="203">
                  <c:v>-0.12981103083513501</c:v>
                </c:pt>
                <c:pt idx="204">
                  <c:v>-0.21523705494150303</c:v>
                </c:pt>
                <c:pt idx="205">
                  <c:v>-0.30267659798986979</c:v>
                </c:pt>
                <c:pt idx="206">
                  <c:v>-0.38853061762799879</c:v>
                </c:pt>
                <c:pt idx="207">
                  <c:v>-0.46862801830056311</c:v>
                </c:pt>
                <c:pt idx="208">
                  <c:v>-0.53863034101183738</c:v>
                </c:pt>
                <c:pt idx="209">
                  <c:v>-0.59454985233980739</c:v>
                </c:pt>
                <c:pt idx="210">
                  <c:v>0.27413527007080152</c:v>
                </c:pt>
                <c:pt idx="211">
                  <c:v>0.24766710883244114</c:v>
                </c:pt>
                <c:pt idx="212">
                  <c:v>0.21584315195132842</c:v>
                </c:pt>
                <c:pt idx="213">
                  <c:v>0.17792615534602207</c:v>
                </c:pt>
                <c:pt idx="214">
                  <c:v>0.13324676435863081</c:v>
                </c:pt>
                <c:pt idx="215">
                  <c:v>8.1299536188544685E-2</c:v>
                </c:pt>
                <c:pt idx="216">
                  <c:v>2.1868575180679528E-2</c:v>
                </c:pt>
                <c:pt idx="217">
                  <c:v>-4.4823766509193064E-2</c:v>
                </c:pt>
                <c:pt idx="218">
                  <c:v>-0.11796233930220112</c:v>
                </c:pt>
                <c:pt idx="219">
                  <c:v>-0.19600859285599448</c:v>
                </c:pt>
                <c:pt idx="220">
                  <c:v>-0.27663419646534071</c:v>
                </c:pt>
                <c:pt idx="221">
                  <c:v>-0.35676149468264651</c:v>
                </c:pt>
                <c:pt idx="222">
                  <c:v>-0.43274175274185889</c:v>
                </c:pt>
                <c:pt idx="223">
                  <c:v>-0.50067468182228714</c:v>
                </c:pt>
                <c:pt idx="224">
                  <c:v>-0.55683488997745045</c:v>
                </c:pt>
                <c:pt idx="225">
                  <c:v>0.23985813789188604</c:v>
                </c:pt>
                <c:pt idx="226">
                  <c:v>0.21680269474095293</c:v>
                </c:pt>
                <c:pt idx="227">
                  <c:v>0.18904964067679497</c:v>
                </c:pt>
                <c:pt idx="228">
                  <c:v>0.15593431033227989</c:v>
                </c:pt>
                <c:pt idx="229">
                  <c:v>0.11684047093748973</c:v>
                </c:pt>
                <c:pt idx="230">
                  <c:v>7.1280547987470078E-2</c:v>
                </c:pt>
                <c:pt idx="231">
                  <c:v>1.9001593544985207E-2</c:v>
                </c:pt>
                <c:pt idx="232">
                  <c:v>-3.9887853057816391E-2</c:v>
                </c:pt>
                <c:pt idx="233">
                  <c:v>-0.10478360016412536</c:v>
                </c:pt>
                <c:pt idx="234">
                  <c:v>-0.17446833428398323</c:v>
                </c:pt>
                <c:pt idx="235">
                  <c:v>-0.24704371785832957</c:v>
                </c:pt>
                <c:pt idx="236">
                  <c:v>-0.31994739015412543</c:v>
                </c:pt>
                <c:pt idx="237">
                  <c:v>-0.39008157981608527</c:v>
                </c:pt>
                <c:pt idx="238">
                  <c:v>-0.45405889139733868</c:v>
                </c:pt>
                <c:pt idx="239">
                  <c:v>-0.50854149053331688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E95-4F9C-A49D-D132FC13427E}"/>
            </c:ext>
          </c:extLst>
        </c:ser>
        <c:ser>
          <c:idx val="1"/>
          <c:order val="1"/>
          <c:tx>
            <c:strRef>
              <c:f>'Raw data and fitting summary'!$C$41</c:f>
              <c:strCache>
                <c:ptCount val="1"/>
                <c:pt idx="0">
                  <c:v>Competitive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Competitive!$AC$21:$AC$260</c:f>
              <c:numCache>
                <c:formatCode>General</c:formatCode>
                <c:ptCount val="24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</c:numCache>
            </c:numRef>
          </c:xVal>
          <c:yVal>
            <c:numRef>
              <c:f>Competitive!$AB$21:$AB$260</c:f>
              <c:numCache>
                <c:formatCode>General</c:formatCode>
                <c:ptCount val="240"/>
                <c:pt idx="0">
                  <c:v>-3.8125378312181937</c:v>
                </c:pt>
                <c:pt idx="1">
                  <c:v>-3.5400389702434794</c:v>
                </c:pt>
                <c:pt idx="2">
                  <c:v>-3.2175770710601004</c:v>
                </c:pt>
                <c:pt idx="3">
                  <c:v>-2.8405862843231162</c:v>
                </c:pt>
                <c:pt idx="4">
                  <c:v>-2.4061527711021125</c:v>
                </c:pt>
                <c:pt idx="5">
                  <c:v>-1.913961977097614</c:v>
                </c:pt>
                <c:pt idx="6">
                  <c:v>-1.3673013562829333</c:v>
                </c:pt>
                <c:pt idx="7">
                  <c:v>-0.77394454182611483</c:v>
                </c:pt>
                <c:pt idx="8">
                  <c:v>-0.14668508696025917</c:v>
                </c:pt>
                <c:pt idx="9">
                  <c:v>0.49671996491395021</c:v>
                </c:pt>
                <c:pt idx="10">
                  <c:v>1.1343648276793301</c:v>
                </c:pt>
                <c:pt idx="11">
                  <c:v>1.741783374892643</c:v>
                </c:pt>
                <c:pt idx="12">
                  <c:v>2.2941329377024013</c:v>
                </c:pt>
                <c:pt idx="13">
                  <c:v>2.7686326118898412</c:v>
                </c:pt>
                <c:pt idx="14">
                  <c:v>3.1468490748852158</c:v>
                </c:pt>
                <c:pt idx="15">
                  <c:v>-1.0982841272531569</c:v>
                </c:pt>
                <c:pt idx="16">
                  <c:v>-1.0626414842537812</c:v>
                </c:pt>
                <c:pt idx="17">
                  <c:v>-1.0204617060458645</c:v>
                </c:pt>
                <c:pt idx="18">
                  <c:v>-0.97115589321337126</c:v>
                </c:pt>
                <c:pt idx="19">
                  <c:v>-0.91436055566627061</c:v>
                </c:pt>
                <c:pt idx="20">
                  <c:v>-0.8500648776077977</c:v>
                </c:pt>
                <c:pt idx="21">
                  <c:v>-0.77874202229061762</c:v>
                </c:pt>
                <c:pt idx="22">
                  <c:v>-0.7014563935605409</c:v>
                </c:pt>
                <c:pt idx="23">
                  <c:v>-0.61990921620942441</c:v>
                </c:pt>
                <c:pt idx="24">
                  <c:v>-0.53638444240022487</c:v>
                </c:pt>
                <c:pt idx="25">
                  <c:v>-0.45357245576877858</c:v>
                </c:pt>
                <c:pt idx="26">
                  <c:v>-0.37428163245375945</c:v>
                </c:pt>
                <c:pt idx="27">
                  <c:v>-0.30108868576878667</c:v>
                </c:pt>
                <c:pt idx="28">
                  <c:v>-0.23600956443562104</c:v>
                </c:pt>
                <c:pt idx="29">
                  <c:v>-0.1802749847005769</c:v>
                </c:pt>
                <c:pt idx="30">
                  <c:v>-0.63474776307689318</c:v>
                </c:pt>
                <c:pt idx="31">
                  <c:v>-0.64232714946997227</c:v>
                </c:pt>
                <c:pt idx="32">
                  <c:v>-0.65059448741915737</c:v>
                </c:pt>
                <c:pt idx="33">
                  <c:v>-0.6592409433680011</c:v>
                </c:pt>
                <c:pt idx="34">
                  <c:v>-0.66774950659154975</c:v>
                </c:pt>
                <c:pt idx="35">
                  <c:v>-0.6753503786181998</c:v>
                </c:pt>
                <c:pt idx="36">
                  <c:v>-0.68099972119745811</c:v>
                </c:pt>
                <c:pt idx="37">
                  <c:v>-0.68340327033368098</c:v>
                </c:pt>
                <c:pt idx="38">
                  <c:v>-0.68110558850994796</c:v>
                </c:pt>
                <c:pt idx="39">
                  <c:v>-0.67265489467342654</c:v>
                </c:pt>
                <c:pt idx="40">
                  <c:v>-0.65683076674576046</c:v>
                </c:pt>
                <c:pt idx="41">
                  <c:v>-0.63289256120059623</c:v>
                </c:pt>
                <c:pt idx="42">
                  <c:v>-0.60078306604890575</c:v>
                </c:pt>
                <c:pt idx="43">
                  <c:v>-0.56122034223073314</c:v>
                </c:pt>
                <c:pt idx="44">
                  <c:v>-0.51563854710253798</c:v>
                </c:pt>
                <c:pt idx="45">
                  <c:v>-0.13595411853237316</c:v>
                </c:pt>
                <c:pt idx="46">
                  <c:v>-0.19163647155630414</c:v>
                </c:pt>
                <c:pt idx="47">
                  <c:v>-0.2555816312213981</c:v>
                </c:pt>
                <c:pt idx="48">
                  <c:v>-0.32755477446616865</c:v>
                </c:pt>
                <c:pt idx="49">
                  <c:v>-0.40658498963569478</c:v>
                </c:pt>
                <c:pt idx="50">
                  <c:v>-0.4907565605655444</c:v>
                </c:pt>
                <c:pt idx="51">
                  <c:v>-0.57706913298937224</c:v>
                </c:pt>
                <c:pt idx="52">
                  <c:v>-0.66144292813785022</c:v>
                </c:pt>
                <c:pt idx="53">
                  <c:v>-0.73894300864088081</c:v>
                </c:pt>
                <c:pt idx="54">
                  <c:v>-0.80426047786095189</c:v>
                </c:pt>
                <c:pt idx="55">
                  <c:v>-0.85241482524350598</c:v>
                </c:pt>
                <c:pt idx="56">
                  <c:v>-0.87954889977746564</c:v>
                </c:pt>
                <c:pt idx="57">
                  <c:v>-0.88361748724419709</c:v>
                </c:pt>
                <c:pt idx="58">
                  <c:v>-0.86476749553801202</c:v>
                </c:pt>
                <c:pt idx="59">
                  <c:v>-0.82529005582483617</c:v>
                </c:pt>
                <c:pt idx="60">
                  <c:v>0.38548233763147621</c:v>
                </c:pt>
                <c:pt idx="61">
                  <c:v>0.27722700828270064</c:v>
                </c:pt>
                <c:pt idx="62">
                  <c:v>0.15313663924528242</c:v>
                </c:pt>
                <c:pt idx="63">
                  <c:v>1.3689088175864228E-2</c:v>
                </c:pt>
                <c:pt idx="64">
                  <c:v>-0.13929184011899221</c:v>
                </c:pt>
                <c:pt idx="65">
                  <c:v>-0.30230225832704694</c:v>
                </c:pt>
                <c:pt idx="66">
                  <c:v>-0.46997151709916452</c:v>
                </c:pt>
                <c:pt idx="67">
                  <c:v>-0.63514787821654117</c:v>
                </c:pt>
                <c:pt idx="68">
                  <c:v>-0.78936155779745754</c:v>
                </c:pt>
                <c:pt idx="69">
                  <c:v>-0.92369426912250407</c:v>
                </c:pt>
                <c:pt idx="70">
                  <c:v>-1.0299581575791867</c:v>
                </c:pt>
                <c:pt idx="71">
                  <c:v>-1.1019504372542119</c:v>
                </c:pt>
                <c:pt idx="72">
                  <c:v>-1.1364684597051395</c:v>
                </c:pt>
                <c:pt idx="73">
                  <c:v>-1.1337996837407958</c:v>
                </c:pt>
                <c:pt idx="74">
                  <c:v>-1.0975482322316577</c:v>
                </c:pt>
                <c:pt idx="75">
                  <c:v>0.91260854707810868</c:v>
                </c:pt>
                <c:pt idx="76">
                  <c:v>0.7480371719274963</c:v>
                </c:pt>
                <c:pt idx="77">
                  <c:v>0.56054841636640873</c:v>
                </c:pt>
                <c:pt idx="78">
                  <c:v>0.35129616017625054</c:v>
                </c:pt>
                <c:pt idx="79">
                  <c:v>0.12343316492447887</c:v>
                </c:pt>
                <c:pt idx="80">
                  <c:v>-0.11750816069009939</c:v>
                </c:pt>
                <c:pt idx="81">
                  <c:v>-0.36349245861190571</c:v>
                </c:pt>
                <c:pt idx="82">
                  <c:v>-0.60426600963747745</c:v>
                </c:pt>
                <c:pt idx="83">
                  <c:v>-0.8281445492223698</c:v>
                </c:pt>
                <c:pt idx="84">
                  <c:v>-1.0232793553764425</c:v>
                </c:pt>
                <c:pt idx="85">
                  <c:v>-1.1792166984138799</c:v>
                </c:pt>
                <c:pt idx="86">
                  <c:v>-1.2884258255614598</c:v>
                </c:pt>
                <c:pt idx="87">
                  <c:v>-1.3474210533213626</c:v>
                </c:pt>
                <c:pt idx="88">
                  <c:v>-1.357185046259282</c:v>
                </c:pt>
                <c:pt idx="89">
                  <c:v>-1.3227936834743996</c:v>
                </c:pt>
                <c:pt idx="90">
                  <c:v>1.4250445574836164</c:v>
                </c:pt>
                <c:pt idx="91">
                  <c:v>1.2014970678102177</c:v>
                </c:pt>
                <c:pt idx="92">
                  <c:v>0.94905005814253585</c:v>
                </c:pt>
                <c:pt idx="93">
                  <c:v>0.67005970638846257</c:v>
                </c:pt>
                <c:pt idx="94">
                  <c:v>0.36950312526798967</c:v>
                </c:pt>
                <c:pt idx="95">
                  <c:v>5.528660059460222E-2</c:v>
                </c:pt>
                <c:pt idx="96">
                  <c:v>-0.26182818659094309</c:v>
                </c:pt>
                <c:pt idx="97">
                  <c:v>-0.56881385604397483</c:v>
                </c:pt>
                <c:pt idx="98">
                  <c:v>-0.85151794515393497</c:v>
                </c:pt>
                <c:pt idx="99">
                  <c:v>-1.0962398928898658</c:v>
                </c:pt>
                <c:pt idx="100">
                  <c:v>-1.2914762680964484</c:v>
                </c:pt>
                <c:pt idx="101">
                  <c:v>-1.4294712465573705</c:v>
                </c:pt>
                <c:pt idx="102">
                  <c:v>-1.5072209692635283</c:v>
                </c:pt>
                <c:pt idx="103">
                  <c:v>-1.526704755497839</c:v>
                </c:pt>
                <c:pt idx="104">
                  <c:v>-1.4943128319541958</c:v>
                </c:pt>
                <c:pt idx="105">
                  <c:v>1.9006307730772862</c:v>
                </c:pt>
                <c:pt idx="106">
                  <c:v>1.6169236851229378</c:v>
                </c:pt>
                <c:pt idx="107">
                  <c:v>1.3001250375674083</c:v>
                </c:pt>
                <c:pt idx="108">
                  <c:v>0.95435026949013402</c:v>
                </c:pt>
                <c:pt idx="109">
                  <c:v>0.58681704076982655</c:v>
                </c:pt>
                <c:pt idx="110">
                  <c:v>0.20793762178548292</c:v>
                </c:pt>
                <c:pt idx="111">
                  <c:v>-0.16907472830199666</c:v>
                </c:pt>
                <c:pt idx="112">
                  <c:v>-0.52915050623635995</c:v>
                </c:pt>
                <c:pt idx="113">
                  <c:v>-0.85679371931124404</c:v>
                </c:pt>
                <c:pt idx="114">
                  <c:v>-1.1377886922721272</c:v>
                </c:pt>
                <c:pt idx="115">
                  <c:v>-1.3608767462748101</c:v>
                </c:pt>
                <c:pt idx="116">
                  <c:v>-1.5190788922580136</c:v>
                </c:pt>
                <c:pt idx="117">
                  <c:v>-1.6104125578449593</c:v>
                </c:pt>
                <c:pt idx="118">
                  <c:v>-1.6378839076038116</c:v>
                </c:pt>
                <c:pt idx="119">
                  <c:v>-1.6087908861593043</c:v>
                </c:pt>
                <c:pt idx="120">
                  <c:v>2.3176250278150334</c:v>
                </c:pt>
                <c:pt idx="121">
                  <c:v>1.9744719999197073</c:v>
                </c:pt>
                <c:pt idx="122">
                  <c:v>1.5965122403997531</c:v>
                </c:pt>
                <c:pt idx="123">
                  <c:v>1.1901014020643599</c:v>
                </c:pt>
                <c:pt idx="124">
                  <c:v>0.76490651502419293</c:v>
                </c:pt>
                <c:pt idx="125">
                  <c:v>0.33365128164292734</c:v>
                </c:pt>
                <c:pt idx="126">
                  <c:v>-8.8661628684864269E-2</c:v>
                </c:pt>
                <c:pt idx="127">
                  <c:v>-0.486005537807217</c:v>
                </c:pt>
                <c:pt idx="128">
                  <c:v>-0.84288757253361268</c:v>
                </c:pt>
                <c:pt idx="129">
                  <c:v>-1.1459469382214027</c:v>
                </c:pt>
                <c:pt idx="130">
                  <c:v>-1.3853183892885923</c:v>
                </c:pt>
                <c:pt idx="131">
                  <c:v>-1.5555464877412075</c:v>
                </c:pt>
                <c:pt idx="132">
                  <c:v>-1.6559379235050145</c:v>
                </c:pt>
                <c:pt idx="133">
                  <c:v>-1.6903423137437665</c:v>
                </c:pt>
                <c:pt idx="134">
                  <c:v>-1.6664341191954435</c:v>
                </c:pt>
                <c:pt idx="135">
                  <c:v>2.6570995650959883</c:v>
                </c:pt>
                <c:pt idx="136">
                  <c:v>2.2575243727032062</c:v>
                </c:pt>
                <c:pt idx="137">
                  <c:v>1.8244665363091732</c:v>
                </c:pt>
                <c:pt idx="138">
                  <c:v>1.3667890155324214</c:v>
                </c:pt>
                <c:pt idx="139">
                  <c:v>0.8964842534185129</c:v>
                </c:pt>
                <c:pt idx="140">
                  <c:v>0.42800276977994134</c:v>
                </c:pt>
                <c:pt idx="141">
                  <c:v>-2.2872478796705842E-2</c:v>
                </c:pt>
                <c:pt idx="142">
                  <c:v>-0.44044204722825464</c:v>
                </c:pt>
                <c:pt idx="143">
                  <c:v>-0.81055239776379118</c:v>
                </c:pt>
                <c:pt idx="144">
                  <c:v>-1.1218580612302897</c:v>
                </c:pt>
                <c:pt idx="145">
                  <c:v>-1.3667072850058082</c:v>
                </c:pt>
                <c:pt idx="146">
                  <c:v>-1.5415791697088728</c:v>
                </c:pt>
                <c:pt idx="147">
                  <c:v>-1.6470903039639766</c:v>
                </c:pt>
                <c:pt idx="148">
                  <c:v>-1.6876371009803</c:v>
                </c:pt>
                <c:pt idx="149">
                  <c:v>-1.6707506866472439</c:v>
                </c:pt>
                <c:pt idx="150">
                  <c:v>2.9051122301697605</c:v>
                </c:pt>
                <c:pt idx="151">
                  <c:v>2.454781018646238</c:v>
                </c:pt>
                <c:pt idx="152">
                  <c:v>1.9756248297039694</c:v>
                </c:pt>
                <c:pt idx="153">
                  <c:v>1.4789332474550845</c:v>
                </c:pt>
                <c:pt idx="154">
                  <c:v>0.97849356528282661</c:v>
                </c:pt>
                <c:pt idx="155">
                  <c:v>0.48953796219587487</c:v>
                </c:pt>
                <c:pt idx="156">
                  <c:v>2.7417699200928958E-2</c:v>
                </c:pt>
                <c:pt idx="157">
                  <c:v>-0.39375387894246883</c:v>
                </c:pt>
                <c:pt idx="158">
                  <c:v>-0.76224933207800172</c:v>
                </c:pt>
                <c:pt idx="159">
                  <c:v>-1.0695049525948974</c:v>
                </c:pt>
                <c:pt idx="160">
                  <c:v>-1.3104834925317834</c:v>
                </c:pt>
                <c:pt idx="161">
                  <c:v>-1.48367711951536</c:v>
                </c:pt>
                <c:pt idx="162">
                  <c:v>-1.5908544145308694</c:v>
                </c:pt>
                <c:pt idx="163">
                  <c:v>-1.6366482294907723</c:v>
                </c:pt>
                <c:pt idx="164">
                  <c:v>-1.6280419148947263</c:v>
                </c:pt>
                <c:pt idx="165">
                  <c:v>3.0542637341147292</c:v>
                </c:pt>
                <c:pt idx="166">
                  <c:v>2.5616257218083498</c:v>
                </c:pt>
                <c:pt idx="167">
                  <c:v>2.0480494110657044</c:v>
                </c:pt>
                <c:pt idx="168">
                  <c:v>1.5267438769814321</c:v>
                </c:pt>
                <c:pt idx="169">
                  <c:v>1.0123780031295486</c:v>
                </c:pt>
                <c:pt idx="170">
                  <c:v>0.51979776268147582</c:v>
                </c:pt>
                <c:pt idx="171">
                  <c:v>6.2725150189053558E-2</c:v>
                </c:pt>
                <c:pt idx="172">
                  <c:v>-0.34731757356320303</c:v>
                </c:pt>
                <c:pt idx="173">
                  <c:v>-0.7016961892346214</c:v>
                </c:pt>
                <c:pt idx="174">
                  <c:v>-0.9949264523240644</c:v>
                </c:pt>
                <c:pt idx="175">
                  <c:v>-1.2245821198205835</c:v>
                </c:pt>
                <c:pt idx="176">
                  <c:v>-1.3909822125401297</c:v>
                </c:pt>
                <c:pt idx="177">
                  <c:v>-1.4967911159540586</c:v>
                </c:pt>
                <c:pt idx="178">
                  <c:v>-1.5466212964870745</c:v>
                </c:pt>
                <c:pt idx="179">
                  <c:v>-1.5466680263088333</c:v>
                </c:pt>
                <c:pt idx="180">
                  <c:v>3.1043815469450178</c:v>
                </c:pt>
                <c:pt idx="181">
                  <c:v>2.5804970889299526</c:v>
                </c:pt>
                <c:pt idx="182">
                  <c:v>2.0462177399968411</c:v>
                </c:pt>
                <c:pt idx="183">
                  <c:v>1.5157624163089629</c:v>
                </c:pt>
                <c:pt idx="184">
                  <c:v>1.0035239046809914</c:v>
                </c:pt>
                <c:pt idx="185">
                  <c:v>0.52278818334060606</c:v>
                </c:pt>
                <c:pt idx="186">
                  <c:v>8.4689029236709512E-2</c:v>
                </c:pt>
                <c:pt idx="187">
                  <c:v>-0.30243419571604058</c:v>
                </c:pt>
                <c:pt idx="188">
                  <c:v>-0.6332325443372504</c:v>
                </c:pt>
                <c:pt idx="189">
                  <c:v>-0.90517069067343203</c:v>
                </c:pt>
                <c:pt idx="190">
                  <c:v>-1.1181197927018265</c:v>
                </c:pt>
                <c:pt idx="191">
                  <c:v>-1.2738732848071683</c:v>
                </c:pt>
                <c:pt idx="192">
                  <c:v>-1.375704469295149</c:v>
                </c:pt>
                <c:pt idx="193">
                  <c:v>-1.4280279841163992</c:v>
                </c:pt>
                <c:pt idx="194">
                  <c:v>-1.4361691685169213</c:v>
                </c:pt>
                <c:pt idx="195">
                  <c:v>3.0622432732452696</c:v>
                </c:pt>
                <c:pt idx="196">
                  <c:v>2.5202189636066796</c:v>
                </c:pt>
                <c:pt idx="197">
                  <c:v>1.9799971654360955</c:v>
                </c:pt>
                <c:pt idx="198">
                  <c:v>1.4556370734009687</c:v>
                </c:pt>
                <c:pt idx="199">
                  <c:v>0.96007527064873344</c:v>
                </c:pt>
                <c:pt idx="200">
                  <c:v>0.50408614433640375</c:v>
                </c:pt>
                <c:pt idx="201">
                  <c:v>9.5653624984854968E-2</c:v>
                </c:pt>
                <c:pt idx="202">
                  <c:v>-0.26019717117399832</c:v>
                </c:pt>
                <c:pt idx="203">
                  <c:v>-0.56117745742605862</c:v>
                </c:pt>
                <c:pt idx="204">
                  <c:v>-0.80726262810166727</c:v>
                </c:pt>
                <c:pt idx="205">
                  <c:v>-1.0001275724527459</c:v>
                </c:pt>
                <c:pt idx="206">
                  <c:v>-1.142619268069204</c:v>
                </c:pt>
                <c:pt idx="207">
                  <c:v>-1.2383478822514342</c:v>
                </c:pt>
                <c:pt idx="208">
                  <c:v>-1.2914263873587317</c:v>
                </c:pt>
                <c:pt idx="209">
                  <c:v>-1.306345457108534</c:v>
                </c:pt>
                <c:pt idx="210">
                  <c:v>2.9404250930361151</c:v>
                </c:pt>
                <c:pt idx="211">
                  <c:v>2.394469389990237</c:v>
                </c:pt>
                <c:pt idx="212">
                  <c:v>1.8628908781891198</c:v>
                </c:pt>
                <c:pt idx="213">
                  <c:v>1.3583881937484801</c:v>
                </c:pt>
                <c:pt idx="214">
                  <c:v>0.89147451739713635</c:v>
                </c:pt>
                <c:pt idx="215">
                  <c:v>0.46984764548431412</c:v>
                </c:pt>
                <c:pt idx="216">
                  <c:v>9.8226587433070112E-2</c:v>
                </c:pt>
                <c:pt idx="217">
                  <c:v>-0.2214102998916907</c:v>
                </c:pt>
                <c:pt idx="218">
                  <c:v>-0.48932346352957024</c:v>
                </c:pt>
                <c:pt idx="219">
                  <c:v>-0.70740180907585892</c:v>
                </c:pt>
                <c:pt idx="220">
                  <c:v>-0.8785742553417204</c:v>
                </c:pt>
                <c:pt idx="221">
                  <c:v>-1.0063290151154272</c:v>
                </c:pt>
                <c:pt idx="222">
                  <c:v>-1.0943809551805765</c:v>
                </c:pt>
                <c:pt idx="223">
                  <c:v>-1.1464908369450215</c:v>
                </c:pt>
                <c:pt idx="224">
                  <c:v>-1.1664144970690997</c:v>
                </c:pt>
                <c:pt idx="225">
                  <c:v>2.755506855714958</c:v>
                </c:pt>
                <c:pt idx="226">
                  <c:v>2.2197369995463658</c:v>
                </c:pt>
                <c:pt idx="227">
                  <c:v>1.709986539878422</c:v>
                </c:pt>
                <c:pt idx="228">
                  <c:v>1.2366032802823181</c:v>
                </c:pt>
                <c:pt idx="229">
                  <c:v>0.80709356591039727</c:v>
                </c:pt>
                <c:pt idx="230">
                  <c:v>0.42595465181707892</c:v>
                </c:pt>
                <c:pt idx="231">
                  <c:v>9.4913651704015445E-2</c:v>
                </c:pt>
                <c:pt idx="232">
                  <c:v>-0.18656232049045496</c:v>
                </c:pt>
                <c:pt idx="233">
                  <c:v>-0.42063785130119835</c:v>
                </c:pt>
                <c:pt idx="234">
                  <c:v>-0.61049134440186759</c:v>
                </c:pt>
                <c:pt idx="235">
                  <c:v>-0.75979237300656077</c:v>
                </c:pt>
                <c:pt idx="236">
                  <c:v>-0.87231544687695117</c:v>
                </c:pt>
                <c:pt idx="237">
                  <c:v>-0.951698183239156</c:v>
                </c:pt>
                <c:pt idx="238">
                  <c:v>-1.001331088453292</c:v>
                </c:pt>
                <c:pt idx="239">
                  <c:v>-1.0243548361557255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E95-4F9C-A49D-D132FC13427E}"/>
            </c:ext>
          </c:extLst>
        </c:ser>
        <c:ser>
          <c:idx val="2"/>
          <c:order val="2"/>
          <c:tx>
            <c:strRef>
              <c:f>'Raw data and fitting summary'!$C$42</c:f>
              <c:strCache>
                <c:ptCount val="1"/>
                <c:pt idx="0">
                  <c:v>Uncompetitive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Uncompetitive!$AC$21:$AC$260</c:f>
              <c:numCache>
                <c:formatCode>General</c:formatCode>
                <c:ptCount val="24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</c:numCache>
            </c:numRef>
          </c:xVal>
          <c:yVal>
            <c:numRef>
              <c:f>Uncompetitive!$AB$21:$AB$260</c:f>
              <c:numCache>
                <c:formatCode>General</c:formatCode>
                <c:ptCount val="2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E95-4F9C-A49D-D132FC13427E}"/>
            </c:ext>
          </c:extLst>
        </c:ser>
        <c:ser>
          <c:idx val="3"/>
          <c:order val="3"/>
          <c:tx>
            <c:strRef>
              <c:f>'Raw data and fitting summary'!$C$43</c:f>
              <c:strCache>
                <c:ptCount val="1"/>
                <c:pt idx="0">
                  <c:v>Mixed Non-competitive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'Mixed Non-competitive'!$AC$21:$AC$260</c:f>
              <c:numCache>
                <c:formatCode>General</c:formatCode>
                <c:ptCount val="24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4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4</c:v>
                </c:pt>
                <c:pt idx="161">
                  <c:v>4</c:v>
                </c:pt>
                <c:pt idx="162">
                  <c:v>4</c:v>
                </c:pt>
                <c:pt idx="163">
                  <c:v>4</c:v>
                </c:pt>
                <c:pt idx="164">
                  <c:v>4</c:v>
                </c:pt>
                <c:pt idx="165">
                  <c:v>4</c:v>
                </c:pt>
                <c:pt idx="166">
                  <c:v>4</c:v>
                </c:pt>
                <c:pt idx="167">
                  <c:v>4</c:v>
                </c:pt>
                <c:pt idx="168">
                  <c:v>4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4</c:v>
                </c:pt>
                <c:pt idx="175">
                  <c:v>4</c:v>
                </c:pt>
                <c:pt idx="176">
                  <c:v>4</c:v>
                </c:pt>
                <c:pt idx="177">
                  <c:v>4</c:v>
                </c:pt>
                <c:pt idx="178">
                  <c:v>4</c:v>
                </c:pt>
                <c:pt idx="179">
                  <c:v>4</c:v>
                </c:pt>
                <c:pt idx="180">
                  <c:v>4</c:v>
                </c:pt>
                <c:pt idx="181">
                  <c:v>4</c:v>
                </c:pt>
                <c:pt idx="182">
                  <c:v>4</c:v>
                </c:pt>
                <c:pt idx="183">
                  <c:v>4</c:v>
                </c:pt>
                <c:pt idx="184">
                  <c:v>4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4</c:v>
                </c:pt>
                <c:pt idx="191">
                  <c:v>4</c:v>
                </c:pt>
                <c:pt idx="192">
                  <c:v>4</c:v>
                </c:pt>
                <c:pt idx="193">
                  <c:v>4</c:v>
                </c:pt>
                <c:pt idx="194">
                  <c:v>4</c:v>
                </c:pt>
                <c:pt idx="195">
                  <c:v>4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4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4</c:v>
                </c:pt>
                <c:pt idx="218">
                  <c:v>4</c:v>
                </c:pt>
                <c:pt idx="219">
                  <c:v>4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4</c:v>
                </c:pt>
                <c:pt idx="232">
                  <c:v>4</c:v>
                </c:pt>
                <c:pt idx="233">
                  <c:v>4</c:v>
                </c:pt>
                <c:pt idx="234">
                  <c:v>4</c:v>
                </c:pt>
                <c:pt idx="235">
                  <c:v>4</c:v>
                </c:pt>
                <c:pt idx="236">
                  <c:v>4</c:v>
                </c:pt>
                <c:pt idx="237">
                  <c:v>4</c:v>
                </c:pt>
                <c:pt idx="238">
                  <c:v>4</c:v>
                </c:pt>
                <c:pt idx="239">
                  <c:v>4</c:v>
                </c:pt>
              </c:numCache>
            </c:numRef>
          </c:xVal>
          <c:yVal>
            <c:numRef>
              <c:f>'Mixed Non-competitive'!$AB$21:$AB$260</c:f>
              <c:numCache>
                <c:formatCode>General</c:formatCode>
                <c:ptCount val="240"/>
                <c:pt idx="0">
                  <c:v>-1.3665353649727763E-4</c:v>
                </c:pt>
                <c:pt idx="1">
                  <c:v>-1.1723518071882211E-4</c:v>
                </c:pt>
                <c:pt idx="2">
                  <c:v>-9.5112286233600685E-5</c:v>
                </c:pt>
                <c:pt idx="3">
                  <c:v>-7.0433441182515821E-5</c:v>
                </c:pt>
                <c:pt idx="4">
                  <c:v>-4.3594076027275719E-5</c:v>
                </c:pt>
                <c:pt idx="5">
                  <c:v>-1.5283458671078165E-5</c:v>
                </c:pt>
                <c:pt idx="6">
                  <c:v>1.3502806941900758E-5</c:v>
                </c:pt>
                <c:pt idx="7">
                  <c:v>4.1505611232395268E-5</c:v>
                </c:pt>
                <c:pt idx="8">
                  <c:v>6.7313260121437679E-5</c:v>
                </c:pt>
                <c:pt idx="9">
                  <c:v>8.9534854025075106E-5</c:v>
                </c:pt>
                <c:pt idx="10">
                  <c:v>1.070059494372444E-4</c:v>
                </c:pt>
                <c:pt idx="11">
                  <c:v>1.1897625260814948E-4</c:v>
                </c:pt>
                <c:pt idx="12">
                  <c:v>1.2522589710517451E-4</c:v>
                </c:pt>
                <c:pt idx="13">
                  <c:v>1.2607616060478222E-4</c:v>
                </c:pt>
                <c:pt idx="14">
                  <c:v>1.2229520066497912E-4</c:v>
                </c:pt>
                <c:pt idx="15">
                  <c:v>-2.391737030826846E-5</c:v>
                </c:pt>
                <c:pt idx="16">
                  <c:v>-1.9686430222876083E-5</c:v>
                </c:pt>
                <c:pt idx="17">
                  <c:v>-1.4772861881340305E-5</c:v>
                </c:pt>
                <c:pt idx="18">
                  <c:v>-9.1639193851023037E-6</c:v>
                </c:pt>
                <c:pt idx="19">
                  <c:v>-2.8942142424881467E-6</c:v>
                </c:pt>
                <c:pt idx="20">
                  <c:v>3.9373445801516027E-6</c:v>
                </c:pt>
                <c:pt idx="21">
                  <c:v>1.1153512737394067E-5</c:v>
                </c:pt>
                <c:pt idx="22">
                  <c:v>1.8492882526643939E-5</c:v>
                </c:pt>
                <c:pt idx="23">
                  <c:v>2.5618204733568462E-5</c:v>
                </c:pt>
                <c:pt idx="24">
                  <c:v>3.2143250277449908E-5</c:v>
                </c:pt>
                <c:pt idx="25">
                  <c:v>3.7678139714003578E-5</c:v>
                </c:pt>
                <c:pt idx="26">
                  <c:v>4.1886365404586456E-5</c:v>
                </c:pt>
                <c:pt idx="27">
                  <c:v>4.4540359564138043E-5</c:v>
                </c:pt>
                <c:pt idx="28">
                  <c:v>4.5560029395375068E-5</c:v>
                </c:pt>
                <c:pt idx="29">
                  <c:v>4.502256402716398E-5</c:v>
                </c:pt>
                <c:pt idx="30">
                  <c:v>-8.843824424786817E-6</c:v>
                </c:pt>
                <c:pt idx="31">
                  <c:v>-6.5103393165344414E-6</c:v>
                </c:pt>
                <c:pt idx="32">
                  <c:v>-3.7929922385160353E-6</c:v>
                </c:pt>
                <c:pt idx="33">
                  <c:v>-6.8109398476678962E-7</c:v>
                </c:pt>
                <c:pt idx="34">
                  <c:v>2.8104751166324604E-6</c:v>
                </c:pt>
                <c:pt idx="35">
                  <c:v>6.6313204261092551E-6</c:v>
                </c:pt>
                <c:pt idx="36">
                  <c:v>1.0686698917794502E-5</c:v>
                </c:pt>
                <c:pt idx="37">
                  <c:v>1.4832720009572142E-5</c:v>
                </c:pt>
                <c:pt idx="38">
                  <c:v>1.8879091525647596E-5</c:v>
                </c:pt>
                <c:pt idx="39">
                  <c:v>2.2602385596037777E-5</c:v>
                </c:pt>
                <c:pt idx="40">
                  <c:v>2.5770588957918505E-5</c:v>
                </c:pt>
                <c:pt idx="41">
                  <c:v>2.8175950869346877E-5</c:v>
                </c:pt>
                <c:pt idx="42">
                  <c:v>2.9669099665952103E-5</c:v>
                </c:pt>
                <c:pt idx="43">
                  <c:v>3.0185163629070644E-5</c:v>
                </c:pt>
                <c:pt idx="44">
                  <c:v>2.9753963608492029E-5</c:v>
                </c:pt>
                <c:pt idx="45">
                  <c:v>5.9192033265986765E-6</c:v>
                </c:pt>
                <c:pt idx="46">
                  <c:v>6.4350230939425046E-6</c:v>
                </c:pt>
                <c:pt idx="47">
                  <c:v>7.033479581863844E-6</c:v>
                </c:pt>
                <c:pt idx="48">
                  <c:v>7.7152724919926641E-6</c:v>
                </c:pt>
                <c:pt idx="49">
                  <c:v>8.4745669646224542E-6</c:v>
                </c:pt>
                <c:pt idx="50">
                  <c:v>9.2964688551688823E-6</c:v>
                </c:pt>
                <c:pt idx="51">
                  <c:v>1.0154729290334785E-5</c:v>
                </c:pt>
                <c:pt idx="52">
                  <c:v>1.1010418429435731E-5</c:v>
                </c:pt>
                <c:pt idx="53">
                  <c:v>1.1812501901076189E-5</c:v>
                </c:pt>
                <c:pt idx="54">
                  <c:v>1.2501181404722672E-5</c:v>
                </c:pt>
                <c:pt idx="55">
                  <c:v>1.301435026590525E-5</c:v>
                </c:pt>
                <c:pt idx="56">
                  <c:v>1.3296542125118549E-5</c:v>
                </c:pt>
                <c:pt idx="57">
                  <c:v>1.3308589862148779E-5</c:v>
                </c:pt>
                <c:pt idx="58">
                  <c:v>1.3035418614748551E-5</c:v>
                </c:pt>
                <c:pt idx="59">
                  <c:v>1.2489537728477274E-5</c:v>
                </c:pt>
                <c:pt idx="60">
                  <c:v>1.9663695779215118E-5</c:v>
                </c:pt>
                <c:pt idx="61">
                  <c:v>1.8529443650550093E-5</c:v>
                </c:pt>
                <c:pt idx="62">
                  <c:v>1.7188188150996098E-5</c:v>
                </c:pt>
                <c:pt idx="63">
                  <c:v>1.5622534323966875E-5</c:v>
                </c:pt>
                <c:pt idx="64">
                  <c:v>1.3823419554803706E-5</c:v>
                </c:pt>
                <c:pt idx="65">
                  <c:v>1.1794871642933913E-5</c:v>
                </c:pt>
                <c:pt idx="66">
                  <c:v>9.5591133915107207E-6</c:v>
                </c:pt>
                <c:pt idx="67">
                  <c:v>7.1610053176129895E-6</c:v>
                </c:pt>
                <c:pt idx="68">
                  <c:v>4.6703358291821928E-6</c:v>
                </c:pt>
                <c:pt idx="69">
                  <c:v>2.1802534497794568E-6</c:v>
                </c:pt>
                <c:pt idx="70">
                  <c:v>-1.9948202556463457E-7</c:v>
                </c:pt>
                <c:pt idx="71">
                  <c:v>-2.3545582950035282E-6</c:v>
                </c:pt>
                <c:pt idx="72">
                  <c:v>-4.1817680225264553E-6</c:v>
                </c:pt>
                <c:pt idx="73">
                  <c:v>-5.6047586296514851E-6</c:v>
                </c:pt>
                <c:pt idx="74">
                  <c:v>-6.5856055222468513E-6</c:v>
                </c:pt>
                <c:pt idx="75">
                  <c:v>3.1688528770779101E-5</c:v>
                </c:pt>
                <c:pt idx="76">
                  <c:v>2.9151301242258398E-5</c:v>
                </c:pt>
                <c:pt idx="77">
                  <c:v>2.6144173088660239E-5</c:v>
                </c:pt>
                <c:pt idx="78">
                  <c:v>2.2624657960435002E-5</c:v>
                </c:pt>
                <c:pt idx="79">
                  <c:v>1.8568251697104188E-5</c:v>
                </c:pt>
                <c:pt idx="80">
                  <c:v>1.3979644159611837E-5</c:v>
                </c:pt>
                <c:pt idx="81">
                  <c:v>8.9053019527440824E-6</c:v>
                </c:pt>
                <c:pt idx="82">
                  <c:v>3.4453075512530518E-6</c:v>
                </c:pt>
                <c:pt idx="83">
                  <c:v>-2.2389517893017796E-6</c:v>
                </c:pt>
                <c:pt idx="84">
                  <c:v>-7.9255338389927488E-6</c:v>
                </c:pt>
                <c:pt idx="85">
                  <c:v>-1.3345071460335589E-5</c:v>
                </c:pt>
                <c:pt idx="86">
                  <c:v>-1.8207903964118088E-5</c:v>
                </c:pt>
                <c:pt idx="87">
                  <c:v>-2.2242519588822063E-5</c:v>
                </c:pt>
                <c:pt idx="88">
                  <c:v>-2.5237610215000927E-5</c:v>
                </c:pt>
                <c:pt idx="89">
                  <c:v>-2.707677543556386E-5</c:v>
                </c:pt>
                <c:pt idx="90">
                  <c:v>4.1401679176544803E-5</c:v>
                </c:pt>
                <c:pt idx="91">
                  <c:v>3.7767281924061535E-5</c:v>
                </c:pt>
                <c:pt idx="92">
                  <c:v>3.3440942302398469E-5</c:v>
                </c:pt>
                <c:pt idx="93">
                  <c:v>2.8350499189144784E-5</c:v>
                </c:pt>
                <c:pt idx="94">
                  <c:v>2.2445802847492757E-5</c:v>
                </c:pt>
                <c:pt idx="95">
                  <c:v>1.5714867970473279E-5</c:v>
                </c:pt>
                <c:pt idx="96">
                  <c:v>8.203044189691866E-6</c:v>
                </c:pt>
                <c:pt idx="97">
                  <c:v>3.2731986898681953E-8</c:v>
                </c:pt>
                <c:pt idx="98">
                  <c:v>-8.5808587595437302E-6</c:v>
                </c:pt>
                <c:pt idx="99">
                  <c:v>-1.7324252793216033E-5</c:v>
                </c:pt>
                <c:pt idx="100">
                  <c:v>-2.5797415709405414E-5</c:v>
                </c:pt>
                <c:pt idx="101">
                  <c:v>-3.3547317086046746E-5</c:v>
                </c:pt>
                <c:pt idx="102">
                  <c:v>-4.0122488317528848E-5</c:v>
                </c:pt>
                <c:pt idx="103">
                  <c:v>-4.5139795008086736E-5</c:v>
                </c:pt>
                <c:pt idx="104">
                  <c:v>-4.8347577766172378E-5</c:v>
                </c:pt>
                <c:pt idx="105">
                  <c:v>4.8413652376844141E-5</c:v>
                </c:pt>
                <c:pt idx="106">
                  <c:v>4.4016598113039151E-5</c:v>
                </c:pt>
                <c:pt idx="107">
                  <c:v>3.8757169704695116E-5</c:v>
                </c:pt>
                <c:pt idx="108">
                  <c:v>3.2532313830380133E-5</c:v>
                </c:pt>
                <c:pt idx="109">
                  <c:v>2.5259788709597331E-5</c:v>
                </c:pt>
                <c:pt idx="110">
                  <c:v>1.6897244886848739E-5</c:v>
                </c:pt>
                <c:pt idx="111">
                  <c:v>7.466168773007098E-6</c:v>
                </c:pt>
                <c:pt idx="112">
                  <c:v>-2.9214369110519556E-6</c:v>
                </c:pt>
                <c:pt idx="113">
                  <c:v>-1.4038262053261974E-5</c:v>
                </c:pt>
                <c:pt idx="114">
                  <c:v>-2.5526184409763175E-5</c:v>
                </c:pt>
                <c:pt idx="115">
                  <c:v>-3.6899305053239573E-5</c:v>
                </c:pt>
                <c:pt idx="116">
                  <c:v>-4.7573943000145391E-5</c:v>
                </c:pt>
                <c:pt idx="117">
                  <c:v>-5.6928875675765767E-5</c:v>
                </c:pt>
                <c:pt idx="118">
                  <c:v>-6.4389669894637791E-5</c:v>
                </c:pt>
                <c:pt idx="119">
                  <c:v>-6.9520047285998032E-5</c:v>
                </c:pt>
                <c:pt idx="120">
                  <c:v>5.2595721454551381E-5</c:v>
                </c:pt>
                <c:pt idx="121">
                  <c:v>4.7766083102196433E-5</c:v>
                </c:pt>
                <c:pt idx="122">
                  <c:v>4.1960842877664106E-5</c:v>
                </c:pt>
                <c:pt idx="123">
                  <c:v>3.5048490244271591E-5</c:v>
                </c:pt>
                <c:pt idx="124">
                  <c:v>2.6913024990804502E-5</c:v>
                </c:pt>
                <c:pt idx="125">
                  <c:v>1.7473778269661011E-5</c:v>
                </c:pt>
                <c:pt idx="126">
                  <c:v>6.7116923974097631E-6</c:v>
                </c:pt>
                <c:pt idx="127">
                  <c:v>-5.2992132850704365E-6</c:v>
                </c:pt>
                <c:pt idx="128">
                  <c:v>-1.8359045800053764E-5</c:v>
                </c:pt>
                <c:pt idx="129">
                  <c:v>-3.2115125537579559E-5</c:v>
                </c:pt>
                <c:pt idx="130">
                  <c:v>-4.6051358865817349E-5</c:v>
                </c:pt>
                <c:pt idx="131">
                  <c:v>-5.950547980448917E-5</c:v>
                </c:pt>
                <c:pt idx="132">
                  <c:v>-7.1722627501991099E-5</c:v>
                </c:pt>
                <c:pt idx="133">
                  <c:v>-8.194490344592964E-5</c:v>
                </c:pt>
                <c:pt idx="134">
                  <c:v>-8.9523378701716894E-5</c:v>
                </c:pt>
                <c:pt idx="135">
                  <c:v>5.4086192410096601E-5</c:v>
                </c:pt>
                <c:pt idx="136">
                  <c:v>4.9120140534597567E-5</c:v>
                </c:pt>
                <c:pt idx="137">
                  <c:v>4.3122168246867432E-5</c:v>
                </c:pt>
                <c:pt idx="138">
                  <c:v>3.5937913032135782E-5</c:v>
                </c:pt>
                <c:pt idx="139">
                  <c:v>2.7420718328841076E-5</c:v>
                </c:pt>
                <c:pt idx="140">
                  <c:v>1.7450209682579043E-5</c:v>
                </c:pt>
                <c:pt idx="141">
                  <c:v>5.9583317284506165E-6</c:v>
                </c:pt>
                <c:pt idx="142">
                  <c:v>-7.0373549201363517E-6</c:v>
                </c:pt>
                <c:pt idx="143">
                  <c:v>-2.1395600487750244E-5</c:v>
                </c:pt>
                <c:pt idx="144">
                  <c:v>-3.6814532508699926E-5</c:v>
                </c:pt>
                <c:pt idx="145">
                  <c:v>-5.2805830294211376E-5</c:v>
                </c:pt>
                <c:pt idx="146">
                  <c:v>-6.869315011748256E-5</c:v>
                </c:pt>
                <c:pt idx="147">
                  <c:v>-8.3647774192563418E-5</c:v>
                </c:pt>
                <c:pt idx="148">
                  <c:v>-9.6768387143342238E-5</c:v>
                </c:pt>
                <c:pt idx="149">
                  <c:v>-1.0719919429247327E-4</c:v>
                </c:pt>
                <c:pt idx="150">
                  <c:v>5.3245038015958812E-5</c:v>
                </c:pt>
                <c:pt idx="151">
                  <c:v>4.8384317561378509E-5</c:v>
                </c:pt>
                <c:pt idx="152">
                  <c:v>4.2486619927117886E-5</c:v>
                </c:pt>
                <c:pt idx="153">
                  <c:v>3.538241671563469E-5</c:v>
                </c:pt>
                <c:pt idx="154">
                  <c:v>2.6901269164714137E-5</c:v>
                </c:pt>
                <c:pt idx="155">
                  <c:v>1.6887682707800167E-5</c:v>
                </c:pt>
                <c:pt idx="156">
                  <c:v>5.224676321358146E-6</c:v>
                </c:pt>
                <c:pt idx="157">
                  <c:v>-8.1341306459314922E-6</c:v>
                </c:pt>
                <c:pt idx="158">
                  <c:v>-2.312482789124104E-5</c:v>
                </c:pt>
                <c:pt idx="159">
                  <c:v>-3.9529839015006729E-5</c:v>
                </c:pt>
                <c:pt idx="160">
                  <c:v>-5.6938991190413901E-5</c:v>
                </c:pt>
                <c:pt idx="161">
                  <c:v>-7.4727664904905566E-5</c:v>
                </c:pt>
                <c:pt idx="162">
                  <c:v>-9.2067383995697583E-5</c:v>
                </c:pt>
                <c:pt idx="163">
                  <c:v>-1.0798215835761127E-4</c:v>
                </c:pt>
                <c:pt idx="164">
                  <c:v>-1.2145455164214169E-4</c:v>
                </c:pt>
                <c:pt idx="165">
                  <c:v>5.0573630075767539E-5</c:v>
                </c:pt>
                <c:pt idx="166">
                  <c:v>4.5996167888251449E-5</c:v>
                </c:pt>
                <c:pt idx="167">
                  <c:v>4.0418474981152031E-5</c:v>
                </c:pt>
                <c:pt idx="168">
                  <c:v>3.366427303230779E-5</c:v>
                </c:pt>
                <c:pt idx="169">
                  <c:v>2.5548377317274884E-5</c:v>
                </c:pt>
                <c:pt idx="170">
                  <c:v>1.5889011873770897E-5</c:v>
                </c:pt>
                <c:pt idx="171">
                  <c:v>4.5273918880539554E-6</c:v>
                </c:pt>
                <c:pt idx="172">
                  <c:v>-8.6438899700169713E-6</c:v>
                </c:pt>
                <c:pt idx="173">
                  <c:v>-2.364318991165959E-5</c:v>
                </c:pt>
                <c:pt idx="174">
                  <c:v>-4.0354617382387659E-5</c:v>
                </c:pt>
                <c:pt idx="175">
                  <c:v>-5.8480782395342601E-5</c:v>
                </c:pt>
                <c:pt idx="176">
                  <c:v>-7.7503814332136045E-5</c:v>
                </c:pt>
                <c:pt idx="177">
                  <c:v>-9.6669683229855252E-5</c:v>
                </c:pt>
                <c:pt idx="178">
                  <c:v>-1.1501276796010984E-4</c:v>
                </c:pt>
                <c:pt idx="179">
                  <c:v>-1.3143337495336027E-4</c:v>
                </c:pt>
                <c:pt idx="180">
                  <c:v>4.6624398555294988E-5</c:v>
                </c:pt>
                <c:pt idx="181">
                  <c:v>4.2445115415734591E-5</c:v>
                </c:pt>
                <c:pt idx="182">
                  <c:v>3.7332871848594351E-5</c:v>
                </c:pt>
                <c:pt idx="183">
                  <c:v>3.1112544022438016E-5</c:v>
                </c:pt>
                <c:pt idx="184">
                  <c:v>2.3593682624056811E-5</c:v>
                </c:pt>
                <c:pt idx="185">
                  <c:v>1.457910765978454E-5</c:v>
                </c:pt>
                <c:pt idx="186">
                  <c:v>3.8798113060067863E-6</c:v>
                </c:pt>
                <c:pt idx="187">
                  <c:v>-8.6619099217699613E-6</c:v>
                </c:pt>
                <c:pt idx="188">
                  <c:v>-2.3139619832690528E-5</c:v>
                </c:pt>
                <c:pt idx="189">
                  <c:v>-3.9540122644066145E-5</c:v>
                </c:pt>
                <c:pt idx="190">
                  <c:v>-5.7693745094677951E-5</c:v>
                </c:pt>
                <c:pt idx="191">
                  <c:v>-7.722453610448099E-5</c:v>
                </c:pt>
                <c:pt idx="192">
                  <c:v>-9.7512770815821881E-5</c:v>
                </c:pt>
                <c:pt idx="193">
                  <c:v>-1.1768681641433076E-4</c:v>
                </c:pt>
                <c:pt idx="194">
                  <c:v>-1.3666227211661663E-4</c:v>
                </c:pt>
                <c:pt idx="195">
                  <c:v>4.1922862522802973E-5</c:v>
                </c:pt>
                <c:pt idx="196">
                  <c:v>3.8201735566900652E-5</c:v>
                </c:pt>
                <c:pt idx="197">
                  <c:v>3.3634201586529855E-5</c:v>
                </c:pt>
                <c:pt idx="198">
                  <c:v>2.8052808799916562E-5</c:v>
                </c:pt>
                <c:pt idx="199">
                  <c:v>2.127037234744833E-5</c:v>
                </c:pt>
                <c:pt idx="200">
                  <c:v>1.3085156927772346E-5</c:v>
                </c:pt>
                <c:pt idx="201">
                  <c:v>3.2911418594849806E-6</c:v>
                </c:pt>
                <c:pt idx="202">
                  <c:v>-8.3046478676074287E-6</c:v>
                </c:pt>
                <c:pt idx="203">
                  <c:v>-2.1855753434163461E-5</c:v>
                </c:pt>
                <c:pt idx="204">
                  <c:v>-3.7439477498679707E-5</c:v>
                </c:pt>
                <c:pt idx="205">
                  <c:v>-5.5010027677493412E-5</c:v>
                </c:pt>
                <c:pt idx="206">
                  <c:v>-7.4345223818994555E-5</c:v>
                </c:pt>
                <c:pt idx="207">
                  <c:v>-9.4995258693053586E-5</c:v>
                </c:pt>
                <c:pt idx="208">
                  <c:v>-1.1624773966767421E-4</c:v>
                </c:pt>
                <c:pt idx="209">
                  <c:v>-1.3712770243579087E-4</c:v>
                </c:pt>
                <c:pt idx="210">
                  <c:v>3.6915100888990082E-5</c:v>
                </c:pt>
                <c:pt idx="211">
                  <c:v>3.3668939165565348E-5</c:v>
                </c:pt>
                <c:pt idx="212">
                  <c:v>2.9672349001419462E-5</c:v>
                </c:pt>
                <c:pt idx="213">
                  <c:v>2.4770257674333607E-5</c:v>
                </c:pt>
                <c:pt idx="214">
                  <c:v>1.8785462915893447E-5</c:v>
                </c:pt>
                <c:pt idx="215">
                  <c:v>1.1521001814340792E-5</c:v>
                </c:pt>
                <c:pt idx="216">
                  <c:v>2.7663336632510749E-6</c:v>
                </c:pt>
                <c:pt idx="217">
                  <c:v>-7.6908500847849837E-6</c:v>
                </c:pt>
                <c:pt idx="218">
                  <c:v>-2.0045090008080635E-5</c:v>
                </c:pt>
                <c:pt idx="219">
                  <c:v>-3.4443871754552546E-5</c:v>
                </c:pt>
                <c:pt idx="220">
                  <c:v>-5.0947374609977558E-5</c:v>
                </c:pt>
                <c:pt idx="221">
                  <c:v>-6.9478076940354683E-5</c:v>
                </c:pt>
                <c:pt idx="222">
                  <c:v>-8.9764723173235694E-5</c:v>
                </c:pt>
                <c:pt idx="223">
                  <c:v>-1.1129048728286683E-4</c:v>
                </c:pt>
                <c:pt idx="224">
                  <c:v>-1.3326115084266732E-4</c:v>
                </c:pt>
                <c:pt idx="225">
                  <c:v>3.194312107446251E-5</c:v>
                </c:pt>
                <c:pt idx="226">
                  <c:v>2.9158043135746325E-5</c:v>
                </c:pt>
                <c:pt idx="227">
                  <c:v>2.5720173884469233E-5</c:v>
                </c:pt>
                <c:pt idx="228">
                  <c:v>2.1489687088704912E-5</c:v>
                </c:pt>
                <c:pt idx="229">
                  <c:v>1.6303957804719715E-5</c:v>
                </c:pt>
                <c:pt idx="230">
                  <c:v>9.977821378903684E-6</c:v>
                </c:pt>
                <c:pt idx="231">
                  <c:v>2.306493692483258E-6</c:v>
                </c:pt>
                <c:pt idx="232">
                  <c:v>-6.9273324365681788E-6</c:v>
                </c:pt>
                <c:pt idx="233">
                  <c:v>-1.7940289768869633E-5</c:v>
                </c:pt>
                <c:pt idx="234">
                  <c:v>-3.0926850793644434E-5</c:v>
                </c:pt>
                <c:pt idx="235">
                  <c:v>-4.6027519930547101E-5</c:v>
                </c:pt>
                <c:pt idx="236">
                  <c:v>-6.3285651097588769E-5</c:v>
                </c:pt>
                <c:pt idx="237">
                  <c:v>-8.2594153409054627E-5</c:v>
                </c:pt>
                <c:pt idx="238">
                  <c:v>-1.0363740748009498E-4</c:v>
                </c:pt>
                <c:pt idx="239">
                  <c:v>-1.2583941744703786E-4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E95-4F9C-A49D-D132FC13427E}"/>
            </c:ext>
          </c:extLst>
        </c:ser>
        <c:ser>
          <c:idx val="4"/>
          <c:order val="4"/>
          <c:tx>
            <c:strRef>
              <c:f>'Raw data and fitting summary'!$C$44</c:f>
              <c:strCache>
                <c:ptCount val="1"/>
                <c:pt idx="0">
                  <c:v>Modifier equation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'Modifier equation'!$AC$21:$AC$260</c:f>
              <c:numCache>
                <c:formatCode>General</c:formatCode>
                <c:ptCount val="24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</c:numCache>
            </c:numRef>
          </c:xVal>
          <c:yVal>
            <c:numRef>
              <c:f>'Modifier equation'!$AB$21:$AB$260</c:f>
              <c:numCache>
                <c:formatCode>General</c:formatCode>
                <c:ptCount val="240"/>
                <c:pt idx="0">
                  <c:v>-8.6906095734917699E-5</c:v>
                </c:pt>
                <c:pt idx="1">
                  <c:v>-7.8624550958750206E-5</c:v>
                </c:pt>
                <c:pt idx="2">
                  <c:v>-6.9151949626089504E-5</c:v>
                </c:pt>
                <c:pt idx="3">
                  <c:v>-5.8530312404769802E-5</c:v>
                </c:pt>
                <c:pt idx="4">
                  <c:v>-4.6900594782073313E-5</c:v>
                </c:pt>
                <c:pt idx="5">
                  <c:v>-3.4523142304010435E-5</c:v>
                </c:pt>
                <c:pt idx="6">
                  <c:v>-2.178492726123693E-5</c:v>
                </c:pt>
                <c:pt idx="7">
                  <c:v>-9.1850810655103032E-6</c:v>
                </c:pt>
                <c:pt idx="8">
                  <c:v>2.7067681696024692E-6</c:v>
                </c:pt>
                <c:pt idx="9">
                  <c:v>1.3317720153338541E-5</c:v>
                </c:pt>
                <c:pt idx="10">
                  <c:v>2.2153053551576818E-5</c:v>
                </c:pt>
                <c:pt idx="11">
                  <c:v>2.8872400373636253E-5</c:v>
                </c:pt>
                <c:pt idx="12">
                  <c:v>3.3339426480871737E-5</c:v>
                </c:pt>
                <c:pt idx="13">
                  <c:v>3.5630908547190643E-5</c:v>
                </c:pt>
                <c:pt idx="14">
                  <c:v>3.60044538618709E-5</c:v>
                </c:pt>
                <c:pt idx="15">
                  <c:v>-4.3059816402291062E-5</c:v>
                </c:pt>
                <c:pt idx="16">
                  <c:v>-3.9234429445755836E-5</c:v>
                </c:pt>
                <c:pt idx="17">
                  <c:v>-3.4774979692286934E-5</c:v>
                </c:pt>
                <c:pt idx="18">
                  <c:v>-2.9659472382093099E-5</c:v>
                </c:pt>
                <c:pt idx="19">
                  <c:v>-2.3904827285647912E-5</c:v>
                </c:pt>
                <c:pt idx="20">
                  <c:v>-1.7581737155936139E-5</c:v>
                </c:pt>
                <c:pt idx="21">
                  <c:v>-1.0827474513419588E-5</c:v>
                </c:pt>
                <c:pt idx="22">
                  <c:v>-3.8522294261156276E-6</c:v>
                </c:pt>
                <c:pt idx="23">
                  <c:v>3.066067607804257E-6</c:v>
                </c:pt>
                <c:pt idx="24">
                  <c:v>9.6023361626507153E-6</c:v>
                </c:pt>
                <c:pt idx="25">
                  <c:v>1.542067943471892E-5</c:v>
                </c:pt>
                <c:pt idx="26">
                  <c:v>2.0221286883170819E-5</c:v>
                </c:pt>
                <c:pt idx="27">
                  <c:v>2.3787354764159829E-5</c:v>
                </c:pt>
                <c:pt idx="28">
                  <c:v>2.6019189494519424E-5</c:v>
                </c:pt>
                <c:pt idx="29">
                  <c:v>2.6945505972264527E-5</c:v>
                </c:pt>
                <c:pt idx="30">
                  <c:v>-3.6676709129324081E-5</c:v>
                </c:pt>
                <c:pt idx="31">
                  <c:v>-3.3446938164871653E-5</c:v>
                </c:pt>
                <c:pt idx="32">
                  <c:v>-2.9668639612623338E-5</c:v>
                </c:pt>
                <c:pt idx="33">
                  <c:v>-2.5316155374710547E-5</c:v>
                </c:pt>
                <c:pt idx="34">
                  <c:v>-2.0395016878893557E-5</c:v>
                </c:pt>
                <c:pt idx="35">
                  <c:v>-1.4955093170954115E-5</c:v>
                </c:pt>
                <c:pt idx="36">
                  <c:v>-9.1027415738409445E-6</c:v>
                </c:pt>
                <c:pt idx="37">
                  <c:v>-3.0083337891895212E-6</c:v>
                </c:pt>
                <c:pt idx="38">
                  <c:v>3.095299607736024E-6</c:v>
                </c:pt>
                <c:pt idx="39">
                  <c:v>8.9274430328245558E-6</c:v>
                </c:pt>
                <c:pt idx="40">
                  <c:v>1.4188432058581668E-5</c:v>
                </c:pt>
                <c:pt idx="41">
                  <c:v>1.859972798179399E-5</c:v>
                </c:pt>
                <c:pt idx="42">
                  <c:v>2.1946833167696411E-5</c:v>
                </c:pt>
                <c:pt idx="43">
                  <c:v>2.4113727871366564E-5</c:v>
                </c:pt>
                <c:pt idx="44">
                  <c:v>2.5098770651155178E-5</c:v>
                </c:pt>
                <c:pt idx="45">
                  <c:v>-3.0175314005731479E-5</c:v>
                </c:pt>
                <c:pt idx="46">
                  <c:v>-2.7535753448049149E-5</c:v>
                </c:pt>
                <c:pt idx="47">
                  <c:v>-2.4435881030626661E-5</c:v>
                </c:pt>
                <c:pt idx="48">
                  <c:v>-2.084809046110081E-5</c:v>
                </c:pt>
                <c:pt idx="49">
                  <c:v>-1.6768550603174504E-5</c:v>
                </c:pt>
                <c:pt idx="50">
                  <c:v>-1.2228400867897449E-5</c:v>
                </c:pt>
                <c:pt idx="51">
                  <c:v>-7.3048137441134031E-6</c:v>
                </c:pt>
                <c:pt idx="52">
                  <c:v>-2.1291129961298338E-6</c:v>
                </c:pt>
                <c:pt idx="53">
                  <c:v>3.1117918917189513E-6</c:v>
                </c:pt>
                <c:pt idx="54">
                  <c:v>8.1843899621958371E-6</c:v>
                </c:pt>
                <c:pt idx="55">
                  <c:v>1.2830048154555129E-5</c:v>
                </c:pt>
                <c:pt idx="56">
                  <c:v>1.6797541158908302E-5</c:v>
                </c:pt>
                <c:pt idx="57">
                  <c:v>1.9880689348106273E-5</c:v>
                </c:pt>
                <c:pt idx="58">
                  <c:v>2.1951711234535765E-5</c:v>
                </c:pt>
                <c:pt idx="59">
                  <c:v>2.2980707602204831E-5</c:v>
                </c:pt>
                <c:pt idx="60">
                  <c:v>-2.3790082849473038E-5</c:v>
                </c:pt>
                <c:pt idx="61">
                  <c:v>-2.1712737666490511E-5</c:v>
                </c:pt>
                <c:pt idx="62">
                  <c:v>-1.9262779256123963E-5</c:v>
                </c:pt>
                <c:pt idx="63">
                  <c:v>-1.6412602887427852E-5</c:v>
                </c:pt>
                <c:pt idx="64">
                  <c:v>-1.3151646903075687E-5</c:v>
                </c:pt>
                <c:pt idx="65">
                  <c:v>-9.4954846430184148E-6</c:v>
                </c:pt>
                <c:pt idx="66">
                  <c:v>-5.4954013748442776E-6</c:v>
                </c:pt>
                <c:pt idx="67">
                  <c:v>-1.2464314185223202E-6</c:v>
                </c:pt>
                <c:pt idx="68">
                  <c:v>3.1090840471037495E-6</c:v>
                </c:pt>
                <c:pt idx="69">
                  <c:v>7.3857150173495256E-6</c:v>
                </c:pt>
                <c:pt idx="70">
                  <c:v>1.1369386840875961E-5</c:v>
                </c:pt>
                <c:pt idx="71">
                  <c:v>1.484205251145454E-5</c:v>
                </c:pt>
                <c:pt idx="72">
                  <c:v>1.7612918603582273E-5</c:v>
                </c:pt>
                <c:pt idx="73">
                  <c:v>1.9549060028545284E-5</c:v>
                </c:pt>
                <c:pt idx="74">
                  <c:v>2.0596924231508495E-5</c:v>
                </c:pt>
                <c:pt idx="75">
                  <c:v>-1.7767771010923639E-5</c:v>
                </c:pt>
                <c:pt idx="76">
                  <c:v>-1.6203396077330012E-5</c:v>
                </c:pt>
                <c:pt idx="77">
                  <c:v>-1.4350085605130403E-5</c:v>
                </c:pt>
                <c:pt idx="78">
                  <c:v>-1.2182170837427009E-5</c:v>
                </c:pt>
                <c:pt idx="79">
                  <c:v>-9.6853007072184027E-6</c:v>
                </c:pt>
                <c:pt idx="80">
                  <c:v>-6.8634115057975009E-6</c:v>
                </c:pt>
                <c:pt idx="81">
                  <c:v>-3.7465286677473841E-6</c:v>
                </c:pt>
                <c:pt idx="82">
                  <c:v>-3.9807467455688084E-7</c:v>
                </c:pt>
                <c:pt idx="83">
                  <c:v>3.0804460369182607E-6</c:v>
                </c:pt>
                <c:pt idx="84">
                  <c:v>6.5500578267929654E-6</c:v>
                </c:pt>
                <c:pt idx="85">
                  <c:v>9.8426652037630902E-6</c:v>
                </c:pt>
                <c:pt idx="86">
                  <c:v>1.2778128163581925E-5</c:v>
                </c:pt>
                <c:pt idx="87">
                  <c:v>1.5188343656546976E-5</c:v>
                </c:pt>
                <c:pt idx="88">
                  <c:v>1.694348870895368E-5</c:v>
                </c:pt>
                <c:pt idx="89">
                  <c:v>1.7973558957162794E-5</c:v>
                </c:pt>
                <c:pt idx="90">
                  <c:v>-1.2335491774706497E-5</c:v>
                </c:pt>
                <c:pt idx="91">
                  <c:v>-1.1217992584633407E-5</c:v>
                </c:pt>
                <c:pt idx="92">
                  <c:v>-9.887879231840202E-6</c:v>
                </c:pt>
                <c:pt idx="93">
                  <c:v>-8.3230612455409414E-6</c:v>
                </c:pt>
                <c:pt idx="94">
                  <c:v>-6.5082607134669956E-6</c:v>
                </c:pt>
                <c:pt idx="95">
                  <c:v>-4.439991609928029E-6</c:v>
                </c:pt>
                <c:pt idx="96">
                  <c:v>-2.13246569646941E-6</c:v>
                </c:pt>
                <c:pt idx="97">
                  <c:v>3.7633904348410852E-7</c:v>
                </c:pt>
                <c:pt idx="98">
                  <c:v>3.0198376776979785E-6</c:v>
                </c:pt>
                <c:pt idx="99">
                  <c:v>5.7011828396014153E-6</c:v>
                </c:pt>
                <c:pt idx="100">
                  <c:v>8.2969088586182238E-6</c:v>
                </c:pt>
                <c:pt idx="101">
                  <c:v>1.0667319265245112E-5</c:v>
                </c:pt>
                <c:pt idx="102">
                  <c:v>1.2673344359726002E-5</c:v>
                </c:pt>
                <c:pt idx="103">
                  <c:v>1.4197151407824293E-5</c:v>
                </c:pt>
                <c:pt idx="104">
                  <c:v>1.5161611425451582E-5</c:v>
                </c:pt>
                <c:pt idx="105">
                  <c:v>-7.6691946624407592E-6</c:v>
                </c:pt>
                <c:pt idx="106">
                  <c:v>-6.9223402805462797E-6</c:v>
                </c:pt>
                <c:pt idx="107">
                  <c:v>-6.02917012937354E-6</c:v>
                </c:pt>
                <c:pt idx="108">
                  <c:v>-4.9722922588202323E-6</c:v>
                </c:pt>
                <c:pt idx="109">
                  <c:v>-3.7379028716699736E-6</c:v>
                </c:pt>
                <c:pt idx="110">
                  <c:v>-2.3190441318376998E-6</c:v>
                </c:pt>
                <c:pt idx="111">
                  <c:v>-7.1968808690314745E-7</c:v>
                </c:pt>
                <c:pt idx="112">
                  <c:v>1.0407185762062454E-6</c:v>
                </c:pt>
                <c:pt idx="113">
                  <c:v>2.9230414400061022E-6</c:v>
                </c:pt>
                <c:pt idx="114">
                  <c:v>4.8658420057634544E-6</c:v>
                </c:pt>
                <c:pt idx="115">
                  <c:v>6.7859385515234294E-6</c:v>
                </c:pt>
                <c:pt idx="116">
                  <c:v>8.5835787091426141E-6</c:v>
                </c:pt>
                <c:pt idx="117">
                  <c:v>1.0152777288219283E-5</c:v>
                </c:pt>
                <c:pt idx="118">
                  <c:v>1.1395755905585503E-5</c:v>
                </c:pt>
                <c:pt idx="119">
                  <c:v>1.2238557788535331E-5</c:v>
                </c:pt>
                <c:pt idx="120">
                  <c:v>-3.8708875829129852E-6</c:v>
                </c:pt>
                <c:pt idx="121">
                  <c:v>-3.4159254553856044E-6</c:v>
                </c:pt>
                <c:pt idx="122">
                  <c:v>-2.8693069857865794E-6</c:v>
                </c:pt>
                <c:pt idx="123">
                  <c:v>-2.2188186248328634E-6</c:v>
                </c:pt>
                <c:pt idx="124">
                  <c:v>-1.4537943480164017E-6</c:v>
                </c:pt>
                <c:pt idx="125">
                  <c:v>-5.6701309159024049E-7</c:v>
                </c:pt>
                <c:pt idx="126">
                  <c:v>4.427924586991594E-7</c:v>
                </c:pt>
                <c:pt idx="127">
                  <c:v>1.5679411982105762E-6</c:v>
                </c:pt>
                <c:pt idx="128">
                  <c:v>2.7886964417689342E-6</c:v>
                </c:pt>
                <c:pt idx="129">
                  <c:v>4.0707406174789185E-6</c:v>
                </c:pt>
                <c:pt idx="130">
                  <c:v>5.3642291977240575E-6</c:v>
                </c:pt>
                <c:pt idx="131">
                  <c:v>6.6055294323241753E-6</c:v>
                </c:pt>
                <c:pt idx="132">
                  <c:v>7.7224437933232082E-6</c:v>
                </c:pt>
                <c:pt idx="133">
                  <c:v>8.6428649699321625E-6</c:v>
                </c:pt>
                <c:pt idx="134">
                  <c:v>9.3055425329779951E-6</c:v>
                </c:pt>
                <c:pt idx="135">
                  <c:v>-9.6059499643530444E-7</c:v>
                </c:pt>
                <c:pt idx="136">
                  <c:v>-7.2318327237752555E-7</c:v>
                </c:pt>
                <c:pt idx="137">
                  <c:v>-4.3672178939857531E-7</c:v>
                </c:pt>
                <c:pt idx="138">
                  <c:v>-9.4034964703837431E-8</c:v>
                </c:pt>
                <c:pt idx="139">
                  <c:v>3.115799449560086E-7</c:v>
                </c:pt>
                <c:pt idx="140">
                  <c:v>7.8542494996725054E-7</c:v>
                </c:pt>
                <c:pt idx="141">
                  <c:v>1.3301098027440617E-6</c:v>
                </c:pt>
                <c:pt idx="142">
                  <c:v>1.9439115588326672E-6</c:v>
                </c:pt>
                <c:pt idx="143">
                  <c:v>2.618914641594472E-6</c:v>
                </c:pt>
                <c:pt idx="144">
                  <c:v>3.3392318159464196E-6</c:v>
                </c:pt>
                <c:pt idx="145">
                  <c:v>4.0798066165415037E-6</c:v>
                </c:pt>
                <c:pt idx="146">
                  <c:v>4.806450886185587E-6</c:v>
                </c:pt>
                <c:pt idx="147">
                  <c:v>5.4777541036443722E-6</c:v>
                </c:pt>
                <c:pt idx="148">
                  <c:v>6.0491873825618825E-6</c:v>
                </c:pt>
                <c:pt idx="149">
                  <c:v>6.4790822968952E-6</c:v>
                </c:pt>
                <c:pt idx="150">
                  <c:v>1.1158113704112793E-6</c:v>
                </c:pt>
                <c:pt idx="151">
                  <c:v>1.2005635170453388E-6</c:v>
                </c:pt>
                <c:pt idx="152">
                  <c:v>1.3031309791244894E-6</c:v>
                </c:pt>
                <c:pt idx="153">
                  <c:v>1.4262750775984046E-6</c:v>
                </c:pt>
                <c:pt idx="154">
                  <c:v>1.572670055516312E-6</c:v>
                </c:pt>
                <c:pt idx="155">
                  <c:v>1.7445843361052482E-6</c:v>
                </c:pt>
                <c:pt idx="156">
                  <c:v>1.9434171298904346E-6</c:v>
                </c:pt>
                <c:pt idx="157">
                  <c:v>2.1690794427264848E-6</c:v>
                </c:pt>
                <c:pt idx="158">
                  <c:v>2.419243736007104E-6</c:v>
                </c:pt>
                <c:pt idx="159">
                  <c:v>2.6885464370351997E-6</c:v>
                </c:pt>
                <c:pt idx="160">
                  <c:v>2.9679097188761716E-6</c:v>
                </c:pt>
                <c:pt idx="161">
                  <c:v>3.2442340764937683E-6</c:v>
                </c:pt>
                <c:pt idx="162">
                  <c:v>3.5007592478208949E-6</c:v>
                </c:pt>
                <c:pt idx="163">
                  <c:v>3.7183387169292814E-6</c:v>
                </c:pt>
                <c:pt idx="164">
                  <c:v>3.8776750912461466E-6</c:v>
                </c:pt>
                <c:pt idx="165">
                  <c:v>2.4668190992116479E-6</c:v>
                </c:pt>
                <c:pt idx="166">
                  <c:v>2.4517068215601512E-6</c:v>
                </c:pt>
                <c:pt idx="167">
                  <c:v>2.4330743513267805E-6</c:v>
                </c:pt>
                <c:pt idx="168">
                  <c:v>2.4101774789286878E-6</c:v>
                </c:pt>
                <c:pt idx="169">
                  <c:v>2.38215418457699E-6</c:v>
                </c:pt>
                <c:pt idx="170">
                  <c:v>2.3480265944897383E-6</c:v>
                </c:pt>
                <c:pt idx="171">
                  <c:v>2.3067154986122773E-6</c:v>
                </c:pt>
                <c:pt idx="172">
                  <c:v>2.257073252742714E-6</c:v>
                </c:pt>
                <c:pt idx="173">
                  <c:v>2.1979414372985673E-6</c:v>
                </c:pt>
                <c:pt idx="174">
                  <c:v>2.1282387243637402E-6</c:v>
                </c:pt>
                <c:pt idx="175">
                  <c:v>2.0470812245321213E-6</c:v>
                </c:pt>
                <c:pt idx="176">
                  <c:v>1.953931056508651E-6</c:v>
                </c:pt>
                <c:pt idx="177">
                  <c:v>1.8487589854565556E-6</c:v>
                </c:pt>
                <c:pt idx="178">
                  <c:v>1.7321951339965835E-6</c:v>
                </c:pt>
                <c:pt idx="179">
                  <c:v>1.6056317382329155E-6</c:v>
                </c:pt>
                <c:pt idx="180">
                  <c:v>3.2303363655117323E-6</c:v>
                </c:pt>
                <c:pt idx="181">
                  <c:v>3.1556172683799844E-6</c:v>
                </c:pt>
                <c:pt idx="182">
                  <c:v>3.0640557162620041E-6</c:v>
                </c:pt>
                <c:pt idx="183">
                  <c:v>2.9523980811241302E-6</c:v>
                </c:pt>
                <c:pt idx="184">
                  <c:v>2.8170481201073017E-6</c:v>
                </c:pt>
                <c:pt idx="185">
                  <c:v>2.6541889419640086E-6</c:v>
                </c:pt>
                <c:pt idx="186">
                  <c:v>2.4600068879720993E-6</c:v>
                </c:pt>
                <c:pt idx="187">
                  <c:v>2.2310507477030228E-6</c:v>
                </c:pt>
                <c:pt idx="188">
                  <c:v>1.964754242855804E-6</c:v>
                </c:pt>
                <c:pt idx="189">
                  <c:v>1.6601294543505674E-6</c:v>
                </c:pt>
                <c:pt idx="190">
                  <c:v>1.318596792643234E-6</c:v>
                </c:pt>
                <c:pt idx="191">
                  <c:v>9.4484936186134405E-7</c:v>
                </c:pt>
                <c:pt idx="192">
                  <c:v>5.4756295053692838E-7</c:v>
                </c:pt>
                <c:pt idx="193">
                  <c:v>1.3968326184610191E-7</c:v>
                </c:pt>
                <c:pt idx="194">
                  <c:v>-2.6200286962207997E-7</c:v>
                </c:pt>
                <c:pt idx="195">
                  <c:v>3.5503141759818391E-6</c:v>
                </c:pt>
                <c:pt idx="196">
                  <c:v>3.4448422705501969E-6</c:v>
                </c:pt>
                <c:pt idx="197">
                  <c:v>3.3152670093627989E-6</c:v>
                </c:pt>
                <c:pt idx="198">
                  <c:v>3.1567560108136661E-6</c:v>
                </c:pt>
                <c:pt idx="199">
                  <c:v>2.9638683103350161E-6</c:v>
                </c:pt>
                <c:pt idx="200">
                  <c:v>2.7306774610380558E-6</c:v>
                </c:pt>
                <c:pt idx="201">
                  <c:v>2.4510295637547586E-6</c:v>
                </c:pt>
                <c:pt idx="202">
                  <c:v>2.1189907211116576E-6</c:v>
                </c:pt>
                <c:pt idx="203">
                  <c:v>1.7295398304639775E-6</c:v>
                </c:pt>
                <c:pt idx="204">
                  <c:v>1.2795474875204604E-6</c:v>
                </c:pt>
                <c:pt idx="205">
                  <c:v>7.6903797596727941E-7</c:v>
                </c:pt>
                <c:pt idx="206">
                  <c:v>2.0264688371796069E-7</c:v>
                </c:pt>
                <c:pt idx="207">
                  <c:v>-4.0894163166882436E-7</c:v>
                </c:pt>
                <c:pt idx="208">
                  <c:v>-1.0479478909086737E-6</c:v>
                </c:pt>
                <c:pt idx="209">
                  <c:v>-1.6893347174473661E-6</c:v>
                </c:pt>
                <c:pt idx="210">
                  <c:v>3.5593104943387743E-6</c:v>
                </c:pt>
                <c:pt idx="211">
                  <c:v>3.442509168394281E-6</c:v>
                </c:pt>
                <c:pt idx="212">
                  <c:v>3.2986325573247655E-6</c:v>
                </c:pt>
                <c:pt idx="213">
                  <c:v>3.1220439291601565E-6</c:v>
                </c:pt>
                <c:pt idx="214">
                  <c:v>2.906277048353445E-6</c:v>
                </c:pt>
                <c:pt idx="215">
                  <c:v>2.644104745375131E-6</c:v>
                </c:pt>
                <c:pt idx="216">
                  <c:v>2.3277377463326587E-6</c:v>
                </c:pt>
                <c:pt idx="217">
                  <c:v>1.9492171603463504E-6</c:v>
                </c:pt>
                <c:pt idx="218">
                  <c:v>1.5010746252652751E-6</c:v>
                </c:pt>
                <c:pt idx="219">
                  <c:v>9.773328317752572E-7</c:v>
                </c:pt>
                <c:pt idx="220">
                  <c:v>3.7489283233327342E-7</c:v>
                </c:pt>
                <c:pt idx="221">
                  <c:v>-3.0471355083605545E-7</c:v>
                </c:pt>
                <c:pt idx="222">
                  <c:v>-1.053352782554029E-6</c:v>
                </c:pt>
                <c:pt idx="223">
                  <c:v>-1.8544294153599594E-6</c:v>
                </c:pt>
                <c:pt idx="224">
                  <c:v>-2.6816736988788392E-6</c:v>
                </c:pt>
                <c:pt idx="225">
                  <c:v>3.3684300126957112E-6</c:v>
                </c:pt>
                <c:pt idx="226">
                  <c:v>3.2524906516950836E-6</c:v>
                </c:pt>
                <c:pt idx="227">
                  <c:v>3.1093301493534398E-6</c:v>
                </c:pt>
                <c:pt idx="228">
                  <c:v>2.9330916926362249E-6</c:v>
                </c:pt>
                <c:pt idx="229">
                  <c:v>2.7169480327771112E-6</c:v>
                </c:pt>
                <c:pt idx="230">
                  <c:v>2.4531012199346947E-6</c:v>
                </c:pt>
                <c:pt idx="231">
                  <c:v>2.1328882067184196E-6</c:v>
                </c:pt>
                <c:pt idx="232">
                  <c:v>1.7470537510000383E-6</c:v>
                </c:pt>
                <c:pt idx="233">
                  <c:v>1.2862690881298988E-6</c:v>
                </c:pt>
                <c:pt idx="234">
                  <c:v>7.419861851598597E-7</c:v>
                </c:pt>
                <c:pt idx="235">
                  <c:v>1.0771237235474018E-7</c:v>
                </c:pt>
                <c:pt idx="236">
                  <c:v>-6.1924780103694843E-7</c:v>
                </c:pt>
                <c:pt idx="237">
                  <c:v>-1.435628042001369E-6</c:v>
                </c:pt>
                <c:pt idx="238">
                  <c:v>-2.3298194946619333E-6</c:v>
                </c:pt>
                <c:pt idx="239">
                  <c:v>-3.2797091209513241E-6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E95-4F9C-A49D-D132FC134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499344"/>
        <c:axId val="1"/>
      </c:scatterChart>
      <c:valAx>
        <c:axId val="68949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At val="0"/>
        <c:crossBetween val="midCat"/>
        <c:majorUnit val="1"/>
        <c:minorUnit val="1"/>
      </c:valAx>
      <c:valAx>
        <c:axId val="1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68949934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'Non-competitive'!$X$21:$X$260</c:f>
              <c:numCache>
                <c:formatCode>General</c:formatCode>
                <c:ptCount val="240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  <c:pt idx="15">
                  <c:v>10.42889693766659</c:v>
                </c:pt>
                <c:pt idx="16">
                  <c:v>10.250724030253298</c:v>
                </c:pt>
                <c:pt idx="17">
                  <c:v>10.036390143542041</c:v>
                </c:pt>
                <c:pt idx="18">
                  <c:v>9.7807560710730161</c:v>
                </c:pt>
                <c:pt idx="19">
                  <c:v>9.4789611277220001</c:v>
                </c:pt>
                <c:pt idx="20">
                  <c:v>9.1269353097830876</c:v>
                </c:pt>
                <c:pt idx="21">
                  <c:v>8.7220407884732492</c:v>
                </c:pt>
                <c:pt idx="22">
                  <c:v>8.2637870083975482</c:v>
                </c:pt>
                <c:pt idx="23">
                  <c:v>7.7545119300678378</c:v>
                </c:pt>
                <c:pt idx="24">
                  <c:v>7.1998755984390792</c:v>
                </c:pt>
                <c:pt idx="25">
                  <c:v>6.6089955589202303</c:v>
                </c:pt>
                <c:pt idx="26">
                  <c:v>5.9940910529622142</c:v>
                </c:pt>
                <c:pt idx="27">
                  <c:v>5.3696026501237633</c:v>
                </c:pt>
                <c:pt idx="28">
                  <c:v>4.7508937382104177</c:v>
                </c:pt>
                <c:pt idx="29">
                  <c:v>4.1527687057828588</c:v>
                </c:pt>
                <c:pt idx="30">
                  <c:v>9.8496995756786596</c:v>
                </c:pt>
                <c:pt idx="31">
                  <c:v>9.6906168020073338</c:v>
                </c:pt>
                <c:pt idx="32">
                  <c:v>9.4988466296143503</c:v>
                </c:pt>
                <c:pt idx="33">
                  <c:v>9.2695496747039243</c:v>
                </c:pt>
                <c:pt idx="34">
                  <c:v>8.9980399788733951</c:v>
                </c:pt>
                <c:pt idx="35">
                  <c:v>8.6802297010579501</c:v>
                </c:pt>
                <c:pt idx="36">
                  <c:v>8.3132023864727511</c:v>
                </c:pt>
                <c:pt idx="37">
                  <c:v>7.8958744888056396</c:v>
                </c:pt>
                <c:pt idx="38">
                  <c:v>7.429657726701449</c:v>
                </c:pt>
                <c:pt idx="39">
                  <c:v>6.9189878630996118</c:v>
                </c:pt>
                <c:pt idx="40">
                  <c:v>6.3715596353153465</c:v>
                </c:pt>
                <c:pt idx="41">
                  <c:v>5.7981270603627522</c:v>
                </c:pt>
                <c:pt idx="42">
                  <c:v>5.211806766486645</c:v>
                </c:pt>
                <c:pt idx="43">
                  <c:v>4.626947012646891</c:v>
                </c:pt>
                <c:pt idx="44">
                  <c:v>4.0577544606809273</c:v>
                </c:pt>
                <c:pt idx="45">
                  <c:v>9.2103004884690822</c:v>
                </c:pt>
                <c:pt idx="46">
                  <c:v>9.0710552475073367</c:v>
                </c:pt>
                <c:pt idx="47">
                  <c:v>8.9028096676054798</c:v>
                </c:pt>
                <c:pt idx="48">
                  <c:v>8.7010803390606863</c:v>
                </c:pt>
                <c:pt idx="49">
                  <c:v>8.4614205095168007</c:v>
                </c:pt>
                <c:pt idx="50">
                  <c:v>8.1797934267344861</c:v>
                </c:pt>
                <c:pt idx="51">
                  <c:v>7.853069751536597</c:v>
                </c:pt>
                <c:pt idx="52">
                  <c:v>7.4796235692563302</c:v>
                </c:pt>
                <c:pt idx="53">
                  <c:v>7.0599604080870808</c:v>
                </c:pt>
                <c:pt idx="54">
                  <c:v>6.5972651403638611</c:v>
                </c:pt>
                <c:pt idx="55">
                  <c:v>6.0977247363948672</c:v>
                </c:pt>
                <c:pt idx="56">
                  <c:v>5.570483258652696</c:v>
                </c:pt>
                <c:pt idx="57">
                  <c:v>5.0271417353865164</c:v>
                </c:pt>
                <c:pt idx="58">
                  <c:v>4.4808210601307179</c:v>
                </c:pt>
                <c:pt idx="59">
                  <c:v>3.9449307508188474</c:v>
                </c:pt>
                <c:pt idx="60">
                  <c:v>8.5190282749061321</c:v>
                </c:pt>
                <c:pt idx="61">
                  <c:v>8.3997652126574618</c:v>
                </c:pt>
                <c:pt idx="62">
                  <c:v>8.255301474848233</c:v>
                </c:pt>
                <c:pt idx="63">
                  <c:v>8.0815625803466347</c:v>
                </c:pt>
                <c:pt idx="64">
                  <c:v>7.8744091610171587</c:v>
                </c:pt>
                <c:pt idx="65">
                  <c:v>7.6299379165980046</c:v>
                </c:pt>
                <c:pt idx="66">
                  <c:v>7.3448980596302311</c:v>
                </c:pt>
                <c:pt idx="67">
                  <c:v>7.0172111122381269</c:v>
                </c:pt>
                <c:pt idx="68">
                  <c:v>6.6465478701188117</c:v>
                </c:pt>
                <c:pt idx="69">
                  <c:v>6.2348745604152827</c:v>
                </c:pt>
                <c:pt idx="70">
                  <c:v>5.7868433072755838</c:v>
                </c:pt>
                <c:pt idx="71">
                  <c:v>5.3098897356288717</c:v>
                </c:pt>
                <c:pt idx="72">
                  <c:v>4.8139323331933657</c:v>
                </c:pt>
                <c:pt idx="73">
                  <c:v>4.3106500377980108</c:v>
                </c:pt>
                <c:pt idx="74">
                  <c:v>3.8124275927416442</c:v>
                </c:pt>
                <c:pt idx="75">
                  <c:v>7.7883429565619595</c:v>
                </c:pt>
                <c:pt idx="76">
                  <c:v>7.6885412958161172</c:v>
                </c:pt>
                <c:pt idx="77">
                  <c:v>7.5673293700644866</c:v>
                </c:pt>
                <c:pt idx="78">
                  <c:v>7.4210851114151106</c:v>
                </c:pt>
                <c:pt idx="79">
                  <c:v>7.2460412035620694</c:v>
                </c:pt>
                <c:pt idx="80">
                  <c:v>7.0385160675062277</c:v>
                </c:pt>
                <c:pt idx="81">
                  <c:v>6.7952479311825931</c:v>
                </c:pt>
                <c:pt idx="82">
                  <c:v>6.5138307524277339</c:v>
                </c:pt>
                <c:pt idx="83">
                  <c:v>6.1932243972721324</c:v>
                </c:pt>
                <c:pt idx="84">
                  <c:v>5.8342755161709485</c:v>
                </c:pt>
                <c:pt idx="85">
                  <c:v>5.440148203519021</c:v>
                </c:pt>
                <c:pt idx="86">
                  <c:v>5.0165404242143632</c:v>
                </c:pt>
                <c:pt idx="87">
                  <c:v>4.5715723928279148</c:v>
                </c:pt>
                <c:pt idx="88">
                  <c:v>4.115288825736596</c:v>
                </c:pt>
                <c:pt idx="89">
                  <c:v>3.6588114391513926</c:v>
                </c:pt>
                <c:pt idx="90">
                  <c:v>7.0341821717837583</c:v>
                </c:pt>
                <c:pt idx="91">
                  <c:v>6.952671574392328</c:v>
                </c:pt>
                <c:pt idx="92">
                  <c:v>6.8534018817852953</c:v>
                </c:pt>
                <c:pt idx="93">
                  <c:v>6.7332312062145503</c:v>
                </c:pt>
                <c:pt idx="94">
                  <c:v>6.5888170506880819</c:v>
                </c:pt>
                <c:pt idx="95">
                  <c:v>6.41678331328119</c:v>
                </c:pt>
                <c:pt idx="96">
                  <c:v>6.2139750284124995</c:v>
                </c:pt>
                <c:pt idx="97">
                  <c:v>5.9778074621483608</c:v>
                </c:pt>
                <c:pt idx="98">
                  <c:v>5.7066974170046514</c:v>
                </c:pt>
                <c:pt idx="99">
                  <c:v>5.4005359295109301</c:v>
                </c:pt>
                <c:pt idx="100">
                  <c:v>5.0611272213609233</c:v>
                </c:pt>
                <c:pt idx="101">
                  <c:v>4.6924897592673442</c:v>
                </c:pt>
                <c:pt idx="102">
                  <c:v>4.3009080613814863</c:v>
                </c:pt>
                <c:pt idx="103">
                  <c:v>3.8946538051311279</c:v>
                </c:pt>
                <c:pt idx="104">
                  <c:v>3.4833651072820584</c:v>
                </c:pt>
                <c:pt idx="105">
                  <c:v>6.274693331603447</c:v>
                </c:pt>
                <c:pt idx="106">
                  <c:v>6.2097528403727917</c:v>
                </c:pt>
                <c:pt idx="107">
                  <c:v>6.1304433857325886</c:v>
                </c:pt>
                <c:pt idx="108">
                  <c:v>6.0341106417931112</c:v>
                </c:pt>
                <c:pt idx="109">
                  <c:v>5.9178701366872071</c:v>
                </c:pt>
                <c:pt idx="110">
                  <c:v>5.7787192970219081</c:v>
                </c:pt>
                <c:pt idx="111">
                  <c:v>5.6137203443744017</c:v>
                </c:pt>
                <c:pt idx="112">
                  <c:v>5.4202652625842713</c:v>
                </c:pt>
                <c:pt idx="113">
                  <c:v>5.1964221149916181</c:v>
                </c:pt>
                <c:pt idx="114">
                  <c:v>4.941341114607301</c:v>
                </c:pt>
                <c:pt idx="115">
                  <c:v>4.6556702712894733</c:v>
                </c:pt>
                <c:pt idx="116">
                  <c:v>4.3419005942915678</c:v>
                </c:pt>
                <c:pt idx="117">
                  <c:v>4.0045421121017757</c:v>
                </c:pt>
                <c:pt idx="118">
                  <c:v>3.6500395776926537</c:v>
                </c:pt>
                <c:pt idx="119">
                  <c:v>3.2863805721085217</c:v>
                </c:pt>
                <c:pt idx="120">
                  <c:v>5.528539739710677</c:v>
                </c:pt>
                <c:pt idx="121">
                  <c:v>5.4780635859909887</c:v>
                </c:pt>
                <c:pt idx="122">
                  <c:v>5.4162499163258806</c:v>
                </c:pt>
                <c:pt idx="123">
                  <c:v>5.3409172532374676</c:v>
                </c:pt>
                <c:pt idx="124">
                  <c:v>5.2496479328661545</c:v>
                </c:pt>
                <c:pt idx="125">
                  <c:v>5.1398561234835274</c:v>
                </c:pt>
                <c:pt idx="126">
                  <c:v>5.0089098944740771</c:v>
                </c:pt>
                <c:pt idx="127">
                  <c:v>4.8543202248941402</c:v>
                </c:pt>
                <c:pt idx="128">
                  <c:v>4.6740033859337933</c:v>
                </c:pt>
                <c:pt idx="129">
                  <c:v>4.4666095398880525</c:v>
                </c:pt>
                <c:pt idx="130">
                  <c:v>4.2318889855063224</c:v>
                </c:pt>
                <c:pt idx="131">
                  <c:v>3.971040983042557</c:v>
                </c:pt>
                <c:pt idx="132">
                  <c:v>3.6869663612328538</c:v>
                </c:pt>
                <c:pt idx="133">
                  <c:v>3.3843366022865391</c:v>
                </c:pt>
                <c:pt idx="134">
                  <c:v>3.0694112984131214</c:v>
                </c:pt>
                <c:pt idx="135">
                  <c:v>4.8131034891297899</c:v>
                </c:pt>
                <c:pt idx="136">
                  <c:v>4.7748008051048725</c:v>
                </c:pt>
                <c:pt idx="137">
                  <c:v>4.7277712922453627</c:v>
                </c:pt>
                <c:pt idx="138">
                  <c:v>4.670271357734701</c:v>
                </c:pt>
                <c:pt idx="139">
                  <c:v>4.6003338338408062</c:v>
                </c:pt>
                <c:pt idx="140">
                  <c:v>4.5158033850324664</c:v>
                </c:pt>
                <c:pt idx="141">
                  <c:v>4.4144107111219038</c:v>
                </c:pt>
                <c:pt idx="142">
                  <c:v>4.2938978835067028</c:v>
                </c:pt>
                <c:pt idx="143">
                  <c:v>4.1522045894694424</c:v>
                </c:pt>
                <c:pt idx="144">
                  <c:v>3.9877174396123043</c:v>
                </c:pt>
                <c:pt idx="145">
                  <c:v>3.7995702552373491</c:v>
                </c:pt>
                <c:pt idx="146">
                  <c:v>3.587962649990426</c:v>
                </c:pt>
                <c:pt idx="147">
                  <c:v>3.3544410938877864</c:v>
                </c:pt>
                <c:pt idx="148">
                  <c:v>3.1020694308776795</c:v>
                </c:pt>
                <c:pt idx="149">
                  <c:v>2.8354159761044069</c:v>
                </c:pt>
                <c:pt idx="150">
                  <c:v>4.142942126285373</c:v>
                </c:pt>
                <c:pt idx="151">
                  <c:v>4.1145316818939488</c:v>
                </c:pt>
                <c:pt idx="152">
                  <c:v>4.0795619178125166</c:v>
                </c:pt>
                <c:pt idx="153">
                  <c:v>4.0366768316744563</c:v>
                </c:pt>
                <c:pt idx="154">
                  <c:v>3.9843219485377559</c:v>
                </c:pt>
                <c:pt idx="155">
                  <c:v>3.9207576550005006</c:v>
                </c:pt>
                <c:pt idx="156">
                  <c:v>3.8440986223060856</c:v>
                </c:pt>
                <c:pt idx="157">
                  <c:v>3.7523897630624155</c:v>
                </c:pt>
                <c:pt idx="158">
                  <c:v>3.643728975271924</c:v>
                </c:pt>
                <c:pt idx="159">
                  <c:v>3.5164435805596921</c:v>
                </c:pt>
                <c:pt idx="160">
                  <c:v>3.3693191902861708</c:v>
                </c:pt>
                <c:pt idx="161">
                  <c:v>3.2018657209159636</c:v>
                </c:pt>
                <c:pt idx="162">
                  <c:v>3.0145864337169295</c:v>
                </c:pt>
                <c:pt idx="163">
                  <c:v>2.8091966718693122</c:v>
                </c:pt>
                <c:pt idx="164">
                  <c:v>2.5887277196903731</c:v>
                </c:pt>
                <c:pt idx="165">
                  <c:v>3.5287730727470135</c:v>
                </c:pt>
                <c:pt idx="166">
                  <c:v>3.5081406854367176</c:v>
                </c:pt>
                <c:pt idx="167">
                  <c:v>3.4826870269908237</c:v>
                </c:pt>
                <c:pt idx="168">
                  <c:v>3.4513847021797917</c:v>
                </c:pt>
                <c:pt idx="169">
                  <c:v>3.4130392868716943</c:v>
                </c:pt>
                <c:pt idx="170">
                  <c:v>3.3662892965554532</c:v>
                </c:pt>
                <c:pt idx="171">
                  <c:v>3.3096224936981167</c:v>
                </c:pt>
                <c:pt idx="172">
                  <c:v>3.2414165638082761</c:v>
                </c:pt>
                <c:pt idx="173">
                  <c:v>3.1600131574240744</c:v>
                </c:pt>
                <c:pt idx="174">
                  <c:v>3.0638335688891698</c:v>
                </c:pt>
                <c:pt idx="175">
                  <c:v>2.9515405416538938</c:v>
                </c:pt>
                <c:pt idx="176">
                  <c:v>2.8222424962594439</c:v>
                </c:pt>
                <c:pt idx="177">
                  <c:v>2.6757233343725368</c:v>
                </c:pt>
                <c:pt idx="178">
                  <c:v>2.5126644004964795</c:v>
                </c:pt>
                <c:pt idx="179">
                  <c:v>2.3348098724713719</c:v>
                </c:pt>
                <c:pt idx="180">
                  <c:v>2.9770992366412217</c:v>
                </c:pt>
                <c:pt idx="181">
                  <c:v>2.9624003038359286</c:v>
                </c:pt>
                <c:pt idx="182">
                  <c:v>2.9442294989147868</c:v>
                </c:pt>
                <c:pt idx="183">
                  <c:v>2.9218270784070421</c:v>
                </c:pt>
                <c:pt idx="184">
                  <c:v>2.8942989500049277</c:v>
                </c:pt>
                <c:pt idx="185">
                  <c:v>2.8606097419462975</c:v>
                </c:pt>
                <c:pt idx="186">
                  <c:v>2.8195853015278045</c:v>
                </c:pt>
                <c:pt idx="187">
                  <c:v>2.7699303104441215</c:v>
                </c:pt>
                <c:pt idx="188">
                  <c:v>2.7102680197336131</c:v>
                </c:pt>
                <c:pt idx="189">
                  <c:v>2.6392096905713478</c:v>
                </c:pt>
                <c:pt idx="190">
                  <c:v>2.5554602539098847</c:v>
                </c:pt>
                <c:pt idx="191">
                  <c:v>2.4579627910242459</c:v>
                </c:pt>
                <c:pt idx="192">
                  <c:v>2.3460766257082883</c:v>
                </c:pt>
                <c:pt idx="193">
                  <c:v>2.2197719419246043</c:v>
                </c:pt>
                <c:pt idx="194">
                  <c:v>2.0798097044529995</c:v>
                </c:pt>
                <c:pt idx="195">
                  <c:v>2.490421455938697</c:v>
                </c:pt>
                <c:pt idx="196">
                  <c:v>2.4801271860095389</c:v>
                </c:pt>
                <c:pt idx="197">
                  <c:v>2.4673784104389083</c:v>
                </c:pt>
                <c:pt idx="198">
                  <c:v>2.4516255770552982</c:v>
                </c:pt>
                <c:pt idx="199">
                  <c:v>2.4322151574947006</c:v>
                </c:pt>
                <c:pt idx="200">
                  <c:v>2.408380120732597</c:v>
                </c:pt>
                <c:pt idx="201">
                  <c:v>2.3792353096249821</c:v>
                </c:pt>
                <c:pt idx="202">
                  <c:v>2.3437814647973902</c:v>
                </c:pt>
                <c:pt idx="203">
                  <c:v>2.3009228613644601</c:v>
                </c:pt>
                <c:pt idx="204">
                  <c:v>2.2495045524364046</c:v>
                </c:pt>
                <c:pt idx="205">
                  <c:v>2.1883755105096943</c:v>
                </c:pt>
                <c:pt idx="206">
                  <c:v>2.1164827021054857</c:v>
                </c:pt>
                <c:pt idx="207">
                  <c:v>2.0329973231466827</c:v>
                </c:pt>
                <c:pt idx="208">
                  <c:v>1.937467255791808</c:v>
                </c:pt>
                <c:pt idx="209">
                  <c:v>1.8299793785916618</c:v>
                </c:pt>
                <c:pt idx="210">
                  <c:v>2.0678685047720045</c:v>
                </c:pt>
                <c:pt idx="211">
                  <c:v>2.0607661822985466</c:v>
                </c:pt>
                <c:pt idx="212">
                  <c:v>2.0519565932259125</c:v>
                </c:pt>
                <c:pt idx="213">
                  <c:v>2.0410499632022239</c:v>
                </c:pt>
                <c:pt idx="214">
                  <c:v>2.0275786438130825</c:v>
                </c:pt>
                <c:pt idx="215">
                  <c:v>2.0109875169319547</c:v>
                </c:pt>
                <c:pt idx="216">
                  <c:v>1.9906265693517975</c:v>
                </c:pt>
                <c:pt idx="217">
                  <c:v>1.9657479398095519</c:v>
                </c:pt>
                <c:pt idx="218">
                  <c:v>1.9355106930001926</c:v>
                </c:pt>
                <c:pt idx="219">
                  <c:v>1.898997581751954</c:v>
                </c:pt>
                <c:pt idx="220">
                  <c:v>1.8552488517891519</c:v>
                </c:pt>
                <c:pt idx="221">
                  <c:v>1.8033182414373128</c:v>
                </c:pt>
                <c:pt idx="222">
                  <c:v>1.7423550184507584</c:v>
                </c:pt>
                <c:pt idx="223">
                  <c:v>1.6717123482378644</c:v>
                </c:pt>
                <c:pt idx="224">
                  <c:v>1.5910759041777636</c:v>
                </c:pt>
                <c:pt idx="225">
                  <c:v>1.7060367454068244</c:v>
                </c:pt>
                <c:pt idx="226">
                  <c:v>1.7011995637949837</c:v>
                </c:pt>
                <c:pt idx="227">
                  <c:v>1.6951915240423798</c:v>
                </c:pt>
                <c:pt idx="228">
                  <c:v>1.6877408884982084</c:v>
                </c:pt>
                <c:pt idx="229">
                  <c:v>1.6785191910021688</c:v>
                </c:pt>
                <c:pt idx="230">
                  <c:v>1.6671328204250488</c:v>
                </c:pt>
                <c:pt idx="231">
                  <c:v>1.6531152691496926</c:v>
                </c:pt>
                <c:pt idx="232">
                  <c:v>1.6359213693918624</c:v>
                </c:pt>
                <c:pt idx="233">
                  <c:v>1.6149255049722429</c:v>
                </c:pt>
                <c:pt idx="234">
                  <c:v>1.5894265830293828</c:v>
                </c:pt>
                <c:pt idx="235">
                  <c:v>1.5586633717169749</c:v>
                </c:pt>
                <c:pt idx="236">
                  <c:v>1.5218444161741047</c:v>
                </c:pt>
                <c:pt idx="237">
                  <c:v>1.478196714478542</c:v>
                </c:pt>
                <c:pt idx="238">
                  <c:v>1.4270360606510817</c:v>
                </c:pt>
                <c:pt idx="239">
                  <c:v>1.3678587637367461</c:v>
                </c:pt>
              </c:numCache>
            </c:numRef>
          </c:xVal>
          <c:yVal>
            <c:numRef>
              <c:f>'Non-competitive'!$Y$21:$Y$260</c:f>
              <c:numCache>
                <c:formatCode>General</c:formatCode>
                <c:ptCount val="240"/>
                <c:pt idx="0">
                  <c:v>12.608038986004553</c:v>
                </c:pt>
                <c:pt idx="1">
                  <c:v>12.427314269860128</c:v>
                </c:pt>
                <c:pt idx="2">
                  <c:v>12.208565975332364</c:v>
                </c:pt>
                <c:pt idx="3">
                  <c:v>11.945726865255434</c:v>
                </c:pt>
                <c:pt idx="4">
                  <c:v>11.632675950749373</c:v>
                </c:pt>
                <c:pt idx="5">
                  <c:v>11.26370376470739</c:v>
                </c:pt>
                <c:pt idx="6">
                  <c:v>10.834148737917127</c:v>
                </c:pt>
                <c:pt idx="7">
                  <c:v>10.341181823139912</c:v>
                </c:pt>
                <c:pt idx="8">
                  <c:v>9.7846642044420946</c:v>
                </c:pt>
                <c:pt idx="9">
                  <c:v>9.1679406307438072</c:v>
                </c:pt>
                <c:pt idx="10">
                  <c:v>8.4983787524153946</c:v>
                </c:pt>
                <c:pt idx="11">
                  <c:v>7.7874528019387537</c:v>
                </c:pt>
                <c:pt idx="12">
                  <c:v>7.0502256606118392</c:v>
                </c:pt>
                <c:pt idx="13">
                  <c:v>6.3042121071040444</c:v>
                </c:pt>
                <c:pt idx="14">
                  <c:v>5.5677754101133567</c:v>
                </c:pt>
                <c:pt idx="15">
                  <c:v>10.159725777070578</c:v>
                </c:pt>
                <c:pt idx="16">
                  <c:v>10.014095393217511</c:v>
                </c:pt>
                <c:pt idx="17">
                  <c:v>9.8378251033595152</c:v>
                </c:pt>
                <c:pt idx="18">
                  <c:v>9.626025846961662</c:v>
                </c:pt>
                <c:pt idx="19">
                  <c:v>9.3737652496417123</c:v>
                </c:pt>
                <c:pt idx="20">
                  <c:v>9.0764425467444578</c:v>
                </c:pt>
                <c:pt idx="21">
                  <c:v>8.7303013836979542</c:v>
                </c:pt>
                <c:pt idx="22">
                  <c:v>8.3330620765491936</c:v>
                </c:pt>
                <c:pt idx="23">
                  <c:v>7.8846127655695559</c:v>
                </c:pt>
                <c:pt idx="24">
                  <c:v>7.3876486939970594</c:v>
                </c:pt>
                <c:pt idx="25">
                  <c:v>6.8481068126507152</c:v>
                </c:pt>
                <c:pt idx="26">
                  <c:v>6.2752332109222015</c:v>
                </c:pt>
                <c:pt idx="27">
                  <c:v>5.6811657592265536</c:v>
                </c:pt>
                <c:pt idx="28">
                  <c:v>5.0800180995444659</c:v>
                </c:pt>
                <c:pt idx="29">
                  <c:v>4.4865875984251149</c:v>
                </c:pt>
                <c:pt idx="30">
                  <c:v>9.6893405626882601</c:v>
                </c:pt>
                <c:pt idx="31">
                  <c:v>9.5504527209896182</c:v>
                </c:pt>
                <c:pt idx="32">
                  <c:v>9.3823435705071763</c:v>
                </c:pt>
                <c:pt idx="33">
                  <c:v>9.1803504093537036</c:v>
                </c:pt>
                <c:pt idx="34">
                  <c:v>8.9397692271827669</c:v>
                </c:pt>
                <c:pt idx="35">
                  <c:v>8.6562122701739224</c:v>
                </c:pt>
                <c:pt idx="36">
                  <c:v>8.3260970992416592</c:v>
                </c:pt>
                <c:pt idx="37">
                  <c:v>7.9472495775361587</c:v>
                </c:pt>
                <c:pt idx="38">
                  <c:v>7.5195630243231557</c:v>
                </c:pt>
                <c:pt idx="39">
                  <c:v>7.0456078957552544</c:v>
                </c:pt>
                <c:pt idx="40">
                  <c:v>6.531046267724224</c:v>
                </c:pt>
                <c:pt idx="41">
                  <c:v>5.984696144864718</c:v>
                </c:pt>
                <c:pt idx="42">
                  <c:v>5.4181334262450438</c:v>
                </c:pt>
                <c:pt idx="43">
                  <c:v>4.8448183062377144</c:v>
                </c:pt>
                <c:pt idx="44">
                  <c:v>4.278863048015177</c:v>
                </c:pt>
                <c:pt idx="45">
                  <c:v>9.159259772817947</c:v>
                </c:pt>
                <c:pt idx="46">
                  <c:v>9.0279701547914613</c:v>
                </c:pt>
                <c:pt idx="47">
                  <c:v>8.869057856323419</c:v>
                </c:pt>
                <c:pt idx="48">
                  <c:v>8.6781152608632333</c:v>
                </c:pt>
                <c:pt idx="49">
                  <c:v>8.4506957032887335</c:v>
                </c:pt>
                <c:pt idx="50">
                  <c:v>8.1826514733609503</c:v>
                </c:pt>
                <c:pt idx="51">
                  <c:v>7.8705961187210143</c:v>
                </c:pt>
                <c:pt idx="52">
                  <c:v>7.512474444378066</c:v>
                </c:pt>
                <c:pt idx="53">
                  <c:v>7.1081856058472246</c:v>
                </c:pt>
                <c:pt idx="54">
                  <c:v>6.6601594357351575</c:v>
                </c:pt>
                <c:pt idx="55">
                  <c:v>6.1737482512207862</c:v>
                </c:pt>
                <c:pt idx="56">
                  <c:v>5.6572876448662868</c:v>
                </c:pt>
                <c:pt idx="57">
                  <c:v>5.1217202258187511</c:v>
                </c:pt>
                <c:pt idx="58">
                  <c:v>4.5797698132124962</c:v>
                </c:pt>
                <c:pt idx="59">
                  <c:v>4.0447766218477499</c:v>
                </c:pt>
                <c:pt idx="60">
                  <c:v>8.5729992593263393</c:v>
                </c:pt>
                <c:pt idx="61">
                  <c:v>8.4501131499664339</c:v>
                </c:pt>
                <c:pt idx="62">
                  <c:v>8.3013724164513238</c:v>
                </c:pt>
                <c:pt idx="63">
                  <c:v>8.1226515623587243</c:v>
                </c:pt>
                <c:pt idx="64">
                  <c:v>7.9097885420927661</c:v>
                </c:pt>
                <c:pt idx="65">
                  <c:v>7.6589011296124259</c:v>
                </c:pt>
                <c:pt idx="66">
                  <c:v>7.3668196306100313</c:v>
                </c:pt>
                <c:pt idx="67">
                  <c:v>7.0316203978071572</c:v>
                </c:pt>
                <c:pt idx="68">
                  <c:v>6.6532090415134082</c:v>
                </c:pt>
                <c:pt idx="69">
                  <c:v>6.233859867038813</c:v>
                </c:pt>
                <c:pt idx="70">
                  <c:v>5.7785826035917038</c:v>
                </c:pt>
                <c:pt idx="71">
                  <c:v>5.2951793040272301</c:v>
                </c:pt>
                <c:pt idx="72">
                  <c:v>4.7938921694009293</c:v>
                </c:pt>
                <c:pt idx="73">
                  <c:v>4.2866306001141359</c:v>
                </c:pt>
                <c:pt idx="74">
                  <c:v>3.7858809383427761</c:v>
                </c:pt>
                <c:pt idx="75">
                  <c:v>7.9378941807152241</c:v>
                </c:pt>
                <c:pt idx="76">
                  <c:v>7.8241117222229342</c:v>
                </c:pt>
                <c:pt idx="77">
                  <c:v>7.6863900022868856</c:v>
                </c:pt>
                <c:pt idx="78">
                  <c:v>7.5209091495817164</c:v>
                </c:pt>
                <c:pt idx="79">
                  <c:v>7.3238154512449931</c:v>
                </c:pt>
                <c:pt idx="80">
                  <c:v>7.0915142843720487</c:v>
                </c:pt>
                <c:pt idx="81">
                  <c:v>6.8210707720034423</c:v>
                </c:pt>
                <c:pt idx="82">
                  <c:v>6.5107037745315184</c:v>
                </c:pt>
                <c:pt idx="83">
                  <c:v>6.1603258948445507</c:v>
                </c:pt>
                <c:pt idx="84">
                  <c:v>5.7720429531274657</c:v>
                </c:pt>
                <c:pt idx="85">
                  <c:v>5.3504935477432003</c:v>
                </c:pt>
                <c:pt idx="86">
                  <c:v>4.9029017397330712</c:v>
                </c:pt>
                <c:pt idx="87">
                  <c:v>4.438750967237822</c:v>
                </c:pt>
                <c:pt idx="88">
                  <c:v>3.9690683582533772</c:v>
                </c:pt>
                <c:pt idx="89">
                  <c:v>3.5054152415397826</c:v>
                </c:pt>
                <c:pt idx="90">
                  <c:v>7.2651252623780085</c:v>
                </c:pt>
                <c:pt idx="91">
                  <c:v>7.1609863314741276</c:v>
                </c:pt>
                <c:pt idx="92">
                  <c:v>7.0349370892057737</c:v>
                </c:pt>
                <c:pt idx="93">
                  <c:v>6.8834814139274405</c:v>
                </c:pt>
                <c:pt idx="94">
                  <c:v>6.7030922106648907</c:v>
                </c:pt>
                <c:pt idx="95">
                  <c:v>6.4904795154706534</c:v>
                </c:pt>
                <c:pt idx="96">
                  <c:v>6.2429571941818649</c:v>
                </c:pt>
                <c:pt idx="97">
                  <c:v>5.9588950660396476</c:v>
                </c:pt>
                <c:pt idx="98">
                  <c:v>5.6382131411940755</c:v>
                </c:pt>
                <c:pt idx="99">
                  <c:v>5.2828387629776765</c:v>
                </c:pt>
                <c:pt idx="100">
                  <c:v>4.8970173896166997</c:v>
                </c:pt>
                <c:pt idx="101">
                  <c:v>4.4873608135051191</c:v>
                </c:pt>
                <c:pt idx="102">
                  <c:v>4.0625487127089261</c:v>
                </c:pt>
                <c:pt idx="103">
                  <c:v>3.6326736211358313</c:v>
                </c:pt>
                <c:pt idx="104">
                  <c:v>3.2083169977633683</c:v>
                </c:pt>
                <c:pt idx="105">
                  <c:v>6.569170282858849</c:v>
                </c:pt>
                <c:pt idx="106">
                  <c:v>6.4750072305402533</c:v>
                </c:pt>
                <c:pt idx="107">
                  <c:v>6.3610327419276338</c:v>
                </c:pt>
                <c:pt idx="108">
                  <c:v>6.2240856026455393</c:v>
                </c:pt>
                <c:pt idx="109">
                  <c:v>6.0609765920470018</c:v>
                </c:pt>
                <c:pt idx="110">
                  <c:v>5.8687309047962701</c:v>
                </c:pt>
                <c:pt idx="111">
                  <c:v>5.6449197221075451</c:v>
                </c:pt>
                <c:pt idx="112">
                  <c:v>5.388069024661112</c:v>
                </c:pt>
                <c:pt idx="113">
                  <c:v>5.0981064851499927</c:v>
                </c:pt>
                <c:pt idx="114">
                  <c:v>4.7767748190935588</c:v>
                </c:pt>
                <c:pt idx="115">
                  <c:v>4.4279127955439312</c:v>
                </c:pt>
                <c:pt idx="116">
                  <c:v>4.0574988372457019</c:v>
                </c:pt>
                <c:pt idx="117">
                  <c:v>3.6733811616977716</c:v>
                </c:pt>
                <c:pt idx="118">
                  <c:v>3.2846854992118528</c:v>
                </c:pt>
                <c:pt idx="119">
                  <c:v>2.9009796691102729</c:v>
                </c:pt>
                <c:pt idx="120">
                  <c:v>5.8666798096532524</c:v>
                </c:pt>
                <c:pt idx="121">
                  <c:v>5.7825863162490254</c:v>
                </c:pt>
                <c:pt idx="122">
                  <c:v>5.680799971494964</c:v>
                </c:pt>
                <c:pt idx="123">
                  <c:v>5.5584976132941968</c:v>
                </c:pt>
                <c:pt idx="124">
                  <c:v>5.4128310681982583</c:v>
                </c:pt>
                <c:pt idx="125">
                  <c:v>5.2411436490382313</c:v>
                </c:pt>
                <c:pt idx="126">
                  <c:v>5.0412662687729197</c:v>
                </c:pt>
                <c:pt idx="127">
                  <c:v>4.811882535984588</c:v>
                </c:pt>
                <c:pt idx="128">
                  <c:v>4.5529278578657326</c:v>
                </c:pt>
                <c:pt idx="129">
                  <c:v>4.26595858834101</c:v>
                </c:pt>
                <c:pt idx="130">
                  <c:v>3.9544029881986593</c:v>
                </c:pt>
                <c:pt idx="131">
                  <c:v>3.6236001627593035</c:v>
                </c:pt>
                <c:pt idx="132">
                  <c:v>3.2805590609708326</c:v>
                </c:pt>
                <c:pt idx="133">
                  <c:v>2.9334295306013529</c:v>
                </c:pt>
                <c:pt idx="134">
                  <c:v>2.5907562325477169</c:v>
                </c:pt>
                <c:pt idx="135">
                  <c:v>5.1749365140686452</c:v>
                </c:pt>
                <c:pt idx="136">
                  <c:v>5.1007585286096351</c:v>
                </c:pt>
                <c:pt idx="137">
                  <c:v>5.0109738651898494</c:v>
                </c:pt>
                <c:pt idx="138">
                  <c:v>4.9030922422370438</c:v>
                </c:pt>
                <c:pt idx="139">
                  <c:v>4.7746013159289733</c:v>
                </c:pt>
                <c:pt idx="140">
                  <c:v>4.6231576504752168</c:v>
                </c:pt>
                <c:pt idx="141">
                  <c:v>4.4468479170260897</c:v>
                </c:pt>
                <c:pt idx="142">
                  <c:v>4.2445109405668502</c:v>
                </c:pt>
                <c:pt idx="143">
                  <c:v>4.0160897444618318</c:v>
                </c:pt>
                <c:pt idx="144">
                  <c:v>3.7629571721275541</c:v>
                </c:pt>
                <c:pt idx="145">
                  <c:v>3.4881372563233355</c:v>
                </c:pt>
                <c:pt idx="146">
                  <c:v>3.1963395656591196</c:v>
                </c:pt>
                <c:pt idx="147">
                  <c:v>2.8937466202335846</c:v>
                </c:pt>
                <c:pt idx="148">
                  <c:v>2.5875473149869093</c:v>
                </c:pt>
                <c:pt idx="149">
                  <c:v>2.2852788053647863</c:v>
                </c:pt>
                <c:pt idx="150">
                  <c:v>4.5101881927472363</c:v>
                </c:pt>
                <c:pt idx="151">
                  <c:v>4.4455387669485864</c:v>
                </c:pt>
                <c:pt idx="152">
                  <c:v>4.3672874245901214</c:v>
                </c:pt>
                <c:pt idx="153">
                  <c:v>4.2732637741098944</c:v>
                </c:pt>
                <c:pt idx="154">
                  <c:v>4.1612781957101737</c:v>
                </c:pt>
                <c:pt idx="155">
                  <c:v>4.0292882804833932</c:v>
                </c:pt>
                <c:pt idx="156">
                  <c:v>3.8756264769217736</c:v>
                </c:pt>
                <c:pt idx="157">
                  <c:v>3.6992807691625207</c:v>
                </c:pt>
                <c:pt idx="158">
                  <c:v>3.5002014995240853</c:v>
                </c:pt>
                <c:pt idx="159">
                  <c:v>3.2795851623307657</c:v>
                </c:pt>
                <c:pt idx="160">
                  <c:v>3.0400673371318891</c:v>
                </c:pt>
                <c:pt idx="161">
                  <c:v>2.7857526232166951</c:v>
                </c:pt>
                <c:pt idx="162">
                  <c:v>2.5220293628527024</c:v>
                </c:pt>
                <c:pt idx="163">
                  <c:v>2.255162998908621</c:v>
                </c:pt>
                <c:pt idx="164">
                  <c:v>1.991722498830842</c:v>
                </c:pt>
                <c:pt idx="165">
                  <c:v>3.886186367524175</c:v>
                </c:pt>
                <c:pt idx="166">
                  <c:v>3.8304814376032925</c:v>
                </c:pt>
                <c:pt idx="167">
                  <c:v>3.763056468418426</c:v>
                </c:pt>
                <c:pt idx="168">
                  <c:v>3.6820413503999143</c:v>
                </c:pt>
                <c:pt idx="169">
                  <c:v>3.5855494060424391</c:v>
                </c:pt>
                <c:pt idx="170">
                  <c:v>3.4718208015398968</c:v>
                </c:pt>
                <c:pt idx="171">
                  <c:v>3.3394186975277798</c:v>
                </c:pt>
                <c:pt idx="172">
                  <c:v>3.1874710944172375</c:v>
                </c:pt>
                <c:pt idx="173">
                  <c:v>3.0159352048573145</c:v>
                </c:pt>
                <c:pt idx="174">
                  <c:v>2.8258419835960606</c:v>
                </c:pt>
                <c:pt idx="175">
                  <c:v>2.6194623676492723</c:v>
                </c:pt>
                <c:pt idx="176">
                  <c:v>2.4003330692604981</c:v>
                </c:pt>
                <c:pt idx="177">
                  <c:v>2.1730969328895888</c:v>
                </c:pt>
                <c:pt idx="178">
                  <c:v>1.9431525533672513</c:v>
                </c:pt>
                <c:pt idx="179">
                  <c:v>1.7161600563130619</c:v>
                </c:pt>
                <c:pt idx="180">
                  <c:v>3.3131948565654152</c:v>
                </c:pt>
                <c:pt idx="181">
                  <c:v>3.2657032362865901</c:v>
                </c:pt>
                <c:pt idx="182">
                  <c:v>3.2082196161045502</c:v>
                </c:pt>
                <c:pt idx="183">
                  <c:v>3.1391496212720638</c:v>
                </c:pt>
                <c:pt idx="184">
                  <c:v>3.0568847519346583</c:v>
                </c:pt>
                <c:pt idx="185">
                  <c:v>2.9599246497040896</c:v>
                </c:pt>
                <c:pt idx="186">
                  <c:v>2.8470443273198454</c:v>
                </c:pt>
                <c:pt idx="187">
                  <c:v>2.7175003555483577</c:v>
                </c:pt>
                <c:pt idx="188">
                  <c:v>2.5712562557399421</c:v>
                </c:pt>
                <c:pt idx="189">
                  <c:v>2.4091909754399694</c:v>
                </c:pt>
                <c:pt idx="190">
                  <c:v>2.2332406175855501</c:v>
                </c:pt>
                <c:pt idx="191">
                  <c:v>2.0464204304705893</c:v>
                </c:pt>
                <c:pt idx="192">
                  <c:v>1.8526887030008286</c:v>
                </c:pt>
                <c:pt idx="193">
                  <c:v>1.6566480442470135</c:v>
                </c:pt>
                <c:pt idx="194">
                  <c:v>1.4631240331486954</c:v>
                </c:pt>
                <c:pt idx="195">
                  <c:v>2.7975883515616498</c:v>
                </c:pt>
                <c:pt idx="196">
                  <c:v>2.7574874793097348</c:v>
                </c:pt>
                <c:pt idx="197">
                  <c:v>2.7089495836564814</c:v>
                </c:pt>
                <c:pt idx="198">
                  <c:v>2.6506284098797912</c:v>
                </c:pt>
                <c:pt idx="199">
                  <c:v>2.5811657763298763</c:v>
                </c:pt>
                <c:pt idx="200">
                  <c:v>2.4992948136157613</c:v>
                </c:pt>
                <c:pt idx="201">
                  <c:v>2.4039811696274178</c:v>
                </c:pt>
                <c:pt idx="202">
                  <c:v>2.2945971091865434</c:v>
                </c:pt>
                <c:pt idx="203">
                  <c:v>2.1711118305293251</c:v>
                </c:pt>
                <c:pt idx="204">
                  <c:v>2.0342674974949015</c:v>
                </c:pt>
                <c:pt idx="205">
                  <c:v>1.8856989125198245</c:v>
                </c:pt>
                <c:pt idx="206">
                  <c:v>1.7279520844774869</c:v>
                </c:pt>
                <c:pt idx="207">
                  <c:v>1.5643693048461196</c:v>
                </c:pt>
                <c:pt idx="208">
                  <c:v>1.3988369147799706</c:v>
                </c:pt>
                <c:pt idx="209">
                  <c:v>1.2354295262518544</c:v>
                </c:pt>
                <c:pt idx="210">
                  <c:v>2.342003774842806</c:v>
                </c:pt>
                <c:pt idx="211">
                  <c:v>2.3084332911309877</c:v>
                </c:pt>
                <c:pt idx="212">
                  <c:v>2.2677997451772409</c:v>
                </c:pt>
                <c:pt idx="213">
                  <c:v>2.2189761185482459</c:v>
                </c:pt>
                <c:pt idx="214">
                  <c:v>2.1608254081717133</c:v>
                </c:pt>
                <c:pt idx="215">
                  <c:v>2.0922870531204993</c:v>
                </c:pt>
                <c:pt idx="216">
                  <c:v>2.012495144532477</c:v>
                </c:pt>
                <c:pt idx="217">
                  <c:v>1.9209241733003588</c:v>
                </c:pt>
                <c:pt idx="218">
                  <c:v>1.8175483536979915</c:v>
                </c:pt>
                <c:pt idx="219">
                  <c:v>1.7029889888959595</c:v>
                </c:pt>
                <c:pt idx="220">
                  <c:v>1.5786146553238112</c:v>
                </c:pt>
                <c:pt idx="221">
                  <c:v>1.4465567467546663</c:v>
                </c:pt>
                <c:pt idx="222">
                  <c:v>1.3096132657088995</c:v>
                </c:pt>
                <c:pt idx="223">
                  <c:v>1.1710376664155773</c:v>
                </c:pt>
                <c:pt idx="224">
                  <c:v>1.0342410142003131</c:v>
                </c:pt>
                <c:pt idx="225">
                  <c:v>1.9458948832987104</c:v>
                </c:pt>
                <c:pt idx="226">
                  <c:v>1.9180022585359366</c:v>
                </c:pt>
                <c:pt idx="227">
                  <c:v>1.8842411647191748</c:v>
                </c:pt>
                <c:pt idx="228">
                  <c:v>1.8436751988304882</c:v>
                </c:pt>
                <c:pt idx="229">
                  <c:v>1.7953596619396586</c:v>
                </c:pt>
                <c:pt idx="230">
                  <c:v>1.7384133684125189</c:v>
                </c:pt>
                <c:pt idx="231">
                  <c:v>1.6721168626946779</c:v>
                </c:pt>
                <c:pt idx="232">
                  <c:v>1.596033516334046</c:v>
                </c:pt>
                <c:pt idx="233">
                  <c:v>1.5101419048081175</c:v>
                </c:pt>
                <c:pt idx="234">
                  <c:v>1.4149582487453995</c:v>
                </c:pt>
                <c:pt idx="235">
                  <c:v>1.3116196538586453</c:v>
                </c:pt>
                <c:pt idx="236">
                  <c:v>1.2018970260199793</c:v>
                </c:pt>
                <c:pt idx="237">
                  <c:v>1.0881151346624567</c:v>
                </c:pt>
                <c:pt idx="238">
                  <c:v>0.972977169253743</c:v>
                </c:pt>
                <c:pt idx="239">
                  <c:v>0.85931727320342921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8B-46A2-90C5-84661BFE8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'Non-competitive'!$AP$69:$BE$69</c:f>
              <c:numCache>
                <c:formatCode>General</c:formatCode>
                <c:ptCount val="16"/>
                <c:pt idx="0">
                  <c:v>7.9314475558811451E-2</c:v>
                </c:pt>
                <c:pt idx="1">
                  <c:v>9.8427853462038681E-2</c:v>
                </c:pt>
                <c:pt idx="2">
                  <c:v>0.10320619793784551</c:v>
                </c:pt>
                <c:pt idx="3">
                  <c:v>0.109179128532604</c:v>
                </c:pt>
                <c:pt idx="4">
                  <c:v>0.11664529177605217</c:v>
                </c:pt>
                <c:pt idx="5">
                  <c:v>0.12597799583036234</c:v>
                </c:pt>
                <c:pt idx="6">
                  <c:v>0.13764387589825006</c:v>
                </c:pt>
                <c:pt idx="7">
                  <c:v>0.15222622598310973</c:v>
                </c:pt>
                <c:pt idx="8">
                  <c:v>0.17045416358918428</c:v>
                </c:pt>
                <c:pt idx="9">
                  <c:v>0.19323908559677744</c:v>
                </c:pt>
                <c:pt idx="10">
                  <c:v>0.22172023810626892</c:v>
                </c:pt>
                <c:pt idx="11">
                  <c:v>0.25732167874313333</c:v>
                </c:pt>
                <c:pt idx="12">
                  <c:v>0.30182347953921379</c:v>
                </c:pt>
                <c:pt idx="13">
                  <c:v>0.35745073053431436</c:v>
                </c:pt>
                <c:pt idx="14">
                  <c:v>0.42698479427819003</c:v>
                </c:pt>
                <c:pt idx="15">
                  <c:v>0.51390237395803462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88-4FCC-9EC6-E8A6715BA69B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'Non-competitive'!$AP$70:$BE$70</c:f>
              <c:numCache>
                <c:formatCode>General</c:formatCode>
                <c:ptCount val="16"/>
                <c:pt idx="0">
                  <c:v>8.0467909500389193E-2</c:v>
                </c:pt>
                <c:pt idx="1">
                  <c:v>9.9859244468281594E-2</c:v>
                </c:pt>
                <c:pt idx="2">
                  <c:v>0.10470707821025473</c:v>
                </c:pt>
                <c:pt idx="3">
                  <c:v>0.11076687038772108</c:v>
                </c:pt>
                <c:pt idx="4">
                  <c:v>0.11834161060955406</c:v>
                </c:pt>
                <c:pt idx="5">
                  <c:v>0.12781003588684528</c:v>
                </c:pt>
                <c:pt idx="6">
                  <c:v>0.1396455674834593</c:v>
                </c:pt>
                <c:pt idx="7">
                  <c:v>0.15443998197922681</c:v>
                </c:pt>
                <c:pt idx="8">
                  <c:v>0.17293300009893622</c:v>
                </c:pt>
                <c:pt idx="9">
                  <c:v>0.19604927274857295</c:v>
                </c:pt>
                <c:pt idx="10">
                  <c:v>0.2249446135606189</c:v>
                </c:pt>
                <c:pt idx="11">
                  <c:v>0.26106378957567627</c:v>
                </c:pt>
                <c:pt idx="12">
                  <c:v>0.30621275959449806</c:v>
                </c:pt>
                <c:pt idx="13">
                  <c:v>0.36264897211802533</c:v>
                </c:pt>
                <c:pt idx="14">
                  <c:v>0.43319423777243421</c:v>
                </c:pt>
                <c:pt idx="15">
                  <c:v>0.52137581984044545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88-4FCC-9EC6-E8A6715BA69B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'Non-competitive'!$AP$71:$BE$71</c:f>
              <c:numCache>
                <c:formatCode>General</c:formatCode>
                <c:ptCount val="16"/>
                <c:pt idx="0">
                  <c:v>8.1909701927361384E-2</c:v>
                </c:pt>
                <c:pt idx="1">
                  <c:v>0.10164848322608525</c:v>
                </c:pt>
                <c:pt idx="2">
                  <c:v>0.10658317855076624</c:v>
                </c:pt>
                <c:pt idx="3">
                  <c:v>0.11275154770661742</c:v>
                </c:pt>
                <c:pt idx="4">
                  <c:v>0.12046200915143145</c:v>
                </c:pt>
                <c:pt idx="5">
                  <c:v>0.13010008595744893</c:v>
                </c:pt>
                <c:pt idx="6">
                  <c:v>0.14214768196497085</c:v>
                </c:pt>
                <c:pt idx="7">
                  <c:v>0.1572071769743732</c:v>
                </c:pt>
                <c:pt idx="8">
                  <c:v>0.17603154573612617</c:v>
                </c:pt>
                <c:pt idx="9">
                  <c:v>0.19956200668831731</c:v>
                </c:pt>
                <c:pt idx="10">
                  <c:v>0.22897508287855636</c:v>
                </c:pt>
                <c:pt idx="11">
                  <c:v>0.26574142811635504</c:v>
                </c:pt>
                <c:pt idx="12">
                  <c:v>0.31169935966360346</c:v>
                </c:pt>
                <c:pt idx="13">
                  <c:v>0.36914677409766394</c:v>
                </c:pt>
                <c:pt idx="14">
                  <c:v>0.44095604214023959</c:v>
                </c:pt>
                <c:pt idx="15">
                  <c:v>0.53071762719345905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788-4FCC-9EC6-E8A6715BA69B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'Non-competitive'!$AP$72:$BE$72</c:f>
              <c:numCache>
                <c:formatCode>General</c:formatCode>
                <c:ptCount val="16"/>
                <c:pt idx="0">
                  <c:v>8.3711942461076619E-2</c:v>
                </c:pt>
                <c:pt idx="1">
                  <c:v>0.10388503167333982</c:v>
                </c:pt>
                <c:pt idx="2">
                  <c:v>0.10892830397640563</c:v>
                </c:pt>
                <c:pt idx="3">
                  <c:v>0.11523239435523787</c:v>
                </c:pt>
                <c:pt idx="4">
                  <c:v>0.12311250732877818</c:v>
                </c:pt>
                <c:pt idx="5">
                  <c:v>0.13296264854570355</c:v>
                </c:pt>
                <c:pt idx="6">
                  <c:v>0.14527532506686028</c:v>
                </c:pt>
                <c:pt idx="7">
                  <c:v>0.16066617071830622</c:v>
                </c:pt>
                <c:pt idx="8">
                  <c:v>0.17990472778261363</c:v>
                </c:pt>
                <c:pt idx="9">
                  <c:v>0.20395292411299779</c:v>
                </c:pt>
                <c:pt idx="10">
                  <c:v>0.23401316952597817</c:v>
                </c:pt>
                <c:pt idx="11">
                  <c:v>0.27158847629220345</c:v>
                </c:pt>
                <c:pt idx="12">
                  <c:v>0.3185576097499852</c:v>
                </c:pt>
                <c:pt idx="13">
                  <c:v>0.3772690265722124</c:v>
                </c:pt>
                <c:pt idx="14">
                  <c:v>0.45065829759999626</c:v>
                </c:pt>
                <c:pt idx="15">
                  <c:v>0.5423948863847261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788-4FCC-9EC6-E8A6715BA69B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'Non-competitive'!$AP$73:$BE$73</c:f>
              <c:numCache>
                <c:formatCode>General</c:formatCode>
                <c:ptCount val="16"/>
                <c:pt idx="0">
                  <c:v>8.5964743128220666E-2</c:v>
                </c:pt>
                <c:pt idx="1">
                  <c:v>0.10668071723240802</c:v>
                </c:pt>
                <c:pt idx="2">
                  <c:v>0.11185971075845488</c:v>
                </c:pt>
                <c:pt idx="3">
                  <c:v>0.11833345266601338</c:v>
                </c:pt>
                <c:pt idx="4">
                  <c:v>0.12642563005046159</c:v>
                </c:pt>
                <c:pt idx="5">
                  <c:v>0.13654085178102182</c:v>
                </c:pt>
                <c:pt idx="6">
                  <c:v>0.14918487894422214</c:v>
                </c:pt>
                <c:pt idx="7">
                  <c:v>0.16498991289822246</c:v>
                </c:pt>
                <c:pt idx="8">
                  <c:v>0.18474620534072292</c:v>
                </c:pt>
                <c:pt idx="9">
                  <c:v>0.20944157089384841</c:v>
                </c:pt>
                <c:pt idx="10">
                  <c:v>0.2403107778352554</c:v>
                </c:pt>
                <c:pt idx="11">
                  <c:v>0.27889728651201406</c:v>
                </c:pt>
                <c:pt idx="12">
                  <c:v>0.32713042235796247</c:v>
                </c:pt>
                <c:pt idx="13">
                  <c:v>0.38742184216539788</c:v>
                </c:pt>
                <c:pt idx="14">
                  <c:v>0.46278611692469207</c:v>
                </c:pt>
                <c:pt idx="15">
                  <c:v>0.55699146037380987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788-4FCC-9EC6-E8A6715BA69B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'Non-competitive'!$AP$74:$BE$74</c:f>
              <c:numCache>
                <c:formatCode>General</c:formatCode>
                <c:ptCount val="16"/>
                <c:pt idx="0">
                  <c:v>8.8780743962150716E-2</c:v>
                </c:pt>
                <c:pt idx="1">
                  <c:v>0.11017532418124328</c:v>
                </c:pt>
                <c:pt idx="2">
                  <c:v>0.11552396923601642</c:v>
                </c:pt>
                <c:pt idx="3">
                  <c:v>0.12220977555448283</c:v>
                </c:pt>
                <c:pt idx="4">
                  <c:v>0.13056703345256584</c:v>
                </c:pt>
                <c:pt idx="5">
                  <c:v>0.14101360582516964</c:v>
                </c:pt>
                <c:pt idx="6">
                  <c:v>0.15407182129092439</c:v>
                </c:pt>
                <c:pt idx="7">
                  <c:v>0.17039459062311776</c:v>
                </c:pt>
                <c:pt idx="8">
                  <c:v>0.19079805228835955</c:v>
                </c:pt>
                <c:pt idx="9">
                  <c:v>0.2163023793699117</c:v>
                </c:pt>
                <c:pt idx="10">
                  <c:v>0.24818278822185197</c:v>
                </c:pt>
                <c:pt idx="11">
                  <c:v>0.28803329928677723</c:v>
                </c:pt>
                <c:pt idx="12">
                  <c:v>0.33784643811793391</c:v>
                </c:pt>
                <c:pt idx="13">
                  <c:v>0.4001128616568797</c:v>
                </c:pt>
                <c:pt idx="14">
                  <c:v>0.4779458910805619</c:v>
                </c:pt>
                <c:pt idx="15">
                  <c:v>0.57523717786016459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788-4FCC-9EC6-E8A6715BA69B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'Non-competitive'!$AP$75:$BE$75</c:f>
              <c:numCache>
                <c:formatCode>General</c:formatCode>
                <c:ptCount val="16"/>
                <c:pt idx="0">
                  <c:v>9.2300745004563298E-2</c:v>
                </c:pt>
                <c:pt idx="1">
                  <c:v>0.11454358286728734</c:v>
                </c:pt>
                <c:pt idx="2">
                  <c:v>0.12010429233296835</c:v>
                </c:pt>
                <c:pt idx="3">
                  <c:v>0.12705517916506961</c:v>
                </c:pt>
                <c:pt idx="4">
                  <c:v>0.13574378770519621</c:v>
                </c:pt>
                <c:pt idx="5">
                  <c:v>0.14660454838035442</c:v>
                </c:pt>
                <c:pt idx="6">
                  <c:v>0.16018049922430219</c:v>
                </c:pt>
                <c:pt idx="7">
                  <c:v>0.17715043777923692</c:v>
                </c:pt>
                <c:pt idx="8">
                  <c:v>0.19836286097290537</c:v>
                </c:pt>
                <c:pt idx="9">
                  <c:v>0.22487838996499079</c:v>
                </c:pt>
                <c:pt idx="10">
                  <c:v>0.25802280120509768</c:v>
                </c:pt>
                <c:pt idx="11">
                  <c:v>0.29945331525523128</c:v>
                </c:pt>
                <c:pt idx="12">
                  <c:v>0.35124145781789828</c:v>
                </c:pt>
                <c:pt idx="13">
                  <c:v>0.41597663602123203</c:v>
                </c:pt>
                <c:pt idx="14">
                  <c:v>0.49689560877539912</c:v>
                </c:pt>
                <c:pt idx="15">
                  <c:v>0.59804432471810809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788-4FCC-9EC6-E8A6715BA69B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'Non-competitive'!$AP$76:$BE$76</c:f>
              <c:numCache>
                <c:formatCode>General</c:formatCode>
                <c:ptCount val="16"/>
                <c:pt idx="0">
                  <c:v>9.6700746307579008E-2</c:v>
                </c:pt>
                <c:pt idx="1">
                  <c:v>0.12000390622484242</c:v>
                </c:pt>
                <c:pt idx="2">
                  <c:v>0.12582969620415826</c:v>
                </c:pt>
                <c:pt idx="3">
                  <c:v>0.1331119336783031</c:v>
                </c:pt>
                <c:pt idx="4">
                  <c:v>0.14221473052098413</c:v>
                </c:pt>
                <c:pt idx="5">
                  <c:v>0.15359322657433536</c:v>
                </c:pt>
                <c:pt idx="6">
                  <c:v>0.16781634664102449</c:v>
                </c:pt>
                <c:pt idx="7">
                  <c:v>0.18559524672438582</c:v>
                </c:pt>
                <c:pt idx="8">
                  <c:v>0.20781887182858758</c:v>
                </c:pt>
                <c:pt idx="9">
                  <c:v>0.23559840320883965</c:v>
                </c:pt>
                <c:pt idx="10">
                  <c:v>0.27032281743415487</c:v>
                </c:pt>
                <c:pt idx="11">
                  <c:v>0.31372833521579874</c:v>
                </c:pt>
                <c:pt idx="12">
                  <c:v>0.36798523244285369</c:v>
                </c:pt>
                <c:pt idx="13">
                  <c:v>0.43580635397667244</c:v>
                </c:pt>
                <c:pt idx="14">
                  <c:v>0.52058275589394565</c:v>
                </c:pt>
                <c:pt idx="15">
                  <c:v>0.62655325829053732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788-4FCC-9EC6-E8A6715BA69B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'Non-competitive'!$AP$77:$BE$77</c:f>
              <c:numCache>
                <c:formatCode>General</c:formatCode>
                <c:ptCount val="16"/>
                <c:pt idx="0">
                  <c:v>0.10220074793634866</c:v>
                </c:pt>
                <c:pt idx="1">
                  <c:v>0.12682931042178627</c:v>
                </c:pt>
                <c:pt idx="2">
                  <c:v>0.13298645104314571</c:v>
                </c:pt>
                <c:pt idx="3">
                  <c:v>0.14068287681984495</c:v>
                </c:pt>
                <c:pt idx="4">
                  <c:v>0.15030340904071904</c:v>
                </c:pt>
                <c:pt idx="5">
                  <c:v>0.16232907431681159</c:v>
                </c:pt>
                <c:pt idx="6">
                  <c:v>0.17736115591192733</c:v>
                </c:pt>
                <c:pt idx="7">
                  <c:v>0.19615125790582202</c:v>
                </c:pt>
                <c:pt idx="8">
                  <c:v>0.21963888539819038</c:v>
                </c:pt>
                <c:pt idx="9">
                  <c:v>0.24899841976365072</c:v>
                </c:pt>
                <c:pt idx="10">
                  <c:v>0.2856978377204763</c:v>
                </c:pt>
                <c:pt idx="11">
                  <c:v>0.33157211016650823</c:v>
                </c:pt>
                <c:pt idx="12">
                  <c:v>0.38891495072404808</c:v>
                </c:pt>
                <c:pt idx="13">
                  <c:v>0.46059350142097299</c:v>
                </c:pt>
                <c:pt idx="14">
                  <c:v>0.55019168979212896</c:v>
                </c:pt>
                <c:pt idx="15">
                  <c:v>0.66218942525607394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788-4FCC-9EC6-E8A6715BA69B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'Non-competitive'!$AP$78:$BE$78</c:f>
              <c:numCache>
                <c:formatCode>General</c:formatCode>
                <c:ptCount val="16"/>
                <c:pt idx="0">
                  <c:v>0.1090757499723107</c:v>
                </c:pt>
                <c:pt idx="1">
                  <c:v>0.1353610656679661</c:v>
                </c:pt>
                <c:pt idx="2">
                  <c:v>0.14193239459187998</c:v>
                </c:pt>
                <c:pt idx="3">
                  <c:v>0.15014655574677224</c:v>
                </c:pt>
                <c:pt idx="4">
                  <c:v>0.16041425719038765</c:v>
                </c:pt>
                <c:pt idx="5">
                  <c:v>0.17324888399490687</c:v>
                </c:pt>
                <c:pt idx="6">
                  <c:v>0.18929216750055591</c:v>
                </c:pt>
                <c:pt idx="7">
                  <c:v>0.20934627188261726</c:v>
                </c:pt>
                <c:pt idx="8">
                  <c:v>0.23441390236019388</c:v>
                </c:pt>
                <c:pt idx="9">
                  <c:v>0.26574844045716467</c:v>
                </c:pt>
                <c:pt idx="10">
                  <c:v>0.30491661307837814</c:v>
                </c:pt>
                <c:pt idx="11">
                  <c:v>0.35387682885489496</c:v>
                </c:pt>
                <c:pt idx="12">
                  <c:v>0.41507709857554104</c:v>
                </c:pt>
                <c:pt idx="13">
                  <c:v>0.4915774357263486</c:v>
                </c:pt>
                <c:pt idx="14">
                  <c:v>0.58720285716485798</c:v>
                </c:pt>
                <c:pt idx="15">
                  <c:v>0.70673463396299474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788-4FCC-9EC6-E8A6715BA69B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'Non-competitive'!$AP$79:$BE$79</c:f>
              <c:numCache>
                <c:formatCode>General</c:formatCode>
                <c:ptCount val="16"/>
                <c:pt idx="0">
                  <c:v>0.11766950251726327</c:v>
                </c:pt>
                <c:pt idx="1">
                  <c:v>0.14602575972569085</c:v>
                </c:pt>
                <c:pt idx="2">
                  <c:v>0.15311482402779777</c:v>
                </c:pt>
                <c:pt idx="3">
                  <c:v>0.16197615440543137</c:v>
                </c:pt>
                <c:pt idx="4">
                  <c:v>0.17305281737747341</c:v>
                </c:pt>
                <c:pt idx="5">
                  <c:v>0.18689864609252596</c:v>
                </c:pt>
                <c:pt idx="6">
                  <c:v>0.20420593198634163</c:v>
                </c:pt>
                <c:pt idx="7">
                  <c:v>0.22584003935361119</c:v>
                </c:pt>
                <c:pt idx="8">
                  <c:v>0.25288267356269822</c:v>
                </c:pt>
                <c:pt idx="9">
                  <c:v>0.28668596632405691</c:v>
                </c:pt>
                <c:pt idx="10">
                  <c:v>0.32894008227575533</c:v>
                </c:pt>
                <c:pt idx="11">
                  <c:v>0.38175772721537832</c:v>
                </c:pt>
                <c:pt idx="12">
                  <c:v>0.44777978338990709</c:v>
                </c:pt>
                <c:pt idx="13">
                  <c:v>0.53030735360806813</c:v>
                </c:pt>
                <c:pt idx="14">
                  <c:v>0.63346681638076918</c:v>
                </c:pt>
                <c:pt idx="15">
                  <c:v>0.76241614484664555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788-4FCC-9EC6-E8A6715BA69B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'Non-competitive'!$AP$80:$BE$80</c:f>
              <c:numCache>
                <c:formatCode>General</c:formatCode>
                <c:ptCount val="16"/>
                <c:pt idx="0">
                  <c:v>0.12841169319845397</c:v>
                </c:pt>
                <c:pt idx="1">
                  <c:v>0.15935662729784683</c:v>
                </c:pt>
                <c:pt idx="2">
                  <c:v>0.16709286082269506</c:v>
                </c:pt>
                <c:pt idx="3">
                  <c:v>0.17676315272875534</c:v>
                </c:pt>
                <c:pt idx="4">
                  <c:v>0.18885101761133063</c:v>
                </c:pt>
                <c:pt idx="5">
                  <c:v>0.20396084871454981</c:v>
                </c:pt>
                <c:pt idx="6">
                  <c:v>0.2228481375935738</c:v>
                </c:pt>
                <c:pt idx="7">
                  <c:v>0.24645724869235372</c:v>
                </c:pt>
                <c:pt idx="8">
                  <c:v>0.27596863756582868</c:v>
                </c:pt>
                <c:pt idx="9">
                  <c:v>0.31285787365767231</c:v>
                </c:pt>
                <c:pt idx="10">
                  <c:v>0.35896941877247696</c:v>
                </c:pt>
                <c:pt idx="11">
                  <c:v>0.41660885016598259</c:v>
                </c:pt>
                <c:pt idx="12">
                  <c:v>0.48865813940786484</c:v>
                </c:pt>
                <c:pt idx="13">
                  <c:v>0.57871975096021755</c:v>
                </c:pt>
                <c:pt idx="14">
                  <c:v>0.69129676540065832</c:v>
                </c:pt>
                <c:pt idx="15">
                  <c:v>0.83201803345120917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788-4FCC-9EC6-E8A6715BA69B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'Non-competitive'!$AP$81:$BF$81</c:f>
              <c:numCache>
                <c:formatCode>General</c:formatCode>
                <c:ptCount val="17"/>
                <c:pt idx="0">
                  <c:v>0.14183943154994233</c:v>
                </c:pt>
                <c:pt idx="1">
                  <c:v>0.17602021176304178</c:v>
                </c:pt>
                <c:pt idx="2">
                  <c:v>0.18456540681631664</c:v>
                </c:pt>
                <c:pt idx="3">
                  <c:v>0.1952469006329102</c:v>
                </c:pt>
                <c:pt idx="4">
                  <c:v>0.20859876790365217</c:v>
                </c:pt>
                <c:pt idx="5">
                  <c:v>0.22528860199207959</c:v>
                </c:pt>
                <c:pt idx="6">
                  <c:v>0.246150894602614</c:v>
                </c:pt>
                <c:pt idx="7">
                  <c:v>0.27222876036578186</c:v>
                </c:pt>
                <c:pt idx="8">
                  <c:v>0.30482609256974175</c:v>
                </c:pt>
                <c:pt idx="9">
                  <c:v>0.34557275782469149</c:v>
                </c:pt>
                <c:pt idx="10">
                  <c:v>0.39650608939337889</c:v>
                </c:pt>
                <c:pt idx="11">
                  <c:v>0.46017275385423784</c:v>
                </c:pt>
                <c:pt idx="12">
                  <c:v>0.53975608443031176</c:v>
                </c:pt>
                <c:pt idx="13">
                  <c:v>0.63923524765040429</c:v>
                </c:pt>
                <c:pt idx="14">
                  <c:v>0.76358420167551955</c:v>
                </c:pt>
                <c:pt idx="15">
                  <c:v>0.91902039420691373</c:v>
                </c:pt>
                <c:pt idx="16">
                  <c:v>0.16367943485577896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788-4FCC-9EC6-E8A6715BA69B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'Non-competitive'!$AP$82:$BE$82</c:f>
              <c:numCache>
                <c:formatCode>General</c:formatCode>
                <c:ptCount val="16"/>
                <c:pt idx="0">
                  <c:v>0.15862410448930284</c:v>
                </c:pt>
                <c:pt idx="1">
                  <c:v>0.1968496923445355</c:v>
                </c:pt>
                <c:pt idx="2">
                  <c:v>0.20640608930834367</c:v>
                </c:pt>
                <c:pt idx="3">
                  <c:v>0.21835158551310385</c:v>
                </c:pt>
                <c:pt idx="4">
                  <c:v>0.23328345576905413</c:v>
                </c:pt>
                <c:pt idx="5">
                  <c:v>0.2519482935889919</c:v>
                </c:pt>
                <c:pt idx="6">
                  <c:v>0.2752793408639142</c:v>
                </c:pt>
                <c:pt idx="7">
                  <c:v>0.30444314995756699</c:v>
                </c:pt>
                <c:pt idx="8">
                  <c:v>0.34089791132463304</c:v>
                </c:pt>
                <c:pt idx="9">
                  <c:v>0.3864663630334656</c:v>
                </c:pt>
                <c:pt idx="10">
                  <c:v>0.44342692766950631</c:v>
                </c:pt>
                <c:pt idx="11">
                  <c:v>0.51462763346455709</c:v>
                </c:pt>
                <c:pt idx="12">
                  <c:v>0.60362851570837073</c:v>
                </c:pt>
                <c:pt idx="13">
                  <c:v>0.71487961851313775</c:v>
                </c:pt>
                <c:pt idx="14">
                  <c:v>0.85394349701909633</c:v>
                </c:pt>
                <c:pt idx="15">
                  <c:v>1.0277733451515445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788-4FCC-9EC6-E8A6715BA69B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'Non-competitive'!$AP$83:$BE$83</c:f>
              <c:numCache>
                <c:formatCode>General</c:formatCode>
                <c:ptCount val="16"/>
                <c:pt idx="0">
                  <c:v>0.17960494566350343</c:v>
                </c:pt>
                <c:pt idx="1">
                  <c:v>0.22288654307140257</c:v>
                </c:pt>
                <c:pt idx="2">
                  <c:v>0.23370694242337736</c:v>
                </c:pt>
                <c:pt idx="3">
                  <c:v>0.24723244161334582</c:v>
                </c:pt>
                <c:pt idx="4">
                  <c:v>0.2641393156008065</c:v>
                </c:pt>
                <c:pt idx="5">
                  <c:v>0.28527290808513223</c:v>
                </c:pt>
                <c:pt idx="6">
                  <c:v>0.31168989869053948</c:v>
                </c:pt>
                <c:pt idx="7">
                  <c:v>0.34471113694729849</c:v>
                </c:pt>
                <c:pt idx="8">
                  <c:v>0.38598768476824724</c:v>
                </c:pt>
                <c:pt idx="9">
                  <c:v>0.43758336954443317</c:v>
                </c:pt>
                <c:pt idx="10">
                  <c:v>0.5020779755146656</c:v>
                </c:pt>
                <c:pt idx="11">
                  <c:v>0.5826962329774561</c:v>
                </c:pt>
                <c:pt idx="12">
                  <c:v>0.68346905480594433</c:v>
                </c:pt>
                <c:pt idx="13">
                  <c:v>0.80943508209155446</c:v>
                </c:pt>
                <c:pt idx="14">
                  <c:v>0.96689261619856692</c:v>
                </c:pt>
                <c:pt idx="15">
                  <c:v>1.1637145338323329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788-4FCC-9EC6-E8A6715BA69B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'Non-competitive'!$BF$69:$BU$69</c:f>
              <c:numCache>
                <c:formatCode>General</c:formatCode>
                <c:ptCount val="16"/>
                <c:pt idx="0">
                  <c:v>7.3333333333333348E-2</c:v>
                </c:pt>
                <c:pt idx="1">
                  <c:v>9.5887418005661557E-2</c:v>
                </c:pt>
                <c:pt idx="2">
                  <c:v>0.10152593917374363</c:v>
                </c:pt>
                <c:pt idx="3">
                  <c:v>0.1085740906338462</c:v>
                </c:pt>
                <c:pt idx="4">
                  <c:v>0.11738427995897438</c:v>
                </c:pt>
                <c:pt idx="5">
                  <c:v>0.12839701661538466</c:v>
                </c:pt>
                <c:pt idx="6">
                  <c:v>0.1421629374358975</c:v>
                </c:pt>
                <c:pt idx="7">
                  <c:v>0.1593703384615385</c:v>
                </c:pt>
                <c:pt idx="8">
                  <c:v>0.18087958974358981</c:v>
                </c:pt>
                <c:pt idx="9">
                  <c:v>0.20776615384615388</c:v>
                </c:pt>
                <c:pt idx="10">
                  <c:v>0.24137435897435905</c:v>
                </c:pt>
                <c:pt idx="11">
                  <c:v>0.28338461538461546</c:v>
                </c:pt>
                <c:pt idx="12">
                  <c:v>0.33589743589743587</c:v>
                </c:pt>
                <c:pt idx="13">
                  <c:v>0.40153846153846157</c:v>
                </c:pt>
                <c:pt idx="14">
                  <c:v>0.48358974358974355</c:v>
                </c:pt>
                <c:pt idx="15">
                  <c:v>0.58615384615384603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788-4FCC-9EC6-E8A6715BA69B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'Non-competitive'!$BF$70:$BU$70</c:f>
              <c:numCache>
                <c:formatCode>General</c:formatCode>
                <c:ptCount val="16"/>
                <c:pt idx="0">
                  <c:v>7.5000000000000011E-2</c:v>
                </c:pt>
                <c:pt idx="1">
                  <c:v>9.7554084672328234E-2</c:v>
                </c:pt>
                <c:pt idx="2">
                  <c:v>0.10319260584041028</c:v>
                </c:pt>
                <c:pt idx="3">
                  <c:v>0.11024075730051287</c:v>
                </c:pt>
                <c:pt idx="4">
                  <c:v>0.11905094662564106</c:v>
                </c:pt>
                <c:pt idx="5">
                  <c:v>0.13006368328205134</c:v>
                </c:pt>
                <c:pt idx="6">
                  <c:v>0.14382960410256415</c:v>
                </c:pt>
                <c:pt idx="7">
                  <c:v>0.16103700512820518</c:v>
                </c:pt>
                <c:pt idx="8">
                  <c:v>0.18254625641025646</c:v>
                </c:pt>
                <c:pt idx="9">
                  <c:v>0.20943282051282058</c:v>
                </c:pt>
                <c:pt idx="10">
                  <c:v>0.24304102564102575</c:v>
                </c:pt>
                <c:pt idx="11">
                  <c:v>0.28505128205128211</c:v>
                </c:pt>
                <c:pt idx="12">
                  <c:v>0.33756410256410257</c:v>
                </c:pt>
                <c:pt idx="13">
                  <c:v>0.40320512820512822</c:v>
                </c:pt>
                <c:pt idx="14">
                  <c:v>0.48525641025641031</c:v>
                </c:pt>
                <c:pt idx="15">
                  <c:v>0.58782051282051284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788-4FCC-9EC6-E8A6715BA69B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'Non-competitive'!$BF$71:$BU$71</c:f>
              <c:numCache>
                <c:formatCode>General</c:formatCode>
                <c:ptCount val="16"/>
                <c:pt idx="0">
                  <c:v>7.7083333333333323E-2</c:v>
                </c:pt>
                <c:pt idx="1">
                  <c:v>9.963741800566156E-2</c:v>
                </c:pt>
                <c:pt idx="2">
                  <c:v>0.10527593917374363</c:v>
                </c:pt>
                <c:pt idx="3">
                  <c:v>0.11232409063384619</c:v>
                </c:pt>
                <c:pt idx="4">
                  <c:v>0.12113427995897438</c:v>
                </c:pt>
                <c:pt idx="5">
                  <c:v>0.13214701661538467</c:v>
                </c:pt>
                <c:pt idx="6">
                  <c:v>0.14591293743589751</c:v>
                </c:pt>
                <c:pt idx="7">
                  <c:v>0.16312033846153853</c:v>
                </c:pt>
                <c:pt idx="8">
                  <c:v>0.18462958974358981</c:v>
                </c:pt>
                <c:pt idx="9">
                  <c:v>0.21151615384615391</c:v>
                </c:pt>
                <c:pt idx="10">
                  <c:v>0.24512435897435905</c:v>
                </c:pt>
                <c:pt idx="11">
                  <c:v>0.28713461538461543</c:v>
                </c:pt>
                <c:pt idx="12">
                  <c:v>0.33964743589743596</c:v>
                </c:pt>
                <c:pt idx="13">
                  <c:v>0.4052884615384616</c:v>
                </c:pt>
                <c:pt idx="14">
                  <c:v>0.48733974358974358</c:v>
                </c:pt>
                <c:pt idx="15">
                  <c:v>0.58990384615384617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788-4FCC-9EC6-E8A6715BA69B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'Non-competitive'!$BF$72:$BU$72</c:f>
              <c:numCache>
                <c:formatCode>General</c:formatCode>
                <c:ptCount val="16"/>
                <c:pt idx="0">
                  <c:v>7.9687499999999994E-2</c:v>
                </c:pt>
                <c:pt idx="1">
                  <c:v>0.10224158467232822</c:v>
                </c:pt>
                <c:pt idx="2">
                  <c:v>0.10788010584041027</c:v>
                </c:pt>
                <c:pt idx="3">
                  <c:v>0.11492825730051283</c:v>
                </c:pt>
                <c:pt idx="4">
                  <c:v>0.12373844662564105</c:v>
                </c:pt>
                <c:pt idx="5">
                  <c:v>0.13475118328205135</c:v>
                </c:pt>
                <c:pt idx="6">
                  <c:v>0.14851710410256416</c:v>
                </c:pt>
                <c:pt idx="7">
                  <c:v>0.16572450512820519</c:v>
                </c:pt>
                <c:pt idx="8">
                  <c:v>0.18723375641025647</c:v>
                </c:pt>
                <c:pt idx="9">
                  <c:v>0.21412032051282059</c:v>
                </c:pt>
                <c:pt idx="10">
                  <c:v>0.24772852564102571</c:v>
                </c:pt>
                <c:pt idx="11">
                  <c:v>0.28973878205128217</c:v>
                </c:pt>
                <c:pt idx="12">
                  <c:v>0.34225160256410259</c:v>
                </c:pt>
                <c:pt idx="13">
                  <c:v>0.40789262820512834</c:v>
                </c:pt>
                <c:pt idx="14">
                  <c:v>0.48994391025641032</c:v>
                </c:pt>
                <c:pt idx="15">
                  <c:v>0.59250801282051269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788-4FCC-9EC6-E8A6715BA69B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'Non-competitive'!$BF$73:$BU$73</c:f>
              <c:numCache>
                <c:formatCode>General</c:formatCode>
                <c:ptCount val="16"/>
                <c:pt idx="0">
                  <c:v>8.2942708333333337E-2</c:v>
                </c:pt>
                <c:pt idx="1">
                  <c:v>0.10549679300566155</c:v>
                </c:pt>
                <c:pt idx="2">
                  <c:v>0.1111353141737436</c:v>
                </c:pt>
                <c:pt idx="3">
                  <c:v>0.11818346563384617</c:v>
                </c:pt>
                <c:pt idx="4">
                  <c:v>0.12699365495897438</c:v>
                </c:pt>
                <c:pt idx="5">
                  <c:v>0.13800639161538464</c:v>
                </c:pt>
                <c:pt idx="6">
                  <c:v>0.15177231243589745</c:v>
                </c:pt>
                <c:pt idx="7">
                  <c:v>0.16897971346153851</c:v>
                </c:pt>
                <c:pt idx="8">
                  <c:v>0.19048896474358981</c:v>
                </c:pt>
                <c:pt idx="9">
                  <c:v>0.21737552884615391</c:v>
                </c:pt>
                <c:pt idx="10">
                  <c:v>0.25098373397435902</c:v>
                </c:pt>
                <c:pt idx="11">
                  <c:v>0.29299399038461543</c:v>
                </c:pt>
                <c:pt idx="12">
                  <c:v>0.34550681089743596</c:v>
                </c:pt>
                <c:pt idx="13">
                  <c:v>0.41114783653846165</c:v>
                </c:pt>
                <c:pt idx="14">
                  <c:v>0.49319911858974363</c:v>
                </c:pt>
                <c:pt idx="15">
                  <c:v>0.59576322115384617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788-4FCC-9EC6-E8A6715BA69B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'Non-competitive'!$BF$74:$BU$74</c:f>
              <c:numCache>
                <c:formatCode>General</c:formatCode>
                <c:ptCount val="16"/>
                <c:pt idx="0">
                  <c:v>8.7011718749999994E-2</c:v>
                </c:pt>
                <c:pt idx="1">
                  <c:v>0.1095658034223282</c:v>
                </c:pt>
                <c:pt idx="2">
                  <c:v>0.11520432459041027</c:v>
                </c:pt>
                <c:pt idx="3">
                  <c:v>0.12225247605051283</c:v>
                </c:pt>
                <c:pt idx="4">
                  <c:v>0.13106266537564104</c:v>
                </c:pt>
                <c:pt idx="5">
                  <c:v>0.1420754020320513</c:v>
                </c:pt>
                <c:pt idx="6">
                  <c:v>0.15584132285256411</c:v>
                </c:pt>
                <c:pt idx="7">
                  <c:v>0.17304872387820516</c:v>
                </c:pt>
                <c:pt idx="8">
                  <c:v>0.19455797516025641</c:v>
                </c:pt>
                <c:pt idx="9">
                  <c:v>0.22144453926282057</c:v>
                </c:pt>
                <c:pt idx="10">
                  <c:v>0.25505274439102571</c:v>
                </c:pt>
                <c:pt idx="11">
                  <c:v>0.29706300080128212</c:v>
                </c:pt>
                <c:pt idx="12">
                  <c:v>0.34957582131410259</c:v>
                </c:pt>
                <c:pt idx="13">
                  <c:v>0.41521684695512823</c:v>
                </c:pt>
                <c:pt idx="14">
                  <c:v>0.49726812900641032</c:v>
                </c:pt>
                <c:pt idx="15">
                  <c:v>0.5998322315705128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788-4FCC-9EC6-E8A6715BA69B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'Non-competitive'!$BF$75:$BU$75</c:f>
              <c:numCache>
                <c:formatCode>General</c:formatCode>
                <c:ptCount val="16"/>
                <c:pt idx="0">
                  <c:v>9.2097981770833337E-2</c:v>
                </c:pt>
                <c:pt idx="1">
                  <c:v>0.11465206644316153</c:v>
                </c:pt>
                <c:pt idx="2">
                  <c:v>0.12029058761124362</c:v>
                </c:pt>
                <c:pt idx="3">
                  <c:v>0.12733873907134616</c:v>
                </c:pt>
                <c:pt idx="4">
                  <c:v>0.13614892839647438</c:v>
                </c:pt>
                <c:pt idx="5">
                  <c:v>0.14716166505288464</c:v>
                </c:pt>
                <c:pt idx="6">
                  <c:v>0.16092758587339748</c:v>
                </c:pt>
                <c:pt idx="7">
                  <c:v>0.17813498689903851</c:v>
                </c:pt>
                <c:pt idx="8">
                  <c:v>0.19964423818108978</c:v>
                </c:pt>
                <c:pt idx="9">
                  <c:v>0.22653080228365391</c:v>
                </c:pt>
                <c:pt idx="10">
                  <c:v>0.26013900741185908</c:v>
                </c:pt>
                <c:pt idx="11">
                  <c:v>0.30214926382211549</c:v>
                </c:pt>
                <c:pt idx="12">
                  <c:v>0.35466208433493596</c:v>
                </c:pt>
                <c:pt idx="13">
                  <c:v>0.42030310997596165</c:v>
                </c:pt>
                <c:pt idx="14">
                  <c:v>0.50235439202724363</c:v>
                </c:pt>
                <c:pt idx="15">
                  <c:v>0.60491849459134606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788-4FCC-9EC6-E8A6715BA69B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'Non-competitive'!$BF$76:$BU$76</c:f>
              <c:numCache>
                <c:formatCode>General</c:formatCode>
                <c:ptCount val="16"/>
                <c:pt idx="0">
                  <c:v>9.8455810546874981E-2</c:v>
                </c:pt>
                <c:pt idx="1">
                  <c:v>0.1210098952192032</c:v>
                </c:pt>
                <c:pt idx="2">
                  <c:v>0.12664841638728527</c:v>
                </c:pt>
                <c:pt idx="3">
                  <c:v>0.13369656784738781</c:v>
                </c:pt>
                <c:pt idx="4">
                  <c:v>0.14250675717251604</c:v>
                </c:pt>
                <c:pt idx="5">
                  <c:v>0.15351949382892632</c:v>
                </c:pt>
                <c:pt idx="6">
                  <c:v>0.16728541464943913</c:v>
                </c:pt>
                <c:pt idx="7">
                  <c:v>0.18449281567508016</c:v>
                </c:pt>
                <c:pt idx="8">
                  <c:v>0.20600206695713144</c:v>
                </c:pt>
                <c:pt idx="9">
                  <c:v>0.23288863105969554</c:v>
                </c:pt>
                <c:pt idx="10">
                  <c:v>0.26649683618790071</c:v>
                </c:pt>
                <c:pt idx="11">
                  <c:v>0.30850709259815706</c:v>
                </c:pt>
                <c:pt idx="12">
                  <c:v>0.36101991311097759</c:v>
                </c:pt>
                <c:pt idx="13">
                  <c:v>0.42666093875200334</c:v>
                </c:pt>
                <c:pt idx="14">
                  <c:v>0.50871222080328538</c:v>
                </c:pt>
                <c:pt idx="15">
                  <c:v>0.6112763233673878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788-4FCC-9EC6-E8A6715BA69B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'Non-competitive'!$BF$77:$BU$77</c:f>
              <c:numCache>
                <c:formatCode>General</c:formatCode>
                <c:ptCount val="16"/>
                <c:pt idx="0">
                  <c:v>0.10640309651692707</c:v>
                </c:pt>
                <c:pt idx="1">
                  <c:v>0.12895718118925531</c:v>
                </c:pt>
                <c:pt idx="2">
                  <c:v>0.13459570235733737</c:v>
                </c:pt>
                <c:pt idx="3">
                  <c:v>0.14164385381743994</c:v>
                </c:pt>
                <c:pt idx="4">
                  <c:v>0.15045404314256813</c:v>
                </c:pt>
                <c:pt idx="5">
                  <c:v>0.16146677979897839</c:v>
                </c:pt>
                <c:pt idx="6">
                  <c:v>0.17523270061949123</c:v>
                </c:pt>
                <c:pt idx="7">
                  <c:v>0.19244010164513223</c:v>
                </c:pt>
                <c:pt idx="8">
                  <c:v>0.21394935292718353</c:v>
                </c:pt>
                <c:pt idx="9">
                  <c:v>0.24083591702974763</c:v>
                </c:pt>
                <c:pt idx="10">
                  <c:v>0.27444412215795277</c:v>
                </c:pt>
                <c:pt idx="11">
                  <c:v>0.31645437856820918</c:v>
                </c:pt>
                <c:pt idx="12">
                  <c:v>0.36896719908102965</c:v>
                </c:pt>
                <c:pt idx="13">
                  <c:v>0.4346082247220554</c:v>
                </c:pt>
                <c:pt idx="14">
                  <c:v>0.51665950677333738</c:v>
                </c:pt>
                <c:pt idx="15">
                  <c:v>0.61922360933743992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788-4FCC-9EC6-E8A6715BA69B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'Non-competitive'!$BF$78:$BU$78</c:f>
              <c:numCache>
                <c:formatCode>General</c:formatCode>
                <c:ptCount val="16"/>
                <c:pt idx="0">
                  <c:v>0.11633720397949217</c:v>
                </c:pt>
                <c:pt idx="1">
                  <c:v>0.13889128865182035</c:v>
                </c:pt>
                <c:pt idx="2">
                  <c:v>0.14452980981990243</c:v>
                </c:pt>
                <c:pt idx="3">
                  <c:v>0.15157796128000497</c:v>
                </c:pt>
                <c:pt idx="4">
                  <c:v>0.1603881506051332</c:v>
                </c:pt>
                <c:pt idx="5">
                  <c:v>0.17140088726154346</c:v>
                </c:pt>
                <c:pt idx="6">
                  <c:v>0.18516680808205632</c:v>
                </c:pt>
                <c:pt idx="7">
                  <c:v>0.20237420910769729</c:v>
                </c:pt>
                <c:pt idx="8">
                  <c:v>0.2238834603897486</c:v>
                </c:pt>
                <c:pt idx="9">
                  <c:v>0.25077002449231267</c:v>
                </c:pt>
                <c:pt idx="10">
                  <c:v>0.28437822962051784</c:v>
                </c:pt>
                <c:pt idx="11">
                  <c:v>0.32638848603077425</c:v>
                </c:pt>
                <c:pt idx="12">
                  <c:v>0.37890130654359472</c:v>
                </c:pt>
                <c:pt idx="13">
                  <c:v>0.44454233218462041</c:v>
                </c:pt>
                <c:pt idx="14">
                  <c:v>0.52659361423590245</c:v>
                </c:pt>
                <c:pt idx="15">
                  <c:v>0.62915771680000498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7788-4FCC-9EC6-E8A6715BA69B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'Non-competitive'!$BF$79:$BU$79</c:f>
              <c:numCache>
                <c:formatCode>General</c:formatCode>
                <c:ptCount val="16"/>
                <c:pt idx="0">
                  <c:v>0.12875483830769854</c:v>
                </c:pt>
                <c:pt idx="1">
                  <c:v>0.15130892298002677</c:v>
                </c:pt>
                <c:pt idx="2">
                  <c:v>0.15694744414810882</c:v>
                </c:pt>
                <c:pt idx="3">
                  <c:v>0.16399559560821139</c:v>
                </c:pt>
                <c:pt idx="4">
                  <c:v>0.17280578493333956</c:v>
                </c:pt>
                <c:pt idx="5">
                  <c:v>0.18381852158974984</c:v>
                </c:pt>
                <c:pt idx="6">
                  <c:v>0.19758444241026266</c:v>
                </c:pt>
                <c:pt idx="7">
                  <c:v>0.21479184343590374</c:v>
                </c:pt>
                <c:pt idx="8">
                  <c:v>0.23630109471795499</c:v>
                </c:pt>
                <c:pt idx="9">
                  <c:v>0.26318765882051909</c:v>
                </c:pt>
                <c:pt idx="10">
                  <c:v>0.2967958639487242</c:v>
                </c:pt>
                <c:pt idx="11">
                  <c:v>0.33880612035898061</c:v>
                </c:pt>
                <c:pt idx="12">
                  <c:v>0.39131894087180108</c:v>
                </c:pt>
                <c:pt idx="13">
                  <c:v>0.45695996651282672</c:v>
                </c:pt>
                <c:pt idx="14">
                  <c:v>0.53901124856410876</c:v>
                </c:pt>
                <c:pt idx="15">
                  <c:v>0.6415753511282114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788-4FCC-9EC6-E8A6715BA69B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'Non-competitive'!$BF$80:$BU$80</c:f>
              <c:numCache>
                <c:formatCode>General</c:formatCode>
                <c:ptCount val="16"/>
                <c:pt idx="0">
                  <c:v>0.14427688121795654</c:v>
                </c:pt>
                <c:pt idx="1">
                  <c:v>0.16683096589028473</c:v>
                </c:pt>
                <c:pt idx="2">
                  <c:v>0.17246948705836679</c:v>
                </c:pt>
                <c:pt idx="3">
                  <c:v>0.17951763851846936</c:v>
                </c:pt>
                <c:pt idx="4">
                  <c:v>0.18832782784359758</c:v>
                </c:pt>
                <c:pt idx="5">
                  <c:v>0.19934056450000784</c:v>
                </c:pt>
                <c:pt idx="6">
                  <c:v>0.21310648532052071</c:v>
                </c:pt>
                <c:pt idx="7">
                  <c:v>0.23031388634616168</c:v>
                </c:pt>
                <c:pt idx="8">
                  <c:v>0.25182313762821296</c:v>
                </c:pt>
                <c:pt idx="9">
                  <c:v>0.27870970173077703</c:v>
                </c:pt>
                <c:pt idx="10">
                  <c:v>0.31231790685898225</c:v>
                </c:pt>
                <c:pt idx="11">
                  <c:v>0.35432816326923872</c:v>
                </c:pt>
                <c:pt idx="12">
                  <c:v>0.40684098378205913</c:v>
                </c:pt>
                <c:pt idx="13">
                  <c:v>0.47248200942308477</c:v>
                </c:pt>
                <c:pt idx="14">
                  <c:v>0.55453329147436681</c:v>
                </c:pt>
                <c:pt idx="15">
                  <c:v>0.65709739403846934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7788-4FCC-9EC6-E8A6715BA69B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'Non-competitive'!$BF$81:$BU$81</c:f>
              <c:numCache>
                <c:formatCode>General</c:formatCode>
                <c:ptCount val="16"/>
                <c:pt idx="0">
                  <c:v>0.16367943485577896</c:v>
                </c:pt>
                <c:pt idx="1">
                  <c:v>0.18623351952810718</c:v>
                </c:pt>
                <c:pt idx="2">
                  <c:v>0.19187204069618924</c:v>
                </c:pt>
                <c:pt idx="3">
                  <c:v>0.19892019215629178</c:v>
                </c:pt>
                <c:pt idx="4">
                  <c:v>0.20773038148141998</c:v>
                </c:pt>
                <c:pt idx="5">
                  <c:v>0.21874311813783026</c:v>
                </c:pt>
                <c:pt idx="6">
                  <c:v>0.23250903895834313</c:v>
                </c:pt>
                <c:pt idx="7">
                  <c:v>0.2497164399839841</c:v>
                </c:pt>
                <c:pt idx="8">
                  <c:v>0.27122569126603541</c:v>
                </c:pt>
                <c:pt idx="9">
                  <c:v>0.29811225536859948</c:v>
                </c:pt>
                <c:pt idx="10">
                  <c:v>0.3317204604968047</c:v>
                </c:pt>
                <c:pt idx="11">
                  <c:v>0.37373071690706106</c:v>
                </c:pt>
                <c:pt idx="12">
                  <c:v>0.42624353741988147</c:v>
                </c:pt>
                <c:pt idx="13">
                  <c:v>0.49188456306090722</c:v>
                </c:pt>
                <c:pt idx="14">
                  <c:v>0.5739358451121892</c:v>
                </c:pt>
                <c:pt idx="15">
                  <c:v>0.67649994767629174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788-4FCC-9EC6-E8A6715BA69B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'Non-competitive'!$BF$82:$BU$82</c:f>
              <c:numCache>
                <c:formatCode>General</c:formatCode>
                <c:ptCount val="16"/>
                <c:pt idx="0">
                  <c:v>0.18793262690305704</c:v>
                </c:pt>
                <c:pt idx="1">
                  <c:v>0.21048671157538523</c:v>
                </c:pt>
                <c:pt idx="2">
                  <c:v>0.21612523274346729</c:v>
                </c:pt>
                <c:pt idx="3">
                  <c:v>0.22317338420356989</c:v>
                </c:pt>
                <c:pt idx="4">
                  <c:v>0.23198357352869808</c:v>
                </c:pt>
                <c:pt idx="5">
                  <c:v>0.24299631018510831</c:v>
                </c:pt>
                <c:pt idx="6">
                  <c:v>0.25676223100562112</c:v>
                </c:pt>
                <c:pt idx="7">
                  <c:v>0.27396963203126218</c:v>
                </c:pt>
                <c:pt idx="8">
                  <c:v>0.29547888331331346</c:v>
                </c:pt>
                <c:pt idx="9">
                  <c:v>0.32236544741587764</c:v>
                </c:pt>
                <c:pt idx="10">
                  <c:v>0.3559736525440827</c:v>
                </c:pt>
                <c:pt idx="11">
                  <c:v>0.39798390895433911</c:v>
                </c:pt>
                <c:pt idx="12">
                  <c:v>0.45049672946715963</c:v>
                </c:pt>
                <c:pt idx="13">
                  <c:v>0.51613775510818527</c:v>
                </c:pt>
                <c:pt idx="14">
                  <c:v>0.59818903715946714</c:v>
                </c:pt>
                <c:pt idx="15">
                  <c:v>0.70075313972356978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7788-4FCC-9EC6-E8A6715BA69B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'Non-competitive'!$BF$83:$BU$83</c:f>
              <c:numCache>
                <c:formatCode>General</c:formatCode>
                <c:ptCount val="16"/>
                <c:pt idx="0">
                  <c:v>0.21824911696215457</c:v>
                </c:pt>
                <c:pt idx="1">
                  <c:v>0.24080320163448282</c:v>
                </c:pt>
                <c:pt idx="2">
                  <c:v>0.24644172280256482</c:v>
                </c:pt>
                <c:pt idx="3">
                  <c:v>0.25348987426266745</c:v>
                </c:pt>
                <c:pt idx="4">
                  <c:v>0.26230006358779567</c:v>
                </c:pt>
                <c:pt idx="5">
                  <c:v>0.2733128002442059</c:v>
                </c:pt>
                <c:pt idx="6">
                  <c:v>0.28707872106471871</c:v>
                </c:pt>
                <c:pt idx="7">
                  <c:v>0.30428612209035977</c:v>
                </c:pt>
                <c:pt idx="8">
                  <c:v>0.3257953733724111</c:v>
                </c:pt>
                <c:pt idx="9">
                  <c:v>0.35268193747497512</c:v>
                </c:pt>
                <c:pt idx="10">
                  <c:v>0.38629014260318029</c:v>
                </c:pt>
                <c:pt idx="11">
                  <c:v>0.42830039901343675</c:v>
                </c:pt>
                <c:pt idx="12">
                  <c:v>0.48081321952625711</c:v>
                </c:pt>
                <c:pt idx="13">
                  <c:v>0.54645424516728291</c:v>
                </c:pt>
                <c:pt idx="14">
                  <c:v>0.62850552721856479</c:v>
                </c:pt>
                <c:pt idx="15">
                  <c:v>0.73106962978266732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788-4FCC-9EC6-E8A6715BA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Competitive!$AP$69:$BE$69</c:f>
              <c:numCache>
                <c:formatCode>General</c:formatCode>
                <c:ptCount val="16"/>
                <c:pt idx="0">
                  <c:v>0.101793335899363</c:v>
                </c:pt>
                <c:pt idx="1">
                  <c:v>0.10717409674142193</c:v>
                </c:pt>
                <c:pt idx="2">
                  <c:v>0.10851928695193666</c:v>
                </c:pt>
                <c:pt idx="3">
                  <c:v>0.11020077471508008</c:v>
                </c:pt>
                <c:pt idx="4">
                  <c:v>0.11230263441900934</c:v>
                </c:pt>
                <c:pt idx="5">
                  <c:v>0.11492995904892092</c:v>
                </c:pt>
                <c:pt idx="6">
                  <c:v>0.11821411483631042</c:v>
                </c:pt>
                <c:pt idx="7">
                  <c:v>0.12231930957054729</c:v>
                </c:pt>
                <c:pt idx="8">
                  <c:v>0.12745080298834333</c:v>
                </c:pt>
                <c:pt idx="9">
                  <c:v>0.13386516976058843</c:v>
                </c:pt>
                <c:pt idx="10">
                  <c:v>0.14188312822589477</c:v>
                </c:pt>
                <c:pt idx="11">
                  <c:v>0.15190557630752771</c:v>
                </c:pt>
                <c:pt idx="12">
                  <c:v>0.16443363640956893</c:v>
                </c:pt>
                <c:pt idx="13">
                  <c:v>0.18009371153712039</c:v>
                </c:pt>
                <c:pt idx="14">
                  <c:v>0.19966880544655971</c:v>
                </c:pt>
                <c:pt idx="15">
                  <c:v>0.22413767283335892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77-4082-A1EA-AA7F8B81C14B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Competitive!$AP$70:$BE$70</c:f>
              <c:numCache>
                <c:formatCode>General</c:formatCode>
                <c:ptCount val="16"/>
                <c:pt idx="0">
                  <c:v>0.10211068542664463</c:v>
                </c:pt>
                <c:pt idx="1">
                  <c:v>0.1088366364792183</c:v>
                </c:pt>
                <c:pt idx="2">
                  <c:v>0.11051812424236171</c:v>
                </c:pt>
                <c:pt idx="3">
                  <c:v>0.11261998394629098</c:v>
                </c:pt>
                <c:pt idx="4">
                  <c:v>0.11524730857620255</c:v>
                </c:pt>
                <c:pt idx="5">
                  <c:v>0.11853146436359203</c:v>
                </c:pt>
                <c:pt idx="6">
                  <c:v>0.12263665909782891</c:v>
                </c:pt>
                <c:pt idx="7">
                  <c:v>0.12776815251562496</c:v>
                </c:pt>
                <c:pt idx="8">
                  <c:v>0.13418251928787006</c:v>
                </c:pt>
                <c:pt idx="9">
                  <c:v>0.1422004777531764</c:v>
                </c:pt>
                <c:pt idx="10">
                  <c:v>0.15222292583480934</c:v>
                </c:pt>
                <c:pt idx="11">
                  <c:v>0.16475098593685056</c:v>
                </c:pt>
                <c:pt idx="12">
                  <c:v>0.180411061064402</c:v>
                </c:pt>
                <c:pt idx="13">
                  <c:v>0.19998615497384137</c:v>
                </c:pt>
                <c:pt idx="14">
                  <c:v>0.22445502236064052</c:v>
                </c:pt>
                <c:pt idx="15">
                  <c:v>0.25504110659413948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77-4082-A1EA-AA7F8B81C14B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Competitive!$AP$71:$BE$71</c:f>
              <c:numCache>
                <c:formatCode>General</c:formatCode>
                <c:ptCount val="16"/>
                <c:pt idx="0">
                  <c:v>0.10250737233574667</c:v>
                </c:pt>
                <c:pt idx="1">
                  <c:v>0.11091481115146375</c:v>
                </c:pt>
                <c:pt idx="2">
                  <c:v>0.11301667085539298</c:v>
                </c:pt>
                <c:pt idx="3">
                  <c:v>0.11564399548530459</c:v>
                </c:pt>
                <c:pt idx="4">
                  <c:v>0.11892815127269407</c:v>
                </c:pt>
                <c:pt idx="5">
                  <c:v>0.1230333460069309</c:v>
                </c:pt>
                <c:pt idx="6">
                  <c:v>0.12816483942472698</c:v>
                </c:pt>
                <c:pt idx="7">
                  <c:v>0.13457920619697208</c:v>
                </c:pt>
                <c:pt idx="8">
                  <c:v>0.14259716466227843</c:v>
                </c:pt>
                <c:pt idx="9">
                  <c:v>0.15261961274391136</c:v>
                </c:pt>
                <c:pt idx="10">
                  <c:v>0.16514767284595253</c:v>
                </c:pt>
                <c:pt idx="11">
                  <c:v>0.18080774797350402</c:v>
                </c:pt>
                <c:pt idx="12">
                  <c:v>0.20038284188294336</c:v>
                </c:pt>
                <c:pt idx="13">
                  <c:v>0.22485170926974252</c:v>
                </c:pt>
                <c:pt idx="14">
                  <c:v>0.25543779350324147</c:v>
                </c:pt>
                <c:pt idx="15">
                  <c:v>0.29367039879511514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477-4082-A1EA-AA7F8B81C14B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Competitive!$AP$72:$BE$72</c:f>
              <c:numCache>
                <c:formatCode>General</c:formatCode>
                <c:ptCount val="16"/>
                <c:pt idx="0">
                  <c:v>0.10300323097212419</c:v>
                </c:pt>
                <c:pt idx="1">
                  <c:v>0.11351252949177054</c:v>
                </c:pt>
                <c:pt idx="2">
                  <c:v>0.11613985412168212</c:v>
                </c:pt>
                <c:pt idx="3">
                  <c:v>0.11942400990907159</c:v>
                </c:pt>
                <c:pt idx="4">
                  <c:v>0.12352920464330845</c:v>
                </c:pt>
                <c:pt idx="5">
                  <c:v>0.12866069806110456</c:v>
                </c:pt>
                <c:pt idx="6">
                  <c:v>0.13507506483334961</c:v>
                </c:pt>
                <c:pt idx="7">
                  <c:v>0.14309302329865597</c:v>
                </c:pt>
                <c:pt idx="8">
                  <c:v>0.15311547138028891</c:v>
                </c:pt>
                <c:pt idx="9">
                  <c:v>0.16564353148233008</c:v>
                </c:pt>
                <c:pt idx="10">
                  <c:v>0.18130360660988157</c:v>
                </c:pt>
                <c:pt idx="11">
                  <c:v>0.20087870051932091</c:v>
                </c:pt>
                <c:pt idx="12">
                  <c:v>0.22534756790612007</c:v>
                </c:pt>
                <c:pt idx="13">
                  <c:v>0.25593365213961899</c:v>
                </c:pt>
                <c:pt idx="14">
                  <c:v>0.29416625743149272</c:v>
                </c:pt>
                <c:pt idx="15">
                  <c:v>0.34195701404633488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477-4082-A1EA-AA7F8B81C14B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Competitive!$AP$73:$BE$73</c:f>
              <c:numCache>
                <c:formatCode>General</c:formatCode>
                <c:ptCount val="16"/>
                <c:pt idx="0">
                  <c:v>0.10362305426759612</c:v>
                </c:pt>
                <c:pt idx="1">
                  <c:v>0.11675967741715405</c:v>
                </c:pt>
                <c:pt idx="2">
                  <c:v>0.12004383320454354</c:v>
                </c:pt>
                <c:pt idx="3">
                  <c:v>0.12414902793878038</c:v>
                </c:pt>
                <c:pt idx="4">
                  <c:v>0.12928052135657647</c:v>
                </c:pt>
                <c:pt idx="5">
                  <c:v>0.13569488812882155</c:v>
                </c:pt>
                <c:pt idx="6">
                  <c:v>0.14371284659412789</c:v>
                </c:pt>
                <c:pt idx="7">
                  <c:v>0.15373529467576083</c:v>
                </c:pt>
                <c:pt idx="8">
                  <c:v>0.16626335477780202</c:v>
                </c:pt>
                <c:pt idx="9">
                  <c:v>0.18192342990535348</c:v>
                </c:pt>
                <c:pt idx="10">
                  <c:v>0.20149852381479283</c:v>
                </c:pt>
                <c:pt idx="11">
                  <c:v>0.22596739120159201</c:v>
                </c:pt>
                <c:pt idx="12">
                  <c:v>0.25655347543509094</c:v>
                </c:pt>
                <c:pt idx="13">
                  <c:v>0.29478608072696472</c:v>
                </c:pt>
                <c:pt idx="14">
                  <c:v>0.34257683734180677</c:v>
                </c:pt>
                <c:pt idx="15">
                  <c:v>0.40231528311035941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477-4082-A1EA-AA7F8B81C14B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Competitive!$AP$74:$BE$74</c:f>
              <c:numCache>
                <c:formatCode>General</c:formatCode>
                <c:ptCount val="16"/>
                <c:pt idx="0">
                  <c:v>0.10439783338693602</c:v>
                </c:pt>
                <c:pt idx="1">
                  <c:v>0.12081861232388345</c:v>
                </c:pt>
                <c:pt idx="2">
                  <c:v>0.12492380705812028</c:v>
                </c:pt>
                <c:pt idx="3">
                  <c:v>0.13005530047591635</c:v>
                </c:pt>
                <c:pt idx="4">
                  <c:v>0.13646966724816145</c:v>
                </c:pt>
                <c:pt idx="5">
                  <c:v>0.14448762571346779</c:v>
                </c:pt>
                <c:pt idx="6">
                  <c:v>0.15451007379510076</c:v>
                </c:pt>
                <c:pt idx="7">
                  <c:v>0.16703813389714192</c:v>
                </c:pt>
                <c:pt idx="8">
                  <c:v>0.18269820902469336</c:v>
                </c:pt>
                <c:pt idx="9">
                  <c:v>0.20227330293413273</c:v>
                </c:pt>
                <c:pt idx="10">
                  <c:v>0.22674217032093189</c:v>
                </c:pt>
                <c:pt idx="11">
                  <c:v>0.25732825455443081</c:v>
                </c:pt>
                <c:pt idx="12">
                  <c:v>0.29556085984630454</c:v>
                </c:pt>
                <c:pt idx="13">
                  <c:v>0.3433516164611467</c:v>
                </c:pt>
                <c:pt idx="14">
                  <c:v>0.40309006222969934</c:v>
                </c:pt>
                <c:pt idx="15">
                  <c:v>0.47776311944039013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477-4082-A1EA-AA7F8B81C14B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Competitive!$AP$75:$BE$75</c:f>
              <c:numCache>
                <c:formatCode>General</c:formatCode>
                <c:ptCount val="16"/>
                <c:pt idx="0">
                  <c:v>0.10536630728611091</c:v>
                </c:pt>
                <c:pt idx="1">
                  <c:v>0.12589228095729518</c:v>
                </c:pt>
                <c:pt idx="2">
                  <c:v>0.13102377437509125</c:v>
                </c:pt>
                <c:pt idx="3">
                  <c:v>0.13743814114733635</c:v>
                </c:pt>
                <c:pt idx="4">
                  <c:v>0.14545609961264269</c:v>
                </c:pt>
                <c:pt idx="5">
                  <c:v>0.15547854769427563</c:v>
                </c:pt>
                <c:pt idx="6">
                  <c:v>0.16800660779631682</c:v>
                </c:pt>
                <c:pt idx="7">
                  <c:v>0.18366668292386831</c:v>
                </c:pt>
                <c:pt idx="8">
                  <c:v>0.2032417768333076</c:v>
                </c:pt>
                <c:pt idx="9">
                  <c:v>0.22771064422010684</c:v>
                </c:pt>
                <c:pt idx="10">
                  <c:v>0.25829672845360574</c:v>
                </c:pt>
                <c:pt idx="11">
                  <c:v>0.29652933374547946</c:v>
                </c:pt>
                <c:pt idx="12">
                  <c:v>0.34432009036032157</c:v>
                </c:pt>
                <c:pt idx="13">
                  <c:v>0.40405853612887427</c:v>
                </c:pt>
                <c:pt idx="14">
                  <c:v>0.47873159333956505</c:v>
                </c:pt>
                <c:pt idx="15">
                  <c:v>0.57207291485292855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477-4082-A1EA-AA7F8B81C14B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Competitive!$AP$76:$BE$76</c:f>
              <c:numCache>
                <c:formatCode>General</c:formatCode>
                <c:ptCount val="16"/>
                <c:pt idx="0">
                  <c:v>0.10657689966007952</c:v>
                </c:pt>
                <c:pt idx="1">
                  <c:v>0.13223436674905983</c:v>
                </c:pt>
                <c:pt idx="2">
                  <c:v>0.13864873352130491</c:v>
                </c:pt>
                <c:pt idx="3">
                  <c:v>0.14666669198661128</c:v>
                </c:pt>
                <c:pt idx="4">
                  <c:v>0.15668914006824422</c:v>
                </c:pt>
                <c:pt idx="5">
                  <c:v>0.16921720017028541</c:v>
                </c:pt>
                <c:pt idx="6">
                  <c:v>0.18487727529783687</c:v>
                </c:pt>
                <c:pt idx="7">
                  <c:v>0.20445236920727622</c:v>
                </c:pt>
                <c:pt idx="8">
                  <c:v>0.2289212365940754</c:v>
                </c:pt>
                <c:pt idx="9">
                  <c:v>0.25950732082757433</c:v>
                </c:pt>
                <c:pt idx="10">
                  <c:v>0.29773992611944805</c:v>
                </c:pt>
                <c:pt idx="11">
                  <c:v>0.34553068273429022</c:v>
                </c:pt>
                <c:pt idx="12">
                  <c:v>0.4052691285028428</c:v>
                </c:pt>
                <c:pt idx="13">
                  <c:v>0.47994218571353375</c:v>
                </c:pt>
                <c:pt idx="14">
                  <c:v>0.57328350722689725</c:v>
                </c:pt>
                <c:pt idx="15">
                  <c:v>0.68996015911860153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477-4082-A1EA-AA7F8B81C14B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Competitive!$AP$77:$BE$77</c:f>
              <c:numCache>
                <c:formatCode>General</c:formatCode>
                <c:ptCount val="16"/>
                <c:pt idx="0">
                  <c:v>0.10809014012754026</c:v>
                </c:pt>
                <c:pt idx="1">
                  <c:v>0.14016197398876568</c:v>
                </c:pt>
                <c:pt idx="2">
                  <c:v>0.14817993245407204</c:v>
                </c:pt>
                <c:pt idx="3">
                  <c:v>0.15820238053570498</c:v>
                </c:pt>
                <c:pt idx="4">
                  <c:v>0.17073044063774612</c:v>
                </c:pt>
                <c:pt idx="5">
                  <c:v>0.18639051576529767</c:v>
                </c:pt>
                <c:pt idx="6">
                  <c:v>0.20596560967473693</c:v>
                </c:pt>
                <c:pt idx="7">
                  <c:v>0.23043447706153614</c:v>
                </c:pt>
                <c:pt idx="8">
                  <c:v>0.26102056129503509</c:v>
                </c:pt>
                <c:pt idx="9">
                  <c:v>0.29925316658690876</c:v>
                </c:pt>
                <c:pt idx="10">
                  <c:v>0.34704392320175087</c:v>
                </c:pt>
                <c:pt idx="11">
                  <c:v>0.40678236897030351</c:v>
                </c:pt>
                <c:pt idx="12">
                  <c:v>0.48145542618099435</c:v>
                </c:pt>
                <c:pt idx="13">
                  <c:v>0.57479674769435785</c:v>
                </c:pt>
                <c:pt idx="14">
                  <c:v>0.69147339958606224</c:v>
                </c:pt>
                <c:pt idx="15">
                  <c:v>0.83731921445069279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477-4082-A1EA-AA7F8B81C14B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Competitive!$AP$78:$BE$78</c:f>
              <c:numCache>
                <c:formatCode>General</c:formatCode>
                <c:ptCount val="16"/>
                <c:pt idx="0">
                  <c:v>0.1099816907118662</c:v>
                </c:pt>
                <c:pt idx="1">
                  <c:v>0.15007148303839801</c:v>
                </c:pt>
                <c:pt idx="2">
                  <c:v>0.16009393112003092</c:v>
                </c:pt>
                <c:pt idx="3">
                  <c:v>0.17262199122207211</c:v>
                </c:pt>
                <c:pt idx="4">
                  <c:v>0.18828206634962358</c:v>
                </c:pt>
                <c:pt idx="5">
                  <c:v>0.2078571602590629</c:v>
                </c:pt>
                <c:pt idx="6">
                  <c:v>0.23232602764586208</c:v>
                </c:pt>
                <c:pt idx="7">
                  <c:v>0.26291211187936109</c:v>
                </c:pt>
                <c:pt idx="8">
                  <c:v>0.30114471717123481</c:v>
                </c:pt>
                <c:pt idx="9">
                  <c:v>0.34893547378607687</c:v>
                </c:pt>
                <c:pt idx="10">
                  <c:v>0.40867391955462951</c:v>
                </c:pt>
                <c:pt idx="11">
                  <c:v>0.4833469767653204</c:v>
                </c:pt>
                <c:pt idx="12">
                  <c:v>0.57668829827868395</c:v>
                </c:pt>
                <c:pt idx="13">
                  <c:v>0.69336495017038824</c:v>
                </c:pt>
                <c:pt idx="14">
                  <c:v>0.83921076503501868</c:v>
                </c:pt>
                <c:pt idx="15">
                  <c:v>1.021518033615807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477-4082-A1EA-AA7F8B81C14B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Competitive!$AP$79:$BE$79</c:f>
              <c:numCache>
                <c:formatCode>General</c:formatCode>
                <c:ptCount val="16"/>
                <c:pt idx="0">
                  <c:v>0.11234612894227361</c:v>
                </c:pt>
                <c:pt idx="1">
                  <c:v>0.16245836935043836</c:v>
                </c:pt>
                <c:pt idx="2">
                  <c:v>0.17498642945247952</c:v>
                </c:pt>
                <c:pt idx="3">
                  <c:v>0.19064650458003099</c:v>
                </c:pt>
                <c:pt idx="4">
                  <c:v>0.21022159848947033</c:v>
                </c:pt>
                <c:pt idx="5">
                  <c:v>0.23469046587626957</c:v>
                </c:pt>
                <c:pt idx="6">
                  <c:v>0.26527655010976847</c:v>
                </c:pt>
                <c:pt idx="7">
                  <c:v>0.30350915540164225</c:v>
                </c:pt>
                <c:pt idx="8">
                  <c:v>0.35129991201648436</c:v>
                </c:pt>
                <c:pt idx="9">
                  <c:v>0.411038357785037</c:v>
                </c:pt>
                <c:pt idx="10">
                  <c:v>0.48571141499572779</c:v>
                </c:pt>
                <c:pt idx="11">
                  <c:v>0.57905273650909128</c:v>
                </c:pt>
                <c:pt idx="12">
                  <c:v>0.69572938840079568</c:v>
                </c:pt>
                <c:pt idx="13">
                  <c:v>0.84157520326542623</c:v>
                </c:pt>
                <c:pt idx="14">
                  <c:v>1.0238824718462143</c:v>
                </c:pt>
                <c:pt idx="15">
                  <c:v>1.2517665575721995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477-4082-A1EA-AA7F8B81C14B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Competitive!$AP$80:$BE$80</c:f>
              <c:numCache>
                <c:formatCode>General</c:formatCode>
                <c:ptCount val="16"/>
                <c:pt idx="0">
                  <c:v>0.1153016767302829</c:v>
                </c:pt>
                <c:pt idx="1">
                  <c:v>0.1779419772404888</c:v>
                </c:pt>
                <c:pt idx="2">
                  <c:v>0.19360205236804029</c:v>
                </c:pt>
                <c:pt idx="3">
                  <c:v>0.21317714627747961</c:v>
                </c:pt>
                <c:pt idx="4">
                  <c:v>0.23764601366427876</c:v>
                </c:pt>
                <c:pt idx="5">
                  <c:v>0.26823209789777774</c:v>
                </c:pt>
                <c:pt idx="6">
                  <c:v>0.30646470318965147</c:v>
                </c:pt>
                <c:pt idx="7">
                  <c:v>0.35425545980449363</c:v>
                </c:pt>
                <c:pt idx="8">
                  <c:v>0.41399390557304627</c:v>
                </c:pt>
                <c:pt idx="9">
                  <c:v>0.488666962783737</c:v>
                </c:pt>
                <c:pt idx="10">
                  <c:v>0.5820082842971005</c:v>
                </c:pt>
                <c:pt idx="11">
                  <c:v>0.69868493618880501</c:v>
                </c:pt>
                <c:pt idx="12">
                  <c:v>0.84453075105343545</c:v>
                </c:pt>
                <c:pt idx="13">
                  <c:v>1.0268380196342237</c:v>
                </c:pt>
                <c:pt idx="14">
                  <c:v>1.2547221053602087</c:v>
                </c:pt>
                <c:pt idx="15">
                  <c:v>1.5395772125176901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477-4082-A1EA-AA7F8B81C14B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Competitive!$AP$81:$BF$81</c:f>
              <c:numCache>
                <c:formatCode>General</c:formatCode>
                <c:ptCount val="17"/>
                <c:pt idx="0">
                  <c:v>0.1189961114652945</c:v>
                </c:pt>
                <c:pt idx="1">
                  <c:v>0.19729648710305189</c:v>
                </c:pt>
                <c:pt idx="2">
                  <c:v>0.21687158101249118</c:v>
                </c:pt>
                <c:pt idx="3">
                  <c:v>0.24134044839929042</c:v>
                </c:pt>
                <c:pt idx="4">
                  <c:v>0.27192653263278932</c:v>
                </c:pt>
                <c:pt idx="5">
                  <c:v>0.3101591379246631</c:v>
                </c:pt>
                <c:pt idx="6">
                  <c:v>0.35794989453950521</c:v>
                </c:pt>
                <c:pt idx="7">
                  <c:v>0.41768834030805785</c:v>
                </c:pt>
                <c:pt idx="8">
                  <c:v>0.49236139751874874</c:v>
                </c:pt>
                <c:pt idx="9">
                  <c:v>0.58570271903211224</c:v>
                </c:pt>
                <c:pt idx="10">
                  <c:v>0.70237937092381653</c:v>
                </c:pt>
                <c:pt idx="11">
                  <c:v>0.84822518578844719</c:v>
                </c:pt>
                <c:pt idx="12">
                  <c:v>1.0305324543692354</c:v>
                </c:pt>
                <c:pt idx="13">
                  <c:v>1.2584165400952203</c:v>
                </c:pt>
                <c:pt idx="14">
                  <c:v>1.5432716472527019</c:v>
                </c:pt>
                <c:pt idx="15">
                  <c:v>1.8993405311995535</c:v>
                </c:pt>
                <c:pt idx="16">
                  <c:v>0.16367943485577896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477-4082-A1EA-AA7F8B81C14B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Competitive!$AP$82:$BE$82</c:f>
              <c:numCache>
                <c:formatCode>General</c:formatCode>
                <c:ptCount val="16"/>
                <c:pt idx="0">
                  <c:v>0.12361415488405901</c:v>
                </c:pt>
                <c:pt idx="1">
                  <c:v>0.22148962443125572</c:v>
                </c:pt>
                <c:pt idx="2">
                  <c:v>0.24595849181805488</c:v>
                </c:pt>
                <c:pt idx="3">
                  <c:v>0.27654457605155386</c:v>
                </c:pt>
                <c:pt idx="4">
                  <c:v>0.31477718134342753</c:v>
                </c:pt>
                <c:pt idx="5">
                  <c:v>0.36256793795826969</c:v>
                </c:pt>
                <c:pt idx="6">
                  <c:v>0.42230638372682233</c:v>
                </c:pt>
                <c:pt idx="7">
                  <c:v>0.49697944093751317</c:v>
                </c:pt>
                <c:pt idx="8">
                  <c:v>0.59032076245087672</c:v>
                </c:pt>
                <c:pt idx="9">
                  <c:v>0.70699741434258112</c:v>
                </c:pt>
                <c:pt idx="10">
                  <c:v>0.85284322920721156</c:v>
                </c:pt>
                <c:pt idx="11">
                  <c:v>1.0351504977879997</c:v>
                </c:pt>
                <c:pt idx="12">
                  <c:v>1.2630345835139847</c:v>
                </c:pt>
                <c:pt idx="13">
                  <c:v>1.5478896906714661</c:v>
                </c:pt>
                <c:pt idx="14">
                  <c:v>1.9039585746183181</c:v>
                </c:pt>
                <c:pt idx="15">
                  <c:v>2.3490446795518825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477-4082-A1EA-AA7F8B81C14B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Competitive!$AP$83:$BE$83</c:f>
              <c:numCache>
                <c:formatCode>General</c:formatCode>
                <c:ptCount val="16"/>
                <c:pt idx="0">
                  <c:v>0.1293867091575146</c:v>
                </c:pt>
                <c:pt idx="1">
                  <c:v>0.25173104609151048</c:v>
                </c:pt>
                <c:pt idx="2">
                  <c:v>0.28231713032500944</c:v>
                </c:pt>
                <c:pt idx="3">
                  <c:v>0.32054973561688316</c:v>
                </c:pt>
                <c:pt idx="4">
                  <c:v>0.36834049223172527</c:v>
                </c:pt>
                <c:pt idx="5">
                  <c:v>0.42807893800027796</c:v>
                </c:pt>
                <c:pt idx="6">
                  <c:v>0.50275199521096869</c:v>
                </c:pt>
                <c:pt idx="7">
                  <c:v>0.5960933167243323</c:v>
                </c:pt>
                <c:pt idx="8">
                  <c:v>0.7127699686160367</c:v>
                </c:pt>
                <c:pt idx="9">
                  <c:v>0.85861578348066714</c:v>
                </c:pt>
                <c:pt idx="10">
                  <c:v>1.0409230520614552</c:v>
                </c:pt>
                <c:pt idx="11">
                  <c:v>1.2688071377874404</c:v>
                </c:pt>
                <c:pt idx="12">
                  <c:v>1.5536622449449218</c:v>
                </c:pt>
                <c:pt idx="13">
                  <c:v>1.9097311288917735</c:v>
                </c:pt>
                <c:pt idx="14">
                  <c:v>2.3548172338253384</c:v>
                </c:pt>
                <c:pt idx="15">
                  <c:v>2.9111748649922937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B477-4082-A1EA-AA7F8B81C14B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Competitive!$BF$69:$BU$69</c:f>
              <c:numCache>
                <c:formatCode>General</c:formatCode>
                <c:ptCount val="16"/>
                <c:pt idx="0">
                  <c:v>7.3333333333333348E-2</c:v>
                </c:pt>
                <c:pt idx="1">
                  <c:v>9.5887418005661557E-2</c:v>
                </c:pt>
                <c:pt idx="2">
                  <c:v>0.10152593917374363</c:v>
                </c:pt>
                <c:pt idx="3">
                  <c:v>0.1085740906338462</c:v>
                </c:pt>
                <c:pt idx="4">
                  <c:v>0.11738427995897438</c:v>
                </c:pt>
                <c:pt idx="5">
                  <c:v>0.12839701661538466</c:v>
                </c:pt>
                <c:pt idx="6">
                  <c:v>0.1421629374358975</c:v>
                </c:pt>
                <c:pt idx="7">
                  <c:v>0.1593703384615385</c:v>
                </c:pt>
                <c:pt idx="8">
                  <c:v>0.18087958974358981</c:v>
                </c:pt>
                <c:pt idx="9">
                  <c:v>0.20776615384615388</c:v>
                </c:pt>
                <c:pt idx="10">
                  <c:v>0.24137435897435905</c:v>
                </c:pt>
                <c:pt idx="11">
                  <c:v>0.28338461538461546</c:v>
                </c:pt>
                <c:pt idx="12">
                  <c:v>0.33589743589743587</c:v>
                </c:pt>
                <c:pt idx="13">
                  <c:v>0.40153846153846157</c:v>
                </c:pt>
                <c:pt idx="14">
                  <c:v>0.48358974358974355</c:v>
                </c:pt>
                <c:pt idx="15">
                  <c:v>0.58615384615384603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B477-4082-A1EA-AA7F8B81C14B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Competitive!$BF$70:$BU$70</c:f>
              <c:numCache>
                <c:formatCode>General</c:formatCode>
                <c:ptCount val="16"/>
                <c:pt idx="0">
                  <c:v>7.5000000000000011E-2</c:v>
                </c:pt>
                <c:pt idx="1">
                  <c:v>9.7554084672328234E-2</c:v>
                </c:pt>
                <c:pt idx="2">
                  <c:v>0.10319260584041028</c:v>
                </c:pt>
                <c:pt idx="3">
                  <c:v>0.11024075730051287</c:v>
                </c:pt>
                <c:pt idx="4">
                  <c:v>0.11905094662564106</c:v>
                </c:pt>
                <c:pt idx="5">
                  <c:v>0.13006368328205134</c:v>
                </c:pt>
                <c:pt idx="6">
                  <c:v>0.14382960410256415</c:v>
                </c:pt>
                <c:pt idx="7">
                  <c:v>0.16103700512820518</c:v>
                </c:pt>
                <c:pt idx="8">
                  <c:v>0.18254625641025646</c:v>
                </c:pt>
                <c:pt idx="9">
                  <c:v>0.20943282051282058</c:v>
                </c:pt>
                <c:pt idx="10">
                  <c:v>0.24304102564102575</c:v>
                </c:pt>
                <c:pt idx="11">
                  <c:v>0.28505128205128211</c:v>
                </c:pt>
                <c:pt idx="12">
                  <c:v>0.33756410256410257</c:v>
                </c:pt>
                <c:pt idx="13">
                  <c:v>0.40320512820512822</c:v>
                </c:pt>
                <c:pt idx="14">
                  <c:v>0.48525641025641031</c:v>
                </c:pt>
                <c:pt idx="15">
                  <c:v>0.58782051282051284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B477-4082-A1EA-AA7F8B81C14B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Competitive!$BF$71:$BU$71</c:f>
              <c:numCache>
                <c:formatCode>General</c:formatCode>
                <c:ptCount val="16"/>
                <c:pt idx="0">
                  <c:v>7.7083333333333323E-2</c:v>
                </c:pt>
                <c:pt idx="1">
                  <c:v>9.963741800566156E-2</c:v>
                </c:pt>
                <c:pt idx="2">
                  <c:v>0.10527593917374363</c:v>
                </c:pt>
                <c:pt idx="3">
                  <c:v>0.11232409063384619</c:v>
                </c:pt>
                <c:pt idx="4">
                  <c:v>0.12113427995897438</c:v>
                </c:pt>
                <c:pt idx="5">
                  <c:v>0.13214701661538467</c:v>
                </c:pt>
                <c:pt idx="6">
                  <c:v>0.14591293743589751</c:v>
                </c:pt>
                <c:pt idx="7">
                  <c:v>0.16312033846153853</c:v>
                </c:pt>
                <c:pt idx="8">
                  <c:v>0.18462958974358981</c:v>
                </c:pt>
                <c:pt idx="9">
                  <c:v>0.21151615384615391</c:v>
                </c:pt>
                <c:pt idx="10">
                  <c:v>0.24512435897435905</c:v>
                </c:pt>
                <c:pt idx="11">
                  <c:v>0.28713461538461543</c:v>
                </c:pt>
                <c:pt idx="12">
                  <c:v>0.33964743589743596</c:v>
                </c:pt>
                <c:pt idx="13">
                  <c:v>0.4052884615384616</c:v>
                </c:pt>
                <c:pt idx="14">
                  <c:v>0.48733974358974358</c:v>
                </c:pt>
                <c:pt idx="15">
                  <c:v>0.58990384615384617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B477-4082-A1EA-AA7F8B81C14B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Competitive!$BF$72:$BU$72</c:f>
              <c:numCache>
                <c:formatCode>General</c:formatCode>
                <c:ptCount val="16"/>
                <c:pt idx="0">
                  <c:v>7.9687499999999994E-2</c:v>
                </c:pt>
                <c:pt idx="1">
                  <c:v>0.10224158467232822</c:v>
                </c:pt>
                <c:pt idx="2">
                  <c:v>0.10788010584041027</c:v>
                </c:pt>
                <c:pt idx="3">
                  <c:v>0.11492825730051283</c:v>
                </c:pt>
                <c:pt idx="4">
                  <c:v>0.12373844662564105</c:v>
                </c:pt>
                <c:pt idx="5">
                  <c:v>0.13475118328205135</c:v>
                </c:pt>
                <c:pt idx="6">
                  <c:v>0.14851710410256416</c:v>
                </c:pt>
                <c:pt idx="7">
                  <c:v>0.16572450512820519</c:v>
                </c:pt>
                <c:pt idx="8">
                  <c:v>0.18723375641025647</c:v>
                </c:pt>
                <c:pt idx="9">
                  <c:v>0.21412032051282059</c:v>
                </c:pt>
                <c:pt idx="10">
                  <c:v>0.24772852564102571</c:v>
                </c:pt>
                <c:pt idx="11">
                  <c:v>0.28973878205128217</c:v>
                </c:pt>
                <c:pt idx="12">
                  <c:v>0.34225160256410259</c:v>
                </c:pt>
                <c:pt idx="13">
                  <c:v>0.40789262820512834</c:v>
                </c:pt>
                <c:pt idx="14">
                  <c:v>0.48994391025641032</c:v>
                </c:pt>
                <c:pt idx="15">
                  <c:v>0.59250801282051269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B477-4082-A1EA-AA7F8B81C14B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Competitive!$BF$73:$BU$73</c:f>
              <c:numCache>
                <c:formatCode>General</c:formatCode>
                <c:ptCount val="16"/>
                <c:pt idx="0">
                  <c:v>8.2942708333333337E-2</c:v>
                </c:pt>
                <c:pt idx="1">
                  <c:v>0.10549679300566155</c:v>
                </c:pt>
                <c:pt idx="2">
                  <c:v>0.1111353141737436</c:v>
                </c:pt>
                <c:pt idx="3">
                  <c:v>0.11818346563384617</c:v>
                </c:pt>
                <c:pt idx="4">
                  <c:v>0.12699365495897438</c:v>
                </c:pt>
                <c:pt idx="5">
                  <c:v>0.13800639161538464</c:v>
                </c:pt>
                <c:pt idx="6">
                  <c:v>0.15177231243589745</c:v>
                </c:pt>
                <c:pt idx="7">
                  <c:v>0.16897971346153851</c:v>
                </c:pt>
                <c:pt idx="8">
                  <c:v>0.19048896474358981</c:v>
                </c:pt>
                <c:pt idx="9">
                  <c:v>0.21737552884615391</c:v>
                </c:pt>
                <c:pt idx="10">
                  <c:v>0.25098373397435902</c:v>
                </c:pt>
                <c:pt idx="11">
                  <c:v>0.29299399038461543</c:v>
                </c:pt>
                <c:pt idx="12">
                  <c:v>0.34550681089743596</c:v>
                </c:pt>
                <c:pt idx="13">
                  <c:v>0.41114783653846165</c:v>
                </c:pt>
                <c:pt idx="14">
                  <c:v>0.49319911858974363</c:v>
                </c:pt>
                <c:pt idx="15">
                  <c:v>0.59576322115384617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B477-4082-A1EA-AA7F8B81C14B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Competitive!$BF$74:$BU$74</c:f>
              <c:numCache>
                <c:formatCode>General</c:formatCode>
                <c:ptCount val="16"/>
                <c:pt idx="0">
                  <c:v>8.7011718749999994E-2</c:v>
                </c:pt>
                <c:pt idx="1">
                  <c:v>0.1095658034223282</c:v>
                </c:pt>
                <c:pt idx="2">
                  <c:v>0.11520432459041027</c:v>
                </c:pt>
                <c:pt idx="3">
                  <c:v>0.12225247605051283</c:v>
                </c:pt>
                <c:pt idx="4">
                  <c:v>0.13106266537564104</c:v>
                </c:pt>
                <c:pt idx="5">
                  <c:v>0.1420754020320513</c:v>
                </c:pt>
                <c:pt idx="6">
                  <c:v>0.15584132285256411</c:v>
                </c:pt>
                <c:pt idx="7">
                  <c:v>0.17304872387820516</c:v>
                </c:pt>
                <c:pt idx="8">
                  <c:v>0.19455797516025641</c:v>
                </c:pt>
                <c:pt idx="9">
                  <c:v>0.22144453926282057</c:v>
                </c:pt>
                <c:pt idx="10">
                  <c:v>0.25505274439102571</c:v>
                </c:pt>
                <c:pt idx="11">
                  <c:v>0.29706300080128212</c:v>
                </c:pt>
                <c:pt idx="12">
                  <c:v>0.34957582131410259</c:v>
                </c:pt>
                <c:pt idx="13">
                  <c:v>0.41521684695512823</c:v>
                </c:pt>
                <c:pt idx="14">
                  <c:v>0.49726812900641032</c:v>
                </c:pt>
                <c:pt idx="15">
                  <c:v>0.5998322315705128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B477-4082-A1EA-AA7F8B81C14B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Competitive!$BF$75:$BU$75</c:f>
              <c:numCache>
                <c:formatCode>General</c:formatCode>
                <c:ptCount val="16"/>
                <c:pt idx="0">
                  <c:v>9.2097981770833337E-2</c:v>
                </c:pt>
                <c:pt idx="1">
                  <c:v>0.11465206644316153</c:v>
                </c:pt>
                <c:pt idx="2">
                  <c:v>0.12029058761124362</c:v>
                </c:pt>
                <c:pt idx="3">
                  <c:v>0.12733873907134616</c:v>
                </c:pt>
                <c:pt idx="4">
                  <c:v>0.13614892839647438</c:v>
                </c:pt>
                <c:pt idx="5">
                  <c:v>0.14716166505288464</c:v>
                </c:pt>
                <c:pt idx="6">
                  <c:v>0.16092758587339748</c:v>
                </c:pt>
                <c:pt idx="7">
                  <c:v>0.17813498689903851</c:v>
                </c:pt>
                <c:pt idx="8">
                  <c:v>0.19964423818108978</c:v>
                </c:pt>
                <c:pt idx="9">
                  <c:v>0.22653080228365391</c:v>
                </c:pt>
                <c:pt idx="10">
                  <c:v>0.26013900741185908</c:v>
                </c:pt>
                <c:pt idx="11">
                  <c:v>0.30214926382211549</c:v>
                </c:pt>
                <c:pt idx="12">
                  <c:v>0.35466208433493596</c:v>
                </c:pt>
                <c:pt idx="13">
                  <c:v>0.42030310997596165</c:v>
                </c:pt>
                <c:pt idx="14">
                  <c:v>0.50235439202724363</c:v>
                </c:pt>
                <c:pt idx="15">
                  <c:v>0.60491849459134606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B477-4082-A1EA-AA7F8B81C14B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Competitive!$BF$76:$BU$76</c:f>
              <c:numCache>
                <c:formatCode>General</c:formatCode>
                <c:ptCount val="16"/>
                <c:pt idx="0">
                  <c:v>9.8455810546874981E-2</c:v>
                </c:pt>
                <c:pt idx="1">
                  <c:v>0.1210098952192032</c:v>
                </c:pt>
                <c:pt idx="2">
                  <c:v>0.12664841638728527</c:v>
                </c:pt>
                <c:pt idx="3">
                  <c:v>0.13369656784738781</c:v>
                </c:pt>
                <c:pt idx="4">
                  <c:v>0.14250675717251604</c:v>
                </c:pt>
                <c:pt idx="5">
                  <c:v>0.15351949382892632</c:v>
                </c:pt>
                <c:pt idx="6">
                  <c:v>0.16728541464943913</c:v>
                </c:pt>
                <c:pt idx="7">
                  <c:v>0.18449281567508016</c:v>
                </c:pt>
                <c:pt idx="8">
                  <c:v>0.20600206695713144</c:v>
                </c:pt>
                <c:pt idx="9">
                  <c:v>0.23288863105969554</c:v>
                </c:pt>
                <c:pt idx="10">
                  <c:v>0.26649683618790071</c:v>
                </c:pt>
                <c:pt idx="11">
                  <c:v>0.30850709259815706</c:v>
                </c:pt>
                <c:pt idx="12">
                  <c:v>0.36101991311097759</c:v>
                </c:pt>
                <c:pt idx="13">
                  <c:v>0.42666093875200334</c:v>
                </c:pt>
                <c:pt idx="14">
                  <c:v>0.50871222080328538</c:v>
                </c:pt>
                <c:pt idx="15">
                  <c:v>0.6112763233673878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B477-4082-A1EA-AA7F8B81C14B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Competitive!$BF$77:$BU$77</c:f>
              <c:numCache>
                <c:formatCode>General</c:formatCode>
                <c:ptCount val="16"/>
                <c:pt idx="0">
                  <c:v>0.10640309651692707</c:v>
                </c:pt>
                <c:pt idx="1">
                  <c:v>0.12895718118925531</c:v>
                </c:pt>
                <c:pt idx="2">
                  <c:v>0.13459570235733737</c:v>
                </c:pt>
                <c:pt idx="3">
                  <c:v>0.14164385381743994</c:v>
                </c:pt>
                <c:pt idx="4">
                  <c:v>0.15045404314256813</c:v>
                </c:pt>
                <c:pt idx="5">
                  <c:v>0.16146677979897839</c:v>
                </c:pt>
                <c:pt idx="6">
                  <c:v>0.17523270061949123</c:v>
                </c:pt>
                <c:pt idx="7">
                  <c:v>0.19244010164513223</c:v>
                </c:pt>
                <c:pt idx="8">
                  <c:v>0.21394935292718353</c:v>
                </c:pt>
                <c:pt idx="9">
                  <c:v>0.24083591702974763</c:v>
                </c:pt>
                <c:pt idx="10">
                  <c:v>0.27444412215795277</c:v>
                </c:pt>
                <c:pt idx="11">
                  <c:v>0.31645437856820918</c:v>
                </c:pt>
                <c:pt idx="12">
                  <c:v>0.36896719908102965</c:v>
                </c:pt>
                <c:pt idx="13">
                  <c:v>0.4346082247220554</c:v>
                </c:pt>
                <c:pt idx="14">
                  <c:v>0.51665950677333738</c:v>
                </c:pt>
                <c:pt idx="15">
                  <c:v>0.61922360933743992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B477-4082-A1EA-AA7F8B81C14B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Competitive!$BF$78:$BU$78</c:f>
              <c:numCache>
                <c:formatCode>General</c:formatCode>
                <c:ptCount val="16"/>
                <c:pt idx="0">
                  <c:v>0.11633720397949217</c:v>
                </c:pt>
                <c:pt idx="1">
                  <c:v>0.13889128865182035</c:v>
                </c:pt>
                <c:pt idx="2">
                  <c:v>0.14452980981990243</c:v>
                </c:pt>
                <c:pt idx="3">
                  <c:v>0.15157796128000497</c:v>
                </c:pt>
                <c:pt idx="4">
                  <c:v>0.1603881506051332</c:v>
                </c:pt>
                <c:pt idx="5">
                  <c:v>0.17140088726154346</c:v>
                </c:pt>
                <c:pt idx="6">
                  <c:v>0.18516680808205632</c:v>
                </c:pt>
                <c:pt idx="7">
                  <c:v>0.20237420910769729</c:v>
                </c:pt>
                <c:pt idx="8">
                  <c:v>0.2238834603897486</c:v>
                </c:pt>
                <c:pt idx="9">
                  <c:v>0.25077002449231267</c:v>
                </c:pt>
                <c:pt idx="10">
                  <c:v>0.28437822962051784</c:v>
                </c:pt>
                <c:pt idx="11">
                  <c:v>0.32638848603077425</c:v>
                </c:pt>
                <c:pt idx="12">
                  <c:v>0.37890130654359472</c:v>
                </c:pt>
                <c:pt idx="13">
                  <c:v>0.44454233218462041</c:v>
                </c:pt>
                <c:pt idx="14">
                  <c:v>0.52659361423590245</c:v>
                </c:pt>
                <c:pt idx="15">
                  <c:v>0.62915771680000498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477-4082-A1EA-AA7F8B81C14B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Competitive!$BF$79:$BU$79</c:f>
              <c:numCache>
                <c:formatCode>General</c:formatCode>
                <c:ptCount val="16"/>
                <c:pt idx="0">
                  <c:v>0.12875483830769854</c:v>
                </c:pt>
                <c:pt idx="1">
                  <c:v>0.15130892298002677</c:v>
                </c:pt>
                <c:pt idx="2">
                  <c:v>0.15694744414810882</c:v>
                </c:pt>
                <c:pt idx="3">
                  <c:v>0.16399559560821139</c:v>
                </c:pt>
                <c:pt idx="4">
                  <c:v>0.17280578493333956</c:v>
                </c:pt>
                <c:pt idx="5">
                  <c:v>0.18381852158974984</c:v>
                </c:pt>
                <c:pt idx="6">
                  <c:v>0.19758444241026266</c:v>
                </c:pt>
                <c:pt idx="7">
                  <c:v>0.21479184343590374</c:v>
                </c:pt>
                <c:pt idx="8">
                  <c:v>0.23630109471795499</c:v>
                </c:pt>
                <c:pt idx="9">
                  <c:v>0.26318765882051909</c:v>
                </c:pt>
                <c:pt idx="10">
                  <c:v>0.2967958639487242</c:v>
                </c:pt>
                <c:pt idx="11">
                  <c:v>0.33880612035898061</c:v>
                </c:pt>
                <c:pt idx="12">
                  <c:v>0.39131894087180108</c:v>
                </c:pt>
                <c:pt idx="13">
                  <c:v>0.45695996651282672</c:v>
                </c:pt>
                <c:pt idx="14">
                  <c:v>0.53901124856410876</c:v>
                </c:pt>
                <c:pt idx="15">
                  <c:v>0.6415753511282114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B477-4082-A1EA-AA7F8B81C14B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Competitive!$BF$80:$BU$80</c:f>
              <c:numCache>
                <c:formatCode>General</c:formatCode>
                <c:ptCount val="16"/>
                <c:pt idx="0">
                  <c:v>0.14427688121795654</c:v>
                </c:pt>
                <c:pt idx="1">
                  <c:v>0.16683096589028473</c:v>
                </c:pt>
                <c:pt idx="2">
                  <c:v>0.17246948705836679</c:v>
                </c:pt>
                <c:pt idx="3">
                  <c:v>0.17951763851846936</c:v>
                </c:pt>
                <c:pt idx="4">
                  <c:v>0.18832782784359758</c:v>
                </c:pt>
                <c:pt idx="5">
                  <c:v>0.19934056450000784</c:v>
                </c:pt>
                <c:pt idx="6">
                  <c:v>0.21310648532052071</c:v>
                </c:pt>
                <c:pt idx="7">
                  <c:v>0.23031388634616168</c:v>
                </c:pt>
                <c:pt idx="8">
                  <c:v>0.25182313762821296</c:v>
                </c:pt>
                <c:pt idx="9">
                  <c:v>0.27870970173077703</c:v>
                </c:pt>
                <c:pt idx="10">
                  <c:v>0.31231790685898225</c:v>
                </c:pt>
                <c:pt idx="11">
                  <c:v>0.35432816326923872</c:v>
                </c:pt>
                <c:pt idx="12">
                  <c:v>0.40684098378205913</c:v>
                </c:pt>
                <c:pt idx="13">
                  <c:v>0.47248200942308477</c:v>
                </c:pt>
                <c:pt idx="14">
                  <c:v>0.55453329147436681</c:v>
                </c:pt>
                <c:pt idx="15">
                  <c:v>0.65709739403846934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B477-4082-A1EA-AA7F8B81C14B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Competitive!$BF$81:$BU$81</c:f>
              <c:numCache>
                <c:formatCode>General</c:formatCode>
                <c:ptCount val="16"/>
                <c:pt idx="0">
                  <c:v>0.16367943485577896</c:v>
                </c:pt>
                <c:pt idx="1">
                  <c:v>0.18623351952810718</c:v>
                </c:pt>
                <c:pt idx="2">
                  <c:v>0.19187204069618924</c:v>
                </c:pt>
                <c:pt idx="3">
                  <c:v>0.19892019215629178</c:v>
                </c:pt>
                <c:pt idx="4">
                  <c:v>0.20773038148141998</c:v>
                </c:pt>
                <c:pt idx="5">
                  <c:v>0.21874311813783026</c:v>
                </c:pt>
                <c:pt idx="6">
                  <c:v>0.23250903895834313</c:v>
                </c:pt>
                <c:pt idx="7">
                  <c:v>0.2497164399839841</c:v>
                </c:pt>
                <c:pt idx="8">
                  <c:v>0.27122569126603541</c:v>
                </c:pt>
                <c:pt idx="9">
                  <c:v>0.29811225536859948</c:v>
                </c:pt>
                <c:pt idx="10">
                  <c:v>0.3317204604968047</c:v>
                </c:pt>
                <c:pt idx="11">
                  <c:v>0.37373071690706106</c:v>
                </c:pt>
                <c:pt idx="12">
                  <c:v>0.42624353741988147</c:v>
                </c:pt>
                <c:pt idx="13">
                  <c:v>0.49188456306090722</c:v>
                </c:pt>
                <c:pt idx="14">
                  <c:v>0.5739358451121892</c:v>
                </c:pt>
                <c:pt idx="15">
                  <c:v>0.67649994767629174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B477-4082-A1EA-AA7F8B81C14B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Competitive!$BF$82:$BU$82</c:f>
              <c:numCache>
                <c:formatCode>General</c:formatCode>
                <c:ptCount val="16"/>
                <c:pt idx="0">
                  <c:v>0.18793262690305704</c:v>
                </c:pt>
                <c:pt idx="1">
                  <c:v>0.21048671157538523</c:v>
                </c:pt>
                <c:pt idx="2">
                  <c:v>0.21612523274346729</c:v>
                </c:pt>
                <c:pt idx="3">
                  <c:v>0.22317338420356989</c:v>
                </c:pt>
                <c:pt idx="4">
                  <c:v>0.23198357352869808</c:v>
                </c:pt>
                <c:pt idx="5">
                  <c:v>0.24299631018510831</c:v>
                </c:pt>
                <c:pt idx="6">
                  <c:v>0.25676223100562112</c:v>
                </c:pt>
                <c:pt idx="7">
                  <c:v>0.27396963203126218</c:v>
                </c:pt>
                <c:pt idx="8">
                  <c:v>0.29547888331331346</c:v>
                </c:pt>
                <c:pt idx="9">
                  <c:v>0.32236544741587764</c:v>
                </c:pt>
                <c:pt idx="10">
                  <c:v>0.3559736525440827</c:v>
                </c:pt>
                <c:pt idx="11">
                  <c:v>0.39798390895433911</c:v>
                </c:pt>
                <c:pt idx="12">
                  <c:v>0.45049672946715963</c:v>
                </c:pt>
                <c:pt idx="13">
                  <c:v>0.51613775510818527</c:v>
                </c:pt>
                <c:pt idx="14">
                  <c:v>0.59818903715946714</c:v>
                </c:pt>
                <c:pt idx="15">
                  <c:v>0.70075313972356978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B477-4082-A1EA-AA7F8B81C14B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Competitive!$BF$83:$BU$83</c:f>
              <c:numCache>
                <c:formatCode>General</c:formatCode>
                <c:ptCount val="16"/>
                <c:pt idx="0">
                  <c:v>0.21824911696215457</c:v>
                </c:pt>
                <c:pt idx="1">
                  <c:v>0.24080320163448282</c:v>
                </c:pt>
                <c:pt idx="2">
                  <c:v>0.24644172280256482</c:v>
                </c:pt>
                <c:pt idx="3">
                  <c:v>0.25348987426266745</c:v>
                </c:pt>
                <c:pt idx="4">
                  <c:v>0.26230006358779567</c:v>
                </c:pt>
                <c:pt idx="5">
                  <c:v>0.2733128002442059</c:v>
                </c:pt>
                <c:pt idx="6">
                  <c:v>0.28707872106471871</c:v>
                </c:pt>
                <c:pt idx="7">
                  <c:v>0.30428612209035977</c:v>
                </c:pt>
                <c:pt idx="8">
                  <c:v>0.3257953733724111</c:v>
                </c:pt>
                <c:pt idx="9">
                  <c:v>0.35268193747497512</c:v>
                </c:pt>
                <c:pt idx="10">
                  <c:v>0.38629014260318029</c:v>
                </c:pt>
                <c:pt idx="11">
                  <c:v>0.42830039901343675</c:v>
                </c:pt>
                <c:pt idx="12">
                  <c:v>0.48081321952625711</c:v>
                </c:pt>
                <c:pt idx="13">
                  <c:v>0.54645424516728291</c:v>
                </c:pt>
                <c:pt idx="14">
                  <c:v>0.62850552721856479</c:v>
                </c:pt>
                <c:pt idx="15">
                  <c:v>0.73106962978266732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B477-4082-A1EA-AA7F8B81C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Uncompetitive!$AP$69:$BE$69</c:f>
              <c:numCache>
                <c:formatCode>General</c:formatCode>
                <c:ptCount val="16"/>
                <c:pt idx="0">
                  <c:v>7.3333333333333348E-2</c:v>
                </c:pt>
                <c:pt idx="1">
                  <c:v>9.588741800566157E-2</c:v>
                </c:pt>
                <c:pt idx="2">
                  <c:v>0.10152593917374363</c:v>
                </c:pt>
                <c:pt idx="3">
                  <c:v>0.1085740906338462</c:v>
                </c:pt>
                <c:pt idx="4">
                  <c:v>0.11738427995897441</c:v>
                </c:pt>
                <c:pt idx="5">
                  <c:v>0.12839701661538466</c:v>
                </c:pt>
                <c:pt idx="6">
                  <c:v>0.1421629374358975</c:v>
                </c:pt>
                <c:pt idx="7">
                  <c:v>0.15937033846153856</c:v>
                </c:pt>
                <c:pt idx="8">
                  <c:v>0.18087958974358984</c:v>
                </c:pt>
                <c:pt idx="9">
                  <c:v>0.20776615384615396</c:v>
                </c:pt>
                <c:pt idx="10">
                  <c:v>0.2413743589743591</c:v>
                </c:pt>
                <c:pt idx="11">
                  <c:v>0.28338461538461546</c:v>
                </c:pt>
                <c:pt idx="12">
                  <c:v>0.33589743589743598</c:v>
                </c:pt>
                <c:pt idx="13">
                  <c:v>0.40153846153846168</c:v>
                </c:pt>
                <c:pt idx="14">
                  <c:v>0.48358974358974377</c:v>
                </c:pt>
                <c:pt idx="15">
                  <c:v>0.58615384615384625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4F-4A15-A129-98953E8F636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Uncompetitive!$AP$70:$BE$70</c:f>
              <c:numCache>
                <c:formatCode>General</c:formatCode>
                <c:ptCount val="16"/>
                <c:pt idx="0">
                  <c:v>7.5000000000000011E-2</c:v>
                </c:pt>
                <c:pt idx="1">
                  <c:v>9.7554084672328234E-2</c:v>
                </c:pt>
                <c:pt idx="2">
                  <c:v>0.10319260584041028</c:v>
                </c:pt>
                <c:pt idx="3">
                  <c:v>0.11024075730051285</c:v>
                </c:pt>
                <c:pt idx="4">
                  <c:v>0.11905094662564106</c:v>
                </c:pt>
                <c:pt idx="5">
                  <c:v>0.13006368328205134</c:v>
                </c:pt>
                <c:pt idx="6">
                  <c:v>0.14382960410256415</c:v>
                </c:pt>
                <c:pt idx="7">
                  <c:v>0.16103700512820518</c:v>
                </c:pt>
                <c:pt idx="8">
                  <c:v>0.18254625641025649</c:v>
                </c:pt>
                <c:pt idx="9">
                  <c:v>0.20943282051282064</c:v>
                </c:pt>
                <c:pt idx="10">
                  <c:v>0.24304102564102575</c:v>
                </c:pt>
                <c:pt idx="11">
                  <c:v>0.28505128205128216</c:v>
                </c:pt>
                <c:pt idx="12">
                  <c:v>0.33756410256410263</c:v>
                </c:pt>
                <c:pt idx="13">
                  <c:v>0.40320512820512827</c:v>
                </c:pt>
                <c:pt idx="14">
                  <c:v>0.48525641025641031</c:v>
                </c:pt>
                <c:pt idx="15">
                  <c:v>0.58782051282051284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4F-4A15-A129-98953E8F6366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Uncompetitive!$AP$71:$BE$71</c:f>
              <c:numCache>
                <c:formatCode>General</c:formatCode>
                <c:ptCount val="16"/>
                <c:pt idx="0">
                  <c:v>7.7083333333333351E-2</c:v>
                </c:pt>
                <c:pt idx="1">
                  <c:v>9.9637418005661574E-2</c:v>
                </c:pt>
                <c:pt idx="2">
                  <c:v>0.1052759391737436</c:v>
                </c:pt>
                <c:pt idx="3">
                  <c:v>0.11232409063384619</c:v>
                </c:pt>
                <c:pt idx="4">
                  <c:v>0.12113427995897438</c:v>
                </c:pt>
                <c:pt idx="5">
                  <c:v>0.13214701661538467</c:v>
                </c:pt>
                <c:pt idx="6">
                  <c:v>0.14591293743589751</c:v>
                </c:pt>
                <c:pt idx="7">
                  <c:v>0.16312033846153853</c:v>
                </c:pt>
                <c:pt idx="8">
                  <c:v>0.18462958974358981</c:v>
                </c:pt>
                <c:pt idx="9">
                  <c:v>0.21151615384615394</c:v>
                </c:pt>
                <c:pt idx="10">
                  <c:v>0.24512435897435911</c:v>
                </c:pt>
                <c:pt idx="11">
                  <c:v>0.28713461538461549</c:v>
                </c:pt>
                <c:pt idx="12">
                  <c:v>0.33964743589743601</c:v>
                </c:pt>
                <c:pt idx="13">
                  <c:v>0.40528846153846176</c:v>
                </c:pt>
                <c:pt idx="14">
                  <c:v>0.48733974358974369</c:v>
                </c:pt>
                <c:pt idx="15">
                  <c:v>0.58990384615384617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F4F-4A15-A129-98953E8F6366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Uncompetitive!$AP$72:$BE$72</c:f>
              <c:numCache>
                <c:formatCode>General</c:formatCode>
                <c:ptCount val="16"/>
                <c:pt idx="0">
                  <c:v>7.9687500000000008E-2</c:v>
                </c:pt>
                <c:pt idx="1">
                  <c:v>0.10224158467232825</c:v>
                </c:pt>
                <c:pt idx="2">
                  <c:v>0.1078801058404103</c:v>
                </c:pt>
                <c:pt idx="3">
                  <c:v>0.11492825730051286</c:v>
                </c:pt>
                <c:pt idx="4">
                  <c:v>0.12373844662564108</c:v>
                </c:pt>
                <c:pt idx="5">
                  <c:v>0.13475118328205135</c:v>
                </c:pt>
                <c:pt idx="6">
                  <c:v>0.14851710410256419</c:v>
                </c:pt>
                <c:pt idx="7">
                  <c:v>0.16572450512820519</c:v>
                </c:pt>
                <c:pt idx="8">
                  <c:v>0.1872337564102565</c:v>
                </c:pt>
                <c:pt idx="9">
                  <c:v>0.21412032051282059</c:v>
                </c:pt>
                <c:pt idx="10">
                  <c:v>0.24772852564102577</c:v>
                </c:pt>
                <c:pt idx="11">
                  <c:v>0.28973878205128223</c:v>
                </c:pt>
                <c:pt idx="12">
                  <c:v>0.3422516025641027</c:v>
                </c:pt>
                <c:pt idx="13">
                  <c:v>0.40789262820512845</c:v>
                </c:pt>
                <c:pt idx="14">
                  <c:v>0.48994391025641043</c:v>
                </c:pt>
                <c:pt idx="15">
                  <c:v>0.59250801282051291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F4F-4A15-A129-98953E8F6366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Uncompetitive!$AP$73:$BE$73</c:f>
              <c:numCache>
                <c:formatCode>General</c:formatCode>
                <c:ptCount val="16"/>
                <c:pt idx="0">
                  <c:v>8.2942708333333337E-2</c:v>
                </c:pt>
                <c:pt idx="1">
                  <c:v>0.10549679300566157</c:v>
                </c:pt>
                <c:pt idx="2">
                  <c:v>0.11113531417374364</c:v>
                </c:pt>
                <c:pt idx="3">
                  <c:v>0.1181834656338462</c:v>
                </c:pt>
                <c:pt idx="4">
                  <c:v>0.12699365495897441</c:v>
                </c:pt>
                <c:pt idx="5">
                  <c:v>0.13800639161538467</c:v>
                </c:pt>
                <c:pt idx="6">
                  <c:v>0.15177231243589753</c:v>
                </c:pt>
                <c:pt idx="7">
                  <c:v>0.16897971346153853</c:v>
                </c:pt>
                <c:pt idx="8">
                  <c:v>0.19048896474358984</c:v>
                </c:pt>
                <c:pt idx="9">
                  <c:v>0.21737552884615396</c:v>
                </c:pt>
                <c:pt idx="10">
                  <c:v>0.25098373397435908</c:v>
                </c:pt>
                <c:pt idx="11">
                  <c:v>0.29299399038461549</c:v>
                </c:pt>
                <c:pt idx="12">
                  <c:v>0.34550681089743607</c:v>
                </c:pt>
                <c:pt idx="13">
                  <c:v>0.41114783653846176</c:v>
                </c:pt>
                <c:pt idx="14">
                  <c:v>0.4931991185897438</c:v>
                </c:pt>
                <c:pt idx="15">
                  <c:v>0.59576322115384639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F4F-4A15-A129-98953E8F6366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Uncompetitive!$AP$74:$BE$74</c:f>
              <c:numCache>
                <c:formatCode>General</c:formatCode>
                <c:ptCount val="16"/>
                <c:pt idx="0">
                  <c:v>8.7011718750000008E-2</c:v>
                </c:pt>
                <c:pt idx="1">
                  <c:v>0.1095658034223282</c:v>
                </c:pt>
                <c:pt idx="2">
                  <c:v>0.11520432459041027</c:v>
                </c:pt>
                <c:pt idx="3">
                  <c:v>0.12225247605051286</c:v>
                </c:pt>
                <c:pt idx="4">
                  <c:v>0.13106266537564107</c:v>
                </c:pt>
                <c:pt idx="5">
                  <c:v>0.14207540203205132</c:v>
                </c:pt>
                <c:pt idx="6">
                  <c:v>0.15584132285256416</c:v>
                </c:pt>
                <c:pt idx="7">
                  <c:v>0.17304872387820519</c:v>
                </c:pt>
                <c:pt idx="8">
                  <c:v>0.19455797516025647</c:v>
                </c:pt>
                <c:pt idx="9">
                  <c:v>0.22144453926282057</c:v>
                </c:pt>
                <c:pt idx="10">
                  <c:v>0.25505274439102571</c:v>
                </c:pt>
                <c:pt idx="11">
                  <c:v>0.29706300080128212</c:v>
                </c:pt>
                <c:pt idx="12">
                  <c:v>0.34957582131410259</c:v>
                </c:pt>
                <c:pt idx="13">
                  <c:v>0.41521684695512834</c:v>
                </c:pt>
                <c:pt idx="14">
                  <c:v>0.49726812900641032</c:v>
                </c:pt>
                <c:pt idx="15">
                  <c:v>0.59983223157051291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F4F-4A15-A129-98953E8F6366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Uncompetitive!$AP$75:$BE$75</c:f>
              <c:numCache>
                <c:formatCode>General</c:formatCode>
                <c:ptCount val="16"/>
                <c:pt idx="0">
                  <c:v>9.2097981770833351E-2</c:v>
                </c:pt>
                <c:pt idx="1">
                  <c:v>0.11465206644316159</c:v>
                </c:pt>
                <c:pt idx="2">
                  <c:v>0.12029058761124362</c:v>
                </c:pt>
                <c:pt idx="3">
                  <c:v>0.12733873907134619</c:v>
                </c:pt>
                <c:pt idx="4">
                  <c:v>0.13614892839647438</c:v>
                </c:pt>
                <c:pt idx="5">
                  <c:v>0.14716166505288467</c:v>
                </c:pt>
                <c:pt idx="6">
                  <c:v>0.16092758587339751</c:v>
                </c:pt>
                <c:pt idx="7">
                  <c:v>0.17813498689903853</c:v>
                </c:pt>
                <c:pt idx="8">
                  <c:v>0.19964423818108984</c:v>
                </c:pt>
                <c:pt idx="9">
                  <c:v>0.22653080228365394</c:v>
                </c:pt>
                <c:pt idx="10">
                  <c:v>0.26013900741185908</c:v>
                </c:pt>
                <c:pt idx="11">
                  <c:v>0.30214926382211549</c:v>
                </c:pt>
                <c:pt idx="12">
                  <c:v>0.35466208433493601</c:v>
                </c:pt>
                <c:pt idx="13">
                  <c:v>0.42030310997596165</c:v>
                </c:pt>
                <c:pt idx="14">
                  <c:v>0.50235439202724375</c:v>
                </c:pt>
                <c:pt idx="15">
                  <c:v>0.60491849459134617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F4F-4A15-A129-98953E8F6366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Uncompetitive!$AP$76:$BE$76</c:f>
              <c:numCache>
                <c:formatCode>General</c:formatCode>
                <c:ptCount val="16"/>
                <c:pt idx="0">
                  <c:v>9.8455810546874994E-2</c:v>
                </c:pt>
                <c:pt idx="1">
                  <c:v>0.12100989521920323</c:v>
                </c:pt>
                <c:pt idx="2">
                  <c:v>0.12664841638728527</c:v>
                </c:pt>
                <c:pt idx="3">
                  <c:v>0.13369656784738784</c:v>
                </c:pt>
                <c:pt idx="4">
                  <c:v>0.14250675717251604</c:v>
                </c:pt>
                <c:pt idx="5">
                  <c:v>0.15351949382892632</c:v>
                </c:pt>
                <c:pt idx="6">
                  <c:v>0.16728541464943913</c:v>
                </c:pt>
                <c:pt idx="7">
                  <c:v>0.18449281567508016</c:v>
                </c:pt>
                <c:pt idx="8">
                  <c:v>0.20600206695713147</c:v>
                </c:pt>
                <c:pt idx="9">
                  <c:v>0.23288863105969557</c:v>
                </c:pt>
                <c:pt idx="10">
                  <c:v>0.26649683618790077</c:v>
                </c:pt>
                <c:pt idx="11">
                  <c:v>0.30850709259815712</c:v>
                </c:pt>
                <c:pt idx="12">
                  <c:v>0.36101991311097759</c:v>
                </c:pt>
                <c:pt idx="13">
                  <c:v>0.42666093875200334</c:v>
                </c:pt>
                <c:pt idx="14">
                  <c:v>0.50871222080328538</c:v>
                </c:pt>
                <c:pt idx="15">
                  <c:v>0.6112763233673878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F4F-4A15-A129-98953E8F6366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Uncompetitive!$AP$77:$BE$77</c:f>
              <c:numCache>
                <c:formatCode>General</c:formatCode>
                <c:ptCount val="16"/>
                <c:pt idx="0">
                  <c:v>0.10640309651692707</c:v>
                </c:pt>
                <c:pt idx="1">
                  <c:v>0.12895718118925531</c:v>
                </c:pt>
                <c:pt idx="2">
                  <c:v>0.13459570235733737</c:v>
                </c:pt>
                <c:pt idx="3">
                  <c:v>0.14164385381743994</c:v>
                </c:pt>
                <c:pt idx="4">
                  <c:v>0.15045404314256816</c:v>
                </c:pt>
                <c:pt idx="5">
                  <c:v>0.16146677979897842</c:v>
                </c:pt>
                <c:pt idx="6">
                  <c:v>0.17523270061949123</c:v>
                </c:pt>
                <c:pt idx="7">
                  <c:v>0.19244010164513226</c:v>
                </c:pt>
                <c:pt idx="8">
                  <c:v>0.21394935292718353</c:v>
                </c:pt>
                <c:pt idx="9">
                  <c:v>0.24083591702974769</c:v>
                </c:pt>
                <c:pt idx="10">
                  <c:v>0.27444412215795283</c:v>
                </c:pt>
                <c:pt idx="11">
                  <c:v>0.31645437856820924</c:v>
                </c:pt>
                <c:pt idx="12">
                  <c:v>0.36896719908102971</c:v>
                </c:pt>
                <c:pt idx="13">
                  <c:v>0.4346082247220554</c:v>
                </c:pt>
                <c:pt idx="14">
                  <c:v>0.51665950677333738</c:v>
                </c:pt>
                <c:pt idx="15">
                  <c:v>0.61922360933743992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F4F-4A15-A129-98953E8F6366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Uncompetitive!$AP$78:$BE$78</c:f>
              <c:numCache>
                <c:formatCode>General</c:formatCode>
                <c:ptCount val="16"/>
                <c:pt idx="0">
                  <c:v>0.11633720397949218</c:v>
                </c:pt>
                <c:pt idx="1">
                  <c:v>0.13889128865182043</c:v>
                </c:pt>
                <c:pt idx="2">
                  <c:v>0.14452980981990246</c:v>
                </c:pt>
                <c:pt idx="3">
                  <c:v>0.15157796128000503</c:v>
                </c:pt>
                <c:pt idx="4">
                  <c:v>0.16038815060513326</c:v>
                </c:pt>
                <c:pt idx="5">
                  <c:v>0.17140088726154354</c:v>
                </c:pt>
                <c:pt idx="6">
                  <c:v>0.18516680808205638</c:v>
                </c:pt>
                <c:pt idx="7">
                  <c:v>0.20237420910769741</c:v>
                </c:pt>
                <c:pt idx="8">
                  <c:v>0.22388346038974868</c:v>
                </c:pt>
                <c:pt idx="9">
                  <c:v>0.25077002449231278</c:v>
                </c:pt>
                <c:pt idx="10">
                  <c:v>0.28437822962051795</c:v>
                </c:pt>
                <c:pt idx="11">
                  <c:v>0.32638848603077436</c:v>
                </c:pt>
                <c:pt idx="12">
                  <c:v>0.37890130654359483</c:v>
                </c:pt>
                <c:pt idx="13">
                  <c:v>0.44454233218462058</c:v>
                </c:pt>
                <c:pt idx="14">
                  <c:v>0.52659361423590267</c:v>
                </c:pt>
                <c:pt idx="15">
                  <c:v>0.6291577168000051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F4F-4A15-A129-98953E8F6366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Uncompetitive!$AP$79:$BE$79</c:f>
              <c:numCache>
                <c:formatCode>General</c:formatCode>
                <c:ptCount val="16"/>
                <c:pt idx="0">
                  <c:v>0.12875483830769854</c:v>
                </c:pt>
                <c:pt idx="1">
                  <c:v>0.15130892298002677</c:v>
                </c:pt>
                <c:pt idx="2">
                  <c:v>0.15694744414810882</c:v>
                </c:pt>
                <c:pt idx="3">
                  <c:v>0.16399559560821139</c:v>
                </c:pt>
                <c:pt idx="4">
                  <c:v>0.17280578493333962</c:v>
                </c:pt>
                <c:pt idx="5">
                  <c:v>0.18381852158974987</c:v>
                </c:pt>
                <c:pt idx="6">
                  <c:v>0.19758444241026271</c:v>
                </c:pt>
                <c:pt idx="7">
                  <c:v>0.21479184343590377</c:v>
                </c:pt>
                <c:pt idx="8">
                  <c:v>0.23630109471795505</c:v>
                </c:pt>
                <c:pt idx="9">
                  <c:v>0.26318765882051914</c:v>
                </c:pt>
                <c:pt idx="10">
                  <c:v>0.29679586394872431</c:v>
                </c:pt>
                <c:pt idx="11">
                  <c:v>0.33880612035898072</c:v>
                </c:pt>
                <c:pt idx="12">
                  <c:v>0.39131894087180119</c:v>
                </c:pt>
                <c:pt idx="13">
                  <c:v>0.45695996651282694</c:v>
                </c:pt>
                <c:pt idx="14">
                  <c:v>0.53901124856410898</c:v>
                </c:pt>
                <c:pt idx="15">
                  <c:v>0.6415753511282114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F4F-4A15-A129-98953E8F6366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Uncompetitive!$AP$80:$BE$80</c:f>
              <c:numCache>
                <c:formatCode>General</c:formatCode>
                <c:ptCount val="16"/>
                <c:pt idx="0">
                  <c:v>0.14427688121795651</c:v>
                </c:pt>
                <c:pt idx="1">
                  <c:v>0.16683096589028476</c:v>
                </c:pt>
                <c:pt idx="2">
                  <c:v>0.17246948705836679</c:v>
                </c:pt>
                <c:pt idx="3">
                  <c:v>0.17951763851846936</c:v>
                </c:pt>
                <c:pt idx="4">
                  <c:v>0.18832782784359758</c:v>
                </c:pt>
                <c:pt idx="5">
                  <c:v>0.19934056450000781</c:v>
                </c:pt>
                <c:pt idx="6">
                  <c:v>0.21310648532052071</c:v>
                </c:pt>
                <c:pt idx="7">
                  <c:v>0.23031388634616168</c:v>
                </c:pt>
                <c:pt idx="8">
                  <c:v>0.25182313762821296</c:v>
                </c:pt>
                <c:pt idx="9">
                  <c:v>0.27870970173077708</c:v>
                </c:pt>
                <c:pt idx="10">
                  <c:v>0.31231790685898225</c:v>
                </c:pt>
                <c:pt idx="11">
                  <c:v>0.35432816326923872</c:v>
                </c:pt>
                <c:pt idx="12">
                  <c:v>0.40684098378205913</c:v>
                </c:pt>
                <c:pt idx="13">
                  <c:v>0.47248200942308488</c:v>
                </c:pt>
                <c:pt idx="14">
                  <c:v>0.55453329147436692</c:v>
                </c:pt>
                <c:pt idx="15">
                  <c:v>0.65709739403846945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F4F-4A15-A129-98953E8F6366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Uncompetitive!$AP$81:$BF$81</c:f>
              <c:numCache>
                <c:formatCode>General</c:formatCode>
                <c:ptCount val="17"/>
                <c:pt idx="0">
                  <c:v>0.16367943485577896</c:v>
                </c:pt>
                <c:pt idx="1">
                  <c:v>0.18623351952810718</c:v>
                </c:pt>
                <c:pt idx="2">
                  <c:v>0.19187204069618921</c:v>
                </c:pt>
                <c:pt idx="3">
                  <c:v>0.19892019215629178</c:v>
                </c:pt>
                <c:pt idx="4">
                  <c:v>0.20773038148142001</c:v>
                </c:pt>
                <c:pt idx="5">
                  <c:v>0.21874311813783032</c:v>
                </c:pt>
                <c:pt idx="6">
                  <c:v>0.23250903895834313</c:v>
                </c:pt>
                <c:pt idx="7">
                  <c:v>0.2497164399839841</c:v>
                </c:pt>
                <c:pt idx="8">
                  <c:v>0.27122569126603546</c:v>
                </c:pt>
                <c:pt idx="9">
                  <c:v>0.29811225536859959</c:v>
                </c:pt>
                <c:pt idx="10">
                  <c:v>0.3317204604968047</c:v>
                </c:pt>
                <c:pt idx="11">
                  <c:v>0.37373071690706111</c:v>
                </c:pt>
                <c:pt idx="12">
                  <c:v>0.42624353741988152</c:v>
                </c:pt>
                <c:pt idx="13">
                  <c:v>0.49188456306090722</c:v>
                </c:pt>
                <c:pt idx="14">
                  <c:v>0.57393584511218931</c:v>
                </c:pt>
                <c:pt idx="15">
                  <c:v>0.67649994767629185</c:v>
                </c:pt>
                <c:pt idx="16">
                  <c:v>0.16367943485577896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F4F-4A15-A129-98953E8F6366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Uncompetitive!$AP$82:$BE$82</c:f>
              <c:numCache>
                <c:formatCode>General</c:formatCode>
                <c:ptCount val="16"/>
                <c:pt idx="0">
                  <c:v>0.18793262690305698</c:v>
                </c:pt>
                <c:pt idx="1">
                  <c:v>0.2104867115753852</c:v>
                </c:pt>
                <c:pt idx="2">
                  <c:v>0.21612523274346732</c:v>
                </c:pt>
                <c:pt idx="3">
                  <c:v>0.22317338420356989</c:v>
                </c:pt>
                <c:pt idx="4">
                  <c:v>0.23198357352869808</c:v>
                </c:pt>
                <c:pt idx="5">
                  <c:v>0.24299631018510831</c:v>
                </c:pt>
                <c:pt idx="6">
                  <c:v>0.25676223100562118</c:v>
                </c:pt>
                <c:pt idx="7">
                  <c:v>0.27396963203126223</c:v>
                </c:pt>
                <c:pt idx="8">
                  <c:v>0.29547888331331351</c:v>
                </c:pt>
                <c:pt idx="9">
                  <c:v>0.32236544741587764</c:v>
                </c:pt>
                <c:pt idx="10">
                  <c:v>0.35597365254408281</c:v>
                </c:pt>
                <c:pt idx="11">
                  <c:v>0.39798390895433922</c:v>
                </c:pt>
                <c:pt idx="12">
                  <c:v>0.45049672946715968</c:v>
                </c:pt>
                <c:pt idx="13">
                  <c:v>0.51613775510818538</c:v>
                </c:pt>
                <c:pt idx="14">
                  <c:v>0.59818903715946736</c:v>
                </c:pt>
                <c:pt idx="15">
                  <c:v>0.7007531397235699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F4F-4A15-A129-98953E8F6366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Uncompetitive!$AP$83:$BE$83</c:f>
              <c:numCache>
                <c:formatCode>General</c:formatCode>
                <c:ptCount val="16"/>
                <c:pt idx="0">
                  <c:v>0.21824911696215457</c:v>
                </c:pt>
                <c:pt idx="1">
                  <c:v>0.24080320163448282</c:v>
                </c:pt>
                <c:pt idx="2">
                  <c:v>0.24644172280256482</c:v>
                </c:pt>
                <c:pt idx="3">
                  <c:v>0.25348987426266739</c:v>
                </c:pt>
                <c:pt idx="4">
                  <c:v>0.26230006358779562</c:v>
                </c:pt>
                <c:pt idx="5">
                  <c:v>0.2733128002442059</c:v>
                </c:pt>
                <c:pt idx="6">
                  <c:v>0.28707872106471871</c:v>
                </c:pt>
                <c:pt idx="7">
                  <c:v>0.30428612209035977</c:v>
                </c:pt>
                <c:pt idx="8">
                  <c:v>0.32579537337241105</c:v>
                </c:pt>
                <c:pt idx="9">
                  <c:v>0.35268193747497512</c:v>
                </c:pt>
                <c:pt idx="10">
                  <c:v>0.38629014260318029</c:v>
                </c:pt>
                <c:pt idx="11">
                  <c:v>0.42830039901343675</c:v>
                </c:pt>
                <c:pt idx="12">
                  <c:v>0.48081321952625722</c:v>
                </c:pt>
                <c:pt idx="13">
                  <c:v>0.54645424516728291</c:v>
                </c:pt>
                <c:pt idx="14">
                  <c:v>0.6285055272185649</c:v>
                </c:pt>
                <c:pt idx="15">
                  <c:v>0.73106962978266743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AF4F-4A15-A129-98953E8F6366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Uncompetitive!$BF$69:$BU$69</c:f>
              <c:numCache>
                <c:formatCode>General</c:formatCode>
                <c:ptCount val="16"/>
                <c:pt idx="0">
                  <c:v>7.3333333333333348E-2</c:v>
                </c:pt>
                <c:pt idx="1">
                  <c:v>9.5887418005661557E-2</c:v>
                </c:pt>
                <c:pt idx="2">
                  <c:v>0.10152593917374363</c:v>
                </c:pt>
                <c:pt idx="3">
                  <c:v>0.1085740906338462</c:v>
                </c:pt>
                <c:pt idx="4">
                  <c:v>0.11738427995897438</c:v>
                </c:pt>
                <c:pt idx="5">
                  <c:v>0.12839701661538466</c:v>
                </c:pt>
                <c:pt idx="6">
                  <c:v>0.1421629374358975</c:v>
                </c:pt>
                <c:pt idx="7">
                  <c:v>0.1593703384615385</c:v>
                </c:pt>
                <c:pt idx="8">
                  <c:v>0.18087958974358981</c:v>
                </c:pt>
                <c:pt idx="9">
                  <c:v>0.20776615384615388</c:v>
                </c:pt>
                <c:pt idx="10">
                  <c:v>0.24137435897435905</c:v>
                </c:pt>
                <c:pt idx="11">
                  <c:v>0.28338461538461546</c:v>
                </c:pt>
                <c:pt idx="12">
                  <c:v>0.33589743589743587</c:v>
                </c:pt>
                <c:pt idx="13">
                  <c:v>0.40153846153846157</c:v>
                </c:pt>
                <c:pt idx="14">
                  <c:v>0.48358974358974355</c:v>
                </c:pt>
                <c:pt idx="15">
                  <c:v>0.58615384615384603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F4F-4A15-A129-98953E8F6366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Uncompetitive!$BF$70:$BU$70</c:f>
              <c:numCache>
                <c:formatCode>General</c:formatCode>
                <c:ptCount val="16"/>
                <c:pt idx="0">
                  <c:v>7.5000000000000011E-2</c:v>
                </c:pt>
                <c:pt idx="1">
                  <c:v>9.7554084672328234E-2</c:v>
                </c:pt>
                <c:pt idx="2">
                  <c:v>0.10319260584041028</c:v>
                </c:pt>
                <c:pt idx="3">
                  <c:v>0.11024075730051287</c:v>
                </c:pt>
                <c:pt idx="4">
                  <c:v>0.11905094662564106</c:v>
                </c:pt>
                <c:pt idx="5">
                  <c:v>0.13006368328205134</c:v>
                </c:pt>
                <c:pt idx="6">
                  <c:v>0.14382960410256415</c:v>
                </c:pt>
                <c:pt idx="7">
                  <c:v>0.16103700512820518</c:v>
                </c:pt>
                <c:pt idx="8">
                  <c:v>0.18254625641025646</c:v>
                </c:pt>
                <c:pt idx="9">
                  <c:v>0.20943282051282058</c:v>
                </c:pt>
                <c:pt idx="10">
                  <c:v>0.24304102564102575</c:v>
                </c:pt>
                <c:pt idx="11">
                  <c:v>0.28505128205128211</c:v>
                </c:pt>
                <c:pt idx="12">
                  <c:v>0.33756410256410257</c:v>
                </c:pt>
                <c:pt idx="13">
                  <c:v>0.40320512820512822</c:v>
                </c:pt>
                <c:pt idx="14">
                  <c:v>0.48525641025641031</c:v>
                </c:pt>
                <c:pt idx="15">
                  <c:v>0.58782051282051284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F4F-4A15-A129-98953E8F6366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Uncompetitive!$BF$71:$BU$71</c:f>
              <c:numCache>
                <c:formatCode>General</c:formatCode>
                <c:ptCount val="16"/>
                <c:pt idx="0">
                  <c:v>7.7083333333333323E-2</c:v>
                </c:pt>
                <c:pt idx="1">
                  <c:v>9.963741800566156E-2</c:v>
                </c:pt>
                <c:pt idx="2">
                  <c:v>0.10527593917374363</c:v>
                </c:pt>
                <c:pt idx="3">
                  <c:v>0.11232409063384619</c:v>
                </c:pt>
                <c:pt idx="4">
                  <c:v>0.12113427995897438</c:v>
                </c:pt>
                <c:pt idx="5">
                  <c:v>0.13214701661538467</c:v>
                </c:pt>
                <c:pt idx="6">
                  <c:v>0.14591293743589751</c:v>
                </c:pt>
                <c:pt idx="7">
                  <c:v>0.16312033846153853</c:v>
                </c:pt>
                <c:pt idx="8">
                  <c:v>0.18462958974358981</c:v>
                </c:pt>
                <c:pt idx="9">
                  <c:v>0.21151615384615391</c:v>
                </c:pt>
                <c:pt idx="10">
                  <c:v>0.24512435897435905</c:v>
                </c:pt>
                <c:pt idx="11">
                  <c:v>0.28713461538461543</c:v>
                </c:pt>
                <c:pt idx="12">
                  <c:v>0.33964743589743596</c:v>
                </c:pt>
                <c:pt idx="13">
                  <c:v>0.4052884615384616</c:v>
                </c:pt>
                <c:pt idx="14">
                  <c:v>0.48733974358974358</c:v>
                </c:pt>
                <c:pt idx="15">
                  <c:v>0.58990384615384617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AF4F-4A15-A129-98953E8F6366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Uncompetitive!$BF$72:$BU$72</c:f>
              <c:numCache>
                <c:formatCode>General</c:formatCode>
                <c:ptCount val="16"/>
                <c:pt idx="0">
                  <c:v>7.9687499999999994E-2</c:v>
                </c:pt>
                <c:pt idx="1">
                  <c:v>0.10224158467232822</c:v>
                </c:pt>
                <c:pt idx="2">
                  <c:v>0.10788010584041027</c:v>
                </c:pt>
                <c:pt idx="3">
                  <c:v>0.11492825730051283</c:v>
                </c:pt>
                <c:pt idx="4">
                  <c:v>0.12373844662564105</c:v>
                </c:pt>
                <c:pt idx="5">
                  <c:v>0.13475118328205135</c:v>
                </c:pt>
                <c:pt idx="6">
                  <c:v>0.14851710410256416</c:v>
                </c:pt>
                <c:pt idx="7">
                  <c:v>0.16572450512820519</c:v>
                </c:pt>
                <c:pt idx="8">
                  <c:v>0.18723375641025647</c:v>
                </c:pt>
                <c:pt idx="9">
                  <c:v>0.21412032051282059</c:v>
                </c:pt>
                <c:pt idx="10">
                  <c:v>0.24772852564102571</c:v>
                </c:pt>
                <c:pt idx="11">
                  <c:v>0.28973878205128217</c:v>
                </c:pt>
                <c:pt idx="12">
                  <c:v>0.34225160256410259</c:v>
                </c:pt>
                <c:pt idx="13">
                  <c:v>0.40789262820512834</c:v>
                </c:pt>
                <c:pt idx="14">
                  <c:v>0.48994391025641032</c:v>
                </c:pt>
                <c:pt idx="15">
                  <c:v>0.59250801282051269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AF4F-4A15-A129-98953E8F6366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Uncompetitive!$BF$73:$BU$73</c:f>
              <c:numCache>
                <c:formatCode>General</c:formatCode>
                <c:ptCount val="16"/>
                <c:pt idx="0">
                  <c:v>8.2942708333333337E-2</c:v>
                </c:pt>
                <c:pt idx="1">
                  <c:v>0.10549679300566155</c:v>
                </c:pt>
                <c:pt idx="2">
                  <c:v>0.1111353141737436</c:v>
                </c:pt>
                <c:pt idx="3">
                  <c:v>0.11818346563384617</c:v>
                </c:pt>
                <c:pt idx="4">
                  <c:v>0.12699365495897438</c:v>
                </c:pt>
                <c:pt idx="5">
                  <c:v>0.13800639161538464</c:v>
                </c:pt>
                <c:pt idx="6">
                  <c:v>0.15177231243589745</c:v>
                </c:pt>
                <c:pt idx="7">
                  <c:v>0.16897971346153851</c:v>
                </c:pt>
                <c:pt idx="8">
                  <c:v>0.19048896474358981</c:v>
                </c:pt>
                <c:pt idx="9">
                  <c:v>0.21737552884615391</c:v>
                </c:pt>
                <c:pt idx="10">
                  <c:v>0.25098373397435902</c:v>
                </c:pt>
                <c:pt idx="11">
                  <c:v>0.29299399038461543</c:v>
                </c:pt>
                <c:pt idx="12">
                  <c:v>0.34550681089743596</c:v>
                </c:pt>
                <c:pt idx="13">
                  <c:v>0.41114783653846165</c:v>
                </c:pt>
                <c:pt idx="14">
                  <c:v>0.49319911858974363</c:v>
                </c:pt>
                <c:pt idx="15">
                  <c:v>0.59576322115384617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AF4F-4A15-A129-98953E8F6366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Uncompetitive!$BF$74:$BU$74</c:f>
              <c:numCache>
                <c:formatCode>General</c:formatCode>
                <c:ptCount val="16"/>
                <c:pt idx="0">
                  <c:v>8.7011718749999994E-2</c:v>
                </c:pt>
                <c:pt idx="1">
                  <c:v>0.1095658034223282</c:v>
                </c:pt>
                <c:pt idx="2">
                  <c:v>0.11520432459041027</c:v>
                </c:pt>
                <c:pt idx="3">
                  <c:v>0.12225247605051283</c:v>
                </c:pt>
                <c:pt idx="4">
                  <c:v>0.13106266537564104</c:v>
                </c:pt>
                <c:pt idx="5">
                  <c:v>0.1420754020320513</c:v>
                </c:pt>
                <c:pt idx="6">
                  <c:v>0.15584132285256411</c:v>
                </c:pt>
                <c:pt idx="7">
                  <c:v>0.17304872387820516</c:v>
                </c:pt>
                <c:pt idx="8">
                  <c:v>0.19455797516025641</c:v>
                </c:pt>
                <c:pt idx="9">
                  <c:v>0.22144453926282057</c:v>
                </c:pt>
                <c:pt idx="10">
                  <c:v>0.25505274439102571</c:v>
                </c:pt>
                <c:pt idx="11">
                  <c:v>0.29706300080128212</c:v>
                </c:pt>
                <c:pt idx="12">
                  <c:v>0.34957582131410259</c:v>
                </c:pt>
                <c:pt idx="13">
                  <c:v>0.41521684695512823</c:v>
                </c:pt>
                <c:pt idx="14">
                  <c:v>0.49726812900641032</c:v>
                </c:pt>
                <c:pt idx="15">
                  <c:v>0.5998322315705128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AF4F-4A15-A129-98953E8F6366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Uncompetitive!$BF$75:$BU$75</c:f>
              <c:numCache>
                <c:formatCode>General</c:formatCode>
                <c:ptCount val="16"/>
                <c:pt idx="0">
                  <c:v>9.2097981770833337E-2</c:v>
                </c:pt>
                <c:pt idx="1">
                  <c:v>0.11465206644316153</c:v>
                </c:pt>
                <c:pt idx="2">
                  <c:v>0.12029058761124362</c:v>
                </c:pt>
                <c:pt idx="3">
                  <c:v>0.12733873907134616</c:v>
                </c:pt>
                <c:pt idx="4">
                  <c:v>0.13614892839647438</c:v>
                </c:pt>
                <c:pt idx="5">
                  <c:v>0.14716166505288464</c:v>
                </c:pt>
                <c:pt idx="6">
                  <c:v>0.16092758587339748</c:v>
                </c:pt>
                <c:pt idx="7">
                  <c:v>0.17813498689903851</c:v>
                </c:pt>
                <c:pt idx="8">
                  <c:v>0.19964423818108978</c:v>
                </c:pt>
                <c:pt idx="9">
                  <c:v>0.22653080228365391</c:v>
                </c:pt>
                <c:pt idx="10">
                  <c:v>0.26013900741185908</c:v>
                </c:pt>
                <c:pt idx="11">
                  <c:v>0.30214926382211549</c:v>
                </c:pt>
                <c:pt idx="12">
                  <c:v>0.35466208433493596</c:v>
                </c:pt>
                <c:pt idx="13">
                  <c:v>0.42030310997596165</c:v>
                </c:pt>
                <c:pt idx="14">
                  <c:v>0.50235439202724363</c:v>
                </c:pt>
                <c:pt idx="15">
                  <c:v>0.60491849459134606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AF4F-4A15-A129-98953E8F6366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Uncompetitive!$BF$76:$BU$76</c:f>
              <c:numCache>
                <c:formatCode>General</c:formatCode>
                <c:ptCount val="16"/>
                <c:pt idx="0">
                  <c:v>9.8455810546874981E-2</c:v>
                </c:pt>
                <c:pt idx="1">
                  <c:v>0.1210098952192032</c:v>
                </c:pt>
                <c:pt idx="2">
                  <c:v>0.12664841638728527</c:v>
                </c:pt>
                <c:pt idx="3">
                  <c:v>0.13369656784738781</c:v>
                </c:pt>
                <c:pt idx="4">
                  <c:v>0.14250675717251604</c:v>
                </c:pt>
                <c:pt idx="5">
                  <c:v>0.15351949382892632</c:v>
                </c:pt>
                <c:pt idx="6">
                  <c:v>0.16728541464943913</c:v>
                </c:pt>
                <c:pt idx="7">
                  <c:v>0.18449281567508016</c:v>
                </c:pt>
                <c:pt idx="8">
                  <c:v>0.20600206695713144</c:v>
                </c:pt>
                <c:pt idx="9">
                  <c:v>0.23288863105969554</c:v>
                </c:pt>
                <c:pt idx="10">
                  <c:v>0.26649683618790071</c:v>
                </c:pt>
                <c:pt idx="11">
                  <c:v>0.30850709259815706</c:v>
                </c:pt>
                <c:pt idx="12">
                  <c:v>0.36101991311097759</c:v>
                </c:pt>
                <c:pt idx="13">
                  <c:v>0.42666093875200334</c:v>
                </c:pt>
                <c:pt idx="14">
                  <c:v>0.50871222080328538</c:v>
                </c:pt>
                <c:pt idx="15">
                  <c:v>0.6112763233673878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AF4F-4A15-A129-98953E8F6366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Uncompetitive!$BF$77:$BU$77</c:f>
              <c:numCache>
                <c:formatCode>General</c:formatCode>
                <c:ptCount val="16"/>
                <c:pt idx="0">
                  <c:v>0.10640309651692707</c:v>
                </c:pt>
                <c:pt idx="1">
                  <c:v>0.12895718118925531</c:v>
                </c:pt>
                <c:pt idx="2">
                  <c:v>0.13459570235733737</c:v>
                </c:pt>
                <c:pt idx="3">
                  <c:v>0.14164385381743994</c:v>
                </c:pt>
                <c:pt idx="4">
                  <c:v>0.15045404314256813</c:v>
                </c:pt>
                <c:pt idx="5">
                  <c:v>0.16146677979897839</c:v>
                </c:pt>
                <c:pt idx="6">
                  <c:v>0.17523270061949123</c:v>
                </c:pt>
                <c:pt idx="7">
                  <c:v>0.19244010164513223</c:v>
                </c:pt>
                <c:pt idx="8">
                  <c:v>0.21394935292718353</c:v>
                </c:pt>
                <c:pt idx="9">
                  <c:v>0.24083591702974763</c:v>
                </c:pt>
                <c:pt idx="10">
                  <c:v>0.27444412215795277</c:v>
                </c:pt>
                <c:pt idx="11">
                  <c:v>0.31645437856820918</c:v>
                </c:pt>
                <c:pt idx="12">
                  <c:v>0.36896719908102965</c:v>
                </c:pt>
                <c:pt idx="13">
                  <c:v>0.4346082247220554</c:v>
                </c:pt>
                <c:pt idx="14">
                  <c:v>0.51665950677333738</c:v>
                </c:pt>
                <c:pt idx="15">
                  <c:v>0.61922360933743992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AF4F-4A15-A129-98953E8F6366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Uncompetitive!$BF$78:$BU$78</c:f>
              <c:numCache>
                <c:formatCode>General</c:formatCode>
                <c:ptCount val="16"/>
                <c:pt idx="0">
                  <c:v>0.11633720397949217</c:v>
                </c:pt>
                <c:pt idx="1">
                  <c:v>0.13889128865182035</c:v>
                </c:pt>
                <c:pt idx="2">
                  <c:v>0.14452980981990243</c:v>
                </c:pt>
                <c:pt idx="3">
                  <c:v>0.15157796128000497</c:v>
                </c:pt>
                <c:pt idx="4">
                  <c:v>0.1603881506051332</c:v>
                </c:pt>
                <c:pt idx="5">
                  <c:v>0.17140088726154346</c:v>
                </c:pt>
                <c:pt idx="6">
                  <c:v>0.18516680808205632</c:v>
                </c:pt>
                <c:pt idx="7">
                  <c:v>0.20237420910769729</c:v>
                </c:pt>
                <c:pt idx="8">
                  <c:v>0.2238834603897486</c:v>
                </c:pt>
                <c:pt idx="9">
                  <c:v>0.25077002449231267</c:v>
                </c:pt>
                <c:pt idx="10">
                  <c:v>0.28437822962051784</c:v>
                </c:pt>
                <c:pt idx="11">
                  <c:v>0.32638848603077425</c:v>
                </c:pt>
                <c:pt idx="12">
                  <c:v>0.37890130654359472</c:v>
                </c:pt>
                <c:pt idx="13">
                  <c:v>0.44454233218462041</c:v>
                </c:pt>
                <c:pt idx="14">
                  <c:v>0.52659361423590245</c:v>
                </c:pt>
                <c:pt idx="15">
                  <c:v>0.62915771680000498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AF4F-4A15-A129-98953E8F6366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Uncompetitive!$BF$79:$BU$79</c:f>
              <c:numCache>
                <c:formatCode>General</c:formatCode>
                <c:ptCount val="16"/>
                <c:pt idx="0">
                  <c:v>0.12875483830769854</c:v>
                </c:pt>
                <c:pt idx="1">
                  <c:v>0.15130892298002677</c:v>
                </c:pt>
                <c:pt idx="2">
                  <c:v>0.15694744414810882</c:v>
                </c:pt>
                <c:pt idx="3">
                  <c:v>0.16399559560821139</c:v>
                </c:pt>
                <c:pt idx="4">
                  <c:v>0.17280578493333956</c:v>
                </c:pt>
                <c:pt idx="5">
                  <c:v>0.18381852158974984</c:v>
                </c:pt>
                <c:pt idx="6">
                  <c:v>0.19758444241026266</c:v>
                </c:pt>
                <c:pt idx="7">
                  <c:v>0.21479184343590374</c:v>
                </c:pt>
                <c:pt idx="8">
                  <c:v>0.23630109471795499</c:v>
                </c:pt>
                <c:pt idx="9">
                  <c:v>0.26318765882051909</c:v>
                </c:pt>
                <c:pt idx="10">
                  <c:v>0.2967958639487242</c:v>
                </c:pt>
                <c:pt idx="11">
                  <c:v>0.33880612035898061</c:v>
                </c:pt>
                <c:pt idx="12">
                  <c:v>0.39131894087180108</c:v>
                </c:pt>
                <c:pt idx="13">
                  <c:v>0.45695996651282672</c:v>
                </c:pt>
                <c:pt idx="14">
                  <c:v>0.53901124856410876</c:v>
                </c:pt>
                <c:pt idx="15">
                  <c:v>0.6415753511282114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AF4F-4A15-A129-98953E8F6366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Uncompetitive!$BF$80:$BU$80</c:f>
              <c:numCache>
                <c:formatCode>General</c:formatCode>
                <c:ptCount val="16"/>
                <c:pt idx="0">
                  <c:v>0.14427688121795654</c:v>
                </c:pt>
                <c:pt idx="1">
                  <c:v>0.16683096589028473</c:v>
                </c:pt>
                <c:pt idx="2">
                  <c:v>0.17246948705836679</c:v>
                </c:pt>
                <c:pt idx="3">
                  <c:v>0.17951763851846936</c:v>
                </c:pt>
                <c:pt idx="4">
                  <c:v>0.18832782784359758</c:v>
                </c:pt>
                <c:pt idx="5">
                  <c:v>0.19934056450000784</c:v>
                </c:pt>
                <c:pt idx="6">
                  <c:v>0.21310648532052071</c:v>
                </c:pt>
                <c:pt idx="7">
                  <c:v>0.23031388634616168</c:v>
                </c:pt>
                <c:pt idx="8">
                  <c:v>0.25182313762821296</c:v>
                </c:pt>
                <c:pt idx="9">
                  <c:v>0.27870970173077703</c:v>
                </c:pt>
                <c:pt idx="10">
                  <c:v>0.31231790685898225</c:v>
                </c:pt>
                <c:pt idx="11">
                  <c:v>0.35432816326923872</c:v>
                </c:pt>
                <c:pt idx="12">
                  <c:v>0.40684098378205913</c:v>
                </c:pt>
                <c:pt idx="13">
                  <c:v>0.47248200942308477</c:v>
                </c:pt>
                <c:pt idx="14">
                  <c:v>0.55453329147436681</c:v>
                </c:pt>
                <c:pt idx="15">
                  <c:v>0.65709739403846934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AF4F-4A15-A129-98953E8F6366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Uncompetitive!$BF$81:$BU$81</c:f>
              <c:numCache>
                <c:formatCode>General</c:formatCode>
                <c:ptCount val="16"/>
                <c:pt idx="0">
                  <c:v>0.16367943485577896</c:v>
                </c:pt>
                <c:pt idx="1">
                  <c:v>0.18623351952810718</c:v>
                </c:pt>
                <c:pt idx="2">
                  <c:v>0.19187204069618924</c:v>
                </c:pt>
                <c:pt idx="3">
                  <c:v>0.19892019215629178</c:v>
                </c:pt>
                <c:pt idx="4">
                  <c:v>0.20773038148141998</c:v>
                </c:pt>
                <c:pt idx="5">
                  <c:v>0.21874311813783026</c:v>
                </c:pt>
                <c:pt idx="6">
                  <c:v>0.23250903895834313</c:v>
                </c:pt>
                <c:pt idx="7">
                  <c:v>0.2497164399839841</c:v>
                </c:pt>
                <c:pt idx="8">
                  <c:v>0.27122569126603541</c:v>
                </c:pt>
                <c:pt idx="9">
                  <c:v>0.29811225536859948</c:v>
                </c:pt>
                <c:pt idx="10">
                  <c:v>0.3317204604968047</c:v>
                </c:pt>
                <c:pt idx="11">
                  <c:v>0.37373071690706106</c:v>
                </c:pt>
                <c:pt idx="12">
                  <c:v>0.42624353741988147</c:v>
                </c:pt>
                <c:pt idx="13">
                  <c:v>0.49188456306090722</c:v>
                </c:pt>
                <c:pt idx="14">
                  <c:v>0.5739358451121892</c:v>
                </c:pt>
                <c:pt idx="15">
                  <c:v>0.67649994767629174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AF4F-4A15-A129-98953E8F6366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Uncompetitive!$BF$82:$BU$82</c:f>
              <c:numCache>
                <c:formatCode>General</c:formatCode>
                <c:ptCount val="16"/>
                <c:pt idx="0">
                  <c:v>0.18793262690305704</c:v>
                </c:pt>
                <c:pt idx="1">
                  <c:v>0.21048671157538523</c:v>
                </c:pt>
                <c:pt idx="2">
                  <c:v>0.21612523274346729</c:v>
                </c:pt>
                <c:pt idx="3">
                  <c:v>0.22317338420356989</c:v>
                </c:pt>
                <c:pt idx="4">
                  <c:v>0.23198357352869808</c:v>
                </c:pt>
                <c:pt idx="5">
                  <c:v>0.24299631018510831</c:v>
                </c:pt>
                <c:pt idx="6">
                  <c:v>0.25676223100562112</c:v>
                </c:pt>
                <c:pt idx="7">
                  <c:v>0.27396963203126218</c:v>
                </c:pt>
                <c:pt idx="8">
                  <c:v>0.29547888331331346</c:v>
                </c:pt>
                <c:pt idx="9">
                  <c:v>0.32236544741587764</c:v>
                </c:pt>
                <c:pt idx="10">
                  <c:v>0.3559736525440827</c:v>
                </c:pt>
                <c:pt idx="11">
                  <c:v>0.39798390895433911</c:v>
                </c:pt>
                <c:pt idx="12">
                  <c:v>0.45049672946715963</c:v>
                </c:pt>
                <c:pt idx="13">
                  <c:v>0.51613775510818527</c:v>
                </c:pt>
                <c:pt idx="14">
                  <c:v>0.59818903715946714</c:v>
                </c:pt>
                <c:pt idx="15">
                  <c:v>0.70075313972356978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AF4F-4A15-A129-98953E8F6366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Uncompetitive!$BF$83:$BU$83</c:f>
              <c:numCache>
                <c:formatCode>General</c:formatCode>
                <c:ptCount val="16"/>
                <c:pt idx="0">
                  <c:v>0.21824911696215457</c:v>
                </c:pt>
                <c:pt idx="1">
                  <c:v>0.24080320163448282</c:v>
                </c:pt>
                <c:pt idx="2">
                  <c:v>0.24644172280256482</c:v>
                </c:pt>
                <c:pt idx="3">
                  <c:v>0.25348987426266745</c:v>
                </c:pt>
                <c:pt idx="4">
                  <c:v>0.26230006358779567</c:v>
                </c:pt>
                <c:pt idx="5">
                  <c:v>0.2733128002442059</c:v>
                </c:pt>
                <c:pt idx="6">
                  <c:v>0.28707872106471871</c:v>
                </c:pt>
                <c:pt idx="7">
                  <c:v>0.30428612209035977</c:v>
                </c:pt>
                <c:pt idx="8">
                  <c:v>0.3257953733724111</c:v>
                </c:pt>
                <c:pt idx="9">
                  <c:v>0.35268193747497512</c:v>
                </c:pt>
                <c:pt idx="10">
                  <c:v>0.38629014260318029</c:v>
                </c:pt>
                <c:pt idx="11">
                  <c:v>0.42830039901343675</c:v>
                </c:pt>
                <c:pt idx="12">
                  <c:v>0.48081321952625711</c:v>
                </c:pt>
                <c:pt idx="13">
                  <c:v>0.54645424516728291</c:v>
                </c:pt>
                <c:pt idx="14">
                  <c:v>0.62850552721856479</c:v>
                </c:pt>
                <c:pt idx="15">
                  <c:v>0.73106962978266732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AF4F-4A15-A129-98953E8F6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Non-competitive'!$AP$69:$BE$69</c:f>
              <c:numCache>
                <c:formatCode>General</c:formatCode>
                <c:ptCount val="16"/>
                <c:pt idx="0">
                  <c:v>7.333406823304979E-2</c:v>
                </c:pt>
                <c:pt idx="1">
                  <c:v>9.5887637911962059E-2</c:v>
                </c:pt>
                <c:pt idx="2">
                  <c:v>0.10152603033169011</c:v>
                </c:pt>
                <c:pt idx="3">
                  <c:v>0.10857402085635021</c:v>
                </c:pt>
                <c:pt idx="4">
                  <c:v>0.11738400901217529</c:v>
                </c:pt>
                <c:pt idx="5">
                  <c:v>0.12839649420695665</c:v>
                </c:pt>
                <c:pt idx="6">
                  <c:v>0.14216210070043336</c:v>
                </c:pt>
                <c:pt idx="7">
                  <c:v>0.15936910881727923</c:v>
                </c:pt>
                <c:pt idx="8">
                  <c:v>0.18087786896333657</c:v>
                </c:pt>
                <c:pt idx="9">
                  <c:v>0.20776381914590827</c:v>
                </c:pt>
                <c:pt idx="10">
                  <c:v>0.24137125687412292</c:v>
                </c:pt>
                <c:pt idx="11">
                  <c:v>0.28338055403439116</c:v>
                </c:pt>
                <c:pt idx="12">
                  <c:v>0.3358921754847265</c:v>
                </c:pt>
                <c:pt idx="13">
                  <c:v>0.40153170229764562</c:v>
                </c:pt>
                <c:pt idx="14">
                  <c:v>0.48358111081379451</c:v>
                </c:pt>
                <c:pt idx="15">
                  <c:v>0.5861428714589807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17-4CEB-B175-4A244D01B42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Non-competitive'!$AP$70:$BE$70</c:f>
              <c:numCache>
                <c:formatCode>General</c:formatCode>
                <c:ptCount val="16"/>
                <c:pt idx="0">
                  <c:v>7.5000659453689889E-2</c:v>
                </c:pt>
                <c:pt idx="1">
                  <c:v>9.7554272024496083E-2</c:v>
                </c:pt>
                <c:pt idx="2">
                  <c:v>0.10319267516719763</c:v>
                </c:pt>
                <c:pt idx="3">
                  <c:v>0.11024067909557458</c:v>
                </c:pt>
                <c:pt idx="4">
                  <c:v>0.11905068400604575</c:v>
                </c:pt>
                <c:pt idx="5">
                  <c:v>0.13006319014413473</c:v>
                </c:pt>
                <c:pt idx="6">
                  <c:v>0.14382882281674589</c:v>
                </c:pt>
                <c:pt idx="7">
                  <c:v>0.16103586365750988</c:v>
                </c:pt>
                <c:pt idx="8">
                  <c:v>0.18254466470846487</c:v>
                </c:pt>
                <c:pt idx="9">
                  <c:v>0.20943066602215865</c:v>
                </c:pt>
                <c:pt idx="10">
                  <c:v>0.2430381676642758</c:v>
                </c:pt>
                <c:pt idx="11">
                  <c:v>0.28504754471692223</c:v>
                </c:pt>
                <c:pt idx="12">
                  <c:v>0.3375592660327304</c:v>
                </c:pt>
                <c:pt idx="13">
                  <c:v>0.40319891767749044</c:v>
                </c:pt>
                <c:pt idx="14">
                  <c:v>0.48524848223344058</c:v>
                </c:pt>
                <c:pt idx="15">
                  <c:v>0.58781043792837817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017-4CEB-B175-4A244D01B42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Non-competitive'!$AP$71:$BE$71</c:f>
              <c:numCache>
                <c:formatCode>General</c:formatCode>
                <c:ptCount val="16"/>
                <c:pt idx="0">
                  <c:v>7.7083898479489987E-2</c:v>
                </c:pt>
                <c:pt idx="1">
                  <c:v>9.963756466516363E-2</c:v>
                </c:pt>
                <c:pt idx="2">
                  <c:v>0.10527598121158203</c:v>
                </c:pt>
                <c:pt idx="3">
                  <c:v>0.11232400189460506</c:v>
                </c:pt>
                <c:pt idx="4">
                  <c:v>0.1211340277483838</c:v>
                </c:pt>
                <c:pt idx="5">
                  <c:v>0.13214656006560727</c:v>
                </c:pt>
                <c:pt idx="6">
                  <c:v>0.14591222546213659</c:v>
                </c:pt>
                <c:pt idx="7">
                  <c:v>0.16311930720779816</c:v>
                </c:pt>
                <c:pt idx="8">
                  <c:v>0.18462815938987523</c:v>
                </c:pt>
                <c:pt idx="9">
                  <c:v>0.21151422461747157</c:v>
                </c:pt>
                <c:pt idx="10">
                  <c:v>0.24512180615196694</c:v>
                </c:pt>
                <c:pt idx="11">
                  <c:v>0.28713128307008612</c:v>
                </c:pt>
                <c:pt idx="12">
                  <c:v>0.33964312921773521</c:v>
                </c:pt>
                <c:pt idx="13">
                  <c:v>0.4052829369022965</c:v>
                </c:pt>
                <c:pt idx="14">
                  <c:v>0.48733269650799815</c:v>
                </c:pt>
                <c:pt idx="15">
                  <c:v>0.58989489601512501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017-4CEB-B175-4A244D01B42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Non-competitive'!$AP$72:$BE$72</c:f>
              <c:numCache>
                <c:formatCode>General</c:formatCode>
                <c:ptCount val="16"/>
                <c:pt idx="0">
                  <c:v>7.9687947261740111E-2</c:v>
                </c:pt>
                <c:pt idx="1">
                  <c:v>0.10224168046599802</c:v>
                </c:pt>
                <c:pt idx="2">
                  <c:v>0.1078801137670625</c:v>
                </c:pt>
                <c:pt idx="3">
                  <c:v>0.1149281553933931</c:v>
                </c:pt>
                <c:pt idx="4">
                  <c:v>0.12373820742630633</c:v>
                </c:pt>
                <c:pt idx="5">
                  <c:v>0.13475077246744793</c:v>
                </c:pt>
                <c:pt idx="6">
                  <c:v>0.14851647876887489</c:v>
                </c:pt>
                <c:pt idx="7">
                  <c:v>0.16572361164565852</c:v>
                </c:pt>
                <c:pt idx="8">
                  <c:v>0.18723252774163815</c:v>
                </c:pt>
                <c:pt idx="9">
                  <c:v>0.21411867286161268</c:v>
                </c:pt>
                <c:pt idx="10">
                  <c:v>0.24772635426158082</c:v>
                </c:pt>
                <c:pt idx="11">
                  <c:v>0.28973595601154095</c:v>
                </c:pt>
                <c:pt idx="12">
                  <c:v>0.34224795819899118</c:v>
                </c:pt>
                <c:pt idx="13">
                  <c:v>0.40788796093330393</c:v>
                </c:pt>
                <c:pt idx="14">
                  <c:v>0.4899379643511948</c:v>
                </c:pt>
                <c:pt idx="15">
                  <c:v>0.59250046862355843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017-4CEB-B175-4A244D01B42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Non-competitive'!$AP$73:$BE$73</c:f>
              <c:numCache>
                <c:formatCode>General</c:formatCode>
                <c:ptCount val="16"/>
                <c:pt idx="0">
                  <c:v>8.2943008239552765E-2</c:v>
                </c:pt>
                <c:pt idx="1">
                  <c:v>0.10549682521704104</c:v>
                </c:pt>
                <c:pt idx="2">
                  <c:v>0.11113527946141311</c:v>
                </c:pt>
                <c:pt idx="3">
                  <c:v>0.11818334726687819</c:v>
                </c:pt>
                <c:pt idx="4">
                  <c:v>0.12699343202370958</c:v>
                </c:pt>
                <c:pt idx="5">
                  <c:v>0.13800603796974881</c:v>
                </c:pt>
                <c:pt idx="6">
                  <c:v>0.15177179540229777</c:v>
                </c:pt>
                <c:pt idx="7">
                  <c:v>0.16897899219298401</c:v>
                </c:pt>
                <c:pt idx="8">
                  <c:v>0.19048798818134183</c:v>
                </c:pt>
                <c:pt idx="9">
                  <c:v>0.21737423316678914</c:v>
                </c:pt>
                <c:pt idx="10">
                  <c:v>0.2509820393985982</c:v>
                </c:pt>
                <c:pt idx="11">
                  <c:v>0.29299179718835949</c:v>
                </c:pt>
                <c:pt idx="12">
                  <c:v>0.34550399442556123</c:v>
                </c:pt>
                <c:pt idx="13">
                  <c:v>0.41114424097206326</c:v>
                </c:pt>
                <c:pt idx="14">
                  <c:v>0.49319454915519084</c:v>
                </c:pt>
                <c:pt idx="15">
                  <c:v>0.59575743438410045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017-4CEB-B175-4A244D01B42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Non-competitive'!$AP$74:$BE$74</c:f>
              <c:numCache>
                <c:formatCode>General</c:formatCode>
                <c:ptCount val="16"/>
                <c:pt idx="0">
                  <c:v>8.701183446181858E-2</c:v>
                </c:pt>
                <c:pt idx="1">
                  <c:v>0.10956575615584482</c:v>
                </c:pt>
                <c:pt idx="2">
                  <c:v>0.1152042365793514</c:v>
                </c:pt>
                <c:pt idx="3">
                  <c:v>0.12225233710873458</c:v>
                </c:pt>
                <c:pt idx="4">
                  <c:v>0.13106246277046357</c:v>
                </c:pt>
                <c:pt idx="5">
                  <c:v>0.14207511984762486</c:v>
                </c:pt>
                <c:pt idx="6">
                  <c:v>0.1558409411940764</c:v>
                </c:pt>
                <c:pt idx="7">
                  <c:v>0.17304821787714084</c:v>
                </c:pt>
                <c:pt idx="8">
                  <c:v>0.1945573137309714</c:v>
                </c:pt>
                <c:pt idx="9">
                  <c:v>0.22144368354825963</c:v>
                </c:pt>
                <c:pt idx="10">
                  <c:v>0.25505164581986989</c:v>
                </c:pt>
                <c:pt idx="11">
                  <c:v>0.2970615986593827</c:v>
                </c:pt>
                <c:pt idx="12">
                  <c:v>0.34957403970877376</c:v>
                </c:pt>
                <c:pt idx="13">
                  <c:v>0.4152145910205125</c:v>
                </c:pt>
                <c:pt idx="14">
                  <c:v>0.4972652801601859</c:v>
                </c:pt>
                <c:pt idx="15">
                  <c:v>0.59982864158477778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017-4CEB-B175-4A244D01B42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Non-competitive'!$AP$75:$BE$75</c:f>
              <c:numCache>
                <c:formatCode>General</c:formatCode>
                <c:ptCount val="16"/>
                <c:pt idx="0">
                  <c:v>9.2097867239650841E-2</c:v>
                </c:pt>
                <c:pt idx="1">
                  <c:v>0.11465191982934957</c:v>
                </c:pt>
                <c:pt idx="2">
                  <c:v>0.12029043297677423</c:v>
                </c:pt>
                <c:pt idx="3">
                  <c:v>0.12733857441105506</c:v>
                </c:pt>
                <c:pt idx="4">
                  <c:v>0.13614875120390613</c:v>
                </c:pt>
                <c:pt idx="5">
                  <c:v>0.14716147219496994</c:v>
                </c:pt>
                <c:pt idx="6">
                  <c:v>0.1609273734337997</c:v>
                </c:pt>
                <c:pt idx="7">
                  <c:v>0.17813474998233692</c:v>
                </c:pt>
                <c:pt idx="8">
                  <c:v>0.19964397066800843</c:v>
                </c:pt>
                <c:pt idx="9">
                  <c:v>0.22653049652509782</c:v>
                </c:pt>
                <c:pt idx="10">
                  <c:v>0.26013865384645957</c:v>
                </c:pt>
                <c:pt idx="11">
                  <c:v>0.30214885049816165</c:v>
                </c:pt>
                <c:pt idx="12">
                  <c:v>0.35466159631278943</c:v>
                </c:pt>
                <c:pt idx="13">
                  <c:v>0.42030252858107403</c:v>
                </c:pt>
                <c:pt idx="14">
                  <c:v>0.50235369391642981</c:v>
                </c:pt>
                <c:pt idx="15">
                  <c:v>0.60491765058562452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017-4CEB-B175-4A244D01B42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Non-competitive'!$AP$76:$BE$76</c:f>
              <c:numCache>
                <c:formatCode>General</c:formatCode>
                <c:ptCount val="16"/>
                <c:pt idx="0">
                  <c:v>9.8455408211941195E-2</c:v>
                </c:pt>
                <c:pt idx="1">
                  <c:v>0.12100962442123046</c:v>
                </c:pt>
                <c:pt idx="2">
                  <c:v>0.12664817847355278</c:v>
                </c:pt>
                <c:pt idx="3">
                  <c:v>0.13369637103895568</c:v>
                </c:pt>
                <c:pt idx="4">
                  <c:v>0.14250661174570928</c:v>
                </c:pt>
                <c:pt idx="5">
                  <c:v>0.15351941262915131</c:v>
                </c:pt>
                <c:pt idx="6">
                  <c:v>0.16728541373345379</c:v>
                </c:pt>
                <c:pt idx="7">
                  <c:v>0.18449291511383195</c:v>
                </c:pt>
                <c:pt idx="8">
                  <c:v>0.20600229183930466</c:v>
                </c:pt>
                <c:pt idx="9">
                  <c:v>0.23288901274614551</c:v>
                </c:pt>
                <c:pt idx="10">
                  <c:v>0.26649741387969661</c:v>
                </c:pt>
                <c:pt idx="11">
                  <c:v>0.3085079152966354</c:v>
                </c:pt>
                <c:pt idx="12">
                  <c:v>0.36102104206780894</c:v>
                </c:pt>
                <c:pt idx="13">
                  <c:v>0.42666245053177598</c:v>
                </c:pt>
                <c:pt idx="14">
                  <c:v>0.50871421111173454</c:v>
                </c:pt>
                <c:pt idx="15">
                  <c:v>0.61127891183668281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017-4CEB-B175-4A244D01B42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Non-competitive'!$AP$77:$BE$77</c:f>
              <c:numCache>
                <c:formatCode>General</c:formatCode>
                <c:ptCount val="16"/>
                <c:pt idx="0">
                  <c:v>0.10640233442730414</c:v>
                </c:pt>
                <c:pt idx="1">
                  <c:v>0.1289567551610816</c:v>
                </c:pt>
                <c:pt idx="2">
                  <c:v>0.13459536034452596</c:v>
                </c:pt>
                <c:pt idx="3">
                  <c:v>0.14164361682383142</c:v>
                </c:pt>
                <c:pt idx="4">
                  <c:v>0.15045393742296326</c:v>
                </c:pt>
                <c:pt idx="5">
                  <c:v>0.16146683817187804</c:v>
                </c:pt>
                <c:pt idx="6">
                  <c:v>0.1752329641080215</c:v>
                </c:pt>
                <c:pt idx="7">
                  <c:v>0.19244062152820079</c:v>
                </c:pt>
                <c:pt idx="8">
                  <c:v>0.21395019330342493</c:v>
                </c:pt>
                <c:pt idx="9">
                  <c:v>0.24083715802245517</c:v>
                </c:pt>
                <c:pt idx="10">
                  <c:v>0.27444586392124298</c:v>
                </c:pt>
                <c:pt idx="11">
                  <c:v>0.31645674629472764</c:v>
                </c:pt>
                <c:pt idx="12">
                  <c:v>0.36897034926158345</c:v>
                </c:pt>
                <c:pt idx="13">
                  <c:v>0.43461235297015333</c:v>
                </c:pt>
                <c:pt idx="14">
                  <c:v>0.51666485760586556</c:v>
                </c:pt>
                <c:pt idx="15">
                  <c:v>0.61923048840050599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017-4CEB-B175-4A244D01B42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Non-competitive'!$AP$78:$BE$78</c:f>
              <c:numCache>
                <c:formatCode>General</c:formatCode>
                <c:ptCount val="16"/>
                <c:pt idx="0">
                  <c:v>0.11633599219650781</c:v>
                </c:pt>
                <c:pt idx="1">
                  <c:v>0.13889066858589555</c:v>
                </c:pt>
                <c:pt idx="2">
                  <c:v>0.14452933768324244</c:v>
                </c:pt>
                <c:pt idx="3">
                  <c:v>0.15157767405492611</c:v>
                </c:pt>
                <c:pt idx="4">
                  <c:v>0.16038809451953068</c:v>
                </c:pt>
                <c:pt idx="5">
                  <c:v>0.17140112010028644</c:v>
                </c:pt>
                <c:pt idx="6">
                  <c:v>0.18516740207623106</c:v>
                </c:pt>
                <c:pt idx="7">
                  <c:v>0.20237525454616181</c:v>
                </c:pt>
                <c:pt idx="8">
                  <c:v>0.22388507013357534</c:v>
                </c:pt>
                <c:pt idx="9">
                  <c:v>0.25077233961784223</c:v>
                </c:pt>
                <c:pt idx="10">
                  <c:v>0.28438142647317588</c:v>
                </c:pt>
                <c:pt idx="11">
                  <c:v>0.32639278504234281</c:v>
                </c:pt>
                <c:pt idx="12">
                  <c:v>0.37890698325380157</c:v>
                </c:pt>
                <c:pt idx="13">
                  <c:v>0.44454973101812506</c:v>
                </c:pt>
                <c:pt idx="14">
                  <c:v>0.52660316572352939</c:v>
                </c:pt>
                <c:pt idx="15">
                  <c:v>0.62916995910528462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017-4CEB-B175-4A244D01B42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Non-competitive'!$AP$79:$BE$79</c:f>
              <c:numCache>
                <c:formatCode>General</c:formatCode>
                <c:ptCount val="16"/>
                <c:pt idx="0">
                  <c:v>0.12875306440801237</c:v>
                </c:pt>
                <c:pt idx="1">
                  <c:v>0.15130806036691294</c:v>
                </c:pt>
                <c:pt idx="2">
                  <c:v>0.15694680935663802</c:v>
                </c:pt>
                <c:pt idx="3">
                  <c:v>0.16399524559379447</c:v>
                </c:pt>
                <c:pt idx="4">
                  <c:v>0.17280579089023995</c:v>
                </c:pt>
                <c:pt idx="5">
                  <c:v>0.18381897251079687</c:v>
                </c:pt>
                <c:pt idx="6">
                  <c:v>0.19758544953649301</c:v>
                </c:pt>
                <c:pt idx="7">
                  <c:v>0.21479354581861315</c:v>
                </c:pt>
                <c:pt idx="8">
                  <c:v>0.2363036661712633</c:v>
                </c:pt>
                <c:pt idx="9">
                  <c:v>0.26319131661207606</c:v>
                </c:pt>
                <c:pt idx="10">
                  <c:v>0.29680087966309204</c:v>
                </c:pt>
                <c:pt idx="11">
                  <c:v>0.33881283347686186</c:v>
                </c:pt>
                <c:pt idx="12">
                  <c:v>0.39132777574407418</c:v>
                </c:pt>
                <c:pt idx="13">
                  <c:v>0.45697145357808971</c:v>
                </c:pt>
                <c:pt idx="14">
                  <c:v>0.53902605087060895</c:v>
                </c:pt>
                <c:pt idx="15">
                  <c:v>0.64159429748625807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5017-4CEB-B175-4A244D01B42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Non-competitive'!$AP$80:$BE$80</c:f>
              <c:numCache>
                <c:formatCode>General</c:formatCode>
                <c:ptCount val="16"/>
                <c:pt idx="0">
                  <c:v>0.14427440467239311</c:v>
                </c:pt>
                <c:pt idx="1">
                  <c:v>0.16682980009318465</c:v>
                </c:pt>
                <c:pt idx="2">
                  <c:v>0.17246864894838254</c:v>
                </c:pt>
                <c:pt idx="3">
                  <c:v>0.17951721001737991</c:v>
                </c:pt>
                <c:pt idx="4">
                  <c:v>0.18832791135362659</c:v>
                </c:pt>
                <c:pt idx="5">
                  <c:v>0.199341288023935</c:v>
                </c:pt>
                <c:pt idx="6">
                  <c:v>0.21310800886182044</c:v>
                </c:pt>
                <c:pt idx="7">
                  <c:v>0.23031640990917723</c:v>
                </c:pt>
                <c:pt idx="8">
                  <c:v>0.25182691121837325</c:v>
                </c:pt>
                <c:pt idx="9">
                  <c:v>0.27871503785486834</c:v>
                </c:pt>
                <c:pt idx="10">
                  <c:v>0.31232519615048715</c:v>
                </c:pt>
                <c:pt idx="11">
                  <c:v>0.35433789402001059</c:v>
                </c:pt>
                <c:pt idx="12">
                  <c:v>0.406853766356915</c:v>
                </c:pt>
                <c:pt idx="13">
                  <c:v>0.4724986067780455</c:v>
                </c:pt>
                <c:pt idx="14">
                  <c:v>0.55455465730445852</c:v>
                </c:pt>
                <c:pt idx="15">
                  <c:v>0.65712472046247483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5017-4CEB-B175-4A244D01B42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Non-competitive'!$AP$81:$BF$81</c:f>
              <c:numCache>
                <c:formatCode>General</c:formatCode>
                <c:ptCount val="17"/>
                <c:pt idx="0">
                  <c:v>0.16367608000286898</c:v>
                </c:pt>
                <c:pt idx="1">
                  <c:v>0.18623197475102438</c:v>
                </c:pt>
                <c:pt idx="2">
                  <c:v>0.19187094843806318</c:v>
                </c:pt>
                <c:pt idx="3">
                  <c:v>0.19891966554686169</c:v>
                </c:pt>
                <c:pt idx="4">
                  <c:v>0.20773056193285991</c:v>
                </c:pt>
                <c:pt idx="5">
                  <c:v>0.21874418241535762</c:v>
                </c:pt>
                <c:pt idx="6">
                  <c:v>0.2325112080184798</c:v>
                </c:pt>
                <c:pt idx="7">
                  <c:v>0.24971999002238243</c:v>
                </c:pt>
                <c:pt idx="8">
                  <c:v>0.27123096752726078</c:v>
                </c:pt>
                <c:pt idx="9">
                  <c:v>0.2981196894083587</c:v>
                </c:pt>
                <c:pt idx="10">
                  <c:v>0.33173059175973119</c:v>
                </c:pt>
                <c:pt idx="11">
                  <c:v>0.37374421969894656</c:v>
                </c:pt>
                <c:pt idx="12">
                  <c:v>0.42626125462296605</c:v>
                </c:pt>
                <c:pt idx="13">
                  <c:v>0.49190754827799021</c:v>
                </c:pt>
                <c:pt idx="14">
                  <c:v>0.57396541534677059</c:v>
                </c:pt>
                <c:pt idx="15">
                  <c:v>0.67653774918274601</c:v>
                </c:pt>
                <c:pt idx="16">
                  <c:v>0.16367943485577896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5017-4CEB-B175-4A244D01B42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Non-competitive'!$AP$82:$BE$82</c:f>
              <c:numCache>
                <c:formatCode>General</c:formatCode>
                <c:ptCount val="16"/>
                <c:pt idx="0">
                  <c:v>0.18792817416596386</c:v>
                </c:pt>
                <c:pt idx="1">
                  <c:v>0.21048469307332393</c:v>
                </c:pt>
                <c:pt idx="2">
                  <c:v>0.21612382280016396</c:v>
                </c:pt>
                <c:pt idx="3">
                  <c:v>0.22317273495871395</c:v>
                </c:pt>
                <c:pt idx="4">
                  <c:v>0.23198387515690144</c:v>
                </c:pt>
                <c:pt idx="5">
                  <c:v>0.24299780040463587</c:v>
                </c:pt>
                <c:pt idx="6">
                  <c:v>0.25676520696430383</c:v>
                </c:pt>
                <c:pt idx="7">
                  <c:v>0.27397446516388885</c:v>
                </c:pt>
                <c:pt idx="8">
                  <c:v>0.29548603791337008</c:v>
                </c:pt>
                <c:pt idx="9">
                  <c:v>0.32237550385022162</c:v>
                </c:pt>
                <c:pt idx="10">
                  <c:v>0.35598733627128609</c:v>
                </c:pt>
                <c:pt idx="11">
                  <c:v>0.39800212679761654</c:v>
                </c:pt>
                <c:pt idx="12">
                  <c:v>0.45052061495552975</c:v>
                </c:pt>
                <c:pt idx="13">
                  <c:v>0.51616872515292123</c:v>
                </c:pt>
                <c:pt idx="14">
                  <c:v>0.59822886289966037</c:v>
                </c:pt>
                <c:pt idx="15">
                  <c:v>0.70080403508308464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5017-4CEB-B175-4A244D01B42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Non-competitive'!$AP$83:$BE$83</c:f>
              <c:numCache>
                <c:formatCode>General</c:formatCode>
                <c:ptCount val="16"/>
                <c:pt idx="0">
                  <c:v>0.21824329186983243</c:v>
                </c:pt>
                <c:pt idx="1">
                  <c:v>0.24080059097619841</c:v>
                </c:pt>
                <c:pt idx="2">
                  <c:v>0.24643991575278987</c:v>
                </c:pt>
                <c:pt idx="3">
                  <c:v>0.25348907172352925</c:v>
                </c:pt>
                <c:pt idx="4">
                  <c:v>0.26230051668695337</c:v>
                </c:pt>
                <c:pt idx="5">
                  <c:v>0.27331482289123366</c:v>
                </c:pt>
                <c:pt idx="6">
                  <c:v>0.28708270564658395</c:v>
                </c:pt>
                <c:pt idx="7">
                  <c:v>0.3042925590907718</c:v>
                </c:pt>
                <c:pt idx="8">
                  <c:v>0.32580487589600665</c:v>
                </c:pt>
                <c:pt idx="9">
                  <c:v>0.35269527190255023</c:v>
                </c:pt>
                <c:pt idx="10">
                  <c:v>0.38630826691072973</c:v>
                </c:pt>
                <c:pt idx="11">
                  <c:v>0.42832451067095395</c:v>
                </c:pt>
                <c:pt idx="12">
                  <c:v>0.48084481537123441</c:v>
                </c:pt>
                <c:pt idx="13">
                  <c:v>0.54649519624658482</c:v>
                </c:pt>
                <c:pt idx="14">
                  <c:v>0.62855817234077282</c:v>
                </c:pt>
                <c:pt idx="15">
                  <c:v>0.73113689245850799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5017-4CEB-B175-4A244D01B422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Non-competitive'!$BF$69:$BU$69</c:f>
              <c:numCache>
                <c:formatCode>General</c:formatCode>
                <c:ptCount val="16"/>
                <c:pt idx="0">
                  <c:v>7.3333333333333348E-2</c:v>
                </c:pt>
                <c:pt idx="1">
                  <c:v>9.5887418005661557E-2</c:v>
                </c:pt>
                <c:pt idx="2">
                  <c:v>0.10152593917374363</c:v>
                </c:pt>
                <c:pt idx="3">
                  <c:v>0.1085740906338462</c:v>
                </c:pt>
                <c:pt idx="4">
                  <c:v>0.11738427995897438</c:v>
                </c:pt>
                <c:pt idx="5">
                  <c:v>0.12839701661538466</c:v>
                </c:pt>
                <c:pt idx="6">
                  <c:v>0.1421629374358975</c:v>
                </c:pt>
                <c:pt idx="7">
                  <c:v>0.1593703384615385</c:v>
                </c:pt>
                <c:pt idx="8">
                  <c:v>0.18087958974358981</c:v>
                </c:pt>
                <c:pt idx="9">
                  <c:v>0.20776615384615388</c:v>
                </c:pt>
                <c:pt idx="10">
                  <c:v>0.24137435897435905</c:v>
                </c:pt>
                <c:pt idx="11">
                  <c:v>0.28338461538461546</c:v>
                </c:pt>
                <c:pt idx="12">
                  <c:v>0.33589743589743587</c:v>
                </c:pt>
                <c:pt idx="13">
                  <c:v>0.40153846153846157</c:v>
                </c:pt>
                <c:pt idx="14">
                  <c:v>0.48358974358974355</c:v>
                </c:pt>
                <c:pt idx="15">
                  <c:v>0.58615384615384603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5017-4CEB-B175-4A244D01B42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Non-competitive'!$BF$70:$BU$70</c:f>
              <c:numCache>
                <c:formatCode>General</c:formatCode>
                <c:ptCount val="16"/>
                <c:pt idx="0">
                  <c:v>7.5000000000000011E-2</c:v>
                </c:pt>
                <c:pt idx="1">
                  <c:v>9.7554084672328234E-2</c:v>
                </c:pt>
                <c:pt idx="2">
                  <c:v>0.10319260584041028</c:v>
                </c:pt>
                <c:pt idx="3">
                  <c:v>0.11024075730051287</c:v>
                </c:pt>
                <c:pt idx="4">
                  <c:v>0.11905094662564106</c:v>
                </c:pt>
                <c:pt idx="5">
                  <c:v>0.13006368328205134</c:v>
                </c:pt>
                <c:pt idx="6">
                  <c:v>0.14382960410256415</c:v>
                </c:pt>
                <c:pt idx="7">
                  <c:v>0.16103700512820518</c:v>
                </c:pt>
                <c:pt idx="8">
                  <c:v>0.18254625641025646</c:v>
                </c:pt>
                <c:pt idx="9">
                  <c:v>0.20943282051282058</c:v>
                </c:pt>
                <c:pt idx="10">
                  <c:v>0.24304102564102575</c:v>
                </c:pt>
                <c:pt idx="11">
                  <c:v>0.28505128205128211</c:v>
                </c:pt>
                <c:pt idx="12">
                  <c:v>0.33756410256410257</c:v>
                </c:pt>
                <c:pt idx="13">
                  <c:v>0.40320512820512822</c:v>
                </c:pt>
                <c:pt idx="14">
                  <c:v>0.48525641025641031</c:v>
                </c:pt>
                <c:pt idx="15">
                  <c:v>0.58782051282051284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5017-4CEB-B175-4A244D01B42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Non-competitive'!$BF$71:$BU$71</c:f>
              <c:numCache>
                <c:formatCode>General</c:formatCode>
                <c:ptCount val="16"/>
                <c:pt idx="0">
                  <c:v>7.7083333333333323E-2</c:v>
                </c:pt>
                <c:pt idx="1">
                  <c:v>9.963741800566156E-2</c:v>
                </c:pt>
                <c:pt idx="2">
                  <c:v>0.10527593917374363</c:v>
                </c:pt>
                <c:pt idx="3">
                  <c:v>0.11232409063384619</c:v>
                </c:pt>
                <c:pt idx="4">
                  <c:v>0.12113427995897438</c:v>
                </c:pt>
                <c:pt idx="5">
                  <c:v>0.13214701661538467</c:v>
                </c:pt>
                <c:pt idx="6">
                  <c:v>0.14591293743589751</c:v>
                </c:pt>
                <c:pt idx="7">
                  <c:v>0.16312033846153853</c:v>
                </c:pt>
                <c:pt idx="8">
                  <c:v>0.18462958974358981</c:v>
                </c:pt>
                <c:pt idx="9">
                  <c:v>0.21151615384615391</c:v>
                </c:pt>
                <c:pt idx="10">
                  <c:v>0.24512435897435905</c:v>
                </c:pt>
                <c:pt idx="11">
                  <c:v>0.28713461538461543</c:v>
                </c:pt>
                <c:pt idx="12">
                  <c:v>0.33964743589743596</c:v>
                </c:pt>
                <c:pt idx="13">
                  <c:v>0.4052884615384616</c:v>
                </c:pt>
                <c:pt idx="14">
                  <c:v>0.48733974358974358</c:v>
                </c:pt>
                <c:pt idx="15">
                  <c:v>0.58990384615384617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5017-4CEB-B175-4A244D01B42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Non-competitive'!$BF$72:$BU$72</c:f>
              <c:numCache>
                <c:formatCode>General</c:formatCode>
                <c:ptCount val="16"/>
                <c:pt idx="0">
                  <c:v>7.9687499999999994E-2</c:v>
                </c:pt>
                <c:pt idx="1">
                  <c:v>0.10224158467232822</c:v>
                </c:pt>
                <c:pt idx="2">
                  <c:v>0.10788010584041027</c:v>
                </c:pt>
                <c:pt idx="3">
                  <c:v>0.11492825730051283</c:v>
                </c:pt>
                <c:pt idx="4">
                  <c:v>0.12373844662564105</c:v>
                </c:pt>
                <c:pt idx="5">
                  <c:v>0.13475118328205135</c:v>
                </c:pt>
                <c:pt idx="6">
                  <c:v>0.14851710410256416</c:v>
                </c:pt>
                <c:pt idx="7">
                  <c:v>0.16572450512820519</c:v>
                </c:pt>
                <c:pt idx="8">
                  <c:v>0.18723375641025647</c:v>
                </c:pt>
                <c:pt idx="9">
                  <c:v>0.21412032051282059</c:v>
                </c:pt>
                <c:pt idx="10">
                  <c:v>0.24772852564102571</c:v>
                </c:pt>
                <c:pt idx="11">
                  <c:v>0.28973878205128217</c:v>
                </c:pt>
                <c:pt idx="12">
                  <c:v>0.34225160256410259</c:v>
                </c:pt>
                <c:pt idx="13">
                  <c:v>0.40789262820512834</c:v>
                </c:pt>
                <c:pt idx="14">
                  <c:v>0.48994391025641032</c:v>
                </c:pt>
                <c:pt idx="15">
                  <c:v>0.59250801282051269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5017-4CEB-B175-4A244D01B42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Non-competitive'!$BF$73:$BU$73</c:f>
              <c:numCache>
                <c:formatCode>General</c:formatCode>
                <c:ptCount val="16"/>
                <c:pt idx="0">
                  <c:v>8.2942708333333337E-2</c:v>
                </c:pt>
                <c:pt idx="1">
                  <c:v>0.10549679300566155</c:v>
                </c:pt>
                <c:pt idx="2">
                  <c:v>0.1111353141737436</c:v>
                </c:pt>
                <c:pt idx="3">
                  <c:v>0.11818346563384617</c:v>
                </c:pt>
                <c:pt idx="4">
                  <c:v>0.12699365495897438</c:v>
                </c:pt>
                <c:pt idx="5">
                  <c:v>0.13800639161538464</c:v>
                </c:pt>
                <c:pt idx="6">
                  <c:v>0.15177231243589745</c:v>
                </c:pt>
                <c:pt idx="7">
                  <c:v>0.16897971346153851</c:v>
                </c:pt>
                <c:pt idx="8">
                  <c:v>0.19048896474358981</c:v>
                </c:pt>
                <c:pt idx="9">
                  <c:v>0.21737552884615391</c:v>
                </c:pt>
                <c:pt idx="10">
                  <c:v>0.25098373397435902</c:v>
                </c:pt>
                <c:pt idx="11">
                  <c:v>0.29299399038461543</c:v>
                </c:pt>
                <c:pt idx="12">
                  <c:v>0.34550681089743596</c:v>
                </c:pt>
                <c:pt idx="13">
                  <c:v>0.41114783653846165</c:v>
                </c:pt>
                <c:pt idx="14">
                  <c:v>0.49319911858974363</c:v>
                </c:pt>
                <c:pt idx="15">
                  <c:v>0.59576322115384617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5017-4CEB-B175-4A244D01B42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Non-competitive'!$BF$74:$BU$74</c:f>
              <c:numCache>
                <c:formatCode>General</c:formatCode>
                <c:ptCount val="16"/>
                <c:pt idx="0">
                  <c:v>8.7011718749999994E-2</c:v>
                </c:pt>
                <c:pt idx="1">
                  <c:v>0.1095658034223282</c:v>
                </c:pt>
                <c:pt idx="2">
                  <c:v>0.11520432459041027</c:v>
                </c:pt>
                <c:pt idx="3">
                  <c:v>0.12225247605051283</c:v>
                </c:pt>
                <c:pt idx="4">
                  <c:v>0.13106266537564104</c:v>
                </c:pt>
                <c:pt idx="5">
                  <c:v>0.1420754020320513</c:v>
                </c:pt>
                <c:pt idx="6">
                  <c:v>0.15584132285256411</c:v>
                </c:pt>
                <c:pt idx="7">
                  <c:v>0.17304872387820516</c:v>
                </c:pt>
                <c:pt idx="8">
                  <c:v>0.19455797516025641</c:v>
                </c:pt>
                <c:pt idx="9">
                  <c:v>0.22144453926282057</c:v>
                </c:pt>
                <c:pt idx="10">
                  <c:v>0.25505274439102571</c:v>
                </c:pt>
                <c:pt idx="11">
                  <c:v>0.29706300080128212</c:v>
                </c:pt>
                <c:pt idx="12">
                  <c:v>0.34957582131410259</c:v>
                </c:pt>
                <c:pt idx="13">
                  <c:v>0.41521684695512823</c:v>
                </c:pt>
                <c:pt idx="14">
                  <c:v>0.49726812900641032</c:v>
                </c:pt>
                <c:pt idx="15">
                  <c:v>0.5998322315705128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5017-4CEB-B175-4A244D01B42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Non-competitive'!$BF$75:$BU$75</c:f>
              <c:numCache>
                <c:formatCode>General</c:formatCode>
                <c:ptCount val="16"/>
                <c:pt idx="0">
                  <c:v>9.2097981770833337E-2</c:v>
                </c:pt>
                <c:pt idx="1">
                  <c:v>0.11465206644316153</c:v>
                </c:pt>
                <c:pt idx="2">
                  <c:v>0.12029058761124362</c:v>
                </c:pt>
                <c:pt idx="3">
                  <c:v>0.12733873907134616</c:v>
                </c:pt>
                <c:pt idx="4">
                  <c:v>0.13614892839647438</c:v>
                </c:pt>
                <c:pt idx="5">
                  <c:v>0.14716166505288464</c:v>
                </c:pt>
                <c:pt idx="6">
                  <c:v>0.16092758587339748</c:v>
                </c:pt>
                <c:pt idx="7">
                  <c:v>0.17813498689903851</c:v>
                </c:pt>
                <c:pt idx="8">
                  <c:v>0.19964423818108978</c:v>
                </c:pt>
                <c:pt idx="9">
                  <c:v>0.22653080228365391</c:v>
                </c:pt>
                <c:pt idx="10">
                  <c:v>0.26013900741185908</c:v>
                </c:pt>
                <c:pt idx="11">
                  <c:v>0.30214926382211549</c:v>
                </c:pt>
                <c:pt idx="12">
                  <c:v>0.35466208433493596</c:v>
                </c:pt>
                <c:pt idx="13">
                  <c:v>0.42030310997596165</c:v>
                </c:pt>
                <c:pt idx="14">
                  <c:v>0.50235439202724363</c:v>
                </c:pt>
                <c:pt idx="15">
                  <c:v>0.60491849459134606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5017-4CEB-B175-4A244D01B42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Non-competitive'!$BF$76:$BU$76</c:f>
              <c:numCache>
                <c:formatCode>General</c:formatCode>
                <c:ptCount val="16"/>
                <c:pt idx="0">
                  <c:v>9.8455810546874981E-2</c:v>
                </c:pt>
                <c:pt idx="1">
                  <c:v>0.1210098952192032</c:v>
                </c:pt>
                <c:pt idx="2">
                  <c:v>0.12664841638728527</c:v>
                </c:pt>
                <c:pt idx="3">
                  <c:v>0.13369656784738781</c:v>
                </c:pt>
                <c:pt idx="4">
                  <c:v>0.14250675717251604</c:v>
                </c:pt>
                <c:pt idx="5">
                  <c:v>0.15351949382892632</c:v>
                </c:pt>
                <c:pt idx="6">
                  <c:v>0.16728541464943913</c:v>
                </c:pt>
                <c:pt idx="7">
                  <c:v>0.18449281567508016</c:v>
                </c:pt>
                <c:pt idx="8">
                  <c:v>0.20600206695713144</c:v>
                </c:pt>
                <c:pt idx="9">
                  <c:v>0.23288863105969554</c:v>
                </c:pt>
                <c:pt idx="10">
                  <c:v>0.26649683618790071</c:v>
                </c:pt>
                <c:pt idx="11">
                  <c:v>0.30850709259815706</c:v>
                </c:pt>
                <c:pt idx="12">
                  <c:v>0.36101991311097759</c:v>
                </c:pt>
                <c:pt idx="13">
                  <c:v>0.42666093875200334</c:v>
                </c:pt>
                <c:pt idx="14">
                  <c:v>0.50871222080328538</c:v>
                </c:pt>
                <c:pt idx="15">
                  <c:v>0.6112763233673878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5017-4CEB-B175-4A244D01B42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Non-competitive'!$BF$77:$BU$77</c:f>
              <c:numCache>
                <c:formatCode>General</c:formatCode>
                <c:ptCount val="16"/>
                <c:pt idx="0">
                  <c:v>0.10640309651692707</c:v>
                </c:pt>
                <c:pt idx="1">
                  <c:v>0.12895718118925531</c:v>
                </c:pt>
                <c:pt idx="2">
                  <c:v>0.13459570235733737</c:v>
                </c:pt>
                <c:pt idx="3">
                  <c:v>0.14164385381743994</c:v>
                </c:pt>
                <c:pt idx="4">
                  <c:v>0.15045404314256813</c:v>
                </c:pt>
                <c:pt idx="5">
                  <c:v>0.16146677979897839</c:v>
                </c:pt>
                <c:pt idx="6">
                  <c:v>0.17523270061949123</c:v>
                </c:pt>
                <c:pt idx="7">
                  <c:v>0.19244010164513223</c:v>
                </c:pt>
                <c:pt idx="8">
                  <c:v>0.21394935292718353</c:v>
                </c:pt>
                <c:pt idx="9">
                  <c:v>0.24083591702974763</c:v>
                </c:pt>
                <c:pt idx="10">
                  <c:v>0.27444412215795277</c:v>
                </c:pt>
                <c:pt idx="11">
                  <c:v>0.31645437856820918</c:v>
                </c:pt>
                <c:pt idx="12">
                  <c:v>0.36896719908102965</c:v>
                </c:pt>
                <c:pt idx="13">
                  <c:v>0.4346082247220554</c:v>
                </c:pt>
                <c:pt idx="14">
                  <c:v>0.51665950677333738</c:v>
                </c:pt>
                <c:pt idx="15">
                  <c:v>0.61922360933743992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5017-4CEB-B175-4A244D01B42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Non-competitive'!$BF$78:$BU$78</c:f>
              <c:numCache>
                <c:formatCode>General</c:formatCode>
                <c:ptCount val="16"/>
                <c:pt idx="0">
                  <c:v>0.11633720397949217</c:v>
                </c:pt>
                <c:pt idx="1">
                  <c:v>0.13889128865182035</c:v>
                </c:pt>
                <c:pt idx="2">
                  <c:v>0.14452980981990243</c:v>
                </c:pt>
                <c:pt idx="3">
                  <c:v>0.15157796128000497</c:v>
                </c:pt>
                <c:pt idx="4">
                  <c:v>0.1603881506051332</c:v>
                </c:pt>
                <c:pt idx="5">
                  <c:v>0.17140088726154346</c:v>
                </c:pt>
                <c:pt idx="6">
                  <c:v>0.18516680808205632</c:v>
                </c:pt>
                <c:pt idx="7">
                  <c:v>0.20237420910769729</c:v>
                </c:pt>
                <c:pt idx="8">
                  <c:v>0.2238834603897486</c:v>
                </c:pt>
                <c:pt idx="9">
                  <c:v>0.25077002449231267</c:v>
                </c:pt>
                <c:pt idx="10">
                  <c:v>0.28437822962051784</c:v>
                </c:pt>
                <c:pt idx="11">
                  <c:v>0.32638848603077425</c:v>
                </c:pt>
                <c:pt idx="12">
                  <c:v>0.37890130654359472</c:v>
                </c:pt>
                <c:pt idx="13">
                  <c:v>0.44454233218462041</c:v>
                </c:pt>
                <c:pt idx="14">
                  <c:v>0.52659361423590245</c:v>
                </c:pt>
                <c:pt idx="15">
                  <c:v>0.62915771680000498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5017-4CEB-B175-4A244D01B42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Non-competitive'!$BF$79:$BU$79</c:f>
              <c:numCache>
                <c:formatCode>General</c:formatCode>
                <c:ptCount val="16"/>
                <c:pt idx="0">
                  <c:v>0.12875483830769854</c:v>
                </c:pt>
                <c:pt idx="1">
                  <c:v>0.15130892298002677</c:v>
                </c:pt>
                <c:pt idx="2">
                  <c:v>0.15694744414810882</c:v>
                </c:pt>
                <c:pt idx="3">
                  <c:v>0.16399559560821139</c:v>
                </c:pt>
                <c:pt idx="4">
                  <c:v>0.17280578493333956</c:v>
                </c:pt>
                <c:pt idx="5">
                  <c:v>0.18381852158974984</c:v>
                </c:pt>
                <c:pt idx="6">
                  <c:v>0.19758444241026266</c:v>
                </c:pt>
                <c:pt idx="7">
                  <c:v>0.21479184343590374</c:v>
                </c:pt>
                <c:pt idx="8">
                  <c:v>0.23630109471795499</c:v>
                </c:pt>
                <c:pt idx="9">
                  <c:v>0.26318765882051909</c:v>
                </c:pt>
                <c:pt idx="10">
                  <c:v>0.2967958639487242</c:v>
                </c:pt>
                <c:pt idx="11">
                  <c:v>0.33880612035898061</c:v>
                </c:pt>
                <c:pt idx="12">
                  <c:v>0.39131894087180108</c:v>
                </c:pt>
                <c:pt idx="13">
                  <c:v>0.45695996651282672</c:v>
                </c:pt>
                <c:pt idx="14">
                  <c:v>0.53901124856410876</c:v>
                </c:pt>
                <c:pt idx="15">
                  <c:v>0.6415753511282114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5017-4CEB-B175-4A244D01B42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Non-competitive'!$BF$80:$BU$80</c:f>
              <c:numCache>
                <c:formatCode>General</c:formatCode>
                <c:ptCount val="16"/>
                <c:pt idx="0">
                  <c:v>0.14427688121795654</c:v>
                </c:pt>
                <c:pt idx="1">
                  <c:v>0.16683096589028473</c:v>
                </c:pt>
                <c:pt idx="2">
                  <c:v>0.17246948705836679</c:v>
                </c:pt>
                <c:pt idx="3">
                  <c:v>0.17951763851846936</c:v>
                </c:pt>
                <c:pt idx="4">
                  <c:v>0.18832782784359758</c:v>
                </c:pt>
                <c:pt idx="5">
                  <c:v>0.19934056450000784</c:v>
                </c:pt>
                <c:pt idx="6">
                  <c:v>0.21310648532052071</c:v>
                </c:pt>
                <c:pt idx="7">
                  <c:v>0.23031388634616168</c:v>
                </c:pt>
                <c:pt idx="8">
                  <c:v>0.25182313762821296</c:v>
                </c:pt>
                <c:pt idx="9">
                  <c:v>0.27870970173077703</c:v>
                </c:pt>
                <c:pt idx="10">
                  <c:v>0.31231790685898225</c:v>
                </c:pt>
                <c:pt idx="11">
                  <c:v>0.35432816326923872</c:v>
                </c:pt>
                <c:pt idx="12">
                  <c:v>0.40684098378205913</c:v>
                </c:pt>
                <c:pt idx="13">
                  <c:v>0.47248200942308477</c:v>
                </c:pt>
                <c:pt idx="14">
                  <c:v>0.55453329147436681</c:v>
                </c:pt>
                <c:pt idx="15">
                  <c:v>0.65709739403846934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5017-4CEB-B175-4A244D01B42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Non-competitive'!$BF$81:$BU$81</c:f>
              <c:numCache>
                <c:formatCode>General</c:formatCode>
                <c:ptCount val="16"/>
                <c:pt idx="0">
                  <c:v>0.16367943485577896</c:v>
                </c:pt>
                <c:pt idx="1">
                  <c:v>0.18623351952810718</c:v>
                </c:pt>
                <c:pt idx="2">
                  <c:v>0.19187204069618924</c:v>
                </c:pt>
                <c:pt idx="3">
                  <c:v>0.19892019215629178</c:v>
                </c:pt>
                <c:pt idx="4">
                  <c:v>0.20773038148141998</c:v>
                </c:pt>
                <c:pt idx="5">
                  <c:v>0.21874311813783026</c:v>
                </c:pt>
                <c:pt idx="6">
                  <c:v>0.23250903895834313</c:v>
                </c:pt>
                <c:pt idx="7">
                  <c:v>0.2497164399839841</c:v>
                </c:pt>
                <c:pt idx="8">
                  <c:v>0.27122569126603541</c:v>
                </c:pt>
                <c:pt idx="9">
                  <c:v>0.29811225536859948</c:v>
                </c:pt>
                <c:pt idx="10">
                  <c:v>0.3317204604968047</c:v>
                </c:pt>
                <c:pt idx="11">
                  <c:v>0.37373071690706106</c:v>
                </c:pt>
                <c:pt idx="12">
                  <c:v>0.42624353741988147</c:v>
                </c:pt>
                <c:pt idx="13">
                  <c:v>0.49188456306090722</c:v>
                </c:pt>
                <c:pt idx="14">
                  <c:v>0.5739358451121892</c:v>
                </c:pt>
                <c:pt idx="15">
                  <c:v>0.67649994767629174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5017-4CEB-B175-4A244D01B42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Non-competitive'!$BF$82:$BU$82</c:f>
              <c:numCache>
                <c:formatCode>General</c:formatCode>
                <c:ptCount val="16"/>
                <c:pt idx="0">
                  <c:v>0.18793262690305704</c:v>
                </c:pt>
                <c:pt idx="1">
                  <c:v>0.21048671157538523</c:v>
                </c:pt>
                <c:pt idx="2">
                  <c:v>0.21612523274346729</c:v>
                </c:pt>
                <c:pt idx="3">
                  <c:v>0.22317338420356989</c:v>
                </c:pt>
                <c:pt idx="4">
                  <c:v>0.23198357352869808</c:v>
                </c:pt>
                <c:pt idx="5">
                  <c:v>0.24299631018510831</c:v>
                </c:pt>
                <c:pt idx="6">
                  <c:v>0.25676223100562112</c:v>
                </c:pt>
                <c:pt idx="7">
                  <c:v>0.27396963203126218</c:v>
                </c:pt>
                <c:pt idx="8">
                  <c:v>0.29547888331331346</c:v>
                </c:pt>
                <c:pt idx="9">
                  <c:v>0.32236544741587764</c:v>
                </c:pt>
                <c:pt idx="10">
                  <c:v>0.3559736525440827</c:v>
                </c:pt>
                <c:pt idx="11">
                  <c:v>0.39798390895433911</c:v>
                </c:pt>
                <c:pt idx="12">
                  <c:v>0.45049672946715963</c:v>
                </c:pt>
                <c:pt idx="13">
                  <c:v>0.51613775510818527</c:v>
                </c:pt>
                <c:pt idx="14">
                  <c:v>0.59818903715946714</c:v>
                </c:pt>
                <c:pt idx="15">
                  <c:v>0.70075313972356978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5017-4CEB-B175-4A244D01B42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Non-competitive'!$BF$83:$BU$83</c:f>
              <c:numCache>
                <c:formatCode>General</c:formatCode>
                <c:ptCount val="16"/>
                <c:pt idx="0">
                  <c:v>0.21824911696215457</c:v>
                </c:pt>
                <c:pt idx="1">
                  <c:v>0.24080320163448282</c:v>
                </c:pt>
                <c:pt idx="2">
                  <c:v>0.24644172280256482</c:v>
                </c:pt>
                <c:pt idx="3">
                  <c:v>0.25348987426266745</c:v>
                </c:pt>
                <c:pt idx="4">
                  <c:v>0.26230006358779567</c:v>
                </c:pt>
                <c:pt idx="5">
                  <c:v>0.2733128002442059</c:v>
                </c:pt>
                <c:pt idx="6">
                  <c:v>0.28707872106471871</c:v>
                </c:pt>
                <c:pt idx="7">
                  <c:v>0.30428612209035977</c:v>
                </c:pt>
                <c:pt idx="8">
                  <c:v>0.3257953733724111</c:v>
                </c:pt>
                <c:pt idx="9">
                  <c:v>0.35268193747497512</c:v>
                </c:pt>
                <c:pt idx="10">
                  <c:v>0.38629014260318029</c:v>
                </c:pt>
                <c:pt idx="11">
                  <c:v>0.42830039901343675</c:v>
                </c:pt>
                <c:pt idx="12">
                  <c:v>0.48081321952625711</c:v>
                </c:pt>
                <c:pt idx="13">
                  <c:v>0.54645424516728291</c:v>
                </c:pt>
                <c:pt idx="14">
                  <c:v>0.62850552721856479</c:v>
                </c:pt>
                <c:pt idx="15">
                  <c:v>0.73106962978266732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5017-4CEB-B175-4A244D01B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equation'!$AP$69:$BE$69</c:f>
              <c:numCache>
                <c:formatCode>General</c:formatCode>
                <c:ptCount val="16"/>
                <c:pt idx="0">
                  <c:v>7.3333800697982301E-2</c:v>
                </c:pt>
                <c:pt idx="1">
                  <c:v>9.5887813916340048E-2</c:v>
                </c:pt>
                <c:pt idx="2">
                  <c:v>0.10152631722092943</c:v>
                </c:pt>
                <c:pt idx="3">
                  <c:v>0.10857444635166623</c:v>
                </c:pt>
                <c:pt idx="4">
                  <c:v>0.11738460776508723</c:v>
                </c:pt>
                <c:pt idx="5">
                  <c:v>0.12839730953186343</c:v>
                </c:pt>
                <c:pt idx="6">
                  <c:v>0.14216318674033374</c:v>
                </c:pt>
                <c:pt idx="7">
                  <c:v>0.15937053325092157</c:v>
                </c:pt>
                <c:pt idx="8">
                  <c:v>0.18087971638915645</c:v>
                </c:pt>
                <c:pt idx="9">
                  <c:v>0.20776619531194992</c:v>
                </c:pt>
                <c:pt idx="10">
                  <c:v>0.24137429396544183</c:v>
                </c:pt>
                <c:pt idx="11">
                  <c:v>0.28338441728230662</c:v>
                </c:pt>
                <c:pt idx="12">
                  <c:v>0.33589707142838776</c:v>
                </c:pt>
                <c:pt idx="13">
                  <c:v>0.40153788911098892</c:v>
                </c:pt>
                <c:pt idx="14">
                  <c:v>0.48358891121424064</c:v>
                </c:pt>
                <c:pt idx="15">
                  <c:v>0.58615268884330485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55-4B51-BB4A-512A29A635E4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equation'!$AP$70:$BE$70</c:f>
              <c:numCache>
                <c:formatCode>General</c:formatCode>
                <c:ptCount val="16"/>
                <c:pt idx="0">
                  <c:v>7.5000442265707123E-2</c:v>
                </c:pt>
                <c:pt idx="1">
                  <c:v>9.75544580599534E-2</c:v>
                </c:pt>
                <c:pt idx="2">
                  <c:v>0.10319296200851494</c:v>
                </c:pt>
                <c:pt idx="3">
                  <c:v>0.11024109194421691</c:v>
                </c:pt>
                <c:pt idx="4">
                  <c:v>0.11905125436384438</c:v>
                </c:pt>
                <c:pt idx="5">
                  <c:v>0.13006395738837864</c:v>
                </c:pt>
                <c:pt idx="6">
                  <c:v>0.14382983616904657</c:v>
                </c:pt>
                <c:pt idx="7">
                  <c:v>0.1610371846448814</c:v>
                </c:pt>
                <c:pt idx="8">
                  <c:v>0.18254637023967502</c:v>
                </c:pt>
                <c:pt idx="9">
                  <c:v>0.20943285223316696</c:v>
                </c:pt>
                <c:pt idx="10">
                  <c:v>0.2430409547250319</c:v>
                </c:pt>
                <c:pt idx="11">
                  <c:v>0.28505108283986302</c:v>
                </c:pt>
                <c:pt idx="12">
                  <c:v>0.33756374298340203</c:v>
                </c:pt>
                <c:pt idx="13">
                  <c:v>0.40320456816282557</c:v>
                </c:pt>
                <c:pt idx="14">
                  <c:v>0.48525559963710518</c:v>
                </c:pt>
                <c:pt idx="15">
                  <c:v>0.58781938897995445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55-4B51-BB4A-512A29A635E4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equation'!$AP$71:$BE$71</c:f>
              <c:numCache>
                <c:formatCode>General</c:formatCode>
                <c:ptCount val="16"/>
                <c:pt idx="0">
                  <c:v>7.7083744225363154E-2</c:v>
                </c:pt>
                <c:pt idx="1">
                  <c:v>9.9637763239470101E-2</c:v>
                </c:pt>
                <c:pt idx="2">
                  <c:v>0.1052762679929968</c:v>
                </c:pt>
                <c:pt idx="3">
                  <c:v>0.11232439893490526</c:v>
                </c:pt>
                <c:pt idx="4">
                  <c:v>0.1211345626122908</c:v>
                </c:pt>
                <c:pt idx="5">
                  <c:v>0.13214726720902267</c:v>
                </c:pt>
                <c:pt idx="6">
                  <c:v>0.14591314795493757</c:v>
                </c:pt>
                <c:pt idx="7">
                  <c:v>0.16312049888733116</c:v>
                </c:pt>
                <c:pt idx="8">
                  <c:v>0.18462968755282322</c:v>
                </c:pt>
                <c:pt idx="9">
                  <c:v>0.21151617338468823</c:v>
                </c:pt>
                <c:pt idx="10">
                  <c:v>0.24512428067451944</c:v>
                </c:pt>
                <c:pt idx="11">
                  <c:v>0.28713441478680846</c:v>
                </c:pt>
                <c:pt idx="12">
                  <c:v>0.33964708242716984</c:v>
                </c:pt>
                <c:pt idx="13">
                  <c:v>0.40528791697762134</c:v>
                </c:pt>
                <c:pt idx="14">
                  <c:v>0.4873389601656859</c:v>
                </c:pt>
                <c:pt idx="15">
                  <c:v>0.58990276415076637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255-4B51-BB4A-512A29A635E4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equation'!$AP$72:$BE$72</c:f>
              <c:numCache>
                <c:formatCode>General</c:formatCode>
                <c:ptCount val="16"/>
                <c:pt idx="0">
                  <c:v>7.9687871674933158E-2</c:v>
                </c:pt>
                <c:pt idx="1">
                  <c:v>0.10224189471386595</c:v>
                </c:pt>
                <c:pt idx="2">
                  <c:v>0.10788040047359918</c:v>
                </c:pt>
                <c:pt idx="3">
                  <c:v>0.11492853267326568</c:v>
                </c:pt>
                <c:pt idx="4">
                  <c:v>0.12373869792284882</c:v>
                </c:pt>
                <c:pt idx="5">
                  <c:v>0.13475140448482767</c:v>
                </c:pt>
                <c:pt idx="6">
                  <c:v>0.14851728768730135</c:v>
                </c:pt>
                <c:pt idx="7">
                  <c:v>0.16572464169039339</c:v>
                </c:pt>
                <c:pt idx="8">
                  <c:v>0.18723383419425849</c:v>
                </c:pt>
                <c:pt idx="9">
                  <c:v>0.21412032482408982</c:v>
                </c:pt>
                <c:pt idx="10">
                  <c:v>0.24772843811137893</c:v>
                </c:pt>
                <c:pt idx="11">
                  <c:v>0.28973857972049033</c:v>
                </c:pt>
                <c:pt idx="12">
                  <c:v>0.34225125673187962</c:v>
                </c:pt>
                <c:pt idx="13">
                  <c:v>0.40789210299611606</c:v>
                </c:pt>
                <c:pt idx="14">
                  <c:v>0.48994316082641182</c:v>
                </c:pt>
                <c:pt idx="15">
                  <c:v>0.59250698311428129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255-4B51-BB4A-512A29A635E4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equation'!$AP$73:$BE$73</c:f>
              <c:numCache>
                <c:formatCode>General</c:formatCode>
                <c:ptCount val="16"/>
                <c:pt idx="0">
                  <c:v>8.2943030986895677E-2</c:v>
                </c:pt>
                <c:pt idx="1">
                  <c:v>0.10549705905686083</c:v>
                </c:pt>
                <c:pt idx="2">
                  <c:v>0.1111355660743521</c:v>
                </c:pt>
                <c:pt idx="3">
                  <c:v>0.1181836998462162</c:v>
                </c:pt>
                <c:pt idx="4">
                  <c:v>0.12699386706104634</c:v>
                </c:pt>
                <c:pt idx="5">
                  <c:v>0.13800657607958397</c:v>
                </c:pt>
                <c:pt idx="6">
                  <c:v>0.15177246235275607</c:v>
                </c:pt>
                <c:pt idx="7">
                  <c:v>0.16897982019422114</c:v>
                </c:pt>
                <c:pt idx="8">
                  <c:v>0.19048901749605254</c:v>
                </c:pt>
                <c:pt idx="9">
                  <c:v>0.2173755141233418</c:v>
                </c:pt>
                <c:pt idx="10">
                  <c:v>0.25098363490745329</c:v>
                </c:pt>
                <c:pt idx="11">
                  <c:v>0.29299378588759256</c:v>
                </c:pt>
                <c:pt idx="12">
                  <c:v>0.34550647461276685</c:v>
                </c:pt>
                <c:pt idx="13">
                  <c:v>0.41114733551923449</c:v>
                </c:pt>
                <c:pt idx="14">
                  <c:v>0.49319841165231931</c:v>
                </c:pt>
                <c:pt idx="15">
                  <c:v>0.59576225681867478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255-4B51-BB4A-512A29A635E4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equation'!$AP$74:$BE$74</c:f>
              <c:numCache>
                <c:formatCode>General</c:formatCode>
                <c:ptCount val="16"/>
                <c:pt idx="0">
                  <c:v>8.7011980126848826E-2</c:v>
                </c:pt>
                <c:pt idx="1">
                  <c:v>0.10956601448560438</c:v>
                </c:pt>
                <c:pt idx="2">
                  <c:v>0.11520452307529323</c:v>
                </c:pt>
                <c:pt idx="3">
                  <c:v>0.12225265881240437</c:v>
                </c:pt>
                <c:pt idx="4">
                  <c:v>0.13106282848379325</c:v>
                </c:pt>
                <c:pt idx="5">
                  <c:v>0.14207554057302932</c:v>
                </c:pt>
                <c:pt idx="6">
                  <c:v>0.15584143068457448</c:v>
                </c:pt>
                <c:pt idx="7">
                  <c:v>0.17304879332400588</c:v>
                </c:pt>
                <c:pt idx="8">
                  <c:v>0.19455799662329518</c:v>
                </c:pt>
                <c:pt idx="9">
                  <c:v>0.22144450074740679</c:v>
                </c:pt>
                <c:pt idx="10">
                  <c:v>0.25505263090254621</c:v>
                </c:pt>
                <c:pt idx="11">
                  <c:v>0.29706279359647048</c:v>
                </c:pt>
                <c:pt idx="12">
                  <c:v>0.34957549696387585</c:v>
                </c:pt>
                <c:pt idx="13">
                  <c:v>0.41521637617313245</c:v>
                </c:pt>
                <c:pt idx="14">
                  <c:v>0.49726747518470343</c:v>
                </c:pt>
                <c:pt idx="15">
                  <c:v>0.59983134894916679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255-4B51-BB4A-512A29A635E4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equation'!$AP$75:$BE$75</c:f>
              <c:numCache>
                <c:formatCode>General</c:formatCode>
                <c:ptCount val="16"/>
                <c:pt idx="0">
                  <c:v>9.2098166551790289E-2</c:v>
                </c:pt>
                <c:pt idx="1">
                  <c:v>0.11465220877153381</c:v>
                </c:pt>
                <c:pt idx="2">
                  <c:v>0.1202907193264697</c:v>
                </c:pt>
                <c:pt idx="3">
                  <c:v>0.12733885752013957</c:v>
                </c:pt>
                <c:pt idx="4">
                  <c:v>0.13614903026222691</c:v>
                </c:pt>
                <c:pt idx="5">
                  <c:v>0.14716174618983599</c:v>
                </c:pt>
                <c:pt idx="6">
                  <c:v>0.16092764109934748</c:v>
                </c:pt>
                <c:pt idx="7">
                  <c:v>0.17813500973623675</c:v>
                </c:pt>
                <c:pt idx="8">
                  <c:v>0.19964422053234843</c:v>
                </c:pt>
                <c:pt idx="9">
                  <c:v>0.22653073402748797</c:v>
                </c:pt>
                <c:pt idx="10">
                  <c:v>0.26013887589641232</c:v>
                </c:pt>
                <c:pt idx="11">
                  <c:v>0.3021490532325678</c:v>
                </c:pt>
                <c:pt idx="12">
                  <c:v>0.35466177490276213</c:v>
                </c:pt>
                <c:pt idx="13">
                  <c:v>0.420302676990505</c:v>
                </c:pt>
                <c:pt idx="14">
                  <c:v>0.50235380460018375</c:v>
                </c:pt>
                <c:pt idx="15">
                  <c:v>0.60491771411228179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255-4B51-BB4A-512A29A635E4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equation'!$AP$76:$BE$76</c:f>
              <c:numCache>
                <c:formatCode>General</c:formatCode>
                <c:ptCount val="16"/>
                <c:pt idx="0">
                  <c:v>9.8455899582967105E-2</c:v>
                </c:pt>
                <c:pt idx="1">
                  <c:v>0.12100995162894562</c:v>
                </c:pt>
                <c:pt idx="2">
                  <c:v>0.12664846464044027</c:v>
                </c:pt>
                <c:pt idx="3">
                  <c:v>0.13369660590480856</c:v>
                </c:pt>
                <c:pt idx="4">
                  <c:v>0.14250678248526896</c:v>
                </c:pt>
                <c:pt idx="5">
                  <c:v>0.15351950321084437</c:v>
                </c:pt>
                <c:pt idx="6">
                  <c:v>0.16728540411781373</c:v>
                </c:pt>
                <c:pt idx="7">
                  <c:v>0.18449278025152538</c:v>
                </c:pt>
                <c:pt idx="8">
                  <c:v>0.20600200041866501</c:v>
                </c:pt>
                <c:pt idx="9">
                  <c:v>0.23288852562758952</c:v>
                </c:pt>
                <c:pt idx="10">
                  <c:v>0.266496682138745</c:v>
                </c:pt>
                <c:pt idx="11">
                  <c:v>0.30850687777768943</c:v>
                </c:pt>
                <c:pt idx="12">
                  <c:v>0.36101962232637003</c:v>
                </c:pt>
                <c:pt idx="13">
                  <c:v>0.42666055301222067</c:v>
                </c:pt>
                <c:pt idx="14">
                  <c:v>0.50871171636953416</c:v>
                </c:pt>
                <c:pt idx="15">
                  <c:v>0.61127567056617549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255-4B51-BB4A-512A29A635E4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equation'!$AP$77:$BE$77</c:f>
              <c:numCache>
                <c:formatCode>General</c:formatCode>
                <c:ptCount val="16"/>
                <c:pt idx="0">
                  <c:v>0.1064030658719381</c:v>
                </c:pt>
                <c:pt idx="1">
                  <c:v>0.1289571302007104</c:v>
                </c:pt>
                <c:pt idx="2">
                  <c:v>0.13459564628290346</c:v>
                </c:pt>
                <c:pt idx="3">
                  <c:v>0.14164379138564484</c:v>
                </c:pt>
                <c:pt idx="4">
                  <c:v>0.15045397276407155</c:v>
                </c:pt>
                <c:pt idx="5">
                  <c:v>0.16146669948710485</c:v>
                </c:pt>
                <c:pt idx="6">
                  <c:v>0.17523260789089656</c:v>
                </c:pt>
                <c:pt idx="7">
                  <c:v>0.19243999339563614</c:v>
                </c:pt>
                <c:pt idx="8">
                  <c:v>0.21394922527656074</c:v>
                </c:pt>
                <c:pt idx="9">
                  <c:v>0.24083576512771634</c:v>
                </c:pt>
                <c:pt idx="10">
                  <c:v>0.27444393994166089</c:v>
                </c:pt>
                <c:pt idx="11">
                  <c:v>0.31645415845909153</c:v>
                </c:pt>
                <c:pt idx="12">
                  <c:v>0.36896693160587996</c:v>
                </c:pt>
                <c:pt idx="13">
                  <c:v>0.43460789803936523</c:v>
                </c:pt>
                <c:pt idx="14">
                  <c:v>0.51665910608122201</c:v>
                </c:pt>
                <c:pt idx="15">
                  <c:v>0.61922311613354264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255-4B51-BB4A-512A29A635E4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equation'!$AP$78:$BE$78</c:f>
              <c:numCache>
                <c:formatCode>General</c:formatCode>
                <c:ptCount val="16"/>
                <c:pt idx="0">
                  <c:v>0.11633702373315187</c:v>
                </c:pt>
                <c:pt idx="1">
                  <c:v>0.13889110341541638</c:v>
                </c:pt>
                <c:pt idx="2">
                  <c:v>0.14452962333598246</c:v>
                </c:pt>
                <c:pt idx="3">
                  <c:v>0.15157777323669017</c:v>
                </c:pt>
                <c:pt idx="4">
                  <c:v>0.16038796061257476</c:v>
                </c:pt>
                <c:pt idx="5">
                  <c:v>0.17140069483243042</c:v>
                </c:pt>
                <c:pt idx="6">
                  <c:v>0.18516661260725009</c:v>
                </c:pt>
                <c:pt idx="7">
                  <c:v>0.20237400982577464</c:v>
                </c:pt>
                <c:pt idx="8">
                  <c:v>0.22388325634893036</c:v>
                </c:pt>
                <c:pt idx="9">
                  <c:v>0.25076981450287494</c:v>
                </c:pt>
                <c:pt idx="10">
                  <c:v>0.28437801219530567</c:v>
                </c:pt>
                <c:pt idx="11">
                  <c:v>0.32638825931084414</c:v>
                </c:pt>
                <c:pt idx="12">
                  <c:v>0.3789010682052672</c:v>
                </c:pt>
                <c:pt idx="13">
                  <c:v>0.44454207932329587</c:v>
                </c:pt>
                <c:pt idx="14">
                  <c:v>0.52659334322083196</c:v>
                </c:pt>
                <c:pt idx="15">
                  <c:v>0.62915742309275158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255-4B51-BB4A-512A29A635E4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equation'!$AP$79:$BE$79</c:f>
              <c:numCache>
                <c:formatCode>General</c:formatCode>
                <c:ptCount val="16"/>
                <c:pt idx="0">
                  <c:v>0.12875447105966906</c:v>
                </c:pt>
                <c:pt idx="1">
                  <c:v>0.15130856993379879</c:v>
                </c:pt>
                <c:pt idx="2">
                  <c:v>0.15694709465233123</c:v>
                </c:pt>
                <c:pt idx="3">
                  <c:v>0.1639952505504968</c:v>
                </c:pt>
                <c:pt idx="4">
                  <c:v>0.17280544542320375</c:v>
                </c:pt>
                <c:pt idx="5">
                  <c:v>0.18381818901408736</c:v>
                </c:pt>
                <c:pt idx="6">
                  <c:v>0.19758411850269197</c:v>
                </c:pt>
                <c:pt idx="7">
                  <c:v>0.21479153036344767</c:v>
                </c:pt>
                <c:pt idx="8">
                  <c:v>0.23630079518939237</c:v>
                </c:pt>
                <c:pt idx="9">
                  <c:v>0.2631873762218232</c:v>
                </c:pt>
                <c:pt idx="10">
                  <c:v>0.2967956025123617</c:v>
                </c:pt>
                <c:pt idx="11">
                  <c:v>0.33880588537553491</c:v>
                </c:pt>
                <c:pt idx="12">
                  <c:v>0.39131873895450137</c:v>
                </c:pt>
                <c:pt idx="13">
                  <c:v>0.45695980592820928</c:v>
                </c:pt>
                <c:pt idx="14">
                  <c:v>0.53901113964534431</c:v>
                </c:pt>
                <c:pt idx="15">
                  <c:v>0.64157530679176289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255-4B51-BB4A-512A29A635E4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equation'!$AP$80:$BE$80</c:f>
              <c:numCache>
                <c:formatCode>General</c:formatCode>
                <c:ptCount val="16"/>
                <c:pt idx="0">
                  <c:v>0.14427628021781555</c:v>
                </c:pt>
                <c:pt idx="1">
                  <c:v>0.16683040308177685</c:v>
                </c:pt>
                <c:pt idx="2">
                  <c:v>0.1724689337977672</c:v>
                </c:pt>
                <c:pt idx="3">
                  <c:v>0.1795170971927551</c:v>
                </c:pt>
                <c:pt idx="4">
                  <c:v>0.18832730143649001</c:v>
                </c:pt>
                <c:pt idx="5">
                  <c:v>0.19934005674115857</c:v>
                </c:pt>
                <c:pt idx="6">
                  <c:v>0.21310600087199438</c:v>
                </c:pt>
                <c:pt idx="7">
                  <c:v>0.23031343103553903</c:v>
                </c:pt>
                <c:pt idx="8">
                  <c:v>0.25182271873996998</c:v>
                </c:pt>
                <c:pt idx="9">
                  <c:v>0.27870932837050855</c:v>
                </c:pt>
                <c:pt idx="10">
                  <c:v>0.31231759040868179</c:v>
                </c:pt>
                <c:pt idx="11">
                  <c:v>0.35432791795639829</c:v>
                </c:pt>
                <c:pt idx="12">
                  <c:v>0.40684082739104394</c:v>
                </c:pt>
                <c:pt idx="13">
                  <c:v>0.4724819641843509</c:v>
                </c:pt>
                <c:pt idx="14">
                  <c:v>0.55453338517598472</c:v>
                </c:pt>
                <c:pt idx="15">
                  <c:v>0.65709766141552683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255-4B51-BB4A-512A29A635E4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equation'!$AP$81:$BF$81</c:f>
              <c:numCache>
                <c:formatCode>General</c:formatCode>
                <c:ptCount val="17"/>
                <c:pt idx="0">
                  <c:v>0.16367854166549867</c:v>
                </c:pt>
                <c:pt idx="1">
                  <c:v>0.1862326945167494</c:v>
                </c:pt>
                <c:pt idx="2">
                  <c:v>0.19187123272956211</c:v>
                </c:pt>
                <c:pt idx="3">
                  <c:v>0.19891940549557799</c:v>
                </c:pt>
                <c:pt idx="4">
                  <c:v>0.20772962145309781</c:v>
                </c:pt>
                <c:pt idx="5">
                  <c:v>0.21874239139999757</c:v>
                </c:pt>
                <c:pt idx="6">
                  <c:v>0.23250835383362234</c:v>
                </c:pt>
                <c:pt idx="7">
                  <c:v>0.2497158068756532</c:v>
                </c:pt>
                <c:pt idx="8">
                  <c:v>0.27122512317819197</c:v>
                </c:pt>
                <c:pt idx="9">
                  <c:v>0.29811176855636523</c:v>
                </c:pt>
                <c:pt idx="10">
                  <c:v>0.33172007527908187</c:v>
                </c:pt>
                <c:pt idx="11">
                  <c:v>0.37373045868247751</c:v>
                </c:pt>
                <c:pt idx="12">
                  <c:v>0.4262434379367222</c:v>
                </c:pt>
                <c:pt idx="13">
                  <c:v>0.49188466200452802</c:v>
                </c:pt>
                <c:pt idx="14">
                  <c:v>0.57393619208928548</c:v>
                </c:pt>
                <c:pt idx="15">
                  <c:v>0.67650060469523177</c:v>
                </c:pt>
                <c:pt idx="16">
                  <c:v>0.16367943485577896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255-4B51-BB4A-512A29A635E4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equation'!$AP$82:$BE$82</c:f>
              <c:numCache>
                <c:formatCode>General</c:formatCode>
                <c:ptCount val="16"/>
                <c:pt idx="0">
                  <c:v>0.18793136847510261</c:v>
                </c:pt>
                <c:pt idx="1">
                  <c:v>0.21048555881046513</c:v>
                </c:pt>
                <c:pt idx="2">
                  <c:v>0.21612410639430579</c:v>
                </c:pt>
                <c:pt idx="3">
                  <c:v>0.22317229087410659</c:v>
                </c:pt>
                <c:pt idx="4">
                  <c:v>0.23198252147385762</c:v>
                </c:pt>
                <c:pt idx="5">
                  <c:v>0.24299530972354633</c:v>
                </c:pt>
                <c:pt idx="6">
                  <c:v>0.25676129503565726</c:v>
                </c:pt>
                <c:pt idx="7">
                  <c:v>0.27396877667579594</c:v>
                </c:pt>
                <c:pt idx="8">
                  <c:v>0.2954781287259694</c:v>
                </c:pt>
                <c:pt idx="9">
                  <c:v>0.32236481878868606</c:v>
                </c:pt>
                <c:pt idx="10">
                  <c:v>0.35597318136708189</c:v>
                </c:pt>
                <c:pt idx="11">
                  <c:v>0.39798363459007657</c:v>
                </c:pt>
                <c:pt idx="12">
                  <c:v>0.45049670111882012</c:v>
                </c:pt>
                <c:pt idx="13">
                  <c:v>0.51613803427974947</c:v>
                </c:pt>
                <c:pt idx="14">
                  <c:v>0.59818970073091127</c:v>
                </c:pt>
                <c:pt idx="15">
                  <c:v>0.70075428379486293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255-4B51-BB4A-512A29A635E4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equation'!$AP$83:$BE$83</c:f>
              <c:numCache>
                <c:formatCode>General</c:formatCode>
                <c:ptCount val="16"/>
                <c:pt idx="0">
                  <c:v>0.2182474019871074</c:v>
                </c:pt>
                <c:pt idx="1">
                  <c:v>0.24080163917760974</c:v>
                </c:pt>
                <c:pt idx="2">
                  <c:v>0.24644019847523535</c:v>
                </c:pt>
                <c:pt idx="3">
                  <c:v>0.25348839759726732</c:v>
                </c:pt>
                <c:pt idx="4">
                  <c:v>0.26229864649980733</c:v>
                </c:pt>
                <c:pt idx="5">
                  <c:v>0.27331145762798226</c:v>
                </c:pt>
                <c:pt idx="6">
                  <c:v>0.28707747153820096</c:v>
                </c:pt>
                <c:pt idx="7">
                  <c:v>0.30428498892597439</c:v>
                </c:pt>
                <c:pt idx="8">
                  <c:v>0.32579438566069113</c:v>
                </c:pt>
                <c:pt idx="9">
                  <c:v>0.35268113157908709</c:v>
                </c:pt>
                <c:pt idx="10">
                  <c:v>0.38628956397708192</c:v>
                </c:pt>
                <c:pt idx="11">
                  <c:v>0.42830010447457545</c:v>
                </c:pt>
                <c:pt idx="12">
                  <c:v>0.48081328009644242</c:v>
                </c:pt>
                <c:pt idx="13">
                  <c:v>0.54645474962377616</c:v>
                </c:pt>
                <c:pt idx="14">
                  <c:v>0.62850658653294333</c:v>
                </c:pt>
                <c:pt idx="15">
                  <c:v>0.73107138266940197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255-4B51-BB4A-512A29A635E4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equation'!$BF$69:$BU$69</c:f>
              <c:numCache>
                <c:formatCode>General</c:formatCode>
                <c:ptCount val="16"/>
                <c:pt idx="0">
                  <c:v>7.3333333333333348E-2</c:v>
                </c:pt>
                <c:pt idx="1">
                  <c:v>9.5887418005661557E-2</c:v>
                </c:pt>
                <c:pt idx="2">
                  <c:v>0.10152593917374363</c:v>
                </c:pt>
                <c:pt idx="3">
                  <c:v>0.1085740906338462</c:v>
                </c:pt>
                <c:pt idx="4">
                  <c:v>0.11738427995897438</c:v>
                </c:pt>
                <c:pt idx="5">
                  <c:v>0.12839701661538466</c:v>
                </c:pt>
                <c:pt idx="6">
                  <c:v>0.1421629374358975</c:v>
                </c:pt>
                <c:pt idx="7">
                  <c:v>0.1593703384615385</c:v>
                </c:pt>
                <c:pt idx="8">
                  <c:v>0.18087958974358981</c:v>
                </c:pt>
                <c:pt idx="9">
                  <c:v>0.20776615384615388</c:v>
                </c:pt>
                <c:pt idx="10">
                  <c:v>0.24137435897435905</c:v>
                </c:pt>
                <c:pt idx="11">
                  <c:v>0.28338461538461546</c:v>
                </c:pt>
                <c:pt idx="12">
                  <c:v>0.33589743589743587</c:v>
                </c:pt>
                <c:pt idx="13">
                  <c:v>0.40153846153846157</c:v>
                </c:pt>
                <c:pt idx="14">
                  <c:v>0.48358974358974355</c:v>
                </c:pt>
                <c:pt idx="15">
                  <c:v>0.58615384615384603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255-4B51-BB4A-512A29A635E4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equation'!$BF$70:$BU$70</c:f>
              <c:numCache>
                <c:formatCode>General</c:formatCode>
                <c:ptCount val="16"/>
                <c:pt idx="0">
                  <c:v>7.5000000000000011E-2</c:v>
                </c:pt>
                <c:pt idx="1">
                  <c:v>9.7554084672328234E-2</c:v>
                </c:pt>
                <c:pt idx="2">
                  <c:v>0.10319260584041028</c:v>
                </c:pt>
                <c:pt idx="3">
                  <c:v>0.11024075730051287</c:v>
                </c:pt>
                <c:pt idx="4">
                  <c:v>0.11905094662564106</c:v>
                </c:pt>
                <c:pt idx="5">
                  <c:v>0.13006368328205134</c:v>
                </c:pt>
                <c:pt idx="6">
                  <c:v>0.14382960410256415</c:v>
                </c:pt>
                <c:pt idx="7">
                  <c:v>0.16103700512820518</c:v>
                </c:pt>
                <c:pt idx="8">
                  <c:v>0.18254625641025646</c:v>
                </c:pt>
                <c:pt idx="9">
                  <c:v>0.20943282051282058</c:v>
                </c:pt>
                <c:pt idx="10">
                  <c:v>0.24304102564102575</c:v>
                </c:pt>
                <c:pt idx="11">
                  <c:v>0.28505128205128211</c:v>
                </c:pt>
                <c:pt idx="12">
                  <c:v>0.33756410256410257</c:v>
                </c:pt>
                <c:pt idx="13">
                  <c:v>0.40320512820512822</c:v>
                </c:pt>
                <c:pt idx="14">
                  <c:v>0.48525641025641031</c:v>
                </c:pt>
                <c:pt idx="15">
                  <c:v>0.58782051282051284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255-4B51-BB4A-512A29A635E4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equation'!$BF$71:$BU$71</c:f>
              <c:numCache>
                <c:formatCode>General</c:formatCode>
                <c:ptCount val="16"/>
                <c:pt idx="0">
                  <c:v>7.7083333333333323E-2</c:v>
                </c:pt>
                <c:pt idx="1">
                  <c:v>9.963741800566156E-2</c:v>
                </c:pt>
                <c:pt idx="2">
                  <c:v>0.10527593917374363</c:v>
                </c:pt>
                <c:pt idx="3">
                  <c:v>0.11232409063384619</c:v>
                </c:pt>
                <c:pt idx="4">
                  <c:v>0.12113427995897438</c:v>
                </c:pt>
                <c:pt idx="5">
                  <c:v>0.13214701661538467</c:v>
                </c:pt>
                <c:pt idx="6">
                  <c:v>0.14591293743589751</c:v>
                </c:pt>
                <c:pt idx="7">
                  <c:v>0.16312033846153853</c:v>
                </c:pt>
                <c:pt idx="8">
                  <c:v>0.18462958974358981</c:v>
                </c:pt>
                <c:pt idx="9">
                  <c:v>0.21151615384615391</c:v>
                </c:pt>
                <c:pt idx="10">
                  <c:v>0.24512435897435905</c:v>
                </c:pt>
                <c:pt idx="11">
                  <c:v>0.28713461538461543</c:v>
                </c:pt>
                <c:pt idx="12">
                  <c:v>0.33964743589743596</c:v>
                </c:pt>
                <c:pt idx="13">
                  <c:v>0.4052884615384616</c:v>
                </c:pt>
                <c:pt idx="14">
                  <c:v>0.48733974358974358</c:v>
                </c:pt>
                <c:pt idx="15">
                  <c:v>0.58990384615384617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255-4B51-BB4A-512A29A635E4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equation'!$BF$72:$BU$72</c:f>
              <c:numCache>
                <c:formatCode>General</c:formatCode>
                <c:ptCount val="16"/>
                <c:pt idx="0">
                  <c:v>7.9687499999999994E-2</c:v>
                </c:pt>
                <c:pt idx="1">
                  <c:v>0.10224158467232822</c:v>
                </c:pt>
                <c:pt idx="2">
                  <c:v>0.10788010584041027</c:v>
                </c:pt>
                <c:pt idx="3">
                  <c:v>0.11492825730051283</c:v>
                </c:pt>
                <c:pt idx="4">
                  <c:v>0.12373844662564105</c:v>
                </c:pt>
                <c:pt idx="5">
                  <c:v>0.13475118328205135</c:v>
                </c:pt>
                <c:pt idx="6">
                  <c:v>0.14851710410256416</c:v>
                </c:pt>
                <c:pt idx="7">
                  <c:v>0.16572450512820519</c:v>
                </c:pt>
                <c:pt idx="8">
                  <c:v>0.18723375641025647</c:v>
                </c:pt>
                <c:pt idx="9">
                  <c:v>0.21412032051282059</c:v>
                </c:pt>
                <c:pt idx="10">
                  <c:v>0.24772852564102571</c:v>
                </c:pt>
                <c:pt idx="11">
                  <c:v>0.28973878205128217</c:v>
                </c:pt>
                <c:pt idx="12">
                  <c:v>0.34225160256410259</c:v>
                </c:pt>
                <c:pt idx="13">
                  <c:v>0.40789262820512834</c:v>
                </c:pt>
                <c:pt idx="14">
                  <c:v>0.48994391025641032</c:v>
                </c:pt>
                <c:pt idx="15">
                  <c:v>0.59250801282051269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255-4B51-BB4A-512A29A635E4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equation'!$BF$73:$BU$73</c:f>
              <c:numCache>
                <c:formatCode>General</c:formatCode>
                <c:ptCount val="16"/>
                <c:pt idx="0">
                  <c:v>8.2942708333333337E-2</c:v>
                </c:pt>
                <c:pt idx="1">
                  <c:v>0.10549679300566155</c:v>
                </c:pt>
                <c:pt idx="2">
                  <c:v>0.1111353141737436</c:v>
                </c:pt>
                <c:pt idx="3">
                  <c:v>0.11818346563384617</c:v>
                </c:pt>
                <c:pt idx="4">
                  <c:v>0.12699365495897438</c:v>
                </c:pt>
                <c:pt idx="5">
                  <c:v>0.13800639161538464</c:v>
                </c:pt>
                <c:pt idx="6">
                  <c:v>0.15177231243589745</c:v>
                </c:pt>
                <c:pt idx="7">
                  <c:v>0.16897971346153851</c:v>
                </c:pt>
                <c:pt idx="8">
                  <c:v>0.19048896474358981</c:v>
                </c:pt>
                <c:pt idx="9">
                  <c:v>0.21737552884615391</c:v>
                </c:pt>
                <c:pt idx="10">
                  <c:v>0.25098373397435902</c:v>
                </c:pt>
                <c:pt idx="11">
                  <c:v>0.29299399038461543</c:v>
                </c:pt>
                <c:pt idx="12">
                  <c:v>0.34550681089743596</c:v>
                </c:pt>
                <c:pt idx="13">
                  <c:v>0.41114783653846165</c:v>
                </c:pt>
                <c:pt idx="14">
                  <c:v>0.49319911858974363</c:v>
                </c:pt>
                <c:pt idx="15">
                  <c:v>0.59576322115384617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255-4B51-BB4A-512A29A635E4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equation'!$BF$74:$BU$74</c:f>
              <c:numCache>
                <c:formatCode>General</c:formatCode>
                <c:ptCount val="16"/>
                <c:pt idx="0">
                  <c:v>8.7011718749999994E-2</c:v>
                </c:pt>
                <c:pt idx="1">
                  <c:v>0.1095658034223282</c:v>
                </c:pt>
                <c:pt idx="2">
                  <c:v>0.11520432459041027</c:v>
                </c:pt>
                <c:pt idx="3">
                  <c:v>0.12225247605051283</c:v>
                </c:pt>
                <c:pt idx="4">
                  <c:v>0.13106266537564104</c:v>
                </c:pt>
                <c:pt idx="5">
                  <c:v>0.1420754020320513</c:v>
                </c:pt>
                <c:pt idx="6">
                  <c:v>0.15584132285256411</c:v>
                </c:pt>
                <c:pt idx="7">
                  <c:v>0.17304872387820516</c:v>
                </c:pt>
                <c:pt idx="8">
                  <c:v>0.19455797516025641</c:v>
                </c:pt>
                <c:pt idx="9">
                  <c:v>0.22144453926282057</c:v>
                </c:pt>
                <c:pt idx="10">
                  <c:v>0.25505274439102571</c:v>
                </c:pt>
                <c:pt idx="11">
                  <c:v>0.29706300080128212</c:v>
                </c:pt>
                <c:pt idx="12">
                  <c:v>0.34957582131410259</c:v>
                </c:pt>
                <c:pt idx="13">
                  <c:v>0.41521684695512823</c:v>
                </c:pt>
                <c:pt idx="14">
                  <c:v>0.49726812900641032</c:v>
                </c:pt>
                <c:pt idx="15">
                  <c:v>0.5998322315705128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255-4B51-BB4A-512A29A635E4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equation'!$BF$75:$BU$75</c:f>
              <c:numCache>
                <c:formatCode>General</c:formatCode>
                <c:ptCount val="16"/>
                <c:pt idx="0">
                  <c:v>9.2097981770833337E-2</c:v>
                </c:pt>
                <c:pt idx="1">
                  <c:v>0.11465206644316153</c:v>
                </c:pt>
                <c:pt idx="2">
                  <c:v>0.12029058761124362</c:v>
                </c:pt>
                <c:pt idx="3">
                  <c:v>0.12733873907134616</c:v>
                </c:pt>
                <c:pt idx="4">
                  <c:v>0.13614892839647438</c:v>
                </c:pt>
                <c:pt idx="5">
                  <c:v>0.14716166505288464</c:v>
                </c:pt>
                <c:pt idx="6">
                  <c:v>0.16092758587339748</c:v>
                </c:pt>
                <c:pt idx="7">
                  <c:v>0.17813498689903851</c:v>
                </c:pt>
                <c:pt idx="8">
                  <c:v>0.19964423818108978</c:v>
                </c:pt>
                <c:pt idx="9">
                  <c:v>0.22653080228365391</c:v>
                </c:pt>
                <c:pt idx="10">
                  <c:v>0.26013900741185908</c:v>
                </c:pt>
                <c:pt idx="11">
                  <c:v>0.30214926382211549</c:v>
                </c:pt>
                <c:pt idx="12">
                  <c:v>0.35466208433493596</c:v>
                </c:pt>
                <c:pt idx="13">
                  <c:v>0.42030310997596165</c:v>
                </c:pt>
                <c:pt idx="14">
                  <c:v>0.50235439202724363</c:v>
                </c:pt>
                <c:pt idx="15">
                  <c:v>0.60491849459134606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255-4B51-BB4A-512A29A635E4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equation'!$BF$76:$BU$76</c:f>
              <c:numCache>
                <c:formatCode>General</c:formatCode>
                <c:ptCount val="16"/>
                <c:pt idx="0">
                  <c:v>9.8455810546874981E-2</c:v>
                </c:pt>
                <c:pt idx="1">
                  <c:v>0.1210098952192032</c:v>
                </c:pt>
                <c:pt idx="2">
                  <c:v>0.12664841638728527</c:v>
                </c:pt>
                <c:pt idx="3">
                  <c:v>0.13369656784738781</c:v>
                </c:pt>
                <c:pt idx="4">
                  <c:v>0.14250675717251604</c:v>
                </c:pt>
                <c:pt idx="5">
                  <c:v>0.15351949382892632</c:v>
                </c:pt>
                <c:pt idx="6">
                  <c:v>0.16728541464943913</c:v>
                </c:pt>
                <c:pt idx="7">
                  <c:v>0.18449281567508016</c:v>
                </c:pt>
                <c:pt idx="8">
                  <c:v>0.20600206695713144</c:v>
                </c:pt>
                <c:pt idx="9">
                  <c:v>0.23288863105969554</c:v>
                </c:pt>
                <c:pt idx="10">
                  <c:v>0.26649683618790071</c:v>
                </c:pt>
                <c:pt idx="11">
                  <c:v>0.30850709259815706</c:v>
                </c:pt>
                <c:pt idx="12">
                  <c:v>0.36101991311097759</c:v>
                </c:pt>
                <c:pt idx="13">
                  <c:v>0.42666093875200334</c:v>
                </c:pt>
                <c:pt idx="14">
                  <c:v>0.50871222080328538</c:v>
                </c:pt>
                <c:pt idx="15">
                  <c:v>0.6112763233673878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255-4B51-BB4A-512A29A635E4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equation'!$BF$77:$BU$77</c:f>
              <c:numCache>
                <c:formatCode>General</c:formatCode>
                <c:ptCount val="16"/>
                <c:pt idx="0">
                  <c:v>0.10640309651692707</c:v>
                </c:pt>
                <c:pt idx="1">
                  <c:v>0.12895718118925531</c:v>
                </c:pt>
                <c:pt idx="2">
                  <c:v>0.13459570235733737</c:v>
                </c:pt>
                <c:pt idx="3">
                  <c:v>0.14164385381743994</c:v>
                </c:pt>
                <c:pt idx="4">
                  <c:v>0.15045404314256813</c:v>
                </c:pt>
                <c:pt idx="5">
                  <c:v>0.16146677979897839</c:v>
                </c:pt>
                <c:pt idx="6">
                  <c:v>0.17523270061949123</c:v>
                </c:pt>
                <c:pt idx="7">
                  <c:v>0.19244010164513223</c:v>
                </c:pt>
                <c:pt idx="8">
                  <c:v>0.21394935292718353</c:v>
                </c:pt>
                <c:pt idx="9">
                  <c:v>0.24083591702974763</c:v>
                </c:pt>
                <c:pt idx="10">
                  <c:v>0.27444412215795277</c:v>
                </c:pt>
                <c:pt idx="11">
                  <c:v>0.31645437856820918</c:v>
                </c:pt>
                <c:pt idx="12">
                  <c:v>0.36896719908102965</c:v>
                </c:pt>
                <c:pt idx="13">
                  <c:v>0.4346082247220554</c:v>
                </c:pt>
                <c:pt idx="14">
                  <c:v>0.51665950677333738</c:v>
                </c:pt>
                <c:pt idx="15">
                  <c:v>0.61922360933743992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255-4B51-BB4A-512A29A635E4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equation'!$BF$78:$BU$78</c:f>
              <c:numCache>
                <c:formatCode>General</c:formatCode>
                <c:ptCount val="16"/>
                <c:pt idx="0">
                  <c:v>0.11633720397949217</c:v>
                </c:pt>
                <c:pt idx="1">
                  <c:v>0.13889128865182035</c:v>
                </c:pt>
                <c:pt idx="2">
                  <c:v>0.14452980981990243</c:v>
                </c:pt>
                <c:pt idx="3">
                  <c:v>0.15157796128000497</c:v>
                </c:pt>
                <c:pt idx="4">
                  <c:v>0.1603881506051332</c:v>
                </c:pt>
                <c:pt idx="5">
                  <c:v>0.17140088726154346</c:v>
                </c:pt>
                <c:pt idx="6">
                  <c:v>0.18516680808205632</c:v>
                </c:pt>
                <c:pt idx="7">
                  <c:v>0.20237420910769729</c:v>
                </c:pt>
                <c:pt idx="8">
                  <c:v>0.2238834603897486</c:v>
                </c:pt>
                <c:pt idx="9">
                  <c:v>0.25077002449231267</c:v>
                </c:pt>
                <c:pt idx="10">
                  <c:v>0.28437822962051784</c:v>
                </c:pt>
                <c:pt idx="11">
                  <c:v>0.32638848603077425</c:v>
                </c:pt>
                <c:pt idx="12">
                  <c:v>0.37890130654359472</c:v>
                </c:pt>
                <c:pt idx="13">
                  <c:v>0.44454233218462041</c:v>
                </c:pt>
                <c:pt idx="14">
                  <c:v>0.52659361423590245</c:v>
                </c:pt>
                <c:pt idx="15">
                  <c:v>0.62915771680000498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7255-4B51-BB4A-512A29A635E4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equation'!$BF$79:$BU$79</c:f>
              <c:numCache>
                <c:formatCode>General</c:formatCode>
                <c:ptCount val="16"/>
                <c:pt idx="0">
                  <c:v>0.12875483830769854</c:v>
                </c:pt>
                <c:pt idx="1">
                  <c:v>0.15130892298002677</c:v>
                </c:pt>
                <c:pt idx="2">
                  <c:v>0.15694744414810882</c:v>
                </c:pt>
                <c:pt idx="3">
                  <c:v>0.16399559560821139</c:v>
                </c:pt>
                <c:pt idx="4">
                  <c:v>0.17280578493333956</c:v>
                </c:pt>
                <c:pt idx="5">
                  <c:v>0.18381852158974984</c:v>
                </c:pt>
                <c:pt idx="6">
                  <c:v>0.19758444241026266</c:v>
                </c:pt>
                <c:pt idx="7">
                  <c:v>0.21479184343590374</c:v>
                </c:pt>
                <c:pt idx="8">
                  <c:v>0.23630109471795499</c:v>
                </c:pt>
                <c:pt idx="9">
                  <c:v>0.26318765882051909</c:v>
                </c:pt>
                <c:pt idx="10">
                  <c:v>0.2967958639487242</c:v>
                </c:pt>
                <c:pt idx="11">
                  <c:v>0.33880612035898061</c:v>
                </c:pt>
                <c:pt idx="12">
                  <c:v>0.39131894087180108</c:v>
                </c:pt>
                <c:pt idx="13">
                  <c:v>0.45695996651282672</c:v>
                </c:pt>
                <c:pt idx="14">
                  <c:v>0.53901124856410876</c:v>
                </c:pt>
                <c:pt idx="15">
                  <c:v>0.6415753511282114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255-4B51-BB4A-512A29A635E4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equation'!$BF$80:$BU$80</c:f>
              <c:numCache>
                <c:formatCode>General</c:formatCode>
                <c:ptCount val="16"/>
                <c:pt idx="0">
                  <c:v>0.14427688121795654</c:v>
                </c:pt>
                <c:pt idx="1">
                  <c:v>0.16683096589028473</c:v>
                </c:pt>
                <c:pt idx="2">
                  <c:v>0.17246948705836679</c:v>
                </c:pt>
                <c:pt idx="3">
                  <c:v>0.17951763851846936</c:v>
                </c:pt>
                <c:pt idx="4">
                  <c:v>0.18832782784359758</c:v>
                </c:pt>
                <c:pt idx="5">
                  <c:v>0.19934056450000784</c:v>
                </c:pt>
                <c:pt idx="6">
                  <c:v>0.21310648532052071</c:v>
                </c:pt>
                <c:pt idx="7">
                  <c:v>0.23031388634616168</c:v>
                </c:pt>
                <c:pt idx="8">
                  <c:v>0.25182313762821296</c:v>
                </c:pt>
                <c:pt idx="9">
                  <c:v>0.27870970173077703</c:v>
                </c:pt>
                <c:pt idx="10">
                  <c:v>0.31231790685898225</c:v>
                </c:pt>
                <c:pt idx="11">
                  <c:v>0.35432816326923872</c:v>
                </c:pt>
                <c:pt idx="12">
                  <c:v>0.40684098378205913</c:v>
                </c:pt>
                <c:pt idx="13">
                  <c:v>0.47248200942308477</c:v>
                </c:pt>
                <c:pt idx="14">
                  <c:v>0.55453329147436681</c:v>
                </c:pt>
                <c:pt idx="15">
                  <c:v>0.65709739403846934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7255-4B51-BB4A-512A29A635E4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equation'!$BF$81:$BU$81</c:f>
              <c:numCache>
                <c:formatCode>General</c:formatCode>
                <c:ptCount val="16"/>
                <c:pt idx="0">
                  <c:v>0.16367943485577896</c:v>
                </c:pt>
                <c:pt idx="1">
                  <c:v>0.18623351952810718</c:v>
                </c:pt>
                <c:pt idx="2">
                  <c:v>0.19187204069618924</c:v>
                </c:pt>
                <c:pt idx="3">
                  <c:v>0.19892019215629178</c:v>
                </c:pt>
                <c:pt idx="4">
                  <c:v>0.20773038148141998</c:v>
                </c:pt>
                <c:pt idx="5">
                  <c:v>0.21874311813783026</c:v>
                </c:pt>
                <c:pt idx="6">
                  <c:v>0.23250903895834313</c:v>
                </c:pt>
                <c:pt idx="7">
                  <c:v>0.2497164399839841</c:v>
                </c:pt>
                <c:pt idx="8">
                  <c:v>0.27122569126603541</c:v>
                </c:pt>
                <c:pt idx="9">
                  <c:v>0.29811225536859948</c:v>
                </c:pt>
                <c:pt idx="10">
                  <c:v>0.3317204604968047</c:v>
                </c:pt>
                <c:pt idx="11">
                  <c:v>0.37373071690706106</c:v>
                </c:pt>
                <c:pt idx="12">
                  <c:v>0.42624353741988147</c:v>
                </c:pt>
                <c:pt idx="13">
                  <c:v>0.49188456306090722</c:v>
                </c:pt>
                <c:pt idx="14">
                  <c:v>0.5739358451121892</c:v>
                </c:pt>
                <c:pt idx="15">
                  <c:v>0.67649994767629174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255-4B51-BB4A-512A29A635E4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equation'!$BF$82:$BU$82</c:f>
              <c:numCache>
                <c:formatCode>General</c:formatCode>
                <c:ptCount val="16"/>
                <c:pt idx="0">
                  <c:v>0.18793262690305704</c:v>
                </c:pt>
                <c:pt idx="1">
                  <c:v>0.21048671157538523</c:v>
                </c:pt>
                <c:pt idx="2">
                  <c:v>0.21612523274346729</c:v>
                </c:pt>
                <c:pt idx="3">
                  <c:v>0.22317338420356989</c:v>
                </c:pt>
                <c:pt idx="4">
                  <c:v>0.23198357352869808</c:v>
                </c:pt>
                <c:pt idx="5">
                  <c:v>0.24299631018510831</c:v>
                </c:pt>
                <c:pt idx="6">
                  <c:v>0.25676223100562112</c:v>
                </c:pt>
                <c:pt idx="7">
                  <c:v>0.27396963203126218</c:v>
                </c:pt>
                <c:pt idx="8">
                  <c:v>0.29547888331331346</c:v>
                </c:pt>
                <c:pt idx="9">
                  <c:v>0.32236544741587764</c:v>
                </c:pt>
                <c:pt idx="10">
                  <c:v>0.3559736525440827</c:v>
                </c:pt>
                <c:pt idx="11">
                  <c:v>0.39798390895433911</c:v>
                </c:pt>
                <c:pt idx="12">
                  <c:v>0.45049672946715963</c:v>
                </c:pt>
                <c:pt idx="13">
                  <c:v>0.51613775510818527</c:v>
                </c:pt>
                <c:pt idx="14">
                  <c:v>0.59818903715946714</c:v>
                </c:pt>
                <c:pt idx="15">
                  <c:v>0.70075313972356978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7255-4B51-BB4A-512A29A635E4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equation'!$BF$83:$BU$83</c:f>
              <c:numCache>
                <c:formatCode>General</c:formatCode>
                <c:ptCount val="16"/>
                <c:pt idx="0">
                  <c:v>0.21824911696215457</c:v>
                </c:pt>
                <c:pt idx="1">
                  <c:v>0.24080320163448282</c:v>
                </c:pt>
                <c:pt idx="2">
                  <c:v>0.24644172280256482</c:v>
                </c:pt>
                <c:pt idx="3">
                  <c:v>0.25348987426266745</c:v>
                </c:pt>
                <c:pt idx="4">
                  <c:v>0.26230006358779567</c:v>
                </c:pt>
                <c:pt idx="5">
                  <c:v>0.2733128002442059</c:v>
                </c:pt>
                <c:pt idx="6">
                  <c:v>0.28707872106471871</c:v>
                </c:pt>
                <c:pt idx="7">
                  <c:v>0.30428612209035977</c:v>
                </c:pt>
                <c:pt idx="8">
                  <c:v>0.3257953733724111</c:v>
                </c:pt>
                <c:pt idx="9">
                  <c:v>0.35268193747497512</c:v>
                </c:pt>
                <c:pt idx="10">
                  <c:v>0.38629014260318029</c:v>
                </c:pt>
                <c:pt idx="11">
                  <c:v>0.42830039901343675</c:v>
                </c:pt>
                <c:pt idx="12">
                  <c:v>0.48081321952625711</c:v>
                </c:pt>
                <c:pt idx="13">
                  <c:v>0.54645424516728291</c:v>
                </c:pt>
                <c:pt idx="14">
                  <c:v>0.62850552721856479</c:v>
                </c:pt>
                <c:pt idx="15">
                  <c:v>0.73106962978266732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255-4B51-BB4A-512A29A63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21359223300974"/>
          <c:y val="8.4485628855022477E-2"/>
          <c:w val="0.8519417475728156"/>
          <c:h val="0.7788038878090253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plot'!$N$67:$N$86</c:f>
              <c:numCache>
                <c:formatCode>General</c:formatCode>
                <c:ptCount val="20"/>
                <c:pt idx="0">
                  <c:v>7.3333333333333348E-2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B5-408F-A426-E75CC5A14DD8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plot'!$O$67:$O$86</c:f>
              <c:numCache>
                <c:formatCode>General</c:formatCode>
                <c:ptCount val="20"/>
                <c:pt idx="0">
                  <c:v>7.5000000000000011E-2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BB5-408F-A426-E75CC5A14DD8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plot'!$P$67:$P$86</c:f>
              <c:numCache>
                <c:formatCode>General</c:formatCode>
                <c:ptCount val="20"/>
                <c:pt idx="0">
                  <c:v>7.7083333333333323E-2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BB5-408F-A426-E75CC5A14DD8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plot'!$Q$67:$Q$86</c:f>
              <c:numCache>
                <c:formatCode>General</c:formatCode>
                <c:ptCount val="20"/>
                <c:pt idx="0">
                  <c:v>7.9687499999999994E-2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BB5-408F-A426-E75CC5A14DD8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plot'!$R$67:$R$86</c:f>
              <c:numCache>
                <c:formatCode>General</c:formatCode>
                <c:ptCount val="20"/>
                <c:pt idx="0">
                  <c:v>8.2942708333333337E-2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BB5-408F-A426-E75CC5A14DD8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plot'!$S$67:$S$86</c:f>
              <c:numCache>
                <c:formatCode>General</c:formatCode>
                <c:ptCount val="20"/>
                <c:pt idx="0" formatCode="0.00E+00">
                  <c:v>8.7011718749999994E-2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BB5-408F-A426-E75CC5A14DD8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plot'!$T$67:$T$86</c:f>
              <c:numCache>
                <c:formatCode>General</c:formatCode>
                <c:ptCount val="20"/>
                <c:pt idx="0" formatCode="0.00E+00">
                  <c:v>9.2097981770833337E-2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BB5-408F-A426-E75CC5A14DD8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plot'!$U$67:$U$86</c:f>
              <c:numCache>
                <c:formatCode>General</c:formatCode>
                <c:ptCount val="20"/>
                <c:pt idx="0" formatCode="0.00E+00">
                  <c:v>9.8455810546874981E-2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BB5-408F-A426-E75CC5A14DD8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plot'!$V$67:$V$86</c:f>
              <c:numCache>
                <c:formatCode>General</c:formatCode>
                <c:ptCount val="20"/>
                <c:pt idx="0" formatCode="0.00E+00">
                  <c:v>0.10640309651692707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BB5-408F-A426-E75CC5A14DD8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plot'!$W$67:$W$86</c:f>
              <c:numCache>
                <c:formatCode>General</c:formatCode>
                <c:ptCount val="20"/>
                <c:pt idx="0" formatCode="0.00E+00">
                  <c:v>0.11633720397949217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BB5-408F-A426-E75CC5A14DD8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plot'!$X$67:$X$86</c:f>
              <c:numCache>
                <c:formatCode>General</c:formatCode>
                <c:ptCount val="20"/>
                <c:pt idx="0" formatCode="0.00E+00">
                  <c:v>0.12875483830769854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BB5-408F-A426-E75CC5A14DD8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plot'!$Y$67:$Y$86</c:f>
              <c:numCache>
                <c:formatCode>General</c:formatCode>
                <c:ptCount val="20"/>
                <c:pt idx="0" formatCode="0.00E+00">
                  <c:v>0.14427688121795654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BB5-408F-A426-E75CC5A14DD8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plot'!$Z$67:$Z$86</c:f>
              <c:numCache>
                <c:formatCode>General</c:formatCode>
                <c:ptCount val="20"/>
                <c:pt idx="0" formatCode="0.00E+00">
                  <c:v>0.16367943485577896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BB5-408F-A426-E75CC5A14DD8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plot'!$AA$67:$AA$86</c:f>
              <c:numCache>
                <c:formatCode>General</c:formatCode>
                <c:ptCount val="20"/>
                <c:pt idx="0" formatCode="0.00E+00">
                  <c:v>0.18793262690305704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BB5-408F-A426-E75CC5A14DD8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plot'!$AB$67:$AB$86</c:f>
              <c:numCache>
                <c:formatCode>General</c:formatCode>
                <c:ptCount val="20"/>
                <c:pt idx="0" formatCode="0.00E+00">
                  <c:v>0.21824911696215457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BB5-408F-A426-E75CC5A14DD8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plot'!$AC$67:$AC$86</c:f>
              <c:numCache>
                <c:formatCode>General</c:formatCode>
                <c:ptCount val="20"/>
                <c:pt idx="0" formatCode="0.00E+00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7BB5-408F-A426-E75CC5A14DD8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plot'!$AD$67:$AD$86</c:f>
              <c:numCache>
                <c:formatCode>General</c:formatCode>
                <c:ptCount val="20"/>
                <c:pt idx="0" formatCode="0.00E+00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7BB5-408F-A426-E75CC5A14DD8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plot'!$AE$67:$AE$86</c:f>
              <c:numCache>
                <c:formatCode>General</c:formatCode>
                <c:ptCount val="20"/>
                <c:pt idx="0" formatCode="0.00E+00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7BB5-408F-A426-E75CC5A14DD8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plot'!$AF$67:$AF$86</c:f>
              <c:numCache>
                <c:formatCode>General</c:formatCode>
                <c:ptCount val="20"/>
                <c:pt idx="0" formatCode="0.00E+00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7BB5-408F-A426-E75CC5A14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6248"/>
        <c:axId val="1"/>
      </c:scatterChart>
      <c:valAx>
        <c:axId val="432346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[substrate]/v</a:t>
                </a:r>
              </a:p>
            </c:rich>
          </c:tx>
          <c:layout>
            <c:manualLayout>
              <c:xMode val="edge"/>
              <c:yMode val="edge"/>
              <c:x val="0.4878640091863517"/>
              <c:y val="0.924733593191507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1/v</a:t>
                </a:r>
              </a:p>
            </c:rich>
          </c:tx>
          <c:layout>
            <c:manualLayout>
              <c:xMode val="edge"/>
              <c:yMode val="edge"/>
              <c:x val="8.4950787401574801E-3"/>
              <c:y val="0.45161409495781218"/>
            </c:manualLayout>
          </c:layout>
          <c:overlay val="0"/>
          <c:spPr>
            <a:noFill/>
            <a:ln w="25400">
              <a:noFill/>
            </a:ln>
          </c:spPr>
        </c:title>
        <c:numFmt formatCode="0.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3462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7883164027926"/>
          <c:y val="7.7017149394281781E-2"/>
          <c:w val="0.78060629160934292"/>
          <c:h val="0.7958438770742448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plot'!$N$67:$N$86</c:f>
              <c:numCache>
                <c:formatCode>General</c:formatCode>
                <c:ptCount val="20"/>
                <c:pt idx="0">
                  <c:v>7.3333333333333348E-2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FE-4553-A9A5-3446E6C1B22C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plot'!$O$67:$O$86</c:f>
              <c:numCache>
                <c:formatCode>General</c:formatCode>
                <c:ptCount val="20"/>
                <c:pt idx="0">
                  <c:v>7.5000000000000011E-2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BFE-4553-A9A5-3446E6C1B22C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plot'!$P$67:$P$86</c:f>
              <c:numCache>
                <c:formatCode>General</c:formatCode>
                <c:ptCount val="20"/>
                <c:pt idx="0">
                  <c:v>7.7083333333333323E-2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BFE-4553-A9A5-3446E6C1B22C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plot'!$Q$67:$Q$86</c:f>
              <c:numCache>
                <c:formatCode>General</c:formatCode>
                <c:ptCount val="20"/>
                <c:pt idx="0">
                  <c:v>7.9687499999999994E-2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BFE-4553-A9A5-3446E6C1B22C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plot'!$R$67:$R$86</c:f>
              <c:numCache>
                <c:formatCode>General</c:formatCode>
                <c:ptCount val="20"/>
                <c:pt idx="0">
                  <c:v>8.2942708333333337E-2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BFE-4553-A9A5-3446E6C1B22C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plot'!$S$67:$S$86</c:f>
              <c:numCache>
                <c:formatCode>General</c:formatCode>
                <c:ptCount val="20"/>
                <c:pt idx="0" formatCode="0.00E+00">
                  <c:v>8.7011718749999994E-2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2BFE-4553-A9A5-3446E6C1B22C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plot'!$T$67:$T$86</c:f>
              <c:numCache>
                <c:formatCode>General</c:formatCode>
                <c:ptCount val="20"/>
                <c:pt idx="0" formatCode="0.00E+00">
                  <c:v>9.2097981770833337E-2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2BFE-4553-A9A5-3446E6C1B22C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plot'!$U$67:$U$86</c:f>
              <c:numCache>
                <c:formatCode>General</c:formatCode>
                <c:ptCount val="20"/>
                <c:pt idx="0" formatCode="0.00E+00">
                  <c:v>9.8455810546874981E-2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2BFE-4553-A9A5-3446E6C1B22C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plot'!$V$67:$V$86</c:f>
              <c:numCache>
                <c:formatCode>General</c:formatCode>
                <c:ptCount val="20"/>
                <c:pt idx="0" formatCode="0.00E+00">
                  <c:v>0.10640309651692707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2BFE-4553-A9A5-3446E6C1B22C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plot'!$W$67:$W$86</c:f>
              <c:numCache>
                <c:formatCode>General</c:formatCode>
                <c:ptCount val="20"/>
                <c:pt idx="0" formatCode="0.00E+00">
                  <c:v>0.11633720397949217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2BFE-4553-A9A5-3446E6C1B22C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plot'!$X$67:$X$86</c:f>
              <c:numCache>
                <c:formatCode>General</c:formatCode>
                <c:ptCount val="20"/>
                <c:pt idx="0" formatCode="0.00E+00">
                  <c:v>0.12875483830769854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2BFE-4553-A9A5-3446E6C1B22C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plot'!$Y$67:$Y$86</c:f>
              <c:numCache>
                <c:formatCode>General</c:formatCode>
                <c:ptCount val="20"/>
                <c:pt idx="0" formatCode="0.00E+00">
                  <c:v>0.14427688121795654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2BFE-4553-A9A5-3446E6C1B22C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plot'!$Z$67:$Z$86</c:f>
              <c:numCache>
                <c:formatCode>General</c:formatCode>
                <c:ptCount val="20"/>
                <c:pt idx="0" formatCode="0.00E+00">
                  <c:v>0.16367943485577896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2BFE-4553-A9A5-3446E6C1B22C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plot'!$AA$67:$AA$86</c:f>
              <c:numCache>
                <c:formatCode>General</c:formatCode>
                <c:ptCount val="20"/>
                <c:pt idx="0" formatCode="0.00E+00">
                  <c:v>0.18793262690305704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2BFE-4553-A9A5-3446E6C1B22C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plot'!$AB$67:$AB$86</c:f>
              <c:numCache>
                <c:formatCode>General</c:formatCode>
                <c:ptCount val="20"/>
                <c:pt idx="0" formatCode="0.00E+00">
                  <c:v>0.21824911696215457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2BFE-4553-A9A5-3446E6C1B22C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plot'!$AC$67:$AC$86</c:f>
              <c:numCache>
                <c:formatCode>General</c:formatCode>
                <c:ptCount val="20"/>
                <c:pt idx="0" formatCode="0.00E+00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2BFE-4553-A9A5-3446E6C1B22C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plot'!$AD$67:$AD$86</c:f>
              <c:numCache>
                <c:formatCode>General</c:formatCode>
                <c:ptCount val="20"/>
                <c:pt idx="0" formatCode="0.00E+00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2BFE-4553-A9A5-3446E6C1B22C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plot'!$AE$67:$AE$86</c:f>
              <c:numCache>
                <c:formatCode>General</c:formatCode>
                <c:ptCount val="20"/>
                <c:pt idx="0" formatCode="0.00E+00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2BFE-4553-A9A5-3446E6C1B22C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7.3333333333333348E-2</c:v>
                </c:pt>
                <c:pt idx="2">
                  <c:v>6.0000000000000012E-2</c:v>
                </c:pt>
                <c:pt idx="3">
                  <c:v>4.933333333333334E-2</c:v>
                </c:pt>
                <c:pt idx="4">
                  <c:v>4.080000000000001E-2</c:v>
                </c:pt>
                <c:pt idx="5">
                  <c:v>3.3973333333333348E-2</c:v>
                </c:pt>
                <c:pt idx="6">
                  <c:v>2.851200000000001E-2</c:v>
                </c:pt>
                <c:pt idx="7">
                  <c:v>2.4142933333333342E-2</c:v>
                </c:pt>
                <c:pt idx="8">
                  <c:v>2.0647680000000005E-2</c:v>
                </c:pt>
                <c:pt idx="9">
                  <c:v>1.7851477333333341E-2</c:v>
                </c:pt>
                <c:pt idx="10">
                  <c:v>1.5614515200000005E-2</c:v>
                </c:pt>
                <c:pt idx="11">
                  <c:v>1.3824945493333338E-2</c:v>
                </c:pt>
                <c:pt idx="12">
                  <c:v>1.2393289728000006E-2</c:v>
                </c:pt>
                <c:pt idx="13">
                  <c:v>1.1247965115733337E-2</c:v>
                </c:pt>
                <c:pt idx="14">
                  <c:v>1.0331705425920002E-2</c:v>
                </c:pt>
                <c:pt idx="15">
                  <c:v>9.5986976740693349E-3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plot'!$AF$67:$AF$86</c:f>
              <c:numCache>
                <c:formatCode>General</c:formatCode>
                <c:ptCount val="20"/>
                <c:pt idx="0" formatCode="0.00E+00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2BFE-4553-A9A5-3446E6C1B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8872"/>
        <c:axId val="1"/>
      </c:scatterChart>
      <c:valAx>
        <c:axId val="43234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[substrate]/v</a:t>
                </a:r>
              </a:p>
            </c:rich>
          </c:tx>
          <c:layout>
            <c:manualLayout>
              <c:xMode val="edge"/>
              <c:yMode val="edge"/>
              <c:x val="0.43272740673406468"/>
              <c:y val="0.9315407488620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1/v</a:t>
                </a:r>
              </a:p>
            </c:rich>
          </c:tx>
          <c:layout>
            <c:manualLayout>
              <c:xMode val="edge"/>
              <c:yMode val="edge"/>
              <c:x val="8.4847740366307579E-3"/>
              <c:y val="0.44621050533240308"/>
            </c:manualLayout>
          </c:layout>
          <c:overlay val="0"/>
          <c:spPr>
            <a:noFill/>
            <a:ln w="25400">
              <a:noFill/>
            </a:ln>
          </c:spPr>
        </c:title>
        <c:numFmt formatCode="0.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348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'Non-competitive'!$X$21:$X$260</c:f>
              <c:numCache>
                <c:formatCode>General</c:formatCode>
                <c:ptCount val="240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  <c:pt idx="15">
                  <c:v>10.42889693766659</c:v>
                </c:pt>
                <c:pt idx="16">
                  <c:v>10.250724030253298</c:v>
                </c:pt>
                <c:pt idx="17">
                  <c:v>10.036390143542041</c:v>
                </c:pt>
                <c:pt idx="18">
                  <c:v>9.7807560710730161</c:v>
                </c:pt>
                <c:pt idx="19">
                  <c:v>9.4789611277220001</c:v>
                </c:pt>
                <c:pt idx="20">
                  <c:v>9.1269353097830876</c:v>
                </c:pt>
                <c:pt idx="21">
                  <c:v>8.7220407884732492</c:v>
                </c:pt>
                <c:pt idx="22">
                  <c:v>8.2637870083975482</c:v>
                </c:pt>
                <c:pt idx="23">
                  <c:v>7.7545119300678378</c:v>
                </c:pt>
                <c:pt idx="24">
                  <c:v>7.1998755984390792</c:v>
                </c:pt>
                <c:pt idx="25">
                  <c:v>6.6089955589202303</c:v>
                </c:pt>
                <c:pt idx="26">
                  <c:v>5.9940910529622142</c:v>
                </c:pt>
                <c:pt idx="27">
                  <c:v>5.3696026501237633</c:v>
                </c:pt>
                <c:pt idx="28">
                  <c:v>4.7508937382104177</c:v>
                </c:pt>
                <c:pt idx="29">
                  <c:v>4.1527687057828588</c:v>
                </c:pt>
                <c:pt idx="30">
                  <c:v>9.8496995756786596</c:v>
                </c:pt>
                <c:pt idx="31">
                  <c:v>9.6906168020073338</c:v>
                </c:pt>
                <c:pt idx="32">
                  <c:v>9.4988466296143503</c:v>
                </c:pt>
                <c:pt idx="33">
                  <c:v>9.2695496747039243</c:v>
                </c:pt>
                <c:pt idx="34">
                  <c:v>8.9980399788733951</c:v>
                </c:pt>
                <c:pt idx="35">
                  <c:v>8.6802297010579501</c:v>
                </c:pt>
                <c:pt idx="36">
                  <c:v>8.3132023864727511</c:v>
                </c:pt>
                <c:pt idx="37">
                  <c:v>7.8958744888056396</c:v>
                </c:pt>
                <c:pt idx="38">
                  <c:v>7.429657726701449</c:v>
                </c:pt>
                <c:pt idx="39">
                  <c:v>6.9189878630996118</c:v>
                </c:pt>
                <c:pt idx="40">
                  <c:v>6.3715596353153465</c:v>
                </c:pt>
                <c:pt idx="41">
                  <c:v>5.7981270603627522</c:v>
                </c:pt>
                <c:pt idx="42">
                  <c:v>5.211806766486645</c:v>
                </c:pt>
                <c:pt idx="43">
                  <c:v>4.626947012646891</c:v>
                </c:pt>
                <c:pt idx="44">
                  <c:v>4.0577544606809273</c:v>
                </c:pt>
                <c:pt idx="45">
                  <c:v>9.2103004884690822</c:v>
                </c:pt>
                <c:pt idx="46">
                  <c:v>9.0710552475073367</c:v>
                </c:pt>
                <c:pt idx="47">
                  <c:v>8.9028096676054798</c:v>
                </c:pt>
                <c:pt idx="48">
                  <c:v>8.7010803390606863</c:v>
                </c:pt>
                <c:pt idx="49">
                  <c:v>8.4614205095168007</c:v>
                </c:pt>
                <c:pt idx="50">
                  <c:v>8.1797934267344861</c:v>
                </c:pt>
                <c:pt idx="51">
                  <c:v>7.853069751536597</c:v>
                </c:pt>
                <c:pt idx="52">
                  <c:v>7.4796235692563302</c:v>
                </c:pt>
                <c:pt idx="53">
                  <c:v>7.0599604080870808</c:v>
                </c:pt>
                <c:pt idx="54">
                  <c:v>6.5972651403638611</c:v>
                </c:pt>
                <c:pt idx="55">
                  <c:v>6.0977247363948672</c:v>
                </c:pt>
                <c:pt idx="56">
                  <c:v>5.570483258652696</c:v>
                </c:pt>
                <c:pt idx="57">
                  <c:v>5.0271417353865164</c:v>
                </c:pt>
                <c:pt idx="58">
                  <c:v>4.4808210601307179</c:v>
                </c:pt>
                <c:pt idx="59">
                  <c:v>3.9449307508188474</c:v>
                </c:pt>
                <c:pt idx="60">
                  <c:v>8.5190282749061321</c:v>
                </c:pt>
                <c:pt idx="61">
                  <c:v>8.3997652126574618</c:v>
                </c:pt>
                <c:pt idx="62">
                  <c:v>8.255301474848233</c:v>
                </c:pt>
                <c:pt idx="63">
                  <c:v>8.0815625803466347</c:v>
                </c:pt>
                <c:pt idx="64">
                  <c:v>7.8744091610171587</c:v>
                </c:pt>
                <c:pt idx="65">
                  <c:v>7.6299379165980046</c:v>
                </c:pt>
                <c:pt idx="66">
                  <c:v>7.3448980596302311</c:v>
                </c:pt>
                <c:pt idx="67">
                  <c:v>7.0172111122381269</c:v>
                </c:pt>
                <c:pt idx="68">
                  <c:v>6.6465478701188117</c:v>
                </c:pt>
                <c:pt idx="69">
                  <c:v>6.2348745604152827</c:v>
                </c:pt>
                <c:pt idx="70">
                  <c:v>5.7868433072755838</c:v>
                </c:pt>
                <c:pt idx="71">
                  <c:v>5.3098897356288717</c:v>
                </c:pt>
                <c:pt idx="72">
                  <c:v>4.8139323331933657</c:v>
                </c:pt>
                <c:pt idx="73">
                  <c:v>4.3106500377980108</c:v>
                </c:pt>
                <c:pt idx="74">
                  <c:v>3.8124275927416442</c:v>
                </c:pt>
                <c:pt idx="75">
                  <c:v>7.7883429565619595</c:v>
                </c:pt>
                <c:pt idx="76">
                  <c:v>7.6885412958161172</c:v>
                </c:pt>
                <c:pt idx="77">
                  <c:v>7.5673293700644866</c:v>
                </c:pt>
                <c:pt idx="78">
                  <c:v>7.4210851114151106</c:v>
                </c:pt>
                <c:pt idx="79">
                  <c:v>7.2460412035620694</c:v>
                </c:pt>
                <c:pt idx="80">
                  <c:v>7.0385160675062277</c:v>
                </c:pt>
                <c:pt idx="81">
                  <c:v>6.7952479311825931</c:v>
                </c:pt>
                <c:pt idx="82">
                  <c:v>6.5138307524277339</c:v>
                </c:pt>
                <c:pt idx="83">
                  <c:v>6.1932243972721324</c:v>
                </c:pt>
                <c:pt idx="84">
                  <c:v>5.8342755161709485</c:v>
                </c:pt>
                <c:pt idx="85">
                  <c:v>5.440148203519021</c:v>
                </c:pt>
                <c:pt idx="86">
                  <c:v>5.0165404242143632</c:v>
                </c:pt>
                <c:pt idx="87">
                  <c:v>4.5715723928279148</c:v>
                </c:pt>
                <c:pt idx="88">
                  <c:v>4.115288825736596</c:v>
                </c:pt>
                <c:pt idx="89">
                  <c:v>3.6588114391513926</c:v>
                </c:pt>
                <c:pt idx="90">
                  <c:v>7.0341821717837583</c:v>
                </c:pt>
                <c:pt idx="91">
                  <c:v>6.952671574392328</c:v>
                </c:pt>
                <c:pt idx="92">
                  <c:v>6.8534018817852953</c:v>
                </c:pt>
                <c:pt idx="93">
                  <c:v>6.7332312062145503</c:v>
                </c:pt>
                <c:pt idx="94">
                  <c:v>6.5888170506880819</c:v>
                </c:pt>
                <c:pt idx="95">
                  <c:v>6.41678331328119</c:v>
                </c:pt>
                <c:pt idx="96">
                  <c:v>6.2139750284124995</c:v>
                </c:pt>
                <c:pt idx="97">
                  <c:v>5.9778074621483608</c:v>
                </c:pt>
                <c:pt idx="98">
                  <c:v>5.7066974170046514</c:v>
                </c:pt>
                <c:pt idx="99">
                  <c:v>5.4005359295109301</c:v>
                </c:pt>
                <c:pt idx="100">
                  <c:v>5.0611272213609233</c:v>
                </c:pt>
                <c:pt idx="101">
                  <c:v>4.6924897592673442</c:v>
                </c:pt>
                <c:pt idx="102">
                  <c:v>4.3009080613814863</c:v>
                </c:pt>
                <c:pt idx="103">
                  <c:v>3.8946538051311279</c:v>
                </c:pt>
                <c:pt idx="104">
                  <c:v>3.4833651072820584</c:v>
                </c:pt>
                <c:pt idx="105">
                  <c:v>6.274693331603447</c:v>
                </c:pt>
                <c:pt idx="106">
                  <c:v>6.2097528403727917</c:v>
                </c:pt>
                <c:pt idx="107">
                  <c:v>6.1304433857325886</c:v>
                </c:pt>
                <c:pt idx="108">
                  <c:v>6.0341106417931112</c:v>
                </c:pt>
                <c:pt idx="109">
                  <c:v>5.9178701366872071</c:v>
                </c:pt>
                <c:pt idx="110">
                  <c:v>5.7787192970219081</c:v>
                </c:pt>
                <c:pt idx="111">
                  <c:v>5.6137203443744017</c:v>
                </c:pt>
                <c:pt idx="112">
                  <c:v>5.4202652625842713</c:v>
                </c:pt>
                <c:pt idx="113">
                  <c:v>5.1964221149916181</c:v>
                </c:pt>
                <c:pt idx="114">
                  <c:v>4.941341114607301</c:v>
                </c:pt>
                <c:pt idx="115">
                  <c:v>4.6556702712894733</c:v>
                </c:pt>
                <c:pt idx="116">
                  <c:v>4.3419005942915678</c:v>
                </c:pt>
                <c:pt idx="117">
                  <c:v>4.0045421121017757</c:v>
                </c:pt>
                <c:pt idx="118">
                  <c:v>3.6500395776926537</c:v>
                </c:pt>
                <c:pt idx="119">
                  <c:v>3.2863805721085217</c:v>
                </c:pt>
                <c:pt idx="120">
                  <c:v>5.528539739710677</c:v>
                </c:pt>
                <c:pt idx="121">
                  <c:v>5.4780635859909887</c:v>
                </c:pt>
                <c:pt idx="122">
                  <c:v>5.4162499163258806</c:v>
                </c:pt>
                <c:pt idx="123">
                  <c:v>5.3409172532374676</c:v>
                </c:pt>
                <c:pt idx="124">
                  <c:v>5.2496479328661545</c:v>
                </c:pt>
                <c:pt idx="125">
                  <c:v>5.1398561234835274</c:v>
                </c:pt>
                <c:pt idx="126">
                  <c:v>5.0089098944740771</c:v>
                </c:pt>
                <c:pt idx="127">
                  <c:v>4.8543202248941402</c:v>
                </c:pt>
                <c:pt idx="128">
                  <c:v>4.6740033859337933</c:v>
                </c:pt>
                <c:pt idx="129">
                  <c:v>4.4666095398880525</c:v>
                </c:pt>
                <c:pt idx="130">
                  <c:v>4.2318889855063224</c:v>
                </c:pt>
                <c:pt idx="131">
                  <c:v>3.971040983042557</c:v>
                </c:pt>
                <c:pt idx="132">
                  <c:v>3.6869663612328538</c:v>
                </c:pt>
                <c:pt idx="133">
                  <c:v>3.3843366022865391</c:v>
                </c:pt>
                <c:pt idx="134">
                  <c:v>3.0694112984131214</c:v>
                </c:pt>
                <c:pt idx="135">
                  <c:v>4.8131034891297899</c:v>
                </c:pt>
                <c:pt idx="136">
                  <c:v>4.7748008051048725</c:v>
                </c:pt>
                <c:pt idx="137">
                  <c:v>4.7277712922453627</c:v>
                </c:pt>
                <c:pt idx="138">
                  <c:v>4.670271357734701</c:v>
                </c:pt>
                <c:pt idx="139">
                  <c:v>4.6003338338408062</c:v>
                </c:pt>
                <c:pt idx="140">
                  <c:v>4.5158033850324664</c:v>
                </c:pt>
                <c:pt idx="141">
                  <c:v>4.4144107111219038</c:v>
                </c:pt>
                <c:pt idx="142">
                  <c:v>4.2938978835067028</c:v>
                </c:pt>
                <c:pt idx="143">
                  <c:v>4.1522045894694424</c:v>
                </c:pt>
                <c:pt idx="144">
                  <c:v>3.9877174396123043</c:v>
                </c:pt>
                <c:pt idx="145">
                  <c:v>3.7995702552373491</c:v>
                </c:pt>
                <c:pt idx="146">
                  <c:v>3.587962649990426</c:v>
                </c:pt>
                <c:pt idx="147">
                  <c:v>3.3544410938877864</c:v>
                </c:pt>
                <c:pt idx="148">
                  <c:v>3.1020694308776795</c:v>
                </c:pt>
                <c:pt idx="149">
                  <c:v>2.8354159761044069</c:v>
                </c:pt>
                <c:pt idx="150">
                  <c:v>4.142942126285373</c:v>
                </c:pt>
                <c:pt idx="151">
                  <c:v>4.1145316818939488</c:v>
                </c:pt>
                <c:pt idx="152">
                  <c:v>4.0795619178125166</c:v>
                </c:pt>
                <c:pt idx="153">
                  <c:v>4.0366768316744563</c:v>
                </c:pt>
                <c:pt idx="154">
                  <c:v>3.9843219485377559</c:v>
                </c:pt>
                <c:pt idx="155">
                  <c:v>3.9207576550005006</c:v>
                </c:pt>
                <c:pt idx="156">
                  <c:v>3.8440986223060856</c:v>
                </c:pt>
                <c:pt idx="157">
                  <c:v>3.7523897630624155</c:v>
                </c:pt>
                <c:pt idx="158">
                  <c:v>3.643728975271924</c:v>
                </c:pt>
                <c:pt idx="159">
                  <c:v>3.5164435805596921</c:v>
                </c:pt>
                <c:pt idx="160">
                  <c:v>3.3693191902861708</c:v>
                </c:pt>
                <c:pt idx="161">
                  <c:v>3.2018657209159636</c:v>
                </c:pt>
                <c:pt idx="162">
                  <c:v>3.0145864337169295</c:v>
                </c:pt>
                <c:pt idx="163">
                  <c:v>2.8091966718693122</c:v>
                </c:pt>
                <c:pt idx="164">
                  <c:v>2.5887277196903731</c:v>
                </c:pt>
                <c:pt idx="165">
                  <c:v>3.5287730727470135</c:v>
                </c:pt>
                <c:pt idx="166">
                  <c:v>3.5081406854367176</c:v>
                </c:pt>
                <c:pt idx="167">
                  <c:v>3.4826870269908237</c:v>
                </c:pt>
                <c:pt idx="168">
                  <c:v>3.4513847021797917</c:v>
                </c:pt>
                <c:pt idx="169">
                  <c:v>3.4130392868716943</c:v>
                </c:pt>
                <c:pt idx="170">
                  <c:v>3.3662892965554532</c:v>
                </c:pt>
                <c:pt idx="171">
                  <c:v>3.3096224936981167</c:v>
                </c:pt>
                <c:pt idx="172">
                  <c:v>3.2414165638082761</c:v>
                </c:pt>
                <c:pt idx="173">
                  <c:v>3.1600131574240744</c:v>
                </c:pt>
                <c:pt idx="174">
                  <c:v>3.0638335688891698</c:v>
                </c:pt>
                <c:pt idx="175">
                  <c:v>2.9515405416538938</c:v>
                </c:pt>
                <c:pt idx="176">
                  <c:v>2.8222424962594439</c:v>
                </c:pt>
                <c:pt idx="177">
                  <c:v>2.6757233343725368</c:v>
                </c:pt>
                <c:pt idx="178">
                  <c:v>2.5126644004964795</c:v>
                </c:pt>
                <c:pt idx="179">
                  <c:v>2.3348098724713719</c:v>
                </c:pt>
                <c:pt idx="180">
                  <c:v>2.9770992366412217</c:v>
                </c:pt>
                <c:pt idx="181">
                  <c:v>2.9624003038359286</c:v>
                </c:pt>
                <c:pt idx="182">
                  <c:v>2.9442294989147868</c:v>
                </c:pt>
                <c:pt idx="183">
                  <c:v>2.9218270784070421</c:v>
                </c:pt>
                <c:pt idx="184">
                  <c:v>2.8942989500049277</c:v>
                </c:pt>
                <c:pt idx="185">
                  <c:v>2.8606097419462975</c:v>
                </c:pt>
                <c:pt idx="186">
                  <c:v>2.8195853015278045</c:v>
                </c:pt>
                <c:pt idx="187">
                  <c:v>2.7699303104441215</c:v>
                </c:pt>
                <c:pt idx="188">
                  <c:v>2.7102680197336131</c:v>
                </c:pt>
                <c:pt idx="189">
                  <c:v>2.6392096905713478</c:v>
                </c:pt>
                <c:pt idx="190">
                  <c:v>2.5554602539098847</c:v>
                </c:pt>
                <c:pt idx="191">
                  <c:v>2.4579627910242459</c:v>
                </c:pt>
                <c:pt idx="192">
                  <c:v>2.3460766257082883</c:v>
                </c:pt>
                <c:pt idx="193">
                  <c:v>2.2197719419246043</c:v>
                </c:pt>
                <c:pt idx="194">
                  <c:v>2.0798097044529995</c:v>
                </c:pt>
                <c:pt idx="195">
                  <c:v>2.490421455938697</c:v>
                </c:pt>
                <c:pt idx="196">
                  <c:v>2.4801271860095389</c:v>
                </c:pt>
                <c:pt idx="197">
                  <c:v>2.4673784104389083</c:v>
                </c:pt>
                <c:pt idx="198">
                  <c:v>2.4516255770552982</c:v>
                </c:pt>
                <c:pt idx="199">
                  <c:v>2.4322151574947006</c:v>
                </c:pt>
                <c:pt idx="200">
                  <c:v>2.408380120732597</c:v>
                </c:pt>
                <c:pt idx="201">
                  <c:v>2.3792353096249821</c:v>
                </c:pt>
                <c:pt idx="202">
                  <c:v>2.3437814647973902</c:v>
                </c:pt>
                <c:pt idx="203">
                  <c:v>2.3009228613644601</c:v>
                </c:pt>
                <c:pt idx="204">
                  <c:v>2.2495045524364046</c:v>
                </c:pt>
                <c:pt idx="205">
                  <c:v>2.1883755105096943</c:v>
                </c:pt>
                <c:pt idx="206">
                  <c:v>2.1164827021054857</c:v>
                </c:pt>
                <c:pt idx="207">
                  <c:v>2.0329973231466827</c:v>
                </c:pt>
                <c:pt idx="208">
                  <c:v>1.937467255791808</c:v>
                </c:pt>
                <c:pt idx="209">
                  <c:v>1.8299793785916618</c:v>
                </c:pt>
                <c:pt idx="210">
                  <c:v>2.0678685047720045</c:v>
                </c:pt>
                <c:pt idx="211">
                  <c:v>2.0607661822985466</c:v>
                </c:pt>
                <c:pt idx="212">
                  <c:v>2.0519565932259125</c:v>
                </c:pt>
                <c:pt idx="213">
                  <c:v>2.0410499632022239</c:v>
                </c:pt>
                <c:pt idx="214">
                  <c:v>2.0275786438130825</c:v>
                </c:pt>
                <c:pt idx="215">
                  <c:v>2.0109875169319547</c:v>
                </c:pt>
                <c:pt idx="216">
                  <c:v>1.9906265693517975</c:v>
                </c:pt>
                <c:pt idx="217">
                  <c:v>1.9657479398095519</c:v>
                </c:pt>
                <c:pt idx="218">
                  <c:v>1.9355106930001926</c:v>
                </c:pt>
                <c:pt idx="219">
                  <c:v>1.898997581751954</c:v>
                </c:pt>
                <c:pt idx="220">
                  <c:v>1.8552488517891519</c:v>
                </c:pt>
                <c:pt idx="221">
                  <c:v>1.8033182414373128</c:v>
                </c:pt>
                <c:pt idx="222">
                  <c:v>1.7423550184507584</c:v>
                </c:pt>
                <c:pt idx="223">
                  <c:v>1.6717123482378644</c:v>
                </c:pt>
                <c:pt idx="224">
                  <c:v>1.5910759041777636</c:v>
                </c:pt>
                <c:pt idx="225">
                  <c:v>1.7060367454068244</c:v>
                </c:pt>
                <c:pt idx="226">
                  <c:v>1.7011995637949837</c:v>
                </c:pt>
                <c:pt idx="227">
                  <c:v>1.6951915240423798</c:v>
                </c:pt>
                <c:pt idx="228">
                  <c:v>1.6877408884982084</c:v>
                </c:pt>
                <c:pt idx="229">
                  <c:v>1.6785191910021688</c:v>
                </c:pt>
                <c:pt idx="230">
                  <c:v>1.6671328204250488</c:v>
                </c:pt>
                <c:pt idx="231">
                  <c:v>1.6531152691496926</c:v>
                </c:pt>
                <c:pt idx="232">
                  <c:v>1.6359213693918624</c:v>
                </c:pt>
                <c:pt idx="233">
                  <c:v>1.6149255049722429</c:v>
                </c:pt>
                <c:pt idx="234">
                  <c:v>1.5894265830293828</c:v>
                </c:pt>
                <c:pt idx="235">
                  <c:v>1.5586633717169749</c:v>
                </c:pt>
                <c:pt idx="236">
                  <c:v>1.5218444161741047</c:v>
                </c:pt>
                <c:pt idx="237">
                  <c:v>1.478196714478542</c:v>
                </c:pt>
                <c:pt idx="238">
                  <c:v>1.4270360606510817</c:v>
                </c:pt>
                <c:pt idx="239">
                  <c:v>1.3678587637367461</c:v>
                </c:pt>
              </c:numCache>
            </c:numRef>
          </c:xVal>
          <c:yVal>
            <c:numRef>
              <c:f>'Non-competitive'!$Y$21:$Y$260</c:f>
              <c:numCache>
                <c:formatCode>General</c:formatCode>
                <c:ptCount val="240"/>
                <c:pt idx="0">
                  <c:v>12.608038986004553</c:v>
                </c:pt>
                <c:pt idx="1">
                  <c:v>12.427314269860128</c:v>
                </c:pt>
                <c:pt idx="2">
                  <c:v>12.208565975332364</c:v>
                </c:pt>
                <c:pt idx="3">
                  <c:v>11.945726865255434</c:v>
                </c:pt>
                <c:pt idx="4">
                  <c:v>11.632675950749373</c:v>
                </c:pt>
                <c:pt idx="5">
                  <c:v>11.26370376470739</c:v>
                </c:pt>
                <c:pt idx="6">
                  <c:v>10.834148737917127</c:v>
                </c:pt>
                <c:pt idx="7">
                  <c:v>10.341181823139912</c:v>
                </c:pt>
                <c:pt idx="8">
                  <c:v>9.7846642044420946</c:v>
                </c:pt>
                <c:pt idx="9">
                  <c:v>9.1679406307438072</c:v>
                </c:pt>
                <c:pt idx="10">
                  <c:v>8.4983787524153946</c:v>
                </c:pt>
                <c:pt idx="11">
                  <c:v>7.7874528019387537</c:v>
                </c:pt>
                <c:pt idx="12">
                  <c:v>7.0502256606118392</c:v>
                </c:pt>
                <c:pt idx="13">
                  <c:v>6.3042121071040444</c:v>
                </c:pt>
                <c:pt idx="14">
                  <c:v>5.5677754101133567</c:v>
                </c:pt>
                <c:pt idx="15">
                  <c:v>10.159725777070578</c:v>
                </c:pt>
                <c:pt idx="16">
                  <c:v>10.014095393217511</c:v>
                </c:pt>
                <c:pt idx="17">
                  <c:v>9.8378251033595152</c:v>
                </c:pt>
                <c:pt idx="18">
                  <c:v>9.626025846961662</c:v>
                </c:pt>
                <c:pt idx="19">
                  <c:v>9.3737652496417123</c:v>
                </c:pt>
                <c:pt idx="20">
                  <c:v>9.0764425467444578</c:v>
                </c:pt>
                <c:pt idx="21">
                  <c:v>8.7303013836979542</c:v>
                </c:pt>
                <c:pt idx="22">
                  <c:v>8.3330620765491936</c:v>
                </c:pt>
                <c:pt idx="23">
                  <c:v>7.8846127655695559</c:v>
                </c:pt>
                <c:pt idx="24">
                  <c:v>7.3876486939970594</c:v>
                </c:pt>
                <c:pt idx="25">
                  <c:v>6.8481068126507152</c:v>
                </c:pt>
                <c:pt idx="26">
                  <c:v>6.2752332109222015</c:v>
                </c:pt>
                <c:pt idx="27">
                  <c:v>5.6811657592265536</c:v>
                </c:pt>
                <c:pt idx="28">
                  <c:v>5.0800180995444659</c:v>
                </c:pt>
                <c:pt idx="29">
                  <c:v>4.4865875984251149</c:v>
                </c:pt>
                <c:pt idx="30">
                  <c:v>9.6893405626882601</c:v>
                </c:pt>
                <c:pt idx="31">
                  <c:v>9.5504527209896182</c:v>
                </c:pt>
                <c:pt idx="32">
                  <c:v>9.3823435705071763</c:v>
                </c:pt>
                <c:pt idx="33">
                  <c:v>9.1803504093537036</c:v>
                </c:pt>
                <c:pt idx="34">
                  <c:v>8.9397692271827669</c:v>
                </c:pt>
                <c:pt idx="35">
                  <c:v>8.6562122701739224</c:v>
                </c:pt>
                <c:pt idx="36">
                  <c:v>8.3260970992416592</c:v>
                </c:pt>
                <c:pt idx="37">
                  <c:v>7.9472495775361587</c:v>
                </c:pt>
                <c:pt idx="38">
                  <c:v>7.5195630243231557</c:v>
                </c:pt>
                <c:pt idx="39">
                  <c:v>7.0456078957552544</c:v>
                </c:pt>
                <c:pt idx="40">
                  <c:v>6.531046267724224</c:v>
                </c:pt>
                <c:pt idx="41">
                  <c:v>5.984696144864718</c:v>
                </c:pt>
                <c:pt idx="42">
                  <c:v>5.4181334262450438</c:v>
                </c:pt>
                <c:pt idx="43">
                  <c:v>4.8448183062377144</c:v>
                </c:pt>
                <c:pt idx="44">
                  <c:v>4.278863048015177</c:v>
                </c:pt>
                <c:pt idx="45">
                  <c:v>9.159259772817947</c:v>
                </c:pt>
                <c:pt idx="46">
                  <c:v>9.0279701547914613</c:v>
                </c:pt>
                <c:pt idx="47">
                  <c:v>8.869057856323419</c:v>
                </c:pt>
                <c:pt idx="48">
                  <c:v>8.6781152608632333</c:v>
                </c:pt>
                <c:pt idx="49">
                  <c:v>8.4506957032887335</c:v>
                </c:pt>
                <c:pt idx="50">
                  <c:v>8.1826514733609503</c:v>
                </c:pt>
                <c:pt idx="51">
                  <c:v>7.8705961187210143</c:v>
                </c:pt>
                <c:pt idx="52">
                  <c:v>7.512474444378066</c:v>
                </c:pt>
                <c:pt idx="53">
                  <c:v>7.1081856058472246</c:v>
                </c:pt>
                <c:pt idx="54">
                  <c:v>6.6601594357351575</c:v>
                </c:pt>
                <c:pt idx="55">
                  <c:v>6.1737482512207862</c:v>
                </c:pt>
                <c:pt idx="56">
                  <c:v>5.6572876448662868</c:v>
                </c:pt>
                <c:pt idx="57">
                  <c:v>5.1217202258187511</c:v>
                </c:pt>
                <c:pt idx="58">
                  <c:v>4.5797698132124962</c:v>
                </c:pt>
                <c:pt idx="59">
                  <c:v>4.0447766218477499</c:v>
                </c:pt>
                <c:pt idx="60">
                  <c:v>8.5729992593263393</c:v>
                </c:pt>
                <c:pt idx="61">
                  <c:v>8.4501131499664339</c:v>
                </c:pt>
                <c:pt idx="62">
                  <c:v>8.3013724164513238</c:v>
                </c:pt>
                <c:pt idx="63">
                  <c:v>8.1226515623587243</c:v>
                </c:pt>
                <c:pt idx="64">
                  <c:v>7.9097885420927661</c:v>
                </c:pt>
                <c:pt idx="65">
                  <c:v>7.6589011296124259</c:v>
                </c:pt>
                <c:pt idx="66">
                  <c:v>7.3668196306100313</c:v>
                </c:pt>
                <c:pt idx="67">
                  <c:v>7.0316203978071572</c:v>
                </c:pt>
                <c:pt idx="68">
                  <c:v>6.6532090415134082</c:v>
                </c:pt>
                <c:pt idx="69">
                  <c:v>6.233859867038813</c:v>
                </c:pt>
                <c:pt idx="70">
                  <c:v>5.7785826035917038</c:v>
                </c:pt>
                <c:pt idx="71">
                  <c:v>5.2951793040272301</c:v>
                </c:pt>
                <c:pt idx="72">
                  <c:v>4.7938921694009293</c:v>
                </c:pt>
                <c:pt idx="73">
                  <c:v>4.2866306001141359</c:v>
                </c:pt>
                <c:pt idx="74">
                  <c:v>3.7858809383427761</c:v>
                </c:pt>
                <c:pt idx="75">
                  <c:v>7.9378941807152241</c:v>
                </c:pt>
                <c:pt idx="76">
                  <c:v>7.8241117222229342</c:v>
                </c:pt>
                <c:pt idx="77">
                  <c:v>7.6863900022868856</c:v>
                </c:pt>
                <c:pt idx="78">
                  <c:v>7.5209091495817164</c:v>
                </c:pt>
                <c:pt idx="79">
                  <c:v>7.3238154512449931</c:v>
                </c:pt>
                <c:pt idx="80">
                  <c:v>7.0915142843720487</c:v>
                </c:pt>
                <c:pt idx="81">
                  <c:v>6.8210707720034423</c:v>
                </c:pt>
                <c:pt idx="82">
                  <c:v>6.5107037745315184</c:v>
                </c:pt>
                <c:pt idx="83">
                  <c:v>6.1603258948445507</c:v>
                </c:pt>
                <c:pt idx="84">
                  <c:v>5.7720429531274657</c:v>
                </c:pt>
                <c:pt idx="85">
                  <c:v>5.3504935477432003</c:v>
                </c:pt>
                <c:pt idx="86">
                  <c:v>4.9029017397330712</c:v>
                </c:pt>
                <c:pt idx="87">
                  <c:v>4.438750967237822</c:v>
                </c:pt>
                <c:pt idx="88">
                  <c:v>3.9690683582533772</c:v>
                </c:pt>
                <c:pt idx="89">
                  <c:v>3.5054152415397826</c:v>
                </c:pt>
                <c:pt idx="90">
                  <c:v>7.2651252623780085</c:v>
                </c:pt>
                <c:pt idx="91">
                  <c:v>7.1609863314741276</c:v>
                </c:pt>
                <c:pt idx="92">
                  <c:v>7.0349370892057737</c:v>
                </c:pt>
                <c:pt idx="93">
                  <c:v>6.8834814139274405</c:v>
                </c:pt>
                <c:pt idx="94">
                  <c:v>6.7030922106648907</c:v>
                </c:pt>
                <c:pt idx="95">
                  <c:v>6.4904795154706534</c:v>
                </c:pt>
                <c:pt idx="96">
                  <c:v>6.2429571941818649</c:v>
                </c:pt>
                <c:pt idx="97">
                  <c:v>5.9588950660396476</c:v>
                </c:pt>
                <c:pt idx="98">
                  <c:v>5.6382131411940755</c:v>
                </c:pt>
                <c:pt idx="99">
                  <c:v>5.2828387629776765</c:v>
                </c:pt>
                <c:pt idx="100">
                  <c:v>4.8970173896166997</c:v>
                </c:pt>
                <c:pt idx="101">
                  <c:v>4.4873608135051191</c:v>
                </c:pt>
                <c:pt idx="102">
                  <c:v>4.0625487127089261</c:v>
                </c:pt>
                <c:pt idx="103">
                  <c:v>3.6326736211358313</c:v>
                </c:pt>
                <c:pt idx="104">
                  <c:v>3.2083169977633683</c:v>
                </c:pt>
                <c:pt idx="105">
                  <c:v>6.569170282858849</c:v>
                </c:pt>
                <c:pt idx="106">
                  <c:v>6.4750072305402533</c:v>
                </c:pt>
                <c:pt idx="107">
                  <c:v>6.3610327419276338</c:v>
                </c:pt>
                <c:pt idx="108">
                  <c:v>6.2240856026455393</c:v>
                </c:pt>
                <c:pt idx="109">
                  <c:v>6.0609765920470018</c:v>
                </c:pt>
                <c:pt idx="110">
                  <c:v>5.8687309047962701</c:v>
                </c:pt>
                <c:pt idx="111">
                  <c:v>5.6449197221075451</c:v>
                </c:pt>
                <c:pt idx="112">
                  <c:v>5.388069024661112</c:v>
                </c:pt>
                <c:pt idx="113">
                  <c:v>5.0981064851499927</c:v>
                </c:pt>
                <c:pt idx="114">
                  <c:v>4.7767748190935588</c:v>
                </c:pt>
                <c:pt idx="115">
                  <c:v>4.4279127955439312</c:v>
                </c:pt>
                <c:pt idx="116">
                  <c:v>4.0574988372457019</c:v>
                </c:pt>
                <c:pt idx="117">
                  <c:v>3.6733811616977716</c:v>
                </c:pt>
                <c:pt idx="118">
                  <c:v>3.2846854992118528</c:v>
                </c:pt>
                <c:pt idx="119">
                  <c:v>2.9009796691102729</c:v>
                </c:pt>
                <c:pt idx="120">
                  <c:v>5.8666798096532524</c:v>
                </c:pt>
                <c:pt idx="121">
                  <c:v>5.7825863162490254</c:v>
                </c:pt>
                <c:pt idx="122">
                  <c:v>5.680799971494964</c:v>
                </c:pt>
                <c:pt idx="123">
                  <c:v>5.5584976132941968</c:v>
                </c:pt>
                <c:pt idx="124">
                  <c:v>5.4128310681982583</c:v>
                </c:pt>
                <c:pt idx="125">
                  <c:v>5.2411436490382313</c:v>
                </c:pt>
                <c:pt idx="126">
                  <c:v>5.0412662687729197</c:v>
                </c:pt>
                <c:pt idx="127">
                  <c:v>4.811882535984588</c:v>
                </c:pt>
                <c:pt idx="128">
                  <c:v>4.5529278578657326</c:v>
                </c:pt>
                <c:pt idx="129">
                  <c:v>4.26595858834101</c:v>
                </c:pt>
                <c:pt idx="130">
                  <c:v>3.9544029881986593</c:v>
                </c:pt>
                <c:pt idx="131">
                  <c:v>3.6236001627593035</c:v>
                </c:pt>
                <c:pt idx="132">
                  <c:v>3.2805590609708326</c:v>
                </c:pt>
                <c:pt idx="133">
                  <c:v>2.9334295306013529</c:v>
                </c:pt>
                <c:pt idx="134">
                  <c:v>2.5907562325477169</c:v>
                </c:pt>
                <c:pt idx="135">
                  <c:v>5.1749365140686452</c:v>
                </c:pt>
                <c:pt idx="136">
                  <c:v>5.1007585286096351</c:v>
                </c:pt>
                <c:pt idx="137">
                  <c:v>5.0109738651898494</c:v>
                </c:pt>
                <c:pt idx="138">
                  <c:v>4.9030922422370438</c:v>
                </c:pt>
                <c:pt idx="139">
                  <c:v>4.7746013159289733</c:v>
                </c:pt>
                <c:pt idx="140">
                  <c:v>4.6231576504752168</c:v>
                </c:pt>
                <c:pt idx="141">
                  <c:v>4.4468479170260897</c:v>
                </c:pt>
                <c:pt idx="142">
                  <c:v>4.2445109405668502</c:v>
                </c:pt>
                <c:pt idx="143">
                  <c:v>4.0160897444618318</c:v>
                </c:pt>
                <c:pt idx="144">
                  <c:v>3.7629571721275541</c:v>
                </c:pt>
                <c:pt idx="145">
                  <c:v>3.4881372563233355</c:v>
                </c:pt>
                <c:pt idx="146">
                  <c:v>3.1963395656591196</c:v>
                </c:pt>
                <c:pt idx="147">
                  <c:v>2.8937466202335846</c:v>
                </c:pt>
                <c:pt idx="148">
                  <c:v>2.5875473149869093</c:v>
                </c:pt>
                <c:pt idx="149">
                  <c:v>2.2852788053647863</c:v>
                </c:pt>
                <c:pt idx="150">
                  <c:v>4.5101881927472363</c:v>
                </c:pt>
                <c:pt idx="151">
                  <c:v>4.4455387669485864</c:v>
                </c:pt>
                <c:pt idx="152">
                  <c:v>4.3672874245901214</c:v>
                </c:pt>
                <c:pt idx="153">
                  <c:v>4.2732637741098944</c:v>
                </c:pt>
                <c:pt idx="154">
                  <c:v>4.1612781957101737</c:v>
                </c:pt>
                <c:pt idx="155">
                  <c:v>4.0292882804833932</c:v>
                </c:pt>
                <c:pt idx="156">
                  <c:v>3.8756264769217736</c:v>
                </c:pt>
                <c:pt idx="157">
                  <c:v>3.6992807691625207</c:v>
                </c:pt>
                <c:pt idx="158">
                  <c:v>3.5002014995240853</c:v>
                </c:pt>
                <c:pt idx="159">
                  <c:v>3.2795851623307657</c:v>
                </c:pt>
                <c:pt idx="160">
                  <c:v>3.0400673371318891</c:v>
                </c:pt>
                <c:pt idx="161">
                  <c:v>2.7857526232166951</c:v>
                </c:pt>
                <c:pt idx="162">
                  <c:v>2.5220293628527024</c:v>
                </c:pt>
                <c:pt idx="163">
                  <c:v>2.255162998908621</c:v>
                </c:pt>
                <c:pt idx="164">
                  <c:v>1.991722498830842</c:v>
                </c:pt>
                <c:pt idx="165">
                  <c:v>3.886186367524175</c:v>
                </c:pt>
                <c:pt idx="166">
                  <c:v>3.8304814376032925</c:v>
                </c:pt>
                <c:pt idx="167">
                  <c:v>3.763056468418426</c:v>
                </c:pt>
                <c:pt idx="168">
                  <c:v>3.6820413503999143</c:v>
                </c:pt>
                <c:pt idx="169">
                  <c:v>3.5855494060424391</c:v>
                </c:pt>
                <c:pt idx="170">
                  <c:v>3.4718208015398968</c:v>
                </c:pt>
                <c:pt idx="171">
                  <c:v>3.3394186975277798</c:v>
                </c:pt>
                <c:pt idx="172">
                  <c:v>3.1874710944172375</c:v>
                </c:pt>
                <c:pt idx="173">
                  <c:v>3.0159352048573145</c:v>
                </c:pt>
                <c:pt idx="174">
                  <c:v>2.8258419835960606</c:v>
                </c:pt>
                <c:pt idx="175">
                  <c:v>2.6194623676492723</c:v>
                </c:pt>
                <c:pt idx="176">
                  <c:v>2.4003330692604981</c:v>
                </c:pt>
                <c:pt idx="177">
                  <c:v>2.1730969328895888</c:v>
                </c:pt>
                <c:pt idx="178">
                  <c:v>1.9431525533672513</c:v>
                </c:pt>
                <c:pt idx="179">
                  <c:v>1.7161600563130619</c:v>
                </c:pt>
                <c:pt idx="180">
                  <c:v>3.3131948565654152</c:v>
                </c:pt>
                <c:pt idx="181">
                  <c:v>3.2657032362865901</c:v>
                </c:pt>
                <c:pt idx="182">
                  <c:v>3.2082196161045502</c:v>
                </c:pt>
                <c:pt idx="183">
                  <c:v>3.1391496212720638</c:v>
                </c:pt>
                <c:pt idx="184">
                  <c:v>3.0568847519346583</c:v>
                </c:pt>
                <c:pt idx="185">
                  <c:v>2.9599246497040896</c:v>
                </c:pt>
                <c:pt idx="186">
                  <c:v>2.8470443273198454</c:v>
                </c:pt>
                <c:pt idx="187">
                  <c:v>2.7175003555483577</c:v>
                </c:pt>
                <c:pt idx="188">
                  <c:v>2.5712562557399421</c:v>
                </c:pt>
                <c:pt idx="189">
                  <c:v>2.4091909754399694</c:v>
                </c:pt>
                <c:pt idx="190">
                  <c:v>2.2332406175855501</c:v>
                </c:pt>
                <c:pt idx="191">
                  <c:v>2.0464204304705893</c:v>
                </c:pt>
                <c:pt idx="192">
                  <c:v>1.8526887030008286</c:v>
                </c:pt>
                <c:pt idx="193">
                  <c:v>1.6566480442470135</c:v>
                </c:pt>
                <c:pt idx="194">
                  <c:v>1.4631240331486954</c:v>
                </c:pt>
                <c:pt idx="195">
                  <c:v>2.7975883515616498</c:v>
                </c:pt>
                <c:pt idx="196">
                  <c:v>2.7574874793097348</c:v>
                </c:pt>
                <c:pt idx="197">
                  <c:v>2.7089495836564814</c:v>
                </c:pt>
                <c:pt idx="198">
                  <c:v>2.6506284098797912</c:v>
                </c:pt>
                <c:pt idx="199">
                  <c:v>2.5811657763298763</c:v>
                </c:pt>
                <c:pt idx="200">
                  <c:v>2.4992948136157613</c:v>
                </c:pt>
                <c:pt idx="201">
                  <c:v>2.4039811696274178</c:v>
                </c:pt>
                <c:pt idx="202">
                  <c:v>2.2945971091865434</c:v>
                </c:pt>
                <c:pt idx="203">
                  <c:v>2.1711118305293251</c:v>
                </c:pt>
                <c:pt idx="204">
                  <c:v>2.0342674974949015</c:v>
                </c:pt>
                <c:pt idx="205">
                  <c:v>1.8856989125198245</c:v>
                </c:pt>
                <c:pt idx="206">
                  <c:v>1.7279520844774869</c:v>
                </c:pt>
                <c:pt idx="207">
                  <c:v>1.5643693048461196</c:v>
                </c:pt>
                <c:pt idx="208">
                  <c:v>1.3988369147799706</c:v>
                </c:pt>
                <c:pt idx="209">
                  <c:v>1.2354295262518544</c:v>
                </c:pt>
                <c:pt idx="210">
                  <c:v>2.342003774842806</c:v>
                </c:pt>
                <c:pt idx="211">
                  <c:v>2.3084332911309877</c:v>
                </c:pt>
                <c:pt idx="212">
                  <c:v>2.2677997451772409</c:v>
                </c:pt>
                <c:pt idx="213">
                  <c:v>2.2189761185482459</c:v>
                </c:pt>
                <c:pt idx="214">
                  <c:v>2.1608254081717133</c:v>
                </c:pt>
                <c:pt idx="215">
                  <c:v>2.0922870531204993</c:v>
                </c:pt>
                <c:pt idx="216">
                  <c:v>2.012495144532477</c:v>
                </c:pt>
                <c:pt idx="217">
                  <c:v>1.9209241733003588</c:v>
                </c:pt>
                <c:pt idx="218">
                  <c:v>1.8175483536979915</c:v>
                </c:pt>
                <c:pt idx="219">
                  <c:v>1.7029889888959595</c:v>
                </c:pt>
                <c:pt idx="220">
                  <c:v>1.5786146553238112</c:v>
                </c:pt>
                <c:pt idx="221">
                  <c:v>1.4465567467546663</c:v>
                </c:pt>
                <c:pt idx="222">
                  <c:v>1.3096132657088995</c:v>
                </c:pt>
                <c:pt idx="223">
                  <c:v>1.1710376664155773</c:v>
                </c:pt>
                <c:pt idx="224">
                  <c:v>1.0342410142003131</c:v>
                </c:pt>
                <c:pt idx="225">
                  <c:v>1.9458948832987104</c:v>
                </c:pt>
                <c:pt idx="226">
                  <c:v>1.9180022585359366</c:v>
                </c:pt>
                <c:pt idx="227">
                  <c:v>1.8842411647191748</c:v>
                </c:pt>
                <c:pt idx="228">
                  <c:v>1.8436751988304882</c:v>
                </c:pt>
                <c:pt idx="229">
                  <c:v>1.7953596619396586</c:v>
                </c:pt>
                <c:pt idx="230">
                  <c:v>1.7384133684125189</c:v>
                </c:pt>
                <c:pt idx="231">
                  <c:v>1.6721168626946779</c:v>
                </c:pt>
                <c:pt idx="232">
                  <c:v>1.596033516334046</c:v>
                </c:pt>
                <c:pt idx="233">
                  <c:v>1.5101419048081175</c:v>
                </c:pt>
                <c:pt idx="234">
                  <c:v>1.4149582487453995</c:v>
                </c:pt>
                <c:pt idx="235">
                  <c:v>1.3116196538586453</c:v>
                </c:pt>
                <c:pt idx="236">
                  <c:v>1.2018970260199793</c:v>
                </c:pt>
                <c:pt idx="237">
                  <c:v>1.0881151346624567</c:v>
                </c:pt>
                <c:pt idx="238">
                  <c:v>0.972977169253743</c:v>
                </c:pt>
                <c:pt idx="239">
                  <c:v>0.85931727320342921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0F-449F-B185-36FEEB96F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'Non-competitive'!$AO$20:$AO$34</c:f>
              <c:numCache>
                <c:formatCode>General</c:formatCode>
                <c:ptCount val="15"/>
                <c:pt idx="0">
                  <c:v>12.608038986004553</c:v>
                </c:pt>
                <c:pt idx="1">
                  <c:v>12.427314269860128</c:v>
                </c:pt>
                <c:pt idx="2">
                  <c:v>12.208565975332364</c:v>
                </c:pt>
                <c:pt idx="3">
                  <c:v>11.945726865255434</c:v>
                </c:pt>
                <c:pt idx="4">
                  <c:v>11.632675950749373</c:v>
                </c:pt>
                <c:pt idx="5">
                  <c:v>11.26370376470739</c:v>
                </c:pt>
                <c:pt idx="6">
                  <c:v>10.834148737917127</c:v>
                </c:pt>
                <c:pt idx="7">
                  <c:v>10.341181823139912</c:v>
                </c:pt>
                <c:pt idx="8">
                  <c:v>9.7846642044420946</c:v>
                </c:pt>
                <c:pt idx="9">
                  <c:v>9.1679406307438072</c:v>
                </c:pt>
                <c:pt idx="10">
                  <c:v>8.4983787524153946</c:v>
                </c:pt>
                <c:pt idx="11">
                  <c:v>7.7874528019387537</c:v>
                </c:pt>
                <c:pt idx="12">
                  <c:v>7.0502256606118392</c:v>
                </c:pt>
                <c:pt idx="13">
                  <c:v>6.3042121071040444</c:v>
                </c:pt>
                <c:pt idx="14">
                  <c:v>5.5677754101133567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93A-48C5-84FD-4F03C0EE7AC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'Non-competitive'!$AP$20:$AP$34</c:f>
              <c:numCache>
                <c:formatCode>General</c:formatCode>
                <c:ptCount val="15"/>
                <c:pt idx="0">
                  <c:v>10.159725777070578</c:v>
                </c:pt>
                <c:pt idx="1">
                  <c:v>10.014095393217511</c:v>
                </c:pt>
                <c:pt idx="2">
                  <c:v>9.8378251033595152</c:v>
                </c:pt>
                <c:pt idx="3">
                  <c:v>9.626025846961662</c:v>
                </c:pt>
                <c:pt idx="4">
                  <c:v>9.3737652496417123</c:v>
                </c:pt>
                <c:pt idx="5">
                  <c:v>9.0764425467444578</c:v>
                </c:pt>
                <c:pt idx="6">
                  <c:v>8.7303013836979542</c:v>
                </c:pt>
                <c:pt idx="7">
                  <c:v>8.3330620765491936</c:v>
                </c:pt>
                <c:pt idx="8">
                  <c:v>7.8846127655695559</c:v>
                </c:pt>
                <c:pt idx="9">
                  <c:v>7.3876486939970594</c:v>
                </c:pt>
                <c:pt idx="10">
                  <c:v>6.8481068126507152</c:v>
                </c:pt>
                <c:pt idx="11">
                  <c:v>6.2752332109222015</c:v>
                </c:pt>
                <c:pt idx="12">
                  <c:v>5.6811657592265536</c:v>
                </c:pt>
                <c:pt idx="13">
                  <c:v>5.0800180995444659</c:v>
                </c:pt>
                <c:pt idx="14">
                  <c:v>4.4865875984251149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93A-48C5-84FD-4F03C0EE7AC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'Non-competitive'!$AQ$20:$AQ$34</c:f>
              <c:numCache>
                <c:formatCode>General</c:formatCode>
                <c:ptCount val="15"/>
                <c:pt idx="0">
                  <c:v>9.6893405626882601</c:v>
                </c:pt>
                <c:pt idx="1">
                  <c:v>9.5504527209896182</c:v>
                </c:pt>
                <c:pt idx="2">
                  <c:v>9.3823435705071763</c:v>
                </c:pt>
                <c:pt idx="3">
                  <c:v>9.1803504093537036</c:v>
                </c:pt>
                <c:pt idx="4">
                  <c:v>8.9397692271827669</c:v>
                </c:pt>
                <c:pt idx="5">
                  <c:v>8.6562122701739224</c:v>
                </c:pt>
                <c:pt idx="6">
                  <c:v>8.3260970992416592</c:v>
                </c:pt>
                <c:pt idx="7">
                  <c:v>7.9472495775361587</c:v>
                </c:pt>
                <c:pt idx="8">
                  <c:v>7.5195630243231557</c:v>
                </c:pt>
                <c:pt idx="9">
                  <c:v>7.0456078957552544</c:v>
                </c:pt>
                <c:pt idx="10">
                  <c:v>6.531046267724224</c:v>
                </c:pt>
                <c:pt idx="11">
                  <c:v>5.984696144864718</c:v>
                </c:pt>
                <c:pt idx="12">
                  <c:v>5.4181334262450438</c:v>
                </c:pt>
                <c:pt idx="13">
                  <c:v>4.8448183062377144</c:v>
                </c:pt>
                <c:pt idx="14">
                  <c:v>4.278863048015177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93A-48C5-84FD-4F03C0EE7AC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'Non-competitive'!$AR$20:$AR$34</c:f>
              <c:numCache>
                <c:formatCode>General</c:formatCode>
                <c:ptCount val="15"/>
                <c:pt idx="0">
                  <c:v>9.159259772817947</c:v>
                </c:pt>
                <c:pt idx="1">
                  <c:v>9.0279701547914613</c:v>
                </c:pt>
                <c:pt idx="2">
                  <c:v>8.869057856323419</c:v>
                </c:pt>
                <c:pt idx="3">
                  <c:v>8.6781152608632333</c:v>
                </c:pt>
                <c:pt idx="4">
                  <c:v>8.4506957032887335</c:v>
                </c:pt>
                <c:pt idx="5">
                  <c:v>8.1826514733609503</c:v>
                </c:pt>
                <c:pt idx="6">
                  <c:v>7.8705961187210143</c:v>
                </c:pt>
                <c:pt idx="7">
                  <c:v>7.512474444378066</c:v>
                </c:pt>
                <c:pt idx="8">
                  <c:v>7.1081856058472246</c:v>
                </c:pt>
                <c:pt idx="9">
                  <c:v>6.6601594357351575</c:v>
                </c:pt>
                <c:pt idx="10">
                  <c:v>6.1737482512207862</c:v>
                </c:pt>
                <c:pt idx="11">
                  <c:v>5.6572876448662868</c:v>
                </c:pt>
                <c:pt idx="12">
                  <c:v>5.1217202258187511</c:v>
                </c:pt>
                <c:pt idx="13">
                  <c:v>4.5797698132124962</c:v>
                </c:pt>
                <c:pt idx="14">
                  <c:v>4.0447766218477499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93A-48C5-84FD-4F03C0EE7AC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'Non-competitive'!$AS$20:$AS$34</c:f>
              <c:numCache>
                <c:formatCode>General</c:formatCode>
                <c:ptCount val="15"/>
                <c:pt idx="0">
                  <c:v>8.5729992593263393</c:v>
                </c:pt>
                <c:pt idx="1">
                  <c:v>8.4501131499664339</c:v>
                </c:pt>
                <c:pt idx="2">
                  <c:v>8.3013724164513238</c:v>
                </c:pt>
                <c:pt idx="3">
                  <c:v>8.1226515623587243</c:v>
                </c:pt>
                <c:pt idx="4">
                  <c:v>7.9097885420927661</c:v>
                </c:pt>
                <c:pt idx="5">
                  <c:v>7.6589011296124259</c:v>
                </c:pt>
                <c:pt idx="6">
                  <c:v>7.3668196306100313</c:v>
                </c:pt>
                <c:pt idx="7">
                  <c:v>7.0316203978071572</c:v>
                </c:pt>
                <c:pt idx="8">
                  <c:v>6.6532090415134082</c:v>
                </c:pt>
                <c:pt idx="9">
                  <c:v>6.233859867038813</c:v>
                </c:pt>
                <c:pt idx="10">
                  <c:v>5.7785826035917038</c:v>
                </c:pt>
                <c:pt idx="11">
                  <c:v>5.2951793040272301</c:v>
                </c:pt>
                <c:pt idx="12">
                  <c:v>4.7938921694009293</c:v>
                </c:pt>
                <c:pt idx="13">
                  <c:v>4.2866306001141359</c:v>
                </c:pt>
                <c:pt idx="14">
                  <c:v>3.7858809383427761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93A-48C5-84FD-4F03C0EE7AC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'Non-competitive'!$AT$20:$AT$34</c:f>
              <c:numCache>
                <c:formatCode>General</c:formatCode>
                <c:ptCount val="15"/>
                <c:pt idx="0">
                  <c:v>7.9378941807152241</c:v>
                </c:pt>
                <c:pt idx="1">
                  <c:v>7.8241117222229342</c:v>
                </c:pt>
                <c:pt idx="2">
                  <c:v>7.6863900022868856</c:v>
                </c:pt>
                <c:pt idx="3">
                  <c:v>7.5209091495817164</c:v>
                </c:pt>
                <c:pt idx="4">
                  <c:v>7.3238154512449931</c:v>
                </c:pt>
                <c:pt idx="5">
                  <c:v>7.0915142843720487</c:v>
                </c:pt>
                <c:pt idx="6">
                  <c:v>6.8210707720034423</c:v>
                </c:pt>
                <c:pt idx="7">
                  <c:v>6.5107037745315184</c:v>
                </c:pt>
                <c:pt idx="8">
                  <c:v>6.1603258948445507</c:v>
                </c:pt>
                <c:pt idx="9">
                  <c:v>5.7720429531274657</c:v>
                </c:pt>
                <c:pt idx="10">
                  <c:v>5.3504935477432003</c:v>
                </c:pt>
                <c:pt idx="11">
                  <c:v>4.9029017397330712</c:v>
                </c:pt>
                <c:pt idx="12">
                  <c:v>4.438750967237822</c:v>
                </c:pt>
                <c:pt idx="13">
                  <c:v>3.9690683582533772</c:v>
                </c:pt>
                <c:pt idx="14">
                  <c:v>3.5054152415397826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93A-48C5-84FD-4F03C0EE7AC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'Non-competitive'!$AU$20:$AU$34</c:f>
              <c:numCache>
                <c:formatCode>General</c:formatCode>
                <c:ptCount val="15"/>
                <c:pt idx="0">
                  <c:v>7.2651252623780085</c:v>
                </c:pt>
                <c:pt idx="1">
                  <c:v>7.1609863314741276</c:v>
                </c:pt>
                <c:pt idx="2">
                  <c:v>7.0349370892057737</c:v>
                </c:pt>
                <c:pt idx="3">
                  <c:v>6.8834814139274405</c:v>
                </c:pt>
                <c:pt idx="4">
                  <c:v>6.7030922106648907</c:v>
                </c:pt>
                <c:pt idx="5">
                  <c:v>6.4904795154706534</c:v>
                </c:pt>
                <c:pt idx="6">
                  <c:v>6.2429571941818649</c:v>
                </c:pt>
                <c:pt idx="7">
                  <c:v>5.9588950660396476</c:v>
                </c:pt>
                <c:pt idx="8">
                  <c:v>5.6382131411940755</c:v>
                </c:pt>
                <c:pt idx="9">
                  <c:v>5.2828387629776765</c:v>
                </c:pt>
                <c:pt idx="10">
                  <c:v>4.8970173896166997</c:v>
                </c:pt>
                <c:pt idx="11">
                  <c:v>4.4873608135051191</c:v>
                </c:pt>
                <c:pt idx="12">
                  <c:v>4.0625487127089261</c:v>
                </c:pt>
                <c:pt idx="13">
                  <c:v>3.6326736211358313</c:v>
                </c:pt>
                <c:pt idx="14">
                  <c:v>3.2083169977633683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793A-48C5-84FD-4F03C0EE7AC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'Non-competitive'!$AV$20:$AV$34</c:f>
              <c:numCache>
                <c:formatCode>General</c:formatCode>
                <c:ptCount val="15"/>
                <c:pt idx="0">
                  <c:v>6.569170282858849</c:v>
                </c:pt>
                <c:pt idx="1">
                  <c:v>6.4750072305402533</c:v>
                </c:pt>
                <c:pt idx="2">
                  <c:v>6.3610327419276338</c:v>
                </c:pt>
                <c:pt idx="3">
                  <c:v>6.2240856026455393</c:v>
                </c:pt>
                <c:pt idx="4">
                  <c:v>6.0609765920470018</c:v>
                </c:pt>
                <c:pt idx="5">
                  <c:v>5.8687309047962701</c:v>
                </c:pt>
                <c:pt idx="6">
                  <c:v>5.6449197221075451</c:v>
                </c:pt>
                <c:pt idx="7">
                  <c:v>5.388069024661112</c:v>
                </c:pt>
                <c:pt idx="8">
                  <c:v>5.0981064851499927</c:v>
                </c:pt>
                <c:pt idx="9">
                  <c:v>4.7767748190935588</c:v>
                </c:pt>
                <c:pt idx="10">
                  <c:v>4.4279127955439312</c:v>
                </c:pt>
                <c:pt idx="11">
                  <c:v>4.0574988372457019</c:v>
                </c:pt>
                <c:pt idx="12">
                  <c:v>3.6733811616977716</c:v>
                </c:pt>
                <c:pt idx="13">
                  <c:v>3.2846854992118528</c:v>
                </c:pt>
                <c:pt idx="14">
                  <c:v>2.9009796691102729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93A-48C5-84FD-4F03C0EE7AC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'Non-competitive'!$AW$20:$AW$34</c:f>
              <c:numCache>
                <c:formatCode>General</c:formatCode>
                <c:ptCount val="15"/>
                <c:pt idx="0">
                  <c:v>5.8666798096532524</c:v>
                </c:pt>
                <c:pt idx="1">
                  <c:v>5.7825863162490254</c:v>
                </c:pt>
                <c:pt idx="2">
                  <c:v>5.680799971494964</c:v>
                </c:pt>
                <c:pt idx="3">
                  <c:v>5.5584976132941968</c:v>
                </c:pt>
                <c:pt idx="4">
                  <c:v>5.4128310681982583</c:v>
                </c:pt>
                <c:pt idx="5">
                  <c:v>5.2411436490382313</c:v>
                </c:pt>
                <c:pt idx="6">
                  <c:v>5.0412662687729197</c:v>
                </c:pt>
                <c:pt idx="7">
                  <c:v>4.811882535984588</c:v>
                </c:pt>
                <c:pt idx="8">
                  <c:v>4.5529278578657326</c:v>
                </c:pt>
                <c:pt idx="9">
                  <c:v>4.26595858834101</c:v>
                </c:pt>
                <c:pt idx="10">
                  <c:v>3.9544029881986593</c:v>
                </c:pt>
                <c:pt idx="11">
                  <c:v>3.6236001627593035</c:v>
                </c:pt>
                <c:pt idx="12">
                  <c:v>3.2805590609708326</c:v>
                </c:pt>
                <c:pt idx="13">
                  <c:v>2.9334295306013529</c:v>
                </c:pt>
                <c:pt idx="14">
                  <c:v>2.5907562325477169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793A-48C5-84FD-4F03C0EE7AC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'Non-competitive'!$AX$20:$AX$34</c:f>
              <c:numCache>
                <c:formatCode>General</c:formatCode>
                <c:ptCount val="15"/>
                <c:pt idx="0">
                  <c:v>5.1749365140686452</c:v>
                </c:pt>
                <c:pt idx="1">
                  <c:v>5.1007585286096351</c:v>
                </c:pt>
                <c:pt idx="2">
                  <c:v>5.0109738651898494</c:v>
                </c:pt>
                <c:pt idx="3">
                  <c:v>4.9030922422370438</c:v>
                </c:pt>
                <c:pt idx="4">
                  <c:v>4.7746013159289733</c:v>
                </c:pt>
                <c:pt idx="5">
                  <c:v>4.6231576504752168</c:v>
                </c:pt>
                <c:pt idx="6">
                  <c:v>4.4468479170260897</c:v>
                </c:pt>
                <c:pt idx="7">
                  <c:v>4.2445109405668502</c:v>
                </c:pt>
                <c:pt idx="8">
                  <c:v>4.0160897444618318</c:v>
                </c:pt>
                <c:pt idx="9">
                  <c:v>3.7629571721275541</c:v>
                </c:pt>
                <c:pt idx="10">
                  <c:v>3.4881372563233355</c:v>
                </c:pt>
                <c:pt idx="11">
                  <c:v>3.1963395656591196</c:v>
                </c:pt>
                <c:pt idx="12">
                  <c:v>2.8937466202335846</c:v>
                </c:pt>
                <c:pt idx="13">
                  <c:v>2.5875473149869093</c:v>
                </c:pt>
                <c:pt idx="14">
                  <c:v>2.2852788053647863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793A-48C5-84FD-4F03C0EE7AC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'Non-competitive'!$AY$20:$AY$34</c:f>
              <c:numCache>
                <c:formatCode>General</c:formatCode>
                <c:ptCount val="15"/>
                <c:pt idx="0">
                  <c:v>4.5101881927472363</c:v>
                </c:pt>
                <c:pt idx="1">
                  <c:v>4.4455387669485864</c:v>
                </c:pt>
                <c:pt idx="2">
                  <c:v>4.3672874245901214</c:v>
                </c:pt>
                <c:pt idx="3">
                  <c:v>4.2732637741098944</c:v>
                </c:pt>
                <c:pt idx="4">
                  <c:v>4.1612781957101737</c:v>
                </c:pt>
                <c:pt idx="5">
                  <c:v>4.0292882804833932</c:v>
                </c:pt>
                <c:pt idx="6">
                  <c:v>3.8756264769217736</c:v>
                </c:pt>
                <c:pt idx="7">
                  <c:v>3.6992807691625207</c:v>
                </c:pt>
                <c:pt idx="8">
                  <c:v>3.5002014995240853</c:v>
                </c:pt>
                <c:pt idx="9">
                  <c:v>3.2795851623307657</c:v>
                </c:pt>
                <c:pt idx="10">
                  <c:v>3.0400673371318891</c:v>
                </c:pt>
                <c:pt idx="11">
                  <c:v>2.7857526232166951</c:v>
                </c:pt>
                <c:pt idx="12">
                  <c:v>2.5220293628527024</c:v>
                </c:pt>
                <c:pt idx="13">
                  <c:v>2.255162998908621</c:v>
                </c:pt>
                <c:pt idx="14">
                  <c:v>1.991722498830842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93A-48C5-84FD-4F03C0EE7AC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'Non-competitive'!$AZ$20:$AZ$34</c:f>
              <c:numCache>
                <c:formatCode>General</c:formatCode>
                <c:ptCount val="15"/>
                <c:pt idx="0">
                  <c:v>3.886186367524175</c:v>
                </c:pt>
                <c:pt idx="1">
                  <c:v>3.8304814376032925</c:v>
                </c:pt>
                <c:pt idx="2">
                  <c:v>3.763056468418426</c:v>
                </c:pt>
                <c:pt idx="3">
                  <c:v>3.6820413503999143</c:v>
                </c:pt>
                <c:pt idx="4">
                  <c:v>3.5855494060424391</c:v>
                </c:pt>
                <c:pt idx="5">
                  <c:v>3.4718208015398968</c:v>
                </c:pt>
                <c:pt idx="6">
                  <c:v>3.3394186975277798</c:v>
                </c:pt>
                <c:pt idx="7">
                  <c:v>3.1874710944172375</c:v>
                </c:pt>
                <c:pt idx="8">
                  <c:v>3.0159352048573145</c:v>
                </c:pt>
                <c:pt idx="9">
                  <c:v>2.8258419835960606</c:v>
                </c:pt>
                <c:pt idx="10">
                  <c:v>2.6194623676492723</c:v>
                </c:pt>
                <c:pt idx="11">
                  <c:v>2.4003330692604981</c:v>
                </c:pt>
                <c:pt idx="12">
                  <c:v>2.1730969328895888</c:v>
                </c:pt>
                <c:pt idx="13">
                  <c:v>1.9431525533672513</c:v>
                </c:pt>
                <c:pt idx="14">
                  <c:v>1.7161600563130619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793A-48C5-84FD-4F03C0EE7AC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'Non-competitive'!$BA$20:$BA$34</c:f>
              <c:numCache>
                <c:formatCode>General</c:formatCode>
                <c:ptCount val="15"/>
                <c:pt idx="0">
                  <c:v>3.3131948565654152</c:v>
                </c:pt>
                <c:pt idx="1">
                  <c:v>3.2657032362865901</c:v>
                </c:pt>
                <c:pt idx="2">
                  <c:v>3.2082196161045502</c:v>
                </c:pt>
                <c:pt idx="3">
                  <c:v>3.1391496212720638</c:v>
                </c:pt>
                <c:pt idx="4">
                  <c:v>3.0568847519346583</c:v>
                </c:pt>
                <c:pt idx="5">
                  <c:v>2.9599246497040896</c:v>
                </c:pt>
                <c:pt idx="6">
                  <c:v>2.8470443273198454</c:v>
                </c:pt>
                <c:pt idx="7">
                  <c:v>2.7175003555483577</c:v>
                </c:pt>
                <c:pt idx="8">
                  <c:v>2.5712562557399421</c:v>
                </c:pt>
                <c:pt idx="9">
                  <c:v>2.4091909754399694</c:v>
                </c:pt>
                <c:pt idx="10">
                  <c:v>2.2332406175855501</c:v>
                </c:pt>
                <c:pt idx="11">
                  <c:v>2.0464204304705893</c:v>
                </c:pt>
                <c:pt idx="12">
                  <c:v>1.8526887030008286</c:v>
                </c:pt>
                <c:pt idx="13">
                  <c:v>1.6566480442470135</c:v>
                </c:pt>
                <c:pt idx="14">
                  <c:v>1.4631240331486954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793A-48C5-84FD-4F03C0EE7AC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'Non-competitive'!$BB$20:$BB$34</c:f>
              <c:numCache>
                <c:formatCode>General</c:formatCode>
                <c:ptCount val="15"/>
                <c:pt idx="0">
                  <c:v>2.7975883515616498</c:v>
                </c:pt>
                <c:pt idx="1">
                  <c:v>2.7574874793097348</c:v>
                </c:pt>
                <c:pt idx="2">
                  <c:v>2.7089495836564814</c:v>
                </c:pt>
                <c:pt idx="3">
                  <c:v>2.6506284098797912</c:v>
                </c:pt>
                <c:pt idx="4">
                  <c:v>2.5811657763298763</c:v>
                </c:pt>
                <c:pt idx="5">
                  <c:v>2.4992948136157613</c:v>
                </c:pt>
                <c:pt idx="6">
                  <c:v>2.4039811696274178</c:v>
                </c:pt>
                <c:pt idx="7">
                  <c:v>2.2945971091865434</c:v>
                </c:pt>
                <c:pt idx="8">
                  <c:v>2.1711118305293251</c:v>
                </c:pt>
                <c:pt idx="9">
                  <c:v>2.0342674974949015</c:v>
                </c:pt>
                <c:pt idx="10">
                  <c:v>1.8856989125198245</c:v>
                </c:pt>
                <c:pt idx="11">
                  <c:v>1.7279520844774869</c:v>
                </c:pt>
                <c:pt idx="12">
                  <c:v>1.5643693048461196</c:v>
                </c:pt>
                <c:pt idx="13">
                  <c:v>1.3988369147799706</c:v>
                </c:pt>
                <c:pt idx="14">
                  <c:v>1.2354295262518544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793A-48C5-84FD-4F03C0EE7AC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'Non-competitive'!$BC$20:$BC$34</c:f>
              <c:numCache>
                <c:formatCode>General</c:formatCode>
                <c:ptCount val="15"/>
                <c:pt idx="0">
                  <c:v>2.342003774842806</c:v>
                </c:pt>
                <c:pt idx="1">
                  <c:v>2.3084332911309877</c:v>
                </c:pt>
                <c:pt idx="2">
                  <c:v>2.2677997451772409</c:v>
                </c:pt>
                <c:pt idx="3">
                  <c:v>2.2189761185482459</c:v>
                </c:pt>
                <c:pt idx="4">
                  <c:v>2.1608254081717133</c:v>
                </c:pt>
                <c:pt idx="5">
                  <c:v>2.0922870531204993</c:v>
                </c:pt>
                <c:pt idx="6">
                  <c:v>2.012495144532477</c:v>
                </c:pt>
                <c:pt idx="7">
                  <c:v>1.9209241733003588</c:v>
                </c:pt>
                <c:pt idx="8">
                  <c:v>1.8175483536979915</c:v>
                </c:pt>
                <c:pt idx="9">
                  <c:v>1.7029889888959595</c:v>
                </c:pt>
                <c:pt idx="10">
                  <c:v>1.5786146553238112</c:v>
                </c:pt>
                <c:pt idx="11">
                  <c:v>1.4465567467546663</c:v>
                </c:pt>
                <c:pt idx="12">
                  <c:v>1.3096132657088995</c:v>
                </c:pt>
                <c:pt idx="13">
                  <c:v>1.1710376664155773</c:v>
                </c:pt>
                <c:pt idx="14">
                  <c:v>1.0342410142003131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793A-48C5-84FD-4F03C0EE7AC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'Non-competitive'!$BD$20:$BD$34</c:f>
              <c:numCache>
                <c:formatCode>General</c:formatCode>
                <c:ptCount val="15"/>
                <c:pt idx="0">
                  <c:v>1.9458948832987104</c:v>
                </c:pt>
                <c:pt idx="1">
                  <c:v>1.9180022585359366</c:v>
                </c:pt>
                <c:pt idx="2">
                  <c:v>1.8842411647191748</c:v>
                </c:pt>
                <c:pt idx="3">
                  <c:v>1.8436751988304882</c:v>
                </c:pt>
                <c:pt idx="4">
                  <c:v>1.7953596619396586</c:v>
                </c:pt>
                <c:pt idx="5">
                  <c:v>1.7384133684125189</c:v>
                </c:pt>
                <c:pt idx="6">
                  <c:v>1.6721168626946779</c:v>
                </c:pt>
                <c:pt idx="7">
                  <c:v>1.596033516334046</c:v>
                </c:pt>
                <c:pt idx="8">
                  <c:v>1.5101419048081175</c:v>
                </c:pt>
                <c:pt idx="9">
                  <c:v>1.4149582487453995</c:v>
                </c:pt>
                <c:pt idx="10">
                  <c:v>1.3116196538586453</c:v>
                </c:pt>
                <c:pt idx="11">
                  <c:v>1.2018970260199793</c:v>
                </c:pt>
                <c:pt idx="12">
                  <c:v>1.0881151346624567</c:v>
                </c:pt>
                <c:pt idx="13">
                  <c:v>0.972977169253743</c:v>
                </c:pt>
                <c:pt idx="14">
                  <c:v>0.85931727320342921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793A-48C5-84FD-4F03C0EE7AC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'Non-competitive'!$BE$20:$BE$34</c:f>
              <c:numCache>
                <c:formatCode>General</c:formatCode>
                <c:ptCount val="15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793A-48C5-84FD-4F03C0EE7AC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'Non-competitive'!$BF$20:$BF$34</c:f>
              <c:numCache>
                <c:formatCode>General</c:formatCode>
                <c:ptCount val="15"/>
                <c:pt idx="0">
                  <c:v>10.42889693766659</c:v>
                </c:pt>
                <c:pt idx="1">
                  <c:v>10.250724030253298</c:v>
                </c:pt>
                <c:pt idx="2">
                  <c:v>10.036390143542041</c:v>
                </c:pt>
                <c:pt idx="3">
                  <c:v>9.7807560710730161</c:v>
                </c:pt>
                <c:pt idx="4">
                  <c:v>9.4789611277220001</c:v>
                </c:pt>
                <c:pt idx="5">
                  <c:v>9.1269353097830876</c:v>
                </c:pt>
                <c:pt idx="6">
                  <c:v>8.7220407884732492</c:v>
                </c:pt>
                <c:pt idx="7">
                  <c:v>8.2637870083975482</c:v>
                </c:pt>
                <c:pt idx="8">
                  <c:v>7.7545119300678378</c:v>
                </c:pt>
                <c:pt idx="9">
                  <c:v>7.1998755984390792</c:v>
                </c:pt>
                <c:pt idx="10">
                  <c:v>6.6089955589202303</c:v>
                </c:pt>
                <c:pt idx="11">
                  <c:v>5.9940910529622142</c:v>
                </c:pt>
                <c:pt idx="12">
                  <c:v>5.3696026501237633</c:v>
                </c:pt>
                <c:pt idx="13">
                  <c:v>4.7508937382104177</c:v>
                </c:pt>
                <c:pt idx="14">
                  <c:v>4.1527687057828588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793A-48C5-84FD-4F03C0EE7AC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'Non-competitive'!$BG$20:$BG$34</c:f>
              <c:numCache>
                <c:formatCode>General</c:formatCode>
                <c:ptCount val="15"/>
                <c:pt idx="0">
                  <c:v>9.8496995756786596</c:v>
                </c:pt>
                <c:pt idx="1">
                  <c:v>9.6906168020073338</c:v>
                </c:pt>
                <c:pt idx="2">
                  <c:v>9.4988466296143503</c:v>
                </c:pt>
                <c:pt idx="3">
                  <c:v>9.2695496747039243</c:v>
                </c:pt>
                <c:pt idx="4">
                  <c:v>8.9980399788733951</c:v>
                </c:pt>
                <c:pt idx="5">
                  <c:v>8.6802297010579501</c:v>
                </c:pt>
                <c:pt idx="6">
                  <c:v>8.3132023864727511</c:v>
                </c:pt>
                <c:pt idx="7">
                  <c:v>7.8958744888056396</c:v>
                </c:pt>
                <c:pt idx="8">
                  <c:v>7.429657726701449</c:v>
                </c:pt>
                <c:pt idx="9">
                  <c:v>6.9189878630996118</c:v>
                </c:pt>
                <c:pt idx="10">
                  <c:v>6.3715596353153465</c:v>
                </c:pt>
                <c:pt idx="11">
                  <c:v>5.7981270603627522</c:v>
                </c:pt>
                <c:pt idx="12">
                  <c:v>5.211806766486645</c:v>
                </c:pt>
                <c:pt idx="13">
                  <c:v>4.626947012646891</c:v>
                </c:pt>
                <c:pt idx="14">
                  <c:v>4.0577544606809273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793A-48C5-84FD-4F03C0EE7AC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'Non-competitive'!$BH$20:$BH$34</c:f>
              <c:numCache>
                <c:formatCode>General</c:formatCode>
                <c:ptCount val="15"/>
                <c:pt idx="0">
                  <c:v>9.2103004884690822</c:v>
                </c:pt>
                <c:pt idx="1">
                  <c:v>9.0710552475073367</c:v>
                </c:pt>
                <c:pt idx="2">
                  <c:v>8.9028096676054798</c:v>
                </c:pt>
                <c:pt idx="3">
                  <c:v>8.7010803390606863</c:v>
                </c:pt>
                <c:pt idx="4">
                  <c:v>8.4614205095168007</c:v>
                </c:pt>
                <c:pt idx="5">
                  <c:v>8.1797934267344861</c:v>
                </c:pt>
                <c:pt idx="6">
                  <c:v>7.853069751536597</c:v>
                </c:pt>
                <c:pt idx="7">
                  <c:v>7.4796235692563302</c:v>
                </c:pt>
                <c:pt idx="8">
                  <c:v>7.0599604080870808</c:v>
                </c:pt>
                <c:pt idx="9">
                  <c:v>6.5972651403638611</c:v>
                </c:pt>
                <c:pt idx="10">
                  <c:v>6.0977247363948672</c:v>
                </c:pt>
                <c:pt idx="11">
                  <c:v>5.570483258652696</c:v>
                </c:pt>
                <c:pt idx="12">
                  <c:v>5.0271417353865164</c:v>
                </c:pt>
                <c:pt idx="13">
                  <c:v>4.4808210601307179</c:v>
                </c:pt>
                <c:pt idx="14">
                  <c:v>3.9449307508188474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793A-48C5-84FD-4F03C0EE7AC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'Non-competitive'!$BI$20:$BI$34</c:f>
              <c:numCache>
                <c:formatCode>General</c:formatCode>
                <c:ptCount val="15"/>
                <c:pt idx="0">
                  <c:v>8.5190282749061321</c:v>
                </c:pt>
                <c:pt idx="1">
                  <c:v>8.3997652126574618</c:v>
                </c:pt>
                <c:pt idx="2">
                  <c:v>8.255301474848233</c:v>
                </c:pt>
                <c:pt idx="3">
                  <c:v>8.0815625803466347</c:v>
                </c:pt>
                <c:pt idx="4">
                  <c:v>7.8744091610171587</c:v>
                </c:pt>
                <c:pt idx="5">
                  <c:v>7.6299379165980046</c:v>
                </c:pt>
                <c:pt idx="6">
                  <c:v>7.3448980596302311</c:v>
                </c:pt>
                <c:pt idx="7">
                  <c:v>7.0172111122381269</c:v>
                </c:pt>
                <c:pt idx="8">
                  <c:v>6.6465478701188117</c:v>
                </c:pt>
                <c:pt idx="9">
                  <c:v>6.2348745604152827</c:v>
                </c:pt>
                <c:pt idx="10">
                  <c:v>5.7868433072755838</c:v>
                </c:pt>
                <c:pt idx="11">
                  <c:v>5.3098897356288717</c:v>
                </c:pt>
                <c:pt idx="12">
                  <c:v>4.8139323331933657</c:v>
                </c:pt>
                <c:pt idx="13">
                  <c:v>4.3106500377980108</c:v>
                </c:pt>
                <c:pt idx="14">
                  <c:v>3.8124275927416442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793A-48C5-84FD-4F03C0EE7AC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'Non-competitive'!$BJ$20:$BJ$34</c:f>
              <c:numCache>
                <c:formatCode>General</c:formatCode>
                <c:ptCount val="15"/>
                <c:pt idx="0">
                  <c:v>7.7883429565619595</c:v>
                </c:pt>
                <c:pt idx="1">
                  <c:v>7.6885412958161172</c:v>
                </c:pt>
                <c:pt idx="2">
                  <c:v>7.5673293700644866</c:v>
                </c:pt>
                <c:pt idx="3">
                  <c:v>7.4210851114151106</c:v>
                </c:pt>
                <c:pt idx="4">
                  <c:v>7.2460412035620694</c:v>
                </c:pt>
                <c:pt idx="5">
                  <c:v>7.0385160675062277</c:v>
                </c:pt>
                <c:pt idx="6">
                  <c:v>6.7952479311825931</c:v>
                </c:pt>
                <c:pt idx="7">
                  <c:v>6.5138307524277339</c:v>
                </c:pt>
                <c:pt idx="8">
                  <c:v>6.1932243972721324</c:v>
                </c:pt>
                <c:pt idx="9">
                  <c:v>5.8342755161709485</c:v>
                </c:pt>
                <c:pt idx="10">
                  <c:v>5.440148203519021</c:v>
                </c:pt>
                <c:pt idx="11">
                  <c:v>5.0165404242143632</c:v>
                </c:pt>
                <c:pt idx="12">
                  <c:v>4.5715723928279148</c:v>
                </c:pt>
                <c:pt idx="13">
                  <c:v>4.115288825736596</c:v>
                </c:pt>
                <c:pt idx="14">
                  <c:v>3.6588114391513926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793A-48C5-84FD-4F03C0EE7AC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'Non-competitive'!$BK$20:$BK$34</c:f>
              <c:numCache>
                <c:formatCode>General</c:formatCode>
                <c:ptCount val="15"/>
                <c:pt idx="0">
                  <c:v>7.0341821717837583</c:v>
                </c:pt>
                <c:pt idx="1">
                  <c:v>6.952671574392328</c:v>
                </c:pt>
                <c:pt idx="2">
                  <c:v>6.8534018817852953</c:v>
                </c:pt>
                <c:pt idx="3">
                  <c:v>6.7332312062145503</c:v>
                </c:pt>
                <c:pt idx="4">
                  <c:v>6.5888170506880819</c:v>
                </c:pt>
                <c:pt idx="5">
                  <c:v>6.41678331328119</c:v>
                </c:pt>
                <c:pt idx="6">
                  <c:v>6.2139750284124995</c:v>
                </c:pt>
                <c:pt idx="7">
                  <c:v>5.9778074621483608</c:v>
                </c:pt>
                <c:pt idx="8">
                  <c:v>5.7066974170046514</c:v>
                </c:pt>
                <c:pt idx="9">
                  <c:v>5.4005359295109301</c:v>
                </c:pt>
                <c:pt idx="10">
                  <c:v>5.0611272213609233</c:v>
                </c:pt>
                <c:pt idx="11">
                  <c:v>4.6924897592673442</c:v>
                </c:pt>
                <c:pt idx="12">
                  <c:v>4.3009080613814863</c:v>
                </c:pt>
                <c:pt idx="13">
                  <c:v>3.8946538051311279</c:v>
                </c:pt>
                <c:pt idx="14">
                  <c:v>3.4833651072820584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793A-48C5-84FD-4F03C0EE7AC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'Non-competitive'!$BL$20:$BL$34</c:f>
              <c:numCache>
                <c:formatCode>General</c:formatCode>
                <c:ptCount val="15"/>
                <c:pt idx="0">
                  <c:v>6.274693331603447</c:v>
                </c:pt>
                <c:pt idx="1">
                  <c:v>6.2097528403727917</c:v>
                </c:pt>
                <c:pt idx="2">
                  <c:v>6.1304433857325886</c:v>
                </c:pt>
                <c:pt idx="3">
                  <c:v>6.0341106417931112</c:v>
                </c:pt>
                <c:pt idx="4">
                  <c:v>5.9178701366872071</c:v>
                </c:pt>
                <c:pt idx="5">
                  <c:v>5.7787192970219081</c:v>
                </c:pt>
                <c:pt idx="6">
                  <c:v>5.6137203443744017</c:v>
                </c:pt>
                <c:pt idx="7">
                  <c:v>5.4202652625842713</c:v>
                </c:pt>
                <c:pt idx="8">
                  <c:v>5.1964221149916181</c:v>
                </c:pt>
                <c:pt idx="9">
                  <c:v>4.941341114607301</c:v>
                </c:pt>
                <c:pt idx="10">
                  <c:v>4.6556702712894733</c:v>
                </c:pt>
                <c:pt idx="11">
                  <c:v>4.3419005942915678</c:v>
                </c:pt>
                <c:pt idx="12">
                  <c:v>4.0045421121017757</c:v>
                </c:pt>
                <c:pt idx="13">
                  <c:v>3.6500395776926537</c:v>
                </c:pt>
                <c:pt idx="14">
                  <c:v>3.2863805721085217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793A-48C5-84FD-4F03C0EE7AC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'Non-competitive'!$BM$20:$BM$34</c:f>
              <c:numCache>
                <c:formatCode>General</c:formatCode>
                <c:ptCount val="15"/>
                <c:pt idx="0">
                  <c:v>5.528539739710677</c:v>
                </c:pt>
                <c:pt idx="1">
                  <c:v>5.4780635859909887</c:v>
                </c:pt>
                <c:pt idx="2">
                  <c:v>5.4162499163258806</c:v>
                </c:pt>
                <c:pt idx="3">
                  <c:v>5.3409172532374676</c:v>
                </c:pt>
                <c:pt idx="4">
                  <c:v>5.2496479328661545</c:v>
                </c:pt>
                <c:pt idx="5">
                  <c:v>5.1398561234835274</c:v>
                </c:pt>
                <c:pt idx="6">
                  <c:v>5.0089098944740771</c:v>
                </c:pt>
                <c:pt idx="7">
                  <c:v>4.8543202248941402</c:v>
                </c:pt>
                <c:pt idx="8">
                  <c:v>4.6740033859337933</c:v>
                </c:pt>
                <c:pt idx="9">
                  <c:v>4.4666095398880525</c:v>
                </c:pt>
                <c:pt idx="10">
                  <c:v>4.2318889855063224</c:v>
                </c:pt>
                <c:pt idx="11">
                  <c:v>3.971040983042557</c:v>
                </c:pt>
                <c:pt idx="12">
                  <c:v>3.6869663612328538</c:v>
                </c:pt>
                <c:pt idx="13">
                  <c:v>3.3843366022865391</c:v>
                </c:pt>
                <c:pt idx="14">
                  <c:v>3.0694112984131214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793A-48C5-84FD-4F03C0EE7AC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'Non-competitive'!$BN$20:$BN$34</c:f>
              <c:numCache>
                <c:formatCode>General</c:formatCode>
                <c:ptCount val="15"/>
                <c:pt idx="0">
                  <c:v>4.8131034891297899</c:v>
                </c:pt>
                <c:pt idx="1">
                  <c:v>4.7748008051048725</c:v>
                </c:pt>
                <c:pt idx="2">
                  <c:v>4.7277712922453627</c:v>
                </c:pt>
                <c:pt idx="3">
                  <c:v>4.670271357734701</c:v>
                </c:pt>
                <c:pt idx="4">
                  <c:v>4.6003338338408062</c:v>
                </c:pt>
                <c:pt idx="5">
                  <c:v>4.5158033850324664</c:v>
                </c:pt>
                <c:pt idx="6">
                  <c:v>4.4144107111219038</c:v>
                </c:pt>
                <c:pt idx="7">
                  <c:v>4.2938978835067028</c:v>
                </c:pt>
                <c:pt idx="8">
                  <c:v>4.1522045894694424</c:v>
                </c:pt>
                <c:pt idx="9">
                  <c:v>3.9877174396123043</c:v>
                </c:pt>
                <c:pt idx="10">
                  <c:v>3.7995702552373491</c:v>
                </c:pt>
                <c:pt idx="11">
                  <c:v>3.587962649990426</c:v>
                </c:pt>
                <c:pt idx="12">
                  <c:v>3.3544410938877864</c:v>
                </c:pt>
                <c:pt idx="13">
                  <c:v>3.1020694308776795</c:v>
                </c:pt>
                <c:pt idx="14">
                  <c:v>2.8354159761044069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793A-48C5-84FD-4F03C0EE7AC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'Non-competitive'!$BO$20:$BO$34</c:f>
              <c:numCache>
                <c:formatCode>General</c:formatCode>
                <c:ptCount val="15"/>
                <c:pt idx="0">
                  <c:v>4.142942126285373</c:v>
                </c:pt>
                <c:pt idx="1">
                  <c:v>4.1145316818939488</c:v>
                </c:pt>
                <c:pt idx="2">
                  <c:v>4.0795619178125166</c:v>
                </c:pt>
                <c:pt idx="3">
                  <c:v>4.0366768316744563</c:v>
                </c:pt>
                <c:pt idx="4">
                  <c:v>3.9843219485377559</c:v>
                </c:pt>
                <c:pt idx="5">
                  <c:v>3.9207576550005006</c:v>
                </c:pt>
                <c:pt idx="6">
                  <c:v>3.8440986223060856</c:v>
                </c:pt>
                <c:pt idx="7">
                  <c:v>3.7523897630624155</c:v>
                </c:pt>
                <c:pt idx="8">
                  <c:v>3.643728975271924</c:v>
                </c:pt>
                <c:pt idx="9">
                  <c:v>3.5164435805596921</c:v>
                </c:pt>
                <c:pt idx="10">
                  <c:v>3.3693191902861708</c:v>
                </c:pt>
                <c:pt idx="11">
                  <c:v>3.2018657209159636</c:v>
                </c:pt>
                <c:pt idx="12">
                  <c:v>3.0145864337169295</c:v>
                </c:pt>
                <c:pt idx="13">
                  <c:v>2.8091966718693122</c:v>
                </c:pt>
                <c:pt idx="14">
                  <c:v>2.5887277196903731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793A-48C5-84FD-4F03C0EE7AC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'Non-competitive'!$BP$20:$BP$34</c:f>
              <c:numCache>
                <c:formatCode>General</c:formatCode>
                <c:ptCount val="15"/>
                <c:pt idx="0">
                  <c:v>3.5287730727470135</c:v>
                </c:pt>
                <c:pt idx="1">
                  <c:v>3.5081406854367176</c:v>
                </c:pt>
                <c:pt idx="2">
                  <c:v>3.4826870269908237</c:v>
                </c:pt>
                <c:pt idx="3">
                  <c:v>3.4513847021797917</c:v>
                </c:pt>
                <c:pt idx="4">
                  <c:v>3.4130392868716943</c:v>
                </c:pt>
                <c:pt idx="5">
                  <c:v>3.3662892965554532</c:v>
                </c:pt>
                <c:pt idx="6">
                  <c:v>3.3096224936981167</c:v>
                </c:pt>
                <c:pt idx="7">
                  <c:v>3.2414165638082761</c:v>
                </c:pt>
                <c:pt idx="8">
                  <c:v>3.1600131574240744</c:v>
                </c:pt>
                <c:pt idx="9">
                  <c:v>3.0638335688891698</c:v>
                </c:pt>
                <c:pt idx="10">
                  <c:v>2.9515405416538938</c:v>
                </c:pt>
                <c:pt idx="11">
                  <c:v>2.8222424962594439</c:v>
                </c:pt>
                <c:pt idx="12">
                  <c:v>2.6757233343725368</c:v>
                </c:pt>
                <c:pt idx="13">
                  <c:v>2.5126644004964795</c:v>
                </c:pt>
                <c:pt idx="14">
                  <c:v>2.3348098724713719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793A-48C5-84FD-4F03C0EE7AC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'Non-competitive'!$BQ$20:$BQ$34</c:f>
              <c:numCache>
                <c:formatCode>General</c:formatCode>
                <c:ptCount val="15"/>
                <c:pt idx="0">
                  <c:v>2.9770992366412217</c:v>
                </c:pt>
                <c:pt idx="1">
                  <c:v>2.9624003038359286</c:v>
                </c:pt>
                <c:pt idx="2">
                  <c:v>2.9442294989147868</c:v>
                </c:pt>
                <c:pt idx="3">
                  <c:v>2.9218270784070421</c:v>
                </c:pt>
                <c:pt idx="4">
                  <c:v>2.8942989500049277</c:v>
                </c:pt>
                <c:pt idx="5">
                  <c:v>2.8606097419462975</c:v>
                </c:pt>
                <c:pt idx="6">
                  <c:v>2.8195853015278045</c:v>
                </c:pt>
                <c:pt idx="7">
                  <c:v>2.7699303104441215</c:v>
                </c:pt>
                <c:pt idx="8">
                  <c:v>2.7102680197336131</c:v>
                </c:pt>
                <c:pt idx="9">
                  <c:v>2.6392096905713478</c:v>
                </c:pt>
                <c:pt idx="10">
                  <c:v>2.5554602539098847</c:v>
                </c:pt>
                <c:pt idx="11">
                  <c:v>2.4579627910242459</c:v>
                </c:pt>
                <c:pt idx="12">
                  <c:v>2.3460766257082883</c:v>
                </c:pt>
                <c:pt idx="13">
                  <c:v>2.2197719419246043</c:v>
                </c:pt>
                <c:pt idx="14">
                  <c:v>2.0798097044529995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793A-48C5-84FD-4F03C0EE7AC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'Non-competitive'!$BR$20:$BR$34</c:f>
              <c:numCache>
                <c:formatCode>General</c:formatCode>
                <c:ptCount val="15"/>
                <c:pt idx="0">
                  <c:v>2.490421455938697</c:v>
                </c:pt>
                <c:pt idx="1">
                  <c:v>2.4801271860095389</c:v>
                </c:pt>
                <c:pt idx="2">
                  <c:v>2.4673784104389083</c:v>
                </c:pt>
                <c:pt idx="3">
                  <c:v>2.4516255770552982</c:v>
                </c:pt>
                <c:pt idx="4">
                  <c:v>2.4322151574947006</c:v>
                </c:pt>
                <c:pt idx="5">
                  <c:v>2.408380120732597</c:v>
                </c:pt>
                <c:pt idx="6">
                  <c:v>2.3792353096249821</c:v>
                </c:pt>
                <c:pt idx="7">
                  <c:v>2.3437814647973902</c:v>
                </c:pt>
                <c:pt idx="8">
                  <c:v>2.3009228613644601</c:v>
                </c:pt>
                <c:pt idx="9">
                  <c:v>2.2495045524364046</c:v>
                </c:pt>
                <c:pt idx="10">
                  <c:v>2.1883755105096943</c:v>
                </c:pt>
                <c:pt idx="11">
                  <c:v>2.1164827021054857</c:v>
                </c:pt>
                <c:pt idx="12">
                  <c:v>2.0329973231466827</c:v>
                </c:pt>
                <c:pt idx="13">
                  <c:v>1.937467255791808</c:v>
                </c:pt>
                <c:pt idx="14">
                  <c:v>1.8299793785916618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793A-48C5-84FD-4F03C0EE7AC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'Non-competitive'!$BS$20:$BS$34</c:f>
              <c:numCache>
                <c:formatCode>General</c:formatCode>
                <c:ptCount val="15"/>
                <c:pt idx="0">
                  <c:v>2.0678685047720045</c:v>
                </c:pt>
                <c:pt idx="1">
                  <c:v>2.0607661822985466</c:v>
                </c:pt>
                <c:pt idx="2">
                  <c:v>2.0519565932259125</c:v>
                </c:pt>
                <c:pt idx="3">
                  <c:v>2.0410499632022239</c:v>
                </c:pt>
                <c:pt idx="4">
                  <c:v>2.0275786438130825</c:v>
                </c:pt>
                <c:pt idx="5">
                  <c:v>2.0109875169319547</c:v>
                </c:pt>
                <c:pt idx="6">
                  <c:v>1.9906265693517975</c:v>
                </c:pt>
                <c:pt idx="7">
                  <c:v>1.9657479398095519</c:v>
                </c:pt>
                <c:pt idx="8">
                  <c:v>1.9355106930001926</c:v>
                </c:pt>
                <c:pt idx="9">
                  <c:v>1.898997581751954</c:v>
                </c:pt>
                <c:pt idx="10">
                  <c:v>1.8552488517891519</c:v>
                </c:pt>
                <c:pt idx="11">
                  <c:v>1.8033182414373128</c:v>
                </c:pt>
                <c:pt idx="12">
                  <c:v>1.7423550184507584</c:v>
                </c:pt>
                <c:pt idx="13">
                  <c:v>1.6717123482378644</c:v>
                </c:pt>
                <c:pt idx="14">
                  <c:v>1.5910759041777636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793A-48C5-84FD-4F03C0EE7AC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'Non-competitive'!$BT$20:$BT$34</c:f>
              <c:numCache>
                <c:formatCode>General</c:formatCode>
                <c:ptCount val="15"/>
                <c:pt idx="0">
                  <c:v>1.7060367454068244</c:v>
                </c:pt>
                <c:pt idx="1">
                  <c:v>1.7011995637949837</c:v>
                </c:pt>
                <c:pt idx="2">
                  <c:v>1.6951915240423798</c:v>
                </c:pt>
                <c:pt idx="3">
                  <c:v>1.6877408884982084</c:v>
                </c:pt>
                <c:pt idx="4">
                  <c:v>1.6785191910021688</c:v>
                </c:pt>
                <c:pt idx="5">
                  <c:v>1.6671328204250488</c:v>
                </c:pt>
                <c:pt idx="6">
                  <c:v>1.6531152691496926</c:v>
                </c:pt>
                <c:pt idx="7">
                  <c:v>1.6359213693918624</c:v>
                </c:pt>
                <c:pt idx="8">
                  <c:v>1.6149255049722429</c:v>
                </c:pt>
                <c:pt idx="9">
                  <c:v>1.5894265830293828</c:v>
                </c:pt>
                <c:pt idx="10">
                  <c:v>1.5586633717169749</c:v>
                </c:pt>
                <c:pt idx="11">
                  <c:v>1.5218444161741047</c:v>
                </c:pt>
                <c:pt idx="12">
                  <c:v>1.478196714478542</c:v>
                </c:pt>
                <c:pt idx="13">
                  <c:v>1.4270360606510817</c:v>
                </c:pt>
                <c:pt idx="14">
                  <c:v>1.3678587637367461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793A-48C5-84FD-4F03C0EE7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'Non-competitive'!$AO$36:$AO$50</c:f>
              <c:numCache>
                <c:formatCode>General</c:formatCode>
                <c:ptCount val="15"/>
                <c:pt idx="0">
                  <c:v>7.9314475558811451E-2</c:v>
                </c:pt>
                <c:pt idx="1">
                  <c:v>8.0467909500389193E-2</c:v>
                </c:pt>
                <c:pt idx="2">
                  <c:v>8.1909701927361384E-2</c:v>
                </c:pt>
                <c:pt idx="3">
                  <c:v>8.3711942461076619E-2</c:v>
                </c:pt>
                <c:pt idx="4">
                  <c:v>8.5964743128220666E-2</c:v>
                </c:pt>
                <c:pt idx="5">
                  <c:v>8.8780743962150716E-2</c:v>
                </c:pt>
                <c:pt idx="6">
                  <c:v>9.2300745004563298E-2</c:v>
                </c:pt>
                <c:pt idx="7">
                  <c:v>9.6700746307579008E-2</c:v>
                </c:pt>
                <c:pt idx="8">
                  <c:v>0.10220074793634866</c:v>
                </c:pt>
                <c:pt idx="9">
                  <c:v>0.1090757499723107</c:v>
                </c:pt>
                <c:pt idx="10">
                  <c:v>0.11766950251726327</c:v>
                </c:pt>
                <c:pt idx="11">
                  <c:v>0.12841169319845397</c:v>
                </c:pt>
                <c:pt idx="12">
                  <c:v>0.14183943154994233</c:v>
                </c:pt>
                <c:pt idx="13">
                  <c:v>0.15862410448930284</c:v>
                </c:pt>
                <c:pt idx="14">
                  <c:v>0.17960494566350343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C5-4CFA-BD42-E3B9CD05DE8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'Non-competitive'!$AP$36:$AP$50</c:f>
              <c:numCache>
                <c:formatCode>General</c:formatCode>
                <c:ptCount val="15"/>
                <c:pt idx="0">
                  <c:v>9.8427853462038681E-2</c:v>
                </c:pt>
                <c:pt idx="1">
                  <c:v>9.9859244468281594E-2</c:v>
                </c:pt>
                <c:pt idx="2">
                  <c:v>0.10164848322608525</c:v>
                </c:pt>
                <c:pt idx="3">
                  <c:v>0.10388503167333982</c:v>
                </c:pt>
                <c:pt idx="4">
                  <c:v>0.10668071723240802</c:v>
                </c:pt>
                <c:pt idx="5">
                  <c:v>0.11017532418124328</c:v>
                </c:pt>
                <c:pt idx="6">
                  <c:v>0.11454358286728734</c:v>
                </c:pt>
                <c:pt idx="7">
                  <c:v>0.12000390622484242</c:v>
                </c:pt>
                <c:pt idx="8">
                  <c:v>0.12682931042178627</c:v>
                </c:pt>
                <c:pt idx="9">
                  <c:v>0.1353610656679661</c:v>
                </c:pt>
                <c:pt idx="10">
                  <c:v>0.14602575972569085</c:v>
                </c:pt>
                <c:pt idx="11">
                  <c:v>0.15935662729784683</c:v>
                </c:pt>
                <c:pt idx="12">
                  <c:v>0.17602021176304178</c:v>
                </c:pt>
                <c:pt idx="13">
                  <c:v>0.1968496923445355</c:v>
                </c:pt>
                <c:pt idx="14">
                  <c:v>0.22288654307140257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C5-4CFA-BD42-E3B9CD05DE8C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'Non-competitive'!$AQ$36:$AQ$50</c:f>
              <c:numCache>
                <c:formatCode>General</c:formatCode>
                <c:ptCount val="15"/>
                <c:pt idx="0">
                  <c:v>0.10320619793784551</c:v>
                </c:pt>
                <c:pt idx="1">
                  <c:v>0.10470707821025473</c:v>
                </c:pt>
                <c:pt idx="2">
                  <c:v>0.10658317855076624</c:v>
                </c:pt>
                <c:pt idx="3">
                  <c:v>0.10892830397640563</c:v>
                </c:pt>
                <c:pt idx="4">
                  <c:v>0.11185971075845488</c:v>
                </c:pt>
                <c:pt idx="5">
                  <c:v>0.11552396923601642</c:v>
                </c:pt>
                <c:pt idx="6">
                  <c:v>0.12010429233296835</c:v>
                </c:pt>
                <c:pt idx="7">
                  <c:v>0.12582969620415826</c:v>
                </c:pt>
                <c:pt idx="8">
                  <c:v>0.13298645104314571</c:v>
                </c:pt>
                <c:pt idx="9">
                  <c:v>0.14193239459187998</c:v>
                </c:pt>
                <c:pt idx="10">
                  <c:v>0.15311482402779777</c:v>
                </c:pt>
                <c:pt idx="11">
                  <c:v>0.16709286082269506</c:v>
                </c:pt>
                <c:pt idx="12">
                  <c:v>0.18456540681631664</c:v>
                </c:pt>
                <c:pt idx="13">
                  <c:v>0.20640608930834367</c:v>
                </c:pt>
                <c:pt idx="14">
                  <c:v>0.23370694242337736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7C5-4CFA-BD42-E3B9CD05DE8C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'Non-competitive'!$AR$36:$AR$50</c:f>
              <c:numCache>
                <c:formatCode>General</c:formatCode>
                <c:ptCount val="15"/>
                <c:pt idx="0">
                  <c:v>0.109179128532604</c:v>
                </c:pt>
                <c:pt idx="1">
                  <c:v>0.11076687038772108</c:v>
                </c:pt>
                <c:pt idx="2">
                  <c:v>0.11275154770661742</c:v>
                </c:pt>
                <c:pt idx="3">
                  <c:v>0.11523239435523787</c:v>
                </c:pt>
                <c:pt idx="4">
                  <c:v>0.11833345266601338</c:v>
                </c:pt>
                <c:pt idx="5">
                  <c:v>0.12220977555448283</c:v>
                </c:pt>
                <c:pt idx="6">
                  <c:v>0.12705517916506961</c:v>
                </c:pt>
                <c:pt idx="7">
                  <c:v>0.1331119336783031</c:v>
                </c:pt>
                <c:pt idx="8">
                  <c:v>0.14068287681984495</c:v>
                </c:pt>
                <c:pt idx="9">
                  <c:v>0.15014655574677224</c:v>
                </c:pt>
                <c:pt idx="10">
                  <c:v>0.16197615440543137</c:v>
                </c:pt>
                <c:pt idx="11">
                  <c:v>0.17676315272875534</c:v>
                </c:pt>
                <c:pt idx="12">
                  <c:v>0.1952469006329102</c:v>
                </c:pt>
                <c:pt idx="13">
                  <c:v>0.21835158551310385</c:v>
                </c:pt>
                <c:pt idx="14">
                  <c:v>0.24723244161334582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7C5-4CFA-BD42-E3B9CD05DE8C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'Non-competitive'!$AS$36:$AS$50</c:f>
              <c:numCache>
                <c:formatCode>General</c:formatCode>
                <c:ptCount val="15"/>
                <c:pt idx="0">
                  <c:v>0.11664529177605217</c:v>
                </c:pt>
                <c:pt idx="1">
                  <c:v>0.11834161060955406</c:v>
                </c:pt>
                <c:pt idx="2">
                  <c:v>0.12046200915143145</c:v>
                </c:pt>
                <c:pt idx="3">
                  <c:v>0.12311250732877818</c:v>
                </c:pt>
                <c:pt idx="4">
                  <c:v>0.12642563005046159</c:v>
                </c:pt>
                <c:pt idx="5">
                  <c:v>0.13056703345256584</c:v>
                </c:pt>
                <c:pt idx="6">
                  <c:v>0.13574378770519621</c:v>
                </c:pt>
                <c:pt idx="7">
                  <c:v>0.14221473052098413</c:v>
                </c:pt>
                <c:pt idx="8">
                  <c:v>0.15030340904071904</c:v>
                </c:pt>
                <c:pt idx="9">
                  <c:v>0.16041425719038765</c:v>
                </c:pt>
                <c:pt idx="10">
                  <c:v>0.17305281737747341</c:v>
                </c:pt>
                <c:pt idx="11">
                  <c:v>0.18885101761133063</c:v>
                </c:pt>
                <c:pt idx="12">
                  <c:v>0.20859876790365217</c:v>
                </c:pt>
                <c:pt idx="13">
                  <c:v>0.23328345576905413</c:v>
                </c:pt>
                <c:pt idx="14">
                  <c:v>0.2641393156008065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7C5-4CFA-BD42-E3B9CD05DE8C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'Non-competitive'!$AT$36:$AT$50</c:f>
              <c:numCache>
                <c:formatCode>General</c:formatCode>
                <c:ptCount val="15"/>
                <c:pt idx="0">
                  <c:v>0.12597799583036234</c:v>
                </c:pt>
                <c:pt idx="1">
                  <c:v>0.12781003588684528</c:v>
                </c:pt>
                <c:pt idx="2">
                  <c:v>0.13010008595744893</c:v>
                </c:pt>
                <c:pt idx="3">
                  <c:v>0.13296264854570355</c:v>
                </c:pt>
                <c:pt idx="4">
                  <c:v>0.13654085178102182</c:v>
                </c:pt>
                <c:pt idx="5">
                  <c:v>0.14101360582516964</c:v>
                </c:pt>
                <c:pt idx="6">
                  <c:v>0.14660454838035442</c:v>
                </c:pt>
                <c:pt idx="7">
                  <c:v>0.15359322657433536</c:v>
                </c:pt>
                <c:pt idx="8">
                  <c:v>0.16232907431681159</c:v>
                </c:pt>
                <c:pt idx="9">
                  <c:v>0.17324888399490687</c:v>
                </c:pt>
                <c:pt idx="10">
                  <c:v>0.18689864609252596</c:v>
                </c:pt>
                <c:pt idx="11">
                  <c:v>0.20396084871454981</c:v>
                </c:pt>
                <c:pt idx="12">
                  <c:v>0.22528860199207959</c:v>
                </c:pt>
                <c:pt idx="13">
                  <c:v>0.2519482935889919</c:v>
                </c:pt>
                <c:pt idx="14">
                  <c:v>0.28527290808513223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7C5-4CFA-BD42-E3B9CD05DE8C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'Non-competitive'!$AU$36:$AU$50</c:f>
              <c:numCache>
                <c:formatCode>General</c:formatCode>
                <c:ptCount val="15"/>
                <c:pt idx="0">
                  <c:v>0.13764387589825006</c:v>
                </c:pt>
                <c:pt idx="1">
                  <c:v>0.1396455674834593</c:v>
                </c:pt>
                <c:pt idx="2">
                  <c:v>0.14214768196497085</c:v>
                </c:pt>
                <c:pt idx="3">
                  <c:v>0.14527532506686028</c:v>
                </c:pt>
                <c:pt idx="4">
                  <c:v>0.14918487894422214</c:v>
                </c:pt>
                <c:pt idx="5">
                  <c:v>0.15407182129092439</c:v>
                </c:pt>
                <c:pt idx="6">
                  <c:v>0.16018049922430219</c:v>
                </c:pt>
                <c:pt idx="7">
                  <c:v>0.16781634664102449</c:v>
                </c:pt>
                <c:pt idx="8">
                  <c:v>0.17736115591192733</c:v>
                </c:pt>
                <c:pt idx="9">
                  <c:v>0.18929216750055591</c:v>
                </c:pt>
                <c:pt idx="10">
                  <c:v>0.20420593198634163</c:v>
                </c:pt>
                <c:pt idx="11">
                  <c:v>0.2228481375935738</c:v>
                </c:pt>
                <c:pt idx="12">
                  <c:v>0.246150894602614</c:v>
                </c:pt>
                <c:pt idx="13">
                  <c:v>0.2752793408639142</c:v>
                </c:pt>
                <c:pt idx="14">
                  <c:v>0.31168989869053948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7C5-4CFA-BD42-E3B9CD05DE8C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'Non-competitive'!$AV$36:$AV$50</c:f>
              <c:numCache>
                <c:formatCode>General</c:formatCode>
                <c:ptCount val="15"/>
                <c:pt idx="0">
                  <c:v>0.15222622598310973</c:v>
                </c:pt>
                <c:pt idx="1">
                  <c:v>0.15443998197922681</c:v>
                </c:pt>
                <c:pt idx="2">
                  <c:v>0.1572071769743732</c:v>
                </c:pt>
                <c:pt idx="3">
                  <c:v>0.16066617071830622</c:v>
                </c:pt>
                <c:pt idx="4">
                  <c:v>0.16498991289822246</c:v>
                </c:pt>
                <c:pt idx="5">
                  <c:v>0.17039459062311776</c:v>
                </c:pt>
                <c:pt idx="6">
                  <c:v>0.17715043777923692</c:v>
                </c:pt>
                <c:pt idx="7">
                  <c:v>0.18559524672438582</c:v>
                </c:pt>
                <c:pt idx="8">
                  <c:v>0.19615125790582202</c:v>
                </c:pt>
                <c:pt idx="9">
                  <c:v>0.20934627188261726</c:v>
                </c:pt>
                <c:pt idx="10">
                  <c:v>0.22584003935361119</c:v>
                </c:pt>
                <c:pt idx="11">
                  <c:v>0.24645724869235372</c:v>
                </c:pt>
                <c:pt idx="12">
                  <c:v>0.27222876036578186</c:v>
                </c:pt>
                <c:pt idx="13">
                  <c:v>0.30444314995756699</c:v>
                </c:pt>
                <c:pt idx="14">
                  <c:v>0.34471113694729849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7C5-4CFA-BD42-E3B9CD05DE8C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'Non-competitive'!$AW$36:$AW$50</c:f>
              <c:numCache>
                <c:formatCode>General</c:formatCode>
                <c:ptCount val="15"/>
                <c:pt idx="0">
                  <c:v>0.17045416358918428</c:v>
                </c:pt>
                <c:pt idx="1">
                  <c:v>0.17293300009893622</c:v>
                </c:pt>
                <c:pt idx="2">
                  <c:v>0.17603154573612617</c:v>
                </c:pt>
                <c:pt idx="3">
                  <c:v>0.17990472778261363</c:v>
                </c:pt>
                <c:pt idx="4">
                  <c:v>0.18474620534072292</c:v>
                </c:pt>
                <c:pt idx="5">
                  <c:v>0.19079805228835955</c:v>
                </c:pt>
                <c:pt idx="6">
                  <c:v>0.19836286097290537</c:v>
                </c:pt>
                <c:pt idx="7">
                  <c:v>0.20781887182858758</c:v>
                </c:pt>
                <c:pt idx="8">
                  <c:v>0.21963888539819038</c:v>
                </c:pt>
                <c:pt idx="9">
                  <c:v>0.23441390236019388</c:v>
                </c:pt>
                <c:pt idx="10">
                  <c:v>0.25288267356269822</c:v>
                </c:pt>
                <c:pt idx="11">
                  <c:v>0.27596863756582868</c:v>
                </c:pt>
                <c:pt idx="12">
                  <c:v>0.30482609256974175</c:v>
                </c:pt>
                <c:pt idx="13">
                  <c:v>0.34089791132463304</c:v>
                </c:pt>
                <c:pt idx="14">
                  <c:v>0.38598768476824724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7C5-4CFA-BD42-E3B9CD05DE8C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'Non-competitive'!$AX$36:$AX$50</c:f>
              <c:numCache>
                <c:formatCode>General</c:formatCode>
                <c:ptCount val="15"/>
                <c:pt idx="0">
                  <c:v>0.19323908559677744</c:v>
                </c:pt>
                <c:pt idx="1">
                  <c:v>0.19604927274857295</c:v>
                </c:pt>
                <c:pt idx="2">
                  <c:v>0.19956200668831731</c:v>
                </c:pt>
                <c:pt idx="3">
                  <c:v>0.20395292411299779</c:v>
                </c:pt>
                <c:pt idx="4">
                  <c:v>0.20944157089384841</c:v>
                </c:pt>
                <c:pt idx="5">
                  <c:v>0.2163023793699117</c:v>
                </c:pt>
                <c:pt idx="6">
                  <c:v>0.22487838996499079</c:v>
                </c:pt>
                <c:pt idx="7">
                  <c:v>0.23559840320883965</c:v>
                </c:pt>
                <c:pt idx="8">
                  <c:v>0.24899841976365072</c:v>
                </c:pt>
                <c:pt idx="9">
                  <c:v>0.26574844045716467</c:v>
                </c:pt>
                <c:pt idx="10">
                  <c:v>0.28668596632405691</c:v>
                </c:pt>
                <c:pt idx="11">
                  <c:v>0.31285787365767231</c:v>
                </c:pt>
                <c:pt idx="12">
                  <c:v>0.34557275782469149</c:v>
                </c:pt>
                <c:pt idx="13">
                  <c:v>0.3864663630334656</c:v>
                </c:pt>
                <c:pt idx="14">
                  <c:v>0.43758336954443317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7C5-4CFA-BD42-E3B9CD05DE8C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'Non-competitive'!$AY$36:$AY$50</c:f>
              <c:numCache>
                <c:formatCode>General</c:formatCode>
                <c:ptCount val="15"/>
                <c:pt idx="0">
                  <c:v>0.22172023810626892</c:v>
                </c:pt>
                <c:pt idx="1">
                  <c:v>0.2249446135606189</c:v>
                </c:pt>
                <c:pt idx="2">
                  <c:v>0.22897508287855636</c:v>
                </c:pt>
                <c:pt idx="3">
                  <c:v>0.23401316952597817</c:v>
                </c:pt>
                <c:pt idx="4">
                  <c:v>0.2403107778352554</c:v>
                </c:pt>
                <c:pt idx="5">
                  <c:v>0.24818278822185197</c:v>
                </c:pt>
                <c:pt idx="6">
                  <c:v>0.25802280120509768</c:v>
                </c:pt>
                <c:pt idx="7">
                  <c:v>0.27032281743415487</c:v>
                </c:pt>
                <c:pt idx="8">
                  <c:v>0.2856978377204763</c:v>
                </c:pt>
                <c:pt idx="9">
                  <c:v>0.30491661307837814</c:v>
                </c:pt>
                <c:pt idx="10">
                  <c:v>0.32894008227575533</c:v>
                </c:pt>
                <c:pt idx="11">
                  <c:v>0.35896941877247696</c:v>
                </c:pt>
                <c:pt idx="12">
                  <c:v>0.39650608939337889</c:v>
                </c:pt>
                <c:pt idx="13">
                  <c:v>0.44342692766950631</c:v>
                </c:pt>
                <c:pt idx="14">
                  <c:v>0.5020779755146656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7C5-4CFA-BD42-E3B9CD05DE8C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'Non-competitive'!$AZ$36:$AZ$50</c:f>
              <c:numCache>
                <c:formatCode>General</c:formatCode>
                <c:ptCount val="15"/>
                <c:pt idx="0">
                  <c:v>0.25732167874313333</c:v>
                </c:pt>
                <c:pt idx="1">
                  <c:v>0.26106378957567627</c:v>
                </c:pt>
                <c:pt idx="2">
                  <c:v>0.26574142811635504</c:v>
                </c:pt>
                <c:pt idx="3">
                  <c:v>0.27158847629220345</c:v>
                </c:pt>
                <c:pt idx="4">
                  <c:v>0.27889728651201406</c:v>
                </c:pt>
                <c:pt idx="5">
                  <c:v>0.28803329928677723</c:v>
                </c:pt>
                <c:pt idx="6">
                  <c:v>0.29945331525523128</c:v>
                </c:pt>
                <c:pt idx="7">
                  <c:v>0.31372833521579874</c:v>
                </c:pt>
                <c:pt idx="8">
                  <c:v>0.33157211016650823</c:v>
                </c:pt>
                <c:pt idx="9">
                  <c:v>0.35387682885489496</c:v>
                </c:pt>
                <c:pt idx="10">
                  <c:v>0.38175772721537832</c:v>
                </c:pt>
                <c:pt idx="11">
                  <c:v>0.41660885016598259</c:v>
                </c:pt>
                <c:pt idx="12">
                  <c:v>0.46017275385423784</c:v>
                </c:pt>
                <c:pt idx="13">
                  <c:v>0.51462763346455709</c:v>
                </c:pt>
                <c:pt idx="14">
                  <c:v>0.5826962329774561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7C5-4CFA-BD42-E3B9CD05DE8C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'Non-competitive'!$BA$36:$BA$50</c:f>
              <c:numCache>
                <c:formatCode>General</c:formatCode>
                <c:ptCount val="15"/>
                <c:pt idx="0">
                  <c:v>0.30182347953921379</c:v>
                </c:pt>
                <c:pt idx="1">
                  <c:v>0.30621275959449806</c:v>
                </c:pt>
                <c:pt idx="2">
                  <c:v>0.31169935966360346</c:v>
                </c:pt>
                <c:pt idx="3">
                  <c:v>0.3185576097499852</c:v>
                </c:pt>
                <c:pt idx="4">
                  <c:v>0.32713042235796247</c:v>
                </c:pt>
                <c:pt idx="5">
                  <c:v>0.33784643811793391</c:v>
                </c:pt>
                <c:pt idx="6">
                  <c:v>0.35124145781789828</c:v>
                </c:pt>
                <c:pt idx="7">
                  <c:v>0.36798523244285369</c:v>
                </c:pt>
                <c:pt idx="8">
                  <c:v>0.38891495072404808</c:v>
                </c:pt>
                <c:pt idx="9">
                  <c:v>0.41507709857554104</c:v>
                </c:pt>
                <c:pt idx="10">
                  <c:v>0.44777978338990709</c:v>
                </c:pt>
                <c:pt idx="11">
                  <c:v>0.48865813940786484</c:v>
                </c:pt>
                <c:pt idx="12">
                  <c:v>0.53975608443031176</c:v>
                </c:pt>
                <c:pt idx="13">
                  <c:v>0.60362851570837073</c:v>
                </c:pt>
                <c:pt idx="14">
                  <c:v>0.68346905480594433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7C5-4CFA-BD42-E3B9CD05DE8C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'Non-competitive'!$BB$36:$BB$50</c:f>
              <c:numCache>
                <c:formatCode>General</c:formatCode>
                <c:ptCount val="15"/>
                <c:pt idx="0">
                  <c:v>0.35745073053431436</c:v>
                </c:pt>
                <c:pt idx="1">
                  <c:v>0.36264897211802533</c:v>
                </c:pt>
                <c:pt idx="2">
                  <c:v>0.36914677409766394</c:v>
                </c:pt>
                <c:pt idx="3">
                  <c:v>0.3772690265722124</c:v>
                </c:pt>
                <c:pt idx="4">
                  <c:v>0.38742184216539788</c:v>
                </c:pt>
                <c:pt idx="5">
                  <c:v>0.4001128616568797</c:v>
                </c:pt>
                <c:pt idx="6">
                  <c:v>0.41597663602123203</c:v>
                </c:pt>
                <c:pt idx="7">
                  <c:v>0.43580635397667244</c:v>
                </c:pt>
                <c:pt idx="8">
                  <c:v>0.46059350142097299</c:v>
                </c:pt>
                <c:pt idx="9">
                  <c:v>0.4915774357263486</c:v>
                </c:pt>
                <c:pt idx="10">
                  <c:v>0.53030735360806813</c:v>
                </c:pt>
                <c:pt idx="11">
                  <c:v>0.57871975096021755</c:v>
                </c:pt>
                <c:pt idx="12">
                  <c:v>0.63923524765040429</c:v>
                </c:pt>
                <c:pt idx="13">
                  <c:v>0.71487961851313775</c:v>
                </c:pt>
                <c:pt idx="14">
                  <c:v>0.80943508209155446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7C5-4CFA-BD42-E3B9CD05DE8C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'Non-competitive'!$BC$36:$BC$50</c:f>
              <c:numCache>
                <c:formatCode>General</c:formatCode>
                <c:ptCount val="15"/>
                <c:pt idx="0">
                  <c:v>0.42698479427819003</c:v>
                </c:pt>
                <c:pt idx="1">
                  <c:v>0.43319423777243421</c:v>
                </c:pt>
                <c:pt idx="2">
                  <c:v>0.44095604214023959</c:v>
                </c:pt>
                <c:pt idx="3">
                  <c:v>0.45065829759999626</c:v>
                </c:pt>
                <c:pt idx="4">
                  <c:v>0.46278611692469207</c:v>
                </c:pt>
                <c:pt idx="5">
                  <c:v>0.4779458910805619</c:v>
                </c:pt>
                <c:pt idx="6">
                  <c:v>0.49689560877539912</c:v>
                </c:pt>
                <c:pt idx="7">
                  <c:v>0.52058275589394565</c:v>
                </c:pt>
                <c:pt idx="8">
                  <c:v>0.55019168979212896</c:v>
                </c:pt>
                <c:pt idx="9">
                  <c:v>0.58720285716485798</c:v>
                </c:pt>
                <c:pt idx="10">
                  <c:v>0.63346681638076918</c:v>
                </c:pt>
                <c:pt idx="11">
                  <c:v>0.69129676540065832</c:v>
                </c:pt>
                <c:pt idx="12">
                  <c:v>0.76358420167551955</c:v>
                </c:pt>
                <c:pt idx="13">
                  <c:v>0.85394349701909633</c:v>
                </c:pt>
                <c:pt idx="14">
                  <c:v>0.96689261619856692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7C5-4CFA-BD42-E3B9CD05DE8C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'Non-competitive'!$BD$36:$BD$50</c:f>
              <c:numCache>
                <c:formatCode>General</c:formatCode>
                <c:ptCount val="15"/>
                <c:pt idx="0">
                  <c:v>0.51390237395803462</c:v>
                </c:pt>
                <c:pt idx="1">
                  <c:v>0.52137581984044545</c:v>
                </c:pt>
                <c:pt idx="2">
                  <c:v>0.53071762719345905</c:v>
                </c:pt>
                <c:pt idx="3">
                  <c:v>0.5423948863847261</c:v>
                </c:pt>
                <c:pt idx="4">
                  <c:v>0.55699146037380987</c:v>
                </c:pt>
                <c:pt idx="5">
                  <c:v>0.57523717786016459</c:v>
                </c:pt>
                <c:pt idx="6">
                  <c:v>0.59804432471810809</c:v>
                </c:pt>
                <c:pt idx="7">
                  <c:v>0.62655325829053732</c:v>
                </c:pt>
                <c:pt idx="8">
                  <c:v>0.66218942525607394</c:v>
                </c:pt>
                <c:pt idx="9">
                  <c:v>0.70673463396299474</c:v>
                </c:pt>
                <c:pt idx="10">
                  <c:v>0.76241614484664555</c:v>
                </c:pt>
                <c:pt idx="11">
                  <c:v>0.83201803345120917</c:v>
                </c:pt>
                <c:pt idx="12">
                  <c:v>0.91902039420691373</c:v>
                </c:pt>
                <c:pt idx="13">
                  <c:v>1.0277733451515445</c:v>
                </c:pt>
                <c:pt idx="14">
                  <c:v>1.1637145338323329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7C5-4CFA-BD42-E3B9CD05DE8C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'Non-competitive'!$BE$36:$BE$50</c:f>
              <c:numCache>
                <c:formatCode>General</c:formatCode>
                <c:ptCount val="15"/>
                <c:pt idx="0">
                  <c:v>7.3333333333333348E-2</c:v>
                </c:pt>
                <c:pt idx="1">
                  <c:v>7.5000000000000011E-2</c:v>
                </c:pt>
                <c:pt idx="2">
                  <c:v>7.7083333333333323E-2</c:v>
                </c:pt>
                <c:pt idx="3">
                  <c:v>7.9687499999999994E-2</c:v>
                </c:pt>
                <c:pt idx="4">
                  <c:v>8.2942708333333337E-2</c:v>
                </c:pt>
                <c:pt idx="5">
                  <c:v>8.7011718749999994E-2</c:v>
                </c:pt>
                <c:pt idx="6">
                  <c:v>9.2097981770833337E-2</c:v>
                </c:pt>
                <c:pt idx="7">
                  <c:v>9.8455810546874981E-2</c:v>
                </c:pt>
                <c:pt idx="8">
                  <c:v>0.10640309651692707</c:v>
                </c:pt>
                <c:pt idx="9">
                  <c:v>0.11633720397949217</c:v>
                </c:pt>
                <c:pt idx="10">
                  <c:v>0.12875483830769854</c:v>
                </c:pt>
                <c:pt idx="11">
                  <c:v>0.14427688121795654</c:v>
                </c:pt>
                <c:pt idx="12">
                  <c:v>0.16367943485577896</c:v>
                </c:pt>
                <c:pt idx="13">
                  <c:v>0.18793262690305704</c:v>
                </c:pt>
                <c:pt idx="14">
                  <c:v>0.21824911696215457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7C5-4CFA-BD42-E3B9CD05DE8C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'Non-competitive'!$BF$36:$BF$50</c:f>
              <c:numCache>
                <c:formatCode>General</c:formatCode>
                <c:ptCount val="15"/>
                <c:pt idx="0">
                  <c:v>9.5887418005661557E-2</c:v>
                </c:pt>
                <c:pt idx="1">
                  <c:v>9.7554084672328234E-2</c:v>
                </c:pt>
                <c:pt idx="2">
                  <c:v>9.963741800566156E-2</c:v>
                </c:pt>
                <c:pt idx="3">
                  <c:v>0.10224158467232822</c:v>
                </c:pt>
                <c:pt idx="4">
                  <c:v>0.10549679300566155</c:v>
                </c:pt>
                <c:pt idx="5">
                  <c:v>0.1095658034223282</c:v>
                </c:pt>
                <c:pt idx="6">
                  <c:v>0.11465206644316153</c:v>
                </c:pt>
                <c:pt idx="7">
                  <c:v>0.1210098952192032</c:v>
                </c:pt>
                <c:pt idx="8">
                  <c:v>0.12895718118925531</c:v>
                </c:pt>
                <c:pt idx="9">
                  <c:v>0.13889128865182035</c:v>
                </c:pt>
                <c:pt idx="10">
                  <c:v>0.15130892298002677</c:v>
                </c:pt>
                <c:pt idx="11">
                  <c:v>0.16683096589028473</c:v>
                </c:pt>
                <c:pt idx="12">
                  <c:v>0.18623351952810718</c:v>
                </c:pt>
                <c:pt idx="13">
                  <c:v>0.21048671157538523</c:v>
                </c:pt>
                <c:pt idx="14">
                  <c:v>0.24080320163448282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7C5-4CFA-BD42-E3B9CD05DE8C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'Non-competitive'!$BG$36:$BG$50</c:f>
              <c:numCache>
                <c:formatCode>General</c:formatCode>
                <c:ptCount val="15"/>
                <c:pt idx="0">
                  <c:v>0.10152593917374363</c:v>
                </c:pt>
                <c:pt idx="1">
                  <c:v>0.10319260584041028</c:v>
                </c:pt>
                <c:pt idx="2">
                  <c:v>0.10527593917374363</c:v>
                </c:pt>
                <c:pt idx="3">
                  <c:v>0.10788010584041027</c:v>
                </c:pt>
                <c:pt idx="4">
                  <c:v>0.1111353141737436</c:v>
                </c:pt>
                <c:pt idx="5">
                  <c:v>0.11520432459041027</c:v>
                </c:pt>
                <c:pt idx="6">
                  <c:v>0.12029058761124362</c:v>
                </c:pt>
                <c:pt idx="7">
                  <c:v>0.12664841638728527</c:v>
                </c:pt>
                <c:pt idx="8">
                  <c:v>0.13459570235733737</c:v>
                </c:pt>
                <c:pt idx="9">
                  <c:v>0.14452980981990243</c:v>
                </c:pt>
                <c:pt idx="10">
                  <c:v>0.15694744414810882</c:v>
                </c:pt>
                <c:pt idx="11">
                  <c:v>0.17246948705836679</c:v>
                </c:pt>
                <c:pt idx="12">
                  <c:v>0.19187204069618924</c:v>
                </c:pt>
                <c:pt idx="13">
                  <c:v>0.21612523274346729</c:v>
                </c:pt>
                <c:pt idx="14">
                  <c:v>0.24644172280256482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7C5-4CFA-BD42-E3B9CD05DE8C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'Non-competitive'!$BH$36:$BH$50</c:f>
              <c:numCache>
                <c:formatCode>General</c:formatCode>
                <c:ptCount val="15"/>
                <c:pt idx="0">
                  <c:v>0.1085740906338462</c:v>
                </c:pt>
                <c:pt idx="1">
                  <c:v>0.11024075730051287</c:v>
                </c:pt>
                <c:pt idx="2">
                  <c:v>0.11232409063384619</c:v>
                </c:pt>
                <c:pt idx="3">
                  <c:v>0.11492825730051283</c:v>
                </c:pt>
                <c:pt idx="4">
                  <c:v>0.11818346563384617</c:v>
                </c:pt>
                <c:pt idx="5">
                  <c:v>0.12225247605051283</c:v>
                </c:pt>
                <c:pt idx="6">
                  <c:v>0.12733873907134616</c:v>
                </c:pt>
                <c:pt idx="7">
                  <c:v>0.13369656784738781</c:v>
                </c:pt>
                <c:pt idx="8">
                  <c:v>0.14164385381743994</c:v>
                </c:pt>
                <c:pt idx="9">
                  <c:v>0.15157796128000497</c:v>
                </c:pt>
                <c:pt idx="10">
                  <c:v>0.16399559560821139</c:v>
                </c:pt>
                <c:pt idx="11">
                  <c:v>0.17951763851846936</c:v>
                </c:pt>
                <c:pt idx="12">
                  <c:v>0.19892019215629178</c:v>
                </c:pt>
                <c:pt idx="13">
                  <c:v>0.22317338420356989</c:v>
                </c:pt>
                <c:pt idx="14">
                  <c:v>0.25348987426266745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7C5-4CFA-BD42-E3B9CD05DE8C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'Non-competitive'!$BI$36:$BI$50</c:f>
              <c:numCache>
                <c:formatCode>General</c:formatCode>
                <c:ptCount val="15"/>
                <c:pt idx="0">
                  <c:v>0.11738427995897438</c:v>
                </c:pt>
                <c:pt idx="1">
                  <c:v>0.11905094662564106</c:v>
                </c:pt>
                <c:pt idx="2">
                  <c:v>0.12113427995897438</c:v>
                </c:pt>
                <c:pt idx="3">
                  <c:v>0.12373844662564105</c:v>
                </c:pt>
                <c:pt idx="4">
                  <c:v>0.12699365495897438</c:v>
                </c:pt>
                <c:pt idx="5">
                  <c:v>0.13106266537564104</c:v>
                </c:pt>
                <c:pt idx="6">
                  <c:v>0.13614892839647438</c:v>
                </c:pt>
                <c:pt idx="7">
                  <c:v>0.14250675717251604</c:v>
                </c:pt>
                <c:pt idx="8">
                  <c:v>0.15045404314256813</c:v>
                </c:pt>
                <c:pt idx="9">
                  <c:v>0.1603881506051332</c:v>
                </c:pt>
                <c:pt idx="10">
                  <c:v>0.17280578493333956</c:v>
                </c:pt>
                <c:pt idx="11">
                  <c:v>0.18832782784359758</c:v>
                </c:pt>
                <c:pt idx="12">
                  <c:v>0.20773038148141998</c:v>
                </c:pt>
                <c:pt idx="13">
                  <c:v>0.23198357352869808</c:v>
                </c:pt>
                <c:pt idx="14">
                  <c:v>0.26230006358779567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7C5-4CFA-BD42-E3B9CD05DE8C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'Non-competitive'!$BJ$36:$BJ$50</c:f>
              <c:numCache>
                <c:formatCode>General</c:formatCode>
                <c:ptCount val="15"/>
                <c:pt idx="0">
                  <c:v>0.12839701661538466</c:v>
                </c:pt>
                <c:pt idx="1">
                  <c:v>0.13006368328205134</c:v>
                </c:pt>
                <c:pt idx="2">
                  <c:v>0.13214701661538467</c:v>
                </c:pt>
                <c:pt idx="3">
                  <c:v>0.13475118328205135</c:v>
                </c:pt>
                <c:pt idx="4">
                  <c:v>0.13800639161538464</c:v>
                </c:pt>
                <c:pt idx="5">
                  <c:v>0.1420754020320513</c:v>
                </c:pt>
                <c:pt idx="6">
                  <c:v>0.14716166505288464</c:v>
                </c:pt>
                <c:pt idx="7">
                  <c:v>0.15351949382892632</c:v>
                </c:pt>
                <c:pt idx="8">
                  <c:v>0.16146677979897839</c:v>
                </c:pt>
                <c:pt idx="9">
                  <c:v>0.17140088726154346</c:v>
                </c:pt>
                <c:pt idx="10">
                  <c:v>0.18381852158974984</c:v>
                </c:pt>
                <c:pt idx="11">
                  <c:v>0.19934056450000784</c:v>
                </c:pt>
                <c:pt idx="12">
                  <c:v>0.21874311813783026</c:v>
                </c:pt>
                <c:pt idx="13">
                  <c:v>0.24299631018510831</c:v>
                </c:pt>
                <c:pt idx="14">
                  <c:v>0.2733128002442059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7C5-4CFA-BD42-E3B9CD05DE8C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'Non-competitive'!$BK$36:$BK$50</c:f>
              <c:numCache>
                <c:formatCode>General</c:formatCode>
                <c:ptCount val="15"/>
                <c:pt idx="0">
                  <c:v>0.1421629374358975</c:v>
                </c:pt>
                <c:pt idx="1">
                  <c:v>0.14382960410256415</c:v>
                </c:pt>
                <c:pt idx="2">
                  <c:v>0.14591293743589751</c:v>
                </c:pt>
                <c:pt idx="3">
                  <c:v>0.14851710410256416</c:v>
                </c:pt>
                <c:pt idx="4">
                  <c:v>0.15177231243589745</c:v>
                </c:pt>
                <c:pt idx="5">
                  <c:v>0.15584132285256411</c:v>
                </c:pt>
                <c:pt idx="6">
                  <c:v>0.16092758587339748</c:v>
                </c:pt>
                <c:pt idx="7">
                  <c:v>0.16728541464943913</c:v>
                </c:pt>
                <c:pt idx="8">
                  <c:v>0.17523270061949123</c:v>
                </c:pt>
                <c:pt idx="9">
                  <c:v>0.18516680808205632</c:v>
                </c:pt>
                <c:pt idx="10">
                  <c:v>0.19758444241026266</c:v>
                </c:pt>
                <c:pt idx="11">
                  <c:v>0.21310648532052071</c:v>
                </c:pt>
                <c:pt idx="12">
                  <c:v>0.23250903895834313</c:v>
                </c:pt>
                <c:pt idx="13">
                  <c:v>0.25676223100562112</c:v>
                </c:pt>
                <c:pt idx="14">
                  <c:v>0.28707872106471871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47C5-4CFA-BD42-E3B9CD05DE8C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'Non-competitive'!$BL$36:$BL$50</c:f>
              <c:numCache>
                <c:formatCode>General</c:formatCode>
                <c:ptCount val="15"/>
                <c:pt idx="0">
                  <c:v>0.1593703384615385</c:v>
                </c:pt>
                <c:pt idx="1">
                  <c:v>0.16103700512820518</c:v>
                </c:pt>
                <c:pt idx="2">
                  <c:v>0.16312033846153853</c:v>
                </c:pt>
                <c:pt idx="3">
                  <c:v>0.16572450512820519</c:v>
                </c:pt>
                <c:pt idx="4">
                  <c:v>0.16897971346153851</c:v>
                </c:pt>
                <c:pt idx="5">
                  <c:v>0.17304872387820516</c:v>
                </c:pt>
                <c:pt idx="6">
                  <c:v>0.17813498689903851</c:v>
                </c:pt>
                <c:pt idx="7">
                  <c:v>0.18449281567508016</c:v>
                </c:pt>
                <c:pt idx="8">
                  <c:v>0.19244010164513223</c:v>
                </c:pt>
                <c:pt idx="9">
                  <c:v>0.20237420910769729</c:v>
                </c:pt>
                <c:pt idx="10">
                  <c:v>0.21479184343590374</c:v>
                </c:pt>
                <c:pt idx="11">
                  <c:v>0.23031388634616168</c:v>
                </c:pt>
                <c:pt idx="12">
                  <c:v>0.2497164399839841</c:v>
                </c:pt>
                <c:pt idx="13">
                  <c:v>0.27396963203126218</c:v>
                </c:pt>
                <c:pt idx="14">
                  <c:v>0.30428612209035977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47C5-4CFA-BD42-E3B9CD05DE8C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'Non-competitive'!$BM$36:$BM$50</c:f>
              <c:numCache>
                <c:formatCode>General</c:formatCode>
                <c:ptCount val="15"/>
                <c:pt idx="0">
                  <c:v>0.18087958974358981</c:v>
                </c:pt>
                <c:pt idx="1">
                  <c:v>0.18254625641025646</c:v>
                </c:pt>
                <c:pt idx="2">
                  <c:v>0.18462958974358981</c:v>
                </c:pt>
                <c:pt idx="3">
                  <c:v>0.18723375641025647</c:v>
                </c:pt>
                <c:pt idx="4">
                  <c:v>0.19048896474358981</c:v>
                </c:pt>
                <c:pt idx="5">
                  <c:v>0.19455797516025641</c:v>
                </c:pt>
                <c:pt idx="6">
                  <c:v>0.19964423818108978</c:v>
                </c:pt>
                <c:pt idx="7">
                  <c:v>0.20600206695713144</c:v>
                </c:pt>
                <c:pt idx="8">
                  <c:v>0.21394935292718353</c:v>
                </c:pt>
                <c:pt idx="9">
                  <c:v>0.2238834603897486</c:v>
                </c:pt>
                <c:pt idx="10">
                  <c:v>0.23630109471795499</c:v>
                </c:pt>
                <c:pt idx="11">
                  <c:v>0.25182313762821296</c:v>
                </c:pt>
                <c:pt idx="12">
                  <c:v>0.27122569126603541</c:v>
                </c:pt>
                <c:pt idx="13">
                  <c:v>0.29547888331331346</c:v>
                </c:pt>
                <c:pt idx="14">
                  <c:v>0.3257953733724111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47C5-4CFA-BD42-E3B9CD05DE8C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'Non-competitive'!$BN$36:$BN$50</c:f>
              <c:numCache>
                <c:formatCode>General</c:formatCode>
                <c:ptCount val="15"/>
                <c:pt idx="0">
                  <c:v>0.20776615384615388</c:v>
                </c:pt>
                <c:pt idx="1">
                  <c:v>0.20943282051282058</c:v>
                </c:pt>
                <c:pt idx="2">
                  <c:v>0.21151615384615391</c:v>
                </c:pt>
                <c:pt idx="3">
                  <c:v>0.21412032051282059</c:v>
                </c:pt>
                <c:pt idx="4">
                  <c:v>0.21737552884615391</c:v>
                </c:pt>
                <c:pt idx="5">
                  <c:v>0.22144453926282057</c:v>
                </c:pt>
                <c:pt idx="6">
                  <c:v>0.22653080228365391</c:v>
                </c:pt>
                <c:pt idx="7">
                  <c:v>0.23288863105969554</c:v>
                </c:pt>
                <c:pt idx="8">
                  <c:v>0.24083591702974763</c:v>
                </c:pt>
                <c:pt idx="9">
                  <c:v>0.25077002449231267</c:v>
                </c:pt>
                <c:pt idx="10">
                  <c:v>0.26318765882051909</c:v>
                </c:pt>
                <c:pt idx="11">
                  <c:v>0.27870970173077703</c:v>
                </c:pt>
                <c:pt idx="12">
                  <c:v>0.29811225536859948</c:v>
                </c:pt>
                <c:pt idx="13">
                  <c:v>0.32236544741587764</c:v>
                </c:pt>
                <c:pt idx="14">
                  <c:v>0.35268193747497512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7C5-4CFA-BD42-E3B9CD05DE8C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'Non-competitive'!$BO$36:$BO$50</c:f>
              <c:numCache>
                <c:formatCode>General</c:formatCode>
                <c:ptCount val="15"/>
                <c:pt idx="0">
                  <c:v>0.24137435897435905</c:v>
                </c:pt>
                <c:pt idx="1">
                  <c:v>0.24304102564102575</c:v>
                </c:pt>
                <c:pt idx="2">
                  <c:v>0.24512435897435905</c:v>
                </c:pt>
                <c:pt idx="3">
                  <c:v>0.24772852564102571</c:v>
                </c:pt>
                <c:pt idx="4">
                  <c:v>0.25098373397435902</c:v>
                </c:pt>
                <c:pt idx="5">
                  <c:v>0.25505274439102571</c:v>
                </c:pt>
                <c:pt idx="6">
                  <c:v>0.26013900741185908</c:v>
                </c:pt>
                <c:pt idx="7">
                  <c:v>0.26649683618790071</c:v>
                </c:pt>
                <c:pt idx="8">
                  <c:v>0.27444412215795277</c:v>
                </c:pt>
                <c:pt idx="9">
                  <c:v>0.28437822962051784</c:v>
                </c:pt>
                <c:pt idx="10">
                  <c:v>0.2967958639487242</c:v>
                </c:pt>
                <c:pt idx="11">
                  <c:v>0.31231790685898225</c:v>
                </c:pt>
                <c:pt idx="12">
                  <c:v>0.3317204604968047</c:v>
                </c:pt>
                <c:pt idx="13">
                  <c:v>0.3559736525440827</c:v>
                </c:pt>
                <c:pt idx="14">
                  <c:v>0.38629014260318029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7C5-4CFA-BD42-E3B9CD05DE8C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'Non-competitive'!$BP$36:$BP$50</c:f>
              <c:numCache>
                <c:formatCode>General</c:formatCode>
                <c:ptCount val="15"/>
                <c:pt idx="0">
                  <c:v>0.28338461538461546</c:v>
                </c:pt>
                <c:pt idx="1">
                  <c:v>0.28505128205128211</c:v>
                </c:pt>
                <c:pt idx="2">
                  <c:v>0.28713461538461543</c:v>
                </c:pt>
                <c:pt idx="3">
                  <c:v>0.28973878205128217</c:v>
                </c:pt>
                <c:pt idx="4">
                  <c:v>0.29299399038461543</c:v>
                </c:pt>
                <c:pt idx="5">
                  <c:v>0.29706300080128212</c:v>
                </c:pt>
                <c:pt idx="6">
                  <c:v>0.30214926382211549</c:v>
                </c:pt>
                <c:pt idx="7">
                  <c:v>0.30850709259815706</c:v>
                </c:pt>
                <c:pt idx="8">
                  <c:v>0.31645437856820918</c:v>
                </c:pt>
                <c:pt idx="9">
                  <c:v>0.32638848603077425</c:v>
                </c:pt>
                <c:pt idx="10">
                  <c:v>0.33880612035898061</c:v>
                </c:pt>
                <c:pt idx="11">
                  <c:v>0.35432816326923872</c:v>
                </c:pt>
                <c:pt idx="12">
                  <c:v>0.37373071690706106</c:v>
                </c:pt>
                <c:pt idx="13">
                  <c:v>0.39798390895433911</c:v>
                </c:pt>
                <c:pt idx="14">
                  <c:v>0.42830039901343675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47C5-4CFA-BD42-E3B9CD05DE8C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'Non-competitive'!$BQ$36:$BQ$50</c:f>
              <c:numCache>
                <c:formatCode>General</c:formatCode>
                <c:ptCount val="15"/>
                <c:pt idx="0">
                  <c:v>0.33589743589743587</c:v>
                </c:pt>
                <c:pt idx="1">
                  <c:v>0.33756410256410257</c:v>
                </c:pt>
                <c:pt idx="2">
                  <c:v>0.33964743589743596</c:v>
                </c:pt>
                <c:pt idx="3">
                  <c:v>0.34225160256410259</c:v>
                </c:pt>
                <c:pt idx="4">
                  <c:v>0.34550681089743596</c:v>
                </c:pt>
                <c:pt idx="5">
                  <c:v>0.34957582131410259</c:v>
                </c:pt>
                <c:pt idx="6">
                  <c:v>0.35466208433493596</c:v>
                </c:pt>
                <c:pt idx="7">
                  <c:v>0.36101991311097759</c:v>
                </c:pt>
                <c:pt idx="8">
                  <c:v>0.36896719908102965</c:v>
                </c:pt>
                <c:pt idx="9">
                  <c:v>0.37890130654359472</c:v>
                </c:pt>
                <c:pt idx="10">
                  <c:v>0.39131894087180108</c:v>
                </c:pt>
                <c:pt idx="11">
                  <c:v>0.40684098378205913</c:v>
                </c:pt>
                <c:pt idx="12">
                  <c:v>0.42624353741988147</c:v>
                </c:pt>
                <c:pt idx="13">
                  <c:v>0.45049672946715963</c:v>
                </c:pt>
                <c:pt idx="14">
                  <c:v>0.48081321952625711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7C5-4CFA-BD42-E3B9CD05DE8C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'Non-competitive'!$BR$36:$BR$50</c:f>
              <c:numCache>
                <c:formatCode>General</c:formatCode>
                <c:ptCount val="15"/>
                <c:pt idx="0">
                  <c:v>0.40153846153846157</c:v>
                </c:pt>
                <c:pt idx="1">
                  <c:v>0.40320512820512822</c:v>
                </c:pt>
                <c:pt idx="2">
                  <c:v>0.4052884615384616</c:v>
                </c:pt>
                <c:pt idx="3">
                  <c:v>0.40789262820512834</c:v>
                </c:pt>
                <c:pt idx="4">
                  <c:v>0.41114783653846165</c:v>
                </c:pt>
                <c:pt idx="5">
                  <c:v>0.41521684695512823</c:v>
                </c:pt>
                <c:pt idx="6">
                  <c:v>0.42030310997596165</c:v>
                </c:pt>
                <c:pt idx="7">
                  <c:v>0.42666093875200334</c:v>
                </c:pt>
                <c:pt idx="8">
                  <c:v>0.4346082247220554</c:v>
                </c:pt>
                <c:pt idx="9">
                  <c:v>0.44454233218462041</c:v>
                </c:pt>
                <c:pt idx="10">
                  <c:v>0.45695996651282672</c:v>
                </c:pt>
                <c:pt idx="11">
                  <c:v>0.47248200942308477</c:v>
                </c:pt>
                <c:pt idx="12">
                  <c:v>0.49188456306090722</c:v>
                </c:pt>
                <c:pt idx="13">
                  <c:v>0.51613775510818527</c:v>
                </c:pt>
                <c:pt idx="14">
                  <c:v>0.54645424516728291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47C5-4CFA-BD42-E3B9CD05DE8C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'Non-competitive'!$BS$36:$BS$50</c:f>
              <c:numCache>
                <c:formatCode>General</c:formatCode>
                <c:ptCount val="15"/>
                <c:pt idx="0">
                  <c:v>0.48358974358974355</c:v>
                </c:pt>
                <c:pt idx="1">
                  <c:v>0.48525641025641031</c:v>
                </c:pt>
                <c:pt idx="2">
                  <c:v>0.48733974358974358</c:v>
                </c:pt>
                <c:pt idx="3">
                  <c:v>0.48994391025641032</c:v>
                </c:pt>
                <c:pt idx="4">
                  <c:v>0.49319911858974363</c:v>
                </c:pt>
                <c:pt idx="5">
                  <c:v>0.49726812900641032</c:v>
                </c:pt>
                <c:pt idx="6">
                  <c:v>0.50235439202724363</c:v>
                </c:pt>
                <c:pt idx="7">
                  <c:v>0.50871222080328538</c:v>
                </c:pt>
                <c:pt idx="8">
                  <c:v>0.51665950677333738</c:v>
                </c:pt>
                <c:pt idx="9">
                  <c:v>0.52659361423590245</c:v>
                </c:pt>
                <c:pt idx="10">
                  <c:v>0.53901124856410876</c:v>
                </c:pt>
                <c:pt idx="11">
                  <c:v>0.55453329147436681</c:v>
                </c:pt>
                <c:pt idx="12">
                  <c:v>0.5739358451121892</c:v>
                </c:pt>
                <c:pt idx="13">
                  <c:v>0.59818903715946714</c:v>
                </c:pt>
                <c:pt idx="14">
                  <c:v>0.62850552721856479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47C5-4CFA-BD42-E3B9CD05DE8C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'Non-competitive'!$BT$36:$BT$50</c:f>
              <c:numCache>
                <c:formatCode>General</c:formatCode>
                <c:ptCount val="15"/>
                <c:pt idx="0">
                  <c:v>0.58615384615384603</c:v>
                </c:pt>
                <c:pt idx="1">
                  <c:v>0.58782051282051284</c:v>
                </c:pt>
                <c:pt idx="2">
                  <c:v>0.58990384615384617</c:v>
                </c:pt>
                <c:pt idx="3">
                  <c:v>0.59250801282051269</c:v>
                </c:pt>
                <c:pt idx="4">
                  <c:v>0.59576322115384617</c:v>
                </c:pt>
                <c:pt idx="5">
                  <c:v>0.5998322315705128</c:v>
                </c:pt>
                <c:pt idx="6">
                  <c:v>0.60491849459134606</c:v>
                </c:pt>
                <c:pt idx="7">
                  <c:v>0.6112763233673878</c:v>
                </c:pt>
                <c:pt idx="8">
                  <c:v>0.61922360933743992</c:v>
                </c:pt>
                <c:pt idx="9">
                  <c:v>0.62915771680000498</c:v>
                </c:pt>
                <c:pt idx="10">
                  <c:v>0.6415753511282114</c:v>
                </c:pt>
                <c:pt idx="11">
                  <c:v>0.65709739403846934</c:v>
                </c:pt>
                <c:pt idx="12">
                  <c:v>0.67649994767629174</c:v>
                </c:pt>
                <c:pt idx="13">
                  <c:v>0.70075313972356978</c:v>
                </c:pt>
                <c:pt idx="14">
                  <c:v>0.73106962978266732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47C5-4CFA-BD42-E3B9CD05D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'Non-competitive'!$AO$20:$AO$34</c:f>
              <c:numCache>
                <c:formatCode>General</c:formatCode>
                <c:ptCount val="15"/>
                <c:pt idx="0">
                  <c:v>12.608038986004553</c:v>
                </c:pt>
                <c:pt idx="1">
                  <c:v>12.427314269860128</c:v>
                </c:pt>
                <c:pt idx="2">
                  <c:v>12.208565975332364</c:v>
                </c:pt>
                <c:pt idx="3">
                  <c:v>11.945726865255434</c:v>
                </c:pt>
                <c:pt idx="4">
                  <c:v>11.632675950749373</c:v>
                </c:pt>
                <c:pt idx="5">
                  <c:v>11.26370376470739</c:v>
                </c:pt>
                <c:pt idx="6">
                  <c:v>10.834148737917127</c:v>
                </c:pt>
                <c:pt idx="7">
                  <c:v>10.341181823139912</c:v>
                </c:pt>
                <c:pt idx="8">
                  <c:v>9.7846642044420946</c:v>
                </c:pt>
                <c:pt idx="9">
                  <c:v>9.1679406307438072</c:v>
                </c:pt>
                <c:pt idx="10">
                  <c:v>8.4983787524153946</c:v>
                </c:pt>
                <c:pt idx="11">
                  <c:v>7.7874528019387537</c:v>
                </c:pt>
                <c:pt idx="12">
                  <c:v>7.0502256606118392</c:v>
                </c:pt>
                <c:pt idx="13">
                  <c:v>6.3042121071040444</c:v>
                </c:pt>
                <c:pt idx="14">
                  <c:v>5.5677754101133567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E6-4707-A7F2-6A934638A8F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'Non-competitive'!$AP$20:$AP$34</c:f>
              <c:numCache>
                <c:formatCode>General</c:formatCode>
                <c:ptCount val="15"/>
                <c:pt idx="0">
                  <c:v>10.159725777070578</c:v>
                </c:pt>
                <c:pt idx="1">
                  <c:v>10.014095393217511</c:v>
                </c:pt>
                <c:pt idx="2">
                  <c:v>9.8378251033595152</c:v>
                </c:pt>
                <c:pt idx="3">
                  <c:v>9.626025846961662</c:v>
                </c:pt>
                <c:pt idx="4">
                  <c:v>9.3737652496417123</c:v>
                </c:pt>
                <c:pt idx="5">
                  <c:v>9.0764425467444578</c:v>
                </c:pt>
                <c:pt idx="6">
                  <c:v>8.7303013836979542</c:v>
                </c:pt>
                <c:pt idx="7">
                  <c:v>8.3330620765491936</c:v>
                </c:pt>
                <c:pt idx="8">
                  <c:v>7.8846127655695559</c:v>
                </c:pt>
                <c:pt idx="9">
                  <c:v>7.3876486939970594</c:v>
                </c:pt>
                <c:pt idx="10">
                  <c:v>6.8481068126507152</c:v>
                </c:pt>
                <c:pt idx="11">
                  <c:v>6.2752332109222015</c:v>
                </c:pt>
                <c:pt idx="12">
                  <c:v>5.6811657592265536</c:v>
                </c:pt>
                <c:pt idx="13">
                  <c:v>5.0800180995444659</c:v>
                </c:pt>
                <c:pt idx="14">
                  <c:v>4.4865875984251149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E6-4707-A7F2-6A934638A8F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'Non-competitive'!$AQ$20:$AQ$34</c:f>
              <c:numCache>
                <c:formatCode>General</c:formatCode>
                <c:ptCount val="15"/>
                <c:pt idx="0">
                  <c:v>9.6893405626882601</c:v>
                </c:pt>
                <c:pt idx="1">
                  <c:v>9.5504527209896182</c:v>
                </c:pt>
                <c:pt idx="2">
                  <c:v>9.3823435705071763</c:v>
                </c:pt>
                <c:pt idx="3">
                  <c:v>9.1803504093537036</c:v>
                </c:pt>
                <c:pt idx="4">
                  <c:v>8.9397692271827669</c:v>
                </c:pt>
                <c:pt idx="5">
                  <c:v>8.6562122701739224</c:v>
                </c:pt>
                <c:pt idx="6">
                  <c:v>8.3260970992416592</c:v>
                </c:pt>
                <c:pt idx="7">
                  <c:v>7.9472495775361587</c:v>
                </c:pt>
                <c:pt idx="8">
                  <c:v>7.5195630243231557</c:v>
                </c:pt>
                <c:pt idx="9">
                  <c:v>7.0456078957552544</c:v>
                </c:pt>
                <c:pt idx="10">
                  <c:v>6.531046267724224</c:v>
                </c:pt>
                <c:pt idx="11">
                  <c:v>5.984696144864718</c:v>
                </c:pt>
                <c:pt idx="12">
                  <c:v>5.4181334262450438</c:v>
                </c:pt>
                <c:pt idx="13">
                  <c:v>4.8448183062377144</c:v>
                </c:pt>
                <c:pt idx="14">
                  <c:v>4.278863048015177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E6-4707-A7F2-6A934638A8F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'Non-competitive'!$AR$20:$AR$34</c:f>
              <c:numCache>
                <c:formatCode>General</c:formatCode>
                <c:ptCount val="15"/>
                <c:pt idx="0">
                  <c:v>9.159259772817947</c:v>
                </c:pt>
                <c:pt idx="1">
                  <c:v>9.0279701547914613</c:v>
                </c:pt>
                <c:pt idx="2">
                  <c:v>8.869057856323419</c:v>
                </c:pt>
                <c:pt idx="3">
                  <c:v>8.6781152608632333</c:v>
                </c:pt>
                <c:pt idx="4">
                  <c:v>8.4506957032887335</c:v>
                </c:pt>
                <c:pt idx="5">
                  <c:v>8.1826514733609503</c:v>
                </c:pt>
                <c:pt idx="6">
                  <c:v>7.8705961187210143</c:v>
                </c:pt>
                <c:pt idx="7">
                  <c:v>7.512474444378066</c:v>
                </c:pt>
                <c:pt idx="8">
                  <c:v>7.1081856058472246</c:v>
                </c:pt>
                <c:pt idx="9">
                  <c:v>6.6601594357351575</c:v>
                </c:pt>
                <c:pt idx="10">
                  <c:v>6.1737482512207862</c:v>
                </c:pt>
                <c:pt idx="11">
                  <c:v>5.6572876448662868</c:v>
                </c:pt>
                <c:pt idx="12">
                  <c:v>5.1217202258187511</c:v>
                </c:pt>
                <c:pt idx="13">
                  <c:v>4.5797698132124962</c:v>
                </c:pt>
                <c:pt idx="14">
                  <c:v>4.0447766218477499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FE6-4707-A7F2-6A934638A8F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'Non-competitive'!$AS$20:$AS$34</c:f>
              <c:numCache>
                <c:formatCode>General</c:formatCode>
                <c:ptCount val="15"/>
                <c:pt idx="0">
                  <c:v>8.5729992593263393</c:v>
                </c:pt>
                <c:pt idx="1">
                  <c:v>8.4501131499664339</c:v>
                </c:pt>
                <c:pt idx="2">
                  <c:v>8.3013724164513238</c:v>
                </c:pt>
                <c:pt idx="3">
                  <c:v>8.1226515623587243</c:v>
                </c:pt>
                <c:pt idx="4">
                  <c:v>7.9097885420927661</c:v>
                </c:pt>
                <c:pt idx="5">
                  <c:v>7.6589011296124259</c:v>
                </c:pt>
                <c:pt idx="6">
                  <c:v>7.3668196306100313</c:v>
                </c:pt>
                <c:pt idx="7">
                  <c:v>7.0316203978071572</c:v>
                </c:pt>
                <c:pt idx="8">
                  <c:v>6.6532090415134082</c:v>
                </c:pt>
                <c:pt idx="9">
                  <c:v>6.233859867038813</c:v>
                </c:pt>
                <c:pt idx="10">
                  <c:v>5.7785826035917038</c:v>
                </c:pt>
                <c:pt idx="11">
                  <c:v>5.2951793040272301</c:v>
                </c:pt>
                <c:pt idx="12">
                  <c:v>4.7938921694009293</c:v>
                </c:pt>
                <c:pt idx="13">
                  <c:v>4.2866306001141359</c:v>
                </c:pt>
                <c:pt idx="14">
                  <c:v>3.7858809383427761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FE6-4707-A7F2-6A934638A8F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'Non-competitive'!$AT$20:$AT$34</c:f>
              <c:numCache>
                <c:formatCode>General</c:formatCode>
                <c:ptCount val="15"/>
                <c:pt idx="0">
                  <c:v>7.9378941807152241</c:v>
                </c:pt>
                <c:pt idx="1">
                  <c:v>7.8241117222229342</c:v>
                </c:pt>
                <c:pt idx="2">
                  <c:v>7.6863900022868856</c:v>
                </c:pt>
                <c:pt idx="3">
                  <c:v>7.5209091495817164</c:v>
                </c:pt>
                <c:pt idx="4">
                  <c:v>7.3238154512449931</c:v>
                </c:pt>
                <c:pt idx="5">
                  <c:v>7.0915142843720487</c:v>
                </c:pt>
                <c:pt idx="6">
                  <c:v>6.8210707720034423</c:v>
                </c:pt>
                <c:pt idx="7">
                  <c:v>6.5107037745315184</c:v>
                </c:pt>
                <c:pt idx="8">
                  <c:v>6.1603258948445507</c:v>
                </c:pt>
                <c:pt idx="9">
                  <c:v>5.7720429531274657</c:v>
                </c:pt>
                <c:pt idx="10">
                  <c:v>5.3504935477432003</c:v>
                </c:pt>
                <c:pt idx="11">
                  <c:v>4.9029017397330712</c:v>
                </c:pt>
                <c:pt idx="12">
                  <c:v>4.438750967237822</c:v>
                </c:pt>
                <c:pt idx="13">
                  <c:v>3.9690683582533772</c:v>
                </c:pt>
                <c:pt idx="14">
                  <c:v>3.5054152415397826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FE6-4707-A7F2-6A934638A8F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'Non-competitive'!$AU$20:$AU$34</c:f>
              <c:numCache>
                <c:formatCode>General</c:formatCode>
                <c:ptCount val="15"/>
                <c:pt idx="0">
                  <c:v>7.2651252623780085</c:v>
                </c:pt>
                <c:pt idx="1">
                  <c:v>7.1609863314741276</c:v>
                </c:pt>
                <c:pt idx="2">
                  <c:v>7.0349370892057737</c:v>
                </c:pt>
                <c:pt idx="3">
                  <c:v>6.8834814139274405</c:v>
                </c:pt>
                <c:pt idx="4">
                  <c:v>6.7030922106648907</c:v>
                </c:pt>
                <c:pt idx="5">
                  <c:v>6.4904795154706534</c:v>
                </c:pt>
                <c:pt idx="6">
                  <c:v>6.2429571941818649</c:v>
                </c:pt>
                <c:pt idx="7">
                  <c:v>5.9588950660396476</c:v>
                </c:pt>
                <c:pt idx="8">
                  <c:v>5.6382131411940755</c:v>
                </c:pt>
                <c:pt idx="9">
                  <c:v>5.2828387629776765</c:v>
                </c:pt>
                <c:pt idx="10">
                  <c:v>4.8970173896166997</c:v>
                </c:pt>
                <c:pt idx="11">
                  <c:v>4.4873608135051191</c:v>
                </c:pt>
                <c:pt idx="12">
                  <c:v>4.0625487127089261</c:v>
                </c:pt>
                <c:pt idx="13">
                  <c:v>3.6326736211358313</c:v>
                </c:pt>
                <c:pt idx="14">
                  <c:v>3.2083169977633683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FE6-4707-A7F2-6A934638A8F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'Non-competitive'!$AV$20:$AV$34</c:f>
              <c:numCache>
                <c:formatCode>General</c:formatCode>
                <c:ptCount val="15"/>
                <c:pt idx="0">
                  <c:v>6.569170282858849</c:v>
                </c:pt>
                <c:pt idx="1">
                  <c:v>6.4750072305402533</c:v>
                </c:pt>
                <c:pt idx="2">
                  <c:v>6.3610327419276338</c:v>
                </c:pt>
                <c:pt idx="3">
                  <c:v>6.2240856026455393</c:v>
                </c:pt>
                <c:pt idx="4">
                  <c:v>6.0609765920470018</c:v>
                </c:pt>
                <c:pt idx="5">
                  <c:v>5.8687309047962701</c:v>
                </c:pt>
                <c:pt idx="6">
                  <c:v>5.6449197221075451</c:v>
                </c:pt>
                <c:pt idx="7">
                  <c:v>5.388069024661112</c:v>
                </c:pt>
                <c:pt idx="8">
                  <c:v>5.0981064851499927</c:v>
                </c:pt>
                <c:pt idx="9">
                  <c:v>4.7767748190935588</c:v>
                </c:pt>
                <c:pt idx="10">
                  <c:v>4.4279127955439312</c:v>
                </c:pt>
                <c:pt idx="11">
                  <c:v>4.0574988372457019</c:v>
                </c:pt>
                <c:pt idx="12">
                  <c:v>3.6733811616977716</c:v>
                </c:pt>
                <c:pt idx="13">
                  <c:v>3.2846854992118528</c:v>
                </c:pt>
                <c:pt idx="14">
                  <c:v>2.9009796691102729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FE6-4707-A7F2-6A934638A8F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'Non-competitive'!$AW$20:$AW$34</c:f>
              <c:numCache>
                <c:formatCode>General</c:formatCode>
                <c:ptCount val="15"/>
                <c:pt idx="0">
                  <c:v>5.8666798096532524</c:v>
                </c:pt>
                <c:pt idx="1">
                  <c:v>5.7825863162490254</c:v>
                </c:pt>
                <c:pt idx="2">
                  <c:v>5.680799971494964</c:v>
                </c:pt>
                <c:pt idx="3">
                  <c:v>5.5584976132941968</c:v>
                </c:pt>
                <c:pt idx="4">
                  <c:v>5.4128310681982583</c:v>
                </c:pt>
                <c:pt idx="5">
                  <c:v>5.2411436490382313</c:v>
                </c:pt>
                <c:pt idx="6">
                  <c:v>5.0412662687729197</c:v>
                </c:pt>
                <c:pt idx="7">
                  <c:v>4.811882535984588</c:v>
                </c:pt>
                <c:pt idx="8">
                  <c:v>4.5529278578657326</c:v>
                </c:pt>
                <c:pt idx="9">
                  <c:v>4.26595858834101</c:v>
                </c:pt>
                <c:pt idx="10">
                  <c:v>3.9544029881986593</c:v>
                </c:pt>
                <c:pt idx="11">
                  <c:v>3.6236001627593035</c:v>
                </c:pt>
                <c:pt idx="12">
                  <c:v>3.2805590609708326</c:v>
                </c:pt>
                <c:pt idx="13">
                  <c:v>2.9334295306013529</c:v>
                </c:pt>
                <c:pt idx="14">
                  <c:v>2.5907562325477169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FE6-4707-A7F2-6A934638A8F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'Non-competitive'!$AX$20:$AX$34</c:f>
              <c:numCache>
                <c:formatCode>General</c:formatCode>
                <c:ptCount val="15"/>
                <c:pt idx="0">
                  <c:v>5.1749365140686452</c:v>
                </c:pt>
                <c:pt idx="1">
                  <c:v>5.1007585286096351</c:v>
                </c:pt>
                <c:pt idx="2">
                  <c:v>5.0109738651898494</c:v>
                </c:pt>
                <c:pt idx="3">
                  <c:v>4.9030922422370438</c:v>
                </c:pt>
                <c:pt idx="4">
                  <c:v>4.7746013159289733</c:v>
                </c:pt>
                <c:pt idx="5">
                  <c:v>4.6231576504752168</c:v>
                </c:pt>
                <c:pt idx="6">
                  <c:v>4.4468479170260897</c:v>
                </c:pt>
                <c:pt idx="7">
                  <c:v>4.2445109405668502</c:v>
                </c:pt>
                <c:pt idx="8">
                  <c:v>4.0160897444618318</c:v>
                </c:pt>
                <c:pt idx="9">
                  <c:v>3.7629571721275541</c:v>
                </c:pt>
                <c:pt idx="10">
                  <c:v>3.4881372563233355</c:v>
                </c:pt>
                <c:pt idx="11">
                  <c:v>3.1963395656591196</c:v>
                </c:pt>
                <c:pt idx="12">
                  <c:v>2.8937466202335846</c:v>
                </c:pt>
                <c:pt idx="13">
                  <c:v>2.5875473149869093</c:v>
                </c:pt>
                <c:pt idx="14">
                  <c:v>2.2852788053647863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FE6-4707-A7F2-6A934638A8F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'Non-competitive'!$AY$20:$AY$34</c:f>
              <c:numCache>
                <c:formatCode>General</c:formatCode>
                <c:ptCount val="15"/>
                <c:pt idx="0">
                  <c:v>4.5101881927472363</c:v>
                </c:pt>
                <c:pt idx="1">
                  <c:v>4.4455387669485864</c:v>
                </c:pt>
                <c:pt idx="2">
                  <c:v>4.3672874245901214</c:v>
                </c:pt>
                <c:pt idx="3">
                  <c:v>4.2732637741098944</c:v>
                </c:pt>
                <c:pt idx="4">
                  <c:v>4.1612781957101737</c:v>
                </c:pt>
                <c:pt idx="5">
                  <c:v>4.0292882804833932</c:v>
                </c:pt>
                <c:pt idx="6">
                  <c:v>3.8756264769217736</c:v>
                </c:pt>
                <c:pt idx="7">
                  <c:v>3.6992807691625207</c:v>
                </c:pt>
                <c:pt idx="8">
                  <c:v>3.5002014995240853</c:v>
                </c:pt>
                <c:pt idx="9">
                  <c:v>3.2795851623307657</c:v>
                </c:pt>
                <c:pt idx="10">
                  <c:v>3.0400673371318891</c:v>
                </c:pt>
                <c:pt idx="11">
                  <c:v>2.7857526232166951</c:v>
                </c:pt>
                <c:pt idx="12">
                  <c:v>2.5220293628527024</c:v>
                </c:pt>
                <c:pt idx="13">
                  <c:v>2.255162998908621</c:v>
                </c:pt>
                <c:pt idx="14">
                  <c:v>1.991722498830842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FE6-4707-A7F2-6A934638A8F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'Non-competitive'!$AZ$20:$AZ$34</c:f>
              <c:numCache>
                <c:formatCode>General</c:formatCode>
                <c:ptCount val="15"/>
                <c:pt idx="0">
                  <c:v>3.886186367524175</c:v>
                </c:pt>
                <c:pt idx="1">
                  <c:v>3.8304814376032925</c:v>
                </c:pt>
                <c:pt idx="2">
                  <c:v>3.763056468418426</c:v>
                </c:pt>
                <c:pt idx="3">
                  <c:v>3.6820413503999143</c:v>
                </c:pt>
                <c:pt idx="4">
                  <c:v>3.5855494060424391</c:v>
                </c:pt>
                <c:pt idx="5">
                  <c:v>3.4718208015398968</c:v>
                </c:pt>
                <c:pt idx="6">
                  <c:v>3.3394186975277798</c:v>
                </c:pt>
                <c:pt idx="7">
                  <c:v>3.1874710944172375</c:v>
                </c:pt>
                <c:pt idx="8">
                  <c:v>3.0159352048573145</c:v>
                </c:pt>
                <c:pt idx="9">
                  <c:v>2.8258419835960606</c:v>
                </c:pt>
                <c:pt idx="10">
                  <c:v>2.6194623676492723</c:v>
                </c:pt>
                <c:pt idx="11">
                  <c:v>2.4003330692604981</c:v>
                </c:pt>
                <c:pt idx="12">
                  <c:v>2.1730969328895888</c:v>
                </c:pt>
                <c:pt idx="13">
                  <c:v>1.9431525533672513</c:v>
                </c:pt>
                <c:pt idx="14">
                  <c:v>1.7161600563130619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FE6-4707-A7F2-6A934638A8F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'Non-competitive'!$BA$20:$BA$34</c:f>
              <c:numCache>
                <c:formatCode>General</c:formatCode>
                <c:ptCount val="15"/>
                <c:pt idx="0">
                  <c:v>3.3131948565654152</c:v>
                </c:pt>
                <c:pt idx="1">
                  <c:v>3.2657032362865901</c:v>
                </c:pt>
                <c:pt idx="2">
                  <c:v>3.2082196161045502</c:v>
                </c:pt>
                <c:pt idx="3">
                  <c:v>3.1391496212720638</c:v>
                </c:pt>
                <c:pt idx="4">
                  <c:v>3.0568847519346583</c:v>
                </c:pt>
                <c:pt idx="5">
                  <c:v>2.9599246497040896</c:v>
                </c:pt>
                <c:pt idx="6">
                  <c:v>2.8470443273198454</c:v>
                </c:pt>
                <c:pt idx="7">
                  <c:v>2.7175003555483577</c:v>
                </c:pt>
                <c:pt idx="8">
                  <c:v>2.5712562557399421</c:v>
                </c:pt>
                <c:pt idx="9">
                  <c:v>2.4091909754399694</c:v>
                </c:pt>
                <c:pt idx="10">
                  <c:v>2.2332406175855501</c:v>
                </c:pt>
                <c:pt idx="11">
                  <c:v>2.0464204304705893</c:v>
                </c:pt>
                <c:pt idx="12">
                  <c:v>1.8526887030008286</c:v>
                </c:pt>
                <c:pt idx="13">
                  <c:v>1.6566480442470135</c:v>
                </c:pt>
                <c:pt idx="14">
                  <c:v>1.4631240331486954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1FE6-4707-A7F2-6A934638A8F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'Non-competitive'!$BB$20:$BB$34</c:f>
              <c:numCache>
                <c:formatCode>General</c:formatCode>
                <c:ptCount val="15"/>
                <c:pt idx="0">
                  <c:v>2.7975883515616498</c:v>
                </c:pt>
                <c:pt idx="1">
                  <c:v>2.7574874793097348</c:v>
                </c:pt>
                <c:pt idx="2">
                  <c:v>2.7089495836564814</c:v>
                </c:pt>
                <c:pt idx="3">
                  <c:v>2.6506284098797912</c:v>
                </c:pt>
                <c:pt idx="4">
                  <c:v>2.5811657763298763</c:v>
                </c:pt>
                <c:pt idx="5">
                  <c:v>2.4992948136157613</c:v>
                </c:pt>
                <c:pt idx="6">
                  <c:v>2.4039811696274178</c:v>
                </c:pt>
                <c:pt idx="7">
                  <c:v>2.2945971091865434</c:v>
                </c:pt>
                <c:pt idx="8">
                  <c:v>2.1711118305293251</c:v>
                </c:pt>
                <c:pt idx="9">
                  <c:v>2.0342674974949015</c:v>
                </c:pt>
                <c:pt idx="10">
                  <c:v>1.8856989125198245</c:v>
                </c:pt>
                <c:pt idx="11">
                  <c:v>1.7279520844774869</c:v>
                </c:pt>
                <c:pt idx="12">
                  <c:v>1.5643693048461196</c:v>
                </c:pt>
                <c:pt idx="13">
                  <c:v>1.3988369147799706</c:v>
                </c:pt>
                <c:pt idx="14">
                  <c:v>1.2354295262518544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1FE6-4707-A7F2-6A934638A8F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'Non-competitive'!$BC$20:$BC$34</c:f>
              <c:numCache>
                <c:formatCode>General</c:formatCode>
                <c:ptCount val="15"/>
                <c:pt idx="0">
                  <c:v>2.342003774842806</c:v>
                </c:pt>
                <c:pt idx="1">
                  <c:v>2.3084332911309877</c:v>
                </c:pt>
                <c:pt idx="2">
                  <c:v>2.2677997451772409</c:v>
                </c:pt>
                <c:pt idx="3">
                  <c:v>2.2189761185482459</c:v>
                </c:pt>
                <c:pt idx="4">
                  <c:v>2.1608254081717133</c:v>
                </c:pt>
                <c:pt idx="5">
                  <c:v>2.0922870531204993</c:v>
                </c:pt>
                <c:pt idx="6">
                  <c:v>2.012495144532477</c:v>
                </c:pt>
                <c:pt idx="7">
                  <c:v>1.9209241733003588</c:v>
                </c:pt>
                <c:pt idx="8">
                  <c:v>1.8175483536979915</c:v>
                </c:pt>
                <c:pt idx="9">
                  <c:v>1.7029889888959595</c:v>
                </c:pt>
                <c:pt idx="10">
                  <c:v>1.5786146553238112</c:v>
                </c:pt>
                <c:pt idx="11">
                  <c:v>1.4465567467546663</c:v>
                </c:pt>
                <c:pt idx="12">
                  <c:v>1.3096132657088995</c:v>
                </c:pt>
                <c:pt idx="13">
                  <c:v>1.1710376664155773</c:v>
                </c:pt>
                <c:pt idx="14">
                  <c:v>1.0342410142003131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1FE6-4707-A7F2-6A934638A8F5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'Non-competitive'!$BD$20:$BD$34</c:f>
              <c:numCache>
                <c:formatCode>General</c:formatCode>
                <c:ptCount val="15"/>
                <c:pt idx="0">
                  <c:v>1.9458948832987104</c:v>
                </c:pt>
                <c:pt idx="1">
                  <c:v>1.9180022585359366</c:v>
                </c:pt>
                <c:pt idx="2">
                  <c:v>1.8842411647191748</c:v>
                </c:pt>
                <c:pt idx="3">
                  <c:v>1.8436751988304882</c:v>
                </c:pt>
                <c:pt idx="4">
                  <c:v>1.7953596619396586</c:v>
                </c:pt>
                <c:pt idx="5">
                  <c:v>1.7384133684125189</c:v>
                </c:pt>
                <c:pt idx="6">
                  <c:v>1.6721168626946779</c:v>
                </c:pt>
                <c:pt idx="7">
                  <c:v>1.596033516334046</c:v>
                </c:pt>
                <c:pt idx="8">
                  <c:v>1.5101419048081175</c:v>
                </c:pt>
                <c:pt idx="9">
                  <c:v>1.4149582487453995</c:v>
                </c:pt>
                <c:pt idx="10">
                  <c:v>1.3116196538586453</c:v>
                </c:pt>
                <c:pt idx="11">
                  <c:v>1.2018970260199793</c:v>
                </c:pt>
                <c:pt idx="12">
                  <c:v>1.0881151346624567</c:v>
                </c:pt>
                <c:pt idx="13">
                  <c:v>0.972977169253743</c:v>
                </c:pt>
                <c:pt idx="14">
                  <c:v>0.85931727320342921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1FE6-4707-A7F2-6A934638A8F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'Non-competitive'!$BE$20:$BE$34</c:f>
              <c:numCache>
                <c:formatCode>General</c:formatCode>
                <c:ptCount val="15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1FE6-4707-A7F2-6A934638A8F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'Non-competitive'!$BF$20:$BF$34</c:f>
              <c:numCache>
                <c:formatCode>General</c:formatCode>
                <c:ptCount val="15"/>
                <c:pt idx="0">
                  <c:v>10.42889693766659</c:v>
                </c:pt>
                <c:pt idx="1">
                  <c:v>10.250724030253298</c:v>
                </c:pt>
                <c:pt idx="2">
                  <c:v>10.036390143542041</c:v>
                </c:pt>
                <c:pt idx="3">
                  <c:v>9.7807560710730161</c:v>
                </c:pt>
                <c:pt idx="4">
                  <c:v>9.4789611277220001</c:v>
                </c:pt>
                <c:pt idx="5">
                  <c:v>9.1269353097830876</c:v>
                </c:pt>
                <c:pt idx="6">
                  <c:v>8.7220407884732492</c:v>
                </c:pt>
                <c:pt idx="7">
                  <c:v>8.2637870083975482</c:v>
                </c:pt>
                <c:pt idx="8">
                  <c:v>7.7545119300678378</c:v>
                </c:pt>
                <c:pt idx="9">
                  <c:v>7.1998755984390792</c:v>
                </c:pt>
                <c:pt idx="10">
                  <c:v>6.6089955589202303</c:v>
                </c:pt>
                <c:pt idx="11">
                  <c:v>5.9940910529622142</c:v>
                </c:pt>
                <c:pt idx="12">
                  <c:v>5.3696026501237633</c:v>
                </c:pt>
                <c:pt idx="13">
                  <c:v>4.7508937382104177</c:v>
                </c:pt>
                <c:pt idx="14">
                  <c:v>4.1527687057828588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1FE6-4707-A7F2-6A934638A8F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'Non-competitive'!$BG$20:$BG$34</c:f>
              <c:numCache>
                <c:formatCode>General</c:formatCode>
                <c:ptCount val="15"/>
                <c:pt idx="0">
                  <c:v>9.8496995756786596</c:v>
                </c:pt>
                <c:pt idx="1">
                  <c:v>9.6906168020073338</c:v>
                </c:pt>
                <c:pt idx="2">
                  <c:v>9.4988466296143503</c:v>
                </c:pt>
                <c:pt idx="3">
                  <c:v>9.2695496747039243</c:v>
                </c:pt>
                <c:pt idx="4">
                  <c:v>8.9980399788733951</c:v>
                </c:pt>
                <c:pt idx="5">
                  <c:v>8.6802297010579501</c:v>
                </c:pt>
                <c:pt idx="6">
                  <c:v>8.3132023864727511</c:v>
                </c:pt>
                <c:pt idx="7">
                  <c:v>7.8958744888056396</c:v>
                </c:pt>
                <c:pt idx="8">
                  <c:v>7.429657726701449</c:v>
                </c:pt>
                <c:pt idx="9">
                  <c:v>6.9189878630996118</c:v>
                </c:pt>
                <c:pt idx="10">
                  <c:v>6.3715596353153465</c:v>
                </c:pt>
                <c:pt idx="11">
                  <c:v>5.7981270603627522</c:v>
                </c:pt>
                <c:pt idx="12">
                  <c:v>5.211806766486645</c:v>
                </c:pt>
                <c:pt idx="13">
                  <c:v>4.626947012646891</c:v>
                </c:pt>
                <c:pt idx="14">
                  <c:v>4.0577544606809273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1FE6-4707-A7F2-6A934638A8F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'Non-competitive'!$BH$20:$BH$34</c:f>
              <c:numCache>
                <c:formatCode>General</c:formatCode>
                <c:ptCount val="15"/>
                <c:pt idx="0">
                  <c:v>9.2103004884690822</c:v>
                </c:pt>
                <c:pt idx="1">
                  <c:v>9.0710552475073367</c:v>
                </c:pt>
                <c:pt idx="2">
                  <c:v>8.9028096676054798</c:v>
                </c:pt>
                <c:pt idx="3">
                  <c:v>8.7010803390606863</c:v>
                </c:pt>
                <c:pt idx="4">
                  <c:v>8.4614205095168007</c:v>
                </c:pt>
                <c:pt idx="5">
                  <c:v>8.1797934267344861</c:v>
                </c:pt>
                <c:pt idx="6">
                  <c:v>7.853069751536597</c:v>
                </c:pt>
                <c:pt idx="7">
                  <c:v>7.4796235692563302</c:v>
                </c:pt>
                <c:pt idx="8">
                  <c:v>7.0599604080870808</c:v>
                </c:pt>
                <c:pt idx="9">
                  <c:v>6.5972651403638611</c:v>
                </c:pt>
                <c:pt idx="10">
                  <c:v>6.0977247363948672</c:v>
                </c:pt>
                <c:pt idx="11">
                  <c:v>5.570483258652696</c:v>
                </c:pt>
                <c:pt idx="12">
                  <c:v>5.0271417353865164</c:v>
                </c:pt>
                <c:pt idx="13">
                  <c:v>4.4808210601307179</c:v>
                </c:pt>
                <c:pt idx="14">
                  <c:v>3.9449307508188474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1FE6-4707-A7F2-6A934638A8F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'Non-competitive'!$BI$20:$BI$34</c:f>
              <c:numCache>
                <c:formatCode>General</c:formatCode>
                <c:ptCount val="15"/>
                <c:pt idx="0">
                  <c:v>8.5190282749061321</c:v>
                </c:pt>
                <c:pt idx="1">
                  <c:v>8.3997652126574618</c:v>
                </c:pt>
                <c:pt idx="2">
                  <c:v>8.255301474848233</c:v>
                </c:pt>
                <c:pt idx="3">
                  <c:v>8.0815625803466347</c:v>
                </c:pt>
                <c:pt idx="4">
                  <c:v>7.8744091610171587</c:v>
                </c:pt>
                <c:pt idx="5">
                  <c:v>7.6299379165980046</c:v>
                </c:pt>
                <c:pt idx="6">
                  <c:v>7.3448980596302311</c:v>
                </c:pt>
                <c:pt idx="7">
                  <c:v>7.0172111122381269</c:v>
                </c:pt>
                <c:pt idx="8">
                  <c:v>6.6465478701188117</c:v>
                </c:pt>
                <c:pt idx="9">
                  <c:v>6.2348745604152827</c:v>
                </c:pt>
                <c:pt idx="10">
                  <c:v>5.7868433072755838</c:v>
                </c:pt>
                <c:pt idx="11">
                  <c:v>5.3098897356288717</c:v>
                </c:pt>
                <c:pt idx="12">
                  <c:v>4.8139323331933657</c:v>
                </c:pt>
                <c:pt idx="13">
                  <c:v>4.3106500377980108</c:v>
                </c:pt>
                <c:pt idx="14">
                  <c:v>3.8124275927416442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1FE6-4707-A7F2-6A934638A8F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'Non-competitive'!$BJ$20:$BJ$34</c:f>
              <c:numCache>
                <c:formatCode>General</c:formatCode>
                <c:ptCount val="15"/>
                <c:pt idx="0">
                  <c:v>7.7883429565619595</c:v>
                </c:pt>
                <c:pt idx="1">
                  <c:v>7.6885412958161172</c:v>
                </c:pt>
                <c:pt idx="2">
                  <c:v>7.5673293700644866</c:v>
                </c:pt>
                <c:pt idx="3">
                  <c:v>7.4210851114151106</c:v>
                </c:pt>
                <c:pt idx="4">
                  <c:v>7.2460412035620694</c:v>
                </c:pt>
                <c:pt idx="5">
                  <c:v>7.0385160675062277</c:v>
                </c:pt>
                <c:pt idx="6">
                  <c:v>6.7952479311825931</c:v>
                </c:pt>
                <c:pt idx="7">
                  <c:v>6.5138307524277339</c:v>
                </c:pt>
                <c:pt idx="8">
                  <c:v>6.1932243972721324</c:v>
                </c:pt>
                <c:pt idx="9">
                  <c:v>5.8342755161709485</c:v>
                </c:pt>
                <c:pt idx="10">
                  <c:v>5.440148203519021</c:v>
                </c:pt>
                <c:pt idx="11">
                  <c:v>5.0165404242143632</c:v>
                </c:pt>
                <c:pt idx="12">
                  <c:v>4.5715723928279148</c:v>
                </c:pt>
                <c:pt idx="13">
                  <c:v>4.115288825736596</c:v>
                </c:pt>
                <c:pt idx="14">
                  <c:v>3.6588114391513926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1FE6-4707-A7F2-6A934638A8F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'Non-competitive'!$BK$20:$BK$34</c:f>
              <c:numCache>
                <c:formatCode>General</c:formatCode>
                <c:ptCount val="15"/>
                <c:pt idx="0">
                  <c:v>7.0341821717837583</c:v>
                </c:pt>
                <c:pt idx="1">
                  <c:v>6.952671574392328</c:v>
                </c:pt>
                <c:pt idx="2">
                  <c:v>6.8534018817852953</c:v>
                </c:pt>
                <c:pt idx="3">
                  <c:v>6.7332312062145503</c:v>
                </c:pt>
                <c:pt idx="4">
                  <c:v>6.5888170506880819</c:v>
                </c:pt>
                <c:pt idx="5">
                  <c:v>6.41678331328119</c:v>
                </c:pt>
                <c:pt idx="6">
                  <c:v>6.2139750284124995</c:v>
                </c:pt>
                <c:pt idx="7">
                  <c:v>5.9778074621483608</c:v>
                </c:pt>
                <c:pt idx="8">
                  <c:v>5.7066974170046514</c:v>
                </c:pt>
                <c:pt idx="9">
                  <c:v>5.4005359295109301</c:v>
                </c:pt>
                <c:pt idx="10">
                  <c:v>5.0611272213609233</c:v>
                </c:pt>
                <c:pt idx="11">
                  <c:v>4.6924897592673442</c:v>
                </c:pt>
                <c:pt idx="12">
                  <c:v>4.3009080613814863</c:v>
                </c:pt>
                <c:pt idx="13">
                  <c:v>3.8946538051311279</c:v>
                </c:pt>
                <c:pt idx="14">
                  <c:v>3.4833651072820584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1FE6-4707-A7F2-6A934638A8F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'Non-competitive'!$BL$20:$BL$34</c:f>
              <c:numCache>
                <c:formatCode>General</c:formatCode>
                <c:ptCount val="15"/>
                <c:pt idx="0">
                  <c:v>6.274693331603447</c:v>
                </c:pt>
                <c:pt idx="1">
                  <c:v>6.2097528403727917</c:v>
                </c:pt>
                <c:pt idx="2">
                  <c:v>6.1304433857325886</c:v>
                </c:pt>
                <c:pt idx="3">
                  <c:v>6.0341106417931112</c:v>
                </c:pt>
                <c:pt idx="4">
                  <c:v>5.9178701366872071</c:v>
                </c:pt>
                <c:pt idx="5">
                  <c:v>5.7787192970219081</c:v>
                </c:pt>
                <c:pt idx="6">
                  <c:v>5.6137203443744017</c:v>
                </c:pt>
                <c:pt idx="7">
                  <c:v>5.4202652625842713</c:v>
                </c:pt>
                <c:pt idx="8">
                  <c:v>5.1964221149916181</c:v>
                </c:pt>
                <c:pt idx="9">
                  <c:v>4.941341114607301</c:v>
                </c:pt>
                <c:pt idx="10">
                  <c:v>4.6556702712894733</c:v>
                </c:pt>
                <c:pt idx="11">
                  <c:v>4.3419005942915678</c:v>
                </c:pt>
                <c:pt idx="12">
                  <c:v>4.0045421121017757</c:v>
                </c:pt>
                <c:pt idx="13">
                  <c:v>3.6500395776926537</c:v>
                </c:pt>
                <c:pt idx="14">
                  <c:v>3.2863805721085217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1FE6-4707-A7F2-6A934638A8F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'Non-competitive'!$BM$20:$BM$34</c:f>
              <c:numCache>
                <c:formatCode>General</c:formatCode>
                <c:ptCount val="15"/>
                <c:pt idx="0">
                  <c:v>5.528539739710677</c:v>
                </c:pt>
                <c:pt idx="1">
                  <c:v>5.4780635859909887</c:v>
                </c:pt>
                <c:pt idx="2">
                  <c:v>5.4162499163258806</c:v>
                </c:pt>
                <c:pt idx="3">
                  <c:v>5.3409172532374676</c:v>
                </c:pt>
                <c:pt idx="4">
                  <c:v>5.2496479328661545</c:v>
                </c:pt>
                <c:pt idx="5">
                  <c:v>5.1398561234835274</c:v>
                </c:pt>
                <c:pt idx="6">
                  <c:v>5.0089098944740771</c:v>
                </c:pt>
                <c:pt idx="7">
                  <c:v>4.8543202248941402</c:v>
                </c:pt>
                <c:pt idx="8">
                  <c:v>4.6740033859337933</c:v>
                </c:pt>
                <c:pt idx="9">
                  <c:v>4.4666095398880525</c:v>
                </c:pt>
                <c:pt idx="10">
                  <c:v>4.2318889855063224</c:v>
                </c:pt>
                <c:pt idx="11">
                  <c:v>3.971040983042557</c:v>
                </c:pt>
                <c:pt idx="12">
                  <c:v>3.6869663612328538</c:v>
                </c:pt>
                <c:pt idx="13">
                  <c:v>3.3843366022865391</c:v>
                </c:pt>
                <c:pt idx="14">
                  <c:v>3.0694112984131214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1FE6-4707-A7F2-6A934638A8F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'Non-competitive'!$BN$20:$BN$34</c:f>
              <c:numCache>
                <c:formatCode>General</c:formatCode>
                <c:ptCount val="15"/>
                <c:pt idx="0">
                  <c:v>4.8131034891297899</c:v>
                </c:pt>
                <c:pt idx="1">
                  <c:v>4.7748008051048725</c:v>
                </c:pt>
                <c:pt idx="2">
                  <c:v>4.7277712922453627</c:v>
                </c:pt>
                <c:pt idx="3">
                  <c:v>4.670271357734701</c:v>
                </c:pt>
                <c:pt idx="4">
                  <c:v>4.6003338338408062</c:v>
                </c:pt>
                <c:pt idx="5">
                  <c:v>4.5158033850324664</c:v>
                </c:pt>
                <c:pt idx="6">
                  <c:v>4.4144107111219038</c:v>
                </c:pt>
                <c:pt idx="7">
                  <c:v>4.2938978835067028</c:v>
                </c:pt>
                <c:pt idx="8">
                  <c:v>4.1522045894694424</c:v>
                </c:pt>
                <c:pt idx="9">
                  <c:v>3.9877174396123043</c:v>
                </c:pt>
                <c:pt idx="10">
                  <c:v>3.7995702552373491</c:v>
                </c:pt>
                <c:pt idx="11">
                  <c:v>3.587962649990426</c:v>
                </c:pt>
                <c:pt idx="12">
                  <c:v>3.3544410938877864</c:v>
                </c:pt>
                <c:pt idx="13">
                  <c:v>3.1020694308776795</c:v>
                </c:pt>
                <c:pt idx="14">
                  <c:v>2.8354159761044069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1FE6-4707-A7F2-6A934638A8F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'Non-competitive'!$BO$20:$BO$34</c:f>
              <c:numCache>
                <c:formatCode>General</c:formatCode>
                <c:ptCount val="15"/>
                <c:pt idx="0">
                  <c:v>4.142942126285373</c:v>
                </c:pt>
                <c:pt idx="1">
                  <c:v>4.1145316818939488</c:v>
                </c:pt>
                <c:pt idx="2">
                  <c:v>4.0795619178125166</c:v>
                </c:pt>
                <c:pt idx="3">
                  <c:v>4.0366768316744563</c:v>
                </c:pt>
                <c:pt idx="4">
                  <c:v>3.9843219485377559</c:v>
                </c:pt>
                <c:pt idx="5">
                  <c:v>3.9207576550005006</c:v>
                </c:pt>
                <c:pt idx="6">
                  <c:v>3.8440986223060856</c:v>
                </c:pt>
                <c:pt idx="7">
                  <c:v>3.7523897630624155</c:v>
                </c:pt>
                <c:pt idx="8">
                  <c:v>3.643728975271924</c:v>
                </c:pt>
                <c:pt idx="9">
                  <c:v>3.5164435805596921</c:v>
                </c:pt>
                <c:pt idx="10">
                  <c:v>3.3693191902861708</c:v>
                </c:pt>
                <c:pt idx="11">
                  <c:v>3.2018657209159636</c:v>
                </c:pt>
                <c:pt idx="12">
                  <c:v>3.0145864337169295</c:v>
                </c:pt>
                <c:pt idx="13">
                  <c:v>2.8091966718693122</c:v>
                </c:pt>
                <c:pt idx="14">
                  <c:v>2.5887277196903731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1FE6-4707-A7F2-6A934638A8F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'Non-competitive'!$BP$20:$BP$34</c:f>
              <c:numCache>
                <c:formatCode>General</c:formatCode>
                <c:ptCount val="15"/>
                <c:pt idx="0">
                  <c:v>3.5287730727470135</c:v>
                </c:pt>
                <c:pt idx="1">
                  <c:v>3.5081406854367176</c:v>
                </c:pt>
                <c:pt idx="2">
                  <c:v>3.4826870269908237</c:v>
                </c:pt>
                <c:pt idx="3">
                  <c:v>3.4513847021797917</c:v>
                </c:pt>
                <c:pt idx="4">
                  <c:v>3.4130392868716943</c:v>
                </c:pt>
                <c:pt idx="5">
                  <c:v>3.3662892965554532</c:v>
                </c:pt>
                <c:pt idx="6">
                  <c:v>3.3096224936981167</c:v>
                </c:pt>
                <c:pt idx="7">
                  <c:v>3.2414165638082761</c:v>
                </c:pt>
                <c:pt idx="8">
                  <c:v>3.1600131574240744</c:v>
                </c:pt>
                <c:pt idx="9">
                  <c:v>3.0638335688891698</c:v>
                </c:pt>
                <c:pt idx="10">
                  <c:v>2.9515405416538938</c:v>
                </c:pt>
                <c:pt idx="11">
                  <c:v>2.8222424962594439</c:v>
                </c:pt>
                <c:pt idx="12">
                  <c:v>2.6757233343725368</c:v>
                </c:pt>
                <c:pt idx="13">
                  <c:v>2.5126644004964795</c:v>
                </c:pt>
                <c:pt idx="14">
                  <c:v>2.3348098724713719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1FE6-4707-A7F2-6A934638A8F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'Non-competitive'!$BQ$20:$BQ$34</c:f>
              <c:numCache>
                <c:formatCode>General</c:formatCode>
                <c:ptCount val="15"/>
                <c:pt idx="0">
                  <c:v>2.9770992366412217</c:v>
                </c:pt>
                <c:pt idx="1">
                  <c:v>2.9624003038359286</c:v>
                </c:pt>
                <c:pt idx="2">
                  <c:v>2.9442294989147868</c:v>
                </c:pt>
                <c:pt idx="3">
                  <c:v>2.9218270784070421</c:v>
                </c:pt>
                <c:pt idx="4">
                  <c:v>2.8942989500049277</c:v>
                </c:pt>
                <c:pt idx="5">
                  <c:v>2.8606097419462975</c:v>
                </c:pt>
                <c:pt idx="6">
                  <c:v>2.8195853015278045</c:v>
                </c:pt>
                <c:pt idx="7">
                  <c:v>2.7699303104441215</c:v>
                </c:pt>
                <c:pt idx="8">
                  <c:v>2.7102680197336131</c:v>
                </c:pt>
                <c:pt idx="9">
                  <c:v>2.6392096905713478</c:v>
                </c:pt>
                <c:pt idx="10">
                  <c:v>2.5554602539098847</c:v>
                </c:pt>
                <c:pt idx="11">
                  <c:v>2.4579627910242459</c:v>
                </c:pt>
                <c:pt idx="12">
                  <c:v>2.3460766257082883</c:v>
                </c:pt>
                <c:pt idx="13">
                  <c:v>2.2197719419246043</c:v>
                </c:pt>
                <c:pt idx="14">
                  <c:v>2.0798097044529995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1FE6-4707-A7F2-6A934638A8F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'Non-competitive'!$BR$20:$BR$34</c:f>
              <c:numCache>
                <c:formatCode>General</c:formatCode>
                <c:ptCount val="15"/>
                <c:pt idx="0">
                  <c:v>2.490421455938697</c:v>
                </c:pt>
                <c:pt idx="1">
                  <c:v>2.4801271860095389</c:v>
                </c:pt>
                <c:pt idx="2">
                  <c:v>2.4673784104389083</c:v>
                </c:pt>
                <c:pt idx="3">
                  <c:v>2.4516255770552982</c:v>
                </c:pt>
                <c:pt idx="4">
                  <c:v>2.4322151574947006</c:v>
                </c:pt>
                <c:pt idx="5">
                  <c:v>2.408380120732597</c:v>
                </c:pt>
                <c:pt idx="6">
                  <c:v>2.3792353096249821</c:v>
                </c:pt>
                <c:pt idx="7">
                  <c:v>2.3437814647973902</c:v>
                </c:pt>
                <c:pt idx="8">
                  <c:v>2.3009228613644601</c:v>
                </c:pt>
                <c:pt idx="9">
                  <c:v>2.2495045524364046</c:v>
                </c:pt>
                <c:pt idx="10">
                  <c:v>2.1883755105096943</c:v>
                </c:pt>
                <c:pt idx="11">
                  <c:v>2.1164827021054857</c:v>
                </c:pt>
                <c:pt idx="12">
                  <c:v>2.0329973231466827</c:v>
                </c:pt>
                <c:pt idx="13">
                  <c:v>1.937467255791808</c:v>
                </c:pt>
                <c:pt idx="14">
                  <c:v>1.8299793785916618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1FE6-4707-A7F2-6A934638A8F5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'Non-competitive'!$BS$20:$BS$34</c:f>
              <c:numCache>
                <c:formatCode>General</c:formatCode>
                <c:ptCount val="15"/>
                <c:pt idx="0">
                  <c:v>2.0678685047720045</c:v>
                </c:pt>
                <c:pt idx="1">
                  <c:v>2.0607661822985466</c:v>
                </c:pt>
                <c:pt idx="2">
                  <c:v>2.0519565932259125</c:v>
                </c:pt>
                <c:pt idx="3">
                  <c:v>2.0410499632022239</c:v>
                </c:pt>
                <c:pt idx="4">
                  <c:v>2.0275786438130825</c:v>
                </c:pt>
                <c:pt idx="5">
                  <c:v>2.0109875169319547</c:v>
                </c:pt>
                <c:pt idx="6">
                  <c:v>1.9906265693517975</c:v>
                </c:pt>
                <c:pt idx="7">
                  <c:v>1.9657479398095519</c:v>
                </c:pt>
                <c:pt idx="8">
                  <c:v>1.9355106930001926</c:v>
                </c:pt>
                <c:pt idx="9">
                  <c:v>1.898997581751954</c:v>
                </c:pt>
                <c:pt idx="10">
                  <c:v>1.8552488517891519</c:v>
                </c:pt>
                <c:pt idx="11">
                  <c:v>1.8033182414373128</c:v>
                </c:pt>
                <c:pt idx="12">
                  <c:v>1.7423550184507584</c:v>
                </c:pt>
                <c:pt idx="13">
                  <c:v>1.6717123482378644</c:v>
                </c:pt>
                <c:pt idx="14">
                  <c:v>1.5910759041777636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1FE6-4707-A7F2-6A934638A8F5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'Non-competitive'!$BT$20:$BT$34</c:f>
              <c:numCache>
                <c:formatCode>General</c:formatCode>
                <c:ptCount val="15"/>
                <c:pt idx="0">
                  <c:v>1.7060367454068244</c:v>
                </c:pt>
                <c:pt idx="1">
                  <c:v>1.7011995637949837</c:v>
                </c:pt>
                <c:pt idx="2">
                  <c:v>1.6951915240423798</c:v>
                </c:pt>
                <c:pt idx="3">
                  <c:v>1.6877408884982084</c:v>
                </c:pt>
                <c:pt idx="4">
                  <c:v>1.6785191910021688</c:v>
                </c:pt>
                <c:pt idx="5">
                  <c:v>1.6671328204250488</c:v>
                </c:pt>
                <c:pt idx="6">
                  <c:v>1.6531152691496926</c:v>
                </c:pt>
                <c:pt idx="7">
                  <c:v>1.6359213693918624</c:v>
                </c:pt>
                <c:pt idx="8">
                  <c:v>1.6149255049722429</c:v>
                </c:pt>
                <c:pt idx="9">
                  <c:v>1.5894265830293828</c:v>
                </c:pt>
                <c:pt idx="10">
                  <c:v>1.5586633717169749</c:v>
                </c:pt>
                <c:pt idx="11">
                  <c:v>1.5218444161741047</c:v>
                </c:pt>
                <c:pt idx="12">
                  <c:v>1.478196714478542</c:v>
                </c:pt>
                <c:pt idx="13">
                  <c:v>1.4270360606510817</c:v>
                </c:pt>
                <c:pt idx="14">
                  <c:v>1.3678587637367461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1FE6-4707-A7F2-6A934638A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'Non-competitive'!$AP$69:$BE$69</c:f>
              <c:numCache>
                <c:formatCode>General</c:formatCode>
                <c:ptCount val="16"/>
                <c:pt idx="0">
                  <c:v>7.9314475558811451E-2</c:v>
                </c:pt>
                <c:pt idx="1">
                  <c:v>9.8427853462038681E-2</c:v>
                </c:pt>
                <c:pt idx="2">
                  <c:v>0.10320619793784551</c:v>
                </c:pt>
                <c:pt idx="3">
                  <c:v>0.109179128532604</c:v>
                </c:pt>
                <c:pt idx="4">
                  <c:v>0.11664529177605217</c:v>
                </c:pt>
                <c:pt idx="5">
                  <c:v>0.12597799583036234</c:v>
                </c:pt>
                <c:pt idx="6">
                  <c:v>0.13764387589825006</c:v>
                </c:pt>
                <c:pt idx="7">
                  <c:v>0.15222622598310973</c:v>
                </c:pt>
                <c:pt idx="8">
                  <c:v>0.17045416358918428</c:v>
                </c:pt>
                <c:pt idx="9">
                  <c:v>0.19323908559677744</c:v>
                </c:pt>
                <c:pt idx="10">
                  <c:v>0.22172023810626892</c:v>
                </c:pt>
                <c:pt idx="11">
                  <c:v>0.25732167874313333</c:v>
                </c:pt>
                <c:pt idx="12">
                  <c:v>0.30182347953921379</c:v>
                </c:pt>
                <c:pt idx="13">
                  <c:v>0.35745073053431436</c:v>
                </c:pt>
                <c:pt idx="14">
                  <c:v>0.42698479427819003</c:v>
                </c:pt>
                <c:pt idx="15">
                  <c:v>0.51390237395803462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78-47A5-A7E5-E1386D489F5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'Non-competitive'!$AP$70:$BE$70</c:f>
              <c:numCache>
                <c:formatCode>General</c:formatCode>
                <c:ptCount val="16"/>
                <c:pt idx="0">
                  <c:v>8.0467909500389193E-2</c:v>
                </c:pt>
                <c:pt idx="1">
                  <c:v>9.9859244468281594E-2</c:v>
                </c:pt>
                <c:pt idx="2">
                  <c:v>0.10470707821025473</c:v>
                </c:pt>
                <c:pt idx="3">
                  <c:v>0.11076687038772108</c:v>
                </c:pt>
                <c:pt idx="4">
                  <c:v>0.11834161060955406</c:v>
                </c:pt>
                <c:pt idx="5">
                  <c:v>0.12781003588684528</c:v>
                </c:pt>
                <c:pt idx="6">
                  <c:v>0.1396455674834593</c:v>
                </c:pt>
                <c:pt idx="7">
                  <c:v>0.15443998197922681</c:v>
                </c:pt>
                <c:pt idx="8">
                  <c:v>0.17293300009893622</c:v>
                </c:pt>
                <c:pt idx="9">
                  <c:v>0.19604927274857295</c:v>
                </c:pt>
                <c:pt idx="10">
                  <c:v>0.2249446135606189</c:v>
                </c:pt>
                <c:pt idx="11">
                  <c:v>0.26106378957567627</c:v>
                </c:pt>
                <c:pt idx="12">
                  <c:v>0.30621275959449806</c:v>
                </c:pt>
                <c:pt idx="13">
                  <c:v>0.36264897211802533</c:v>
                </c:pt>
                <c:pt idx="14">
                  <c:v>0.43319423777243421</c:v>
                </c:pt>
                <c:pt idx="15">
                  <c:v>0.52137581984044545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78-47A5-A7E5-E1386D489F5F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'Non-competitive'!$AP$71:$BE$71</c:f>
              <c:numCache>
                <c:formatCode>General</c:formatCode>
                <c:ptCount val="16"/>
                <c:pt idx="0">
                  <c:v>8.1909701927361384E-2</c:v>
                </c:pt>
                <c:pt idx="1">
                  <c:v>0.10164848322608525</c:v>
                </c:pt>
                <c:pt idx="2">
                  <c:v>0.10658317855076624</c:v>
                </c:pt>
                <c:pt idx="3">
                  <c:v>0.11275154770661742</c:v>
                </c:pt>
                <c:pt idx="4">
                  <c:v>0.12046200915143145</c:v>
                </c:pt>
                <c:pt idx="5">
                  <c:v>0.13010008595744893</c:v>
                </c:pt>
                <c:pt idx="6">
                  <c:v>0.14214768196497085</c:v>
                </c:pt>
                <c:pt idx="7">
                  <c:v>0.1572071769743732</c:v>
                </c:pt>
                <c:pt idx="8">
                  <c:v>0.17603154573612617</c:v>
                </c:pt>
                <c:pt idx="9">
                  <c:v>0.19956200668831731</c:v>
                </c:pt>
                <c:pt idx="10">
                  <c:v>0.22897508287855636</c:v>
                </c:pt>
                <c:pt idx="11">
                  <c:v>0.26574142811635504</c:v>
                </c:pt>
                <c:pt idx="12">
                  <c:v>0.31169935966360346</c:v>
                </c:pt>
                <c:pt idx="13">
                  <c:v>0.36914677409766394</c:v>
                </c:pt>
                <c:pt idx="14">
                  <c:v>0.44095604214023959</c:v>
                </c:pt>
                <c:pt idx="15">
                  <c:v>0.53071762719345905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B78-47A5-A7E5-E1386D489F5F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'Non-competitive'!$AP$72:$BE$72</c:f>
              <c:numCache>
                <c:formatCode>General</c:formatCode>
                <c:ptCount val="16"/>
                <c:pt idx="0">
                  <c:v>8.3711942461076619E-2</c:v>
                </c:pt>
                <c:pt idx="1">
                  <c:v>0.10388503167333982</c:v>
                </c:pt>
                <c:pt idx="2">
                  <c:v>0.10892830397640563</c:v>
                </c:pt>
                <c:pt idx="3">
                  <c:v>0.11523239435523787</c:v>
                </c:pt>
                <c:pt idx="4">
                  <c:v>0.12311250732877818</c:v>
                </c:pt>
                <c:pt idx="5">
                  <c:v>0.13296264854570355</c:v>
                </c:pt>
                <c:pt idx="6">
                  <c:v>0.14527532506686028</c:v>
                </c:pt>
                <c:pt idx="7">
                  <c:v>0.16066617071830622</c:v>
                </c:pt>
                <c:pt idx="8">
                  <c:v>0.17990472778261363</c:v>
                </c:pt>
                <c:pt idx="9">
                  <c:v>0.20395292411299779</c:v>
                </c:pt>
                <c:pt idx="10">
                  <c:v>0.23401316952597817</c:v>
                </c:pt>
                <c:pt idx="11">
                  <c:v>0.27158847629220345</c:v>
                </c:pt>
                <c:pt idx="12">
                  <c:v>0.3185576097499852</c:v>
                </c:pt>
                <c:pt idx="13">
                  <c:v>0.3772690265722124</c:v>
                </c:pt>
                <c:pt idx="14">
                  <c:v>0.45065829759999626</c:v>
                </c:pt>
                <c:pt idx="15">
                  <c:v>0.5423948863847261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B78-47A5-A7E5-E1386D489F5F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'Non-competitive'!$AP$73:$BE$73</c:f>
              <c:numCache>
                <c:formatCode>General</c:formatCode>
                <c:ptCount val="16"/>
                <c:pt idx="0">
                  <c:v>8.5964743128220666E-2</c:v>
                </c:pt>
                <c:pt idx="1">
                  <c:v>0.10668071723240802</c:v>
                </c:pt>
                <c:pt idx="2">
                  <c:v>0.11185971075845488</c:v>
                </c:pt>
                <c:pt idx="3">
                  <c:v>0.11833345266601338</c:v>
                </c:pt>
                <c:pt idx="4">
                  <c:v>0.12642563005046159</c:v>
                </c:pt>
                <c:pt idx="5">
                  <c:v>0.13654085178102182</c:v>
                </c:pt>
                <c:pt idx="6">
                  <c:v>0.14918487894422214</c:v>
                </c:pt>
                <c:pt idx="7">
                  <c:v>0.16498991289822246</c:v>
                </c:pt>
                <c:pt idx="8">
                  <c:v>0.18474620534072292</c:v>
                </c:pt>
                <c:pt idx="9">
                  <c:v>0.20944157089384841</c:v>
                </c:pt>
                <c:pt idx="10">
                  <c:v>0.2403107778352554</c:v>
                </c:pt>
                <c:pt idx="11">
                  <c:v>0.27889728651201406</c:v>
                </c:pt>
                <c:pt idx="12">
                  <c:v>0.32713042235796247</c:v>
                </c:pt>
                <c:pt idx="13">
                  <c:v>0.38742184216539788</c:v>
                </c:pt>
                <c:pt idx="14">
                  <c:v>0.46278611692469207</c:v>
                </c:pt>
                <c:pt idx="15">
                  <c:v>0.55699146037380987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B78-47A5-A7E5-E1386D489F5F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'Non-competitive'!$AP$74:$BE$74</c:f>
              <c:numCache>
                <c:formatCode>General</c:formatCode>
                <c:ptCount val="16"/>
                <c:pt idx="0">
                  <c:v>8.8780743962150716E-2</c:v>
                </c:pt>
                <c:pt idx="1">
                  <c:v>0.11017532418124328</c:v>
                </c:pt>
                <c:pt idx="2">
                  <c:v>0.11552396923601642</c:v>
                </c:pt>
                <c:pt idx="3">
                  <c:v>0.12220977555448283</c:v>
                </c:pt>
                <c:pt idx="4">
                  <c:v>0.13056703345256584</c:v>
                </c:pt>
                <c:pt idx="5">
                  <c:v>0.14101360582516964</c:v>
                </c:pt>
                <c:pt idx="6">
                  <c:v>0.15407182129092439</c:v>
                </c:pt>
                <c:pt idx="7">
                  <c:v>0.17039459062311776</c:v>
                </c:pt>
                <c:pt idx="8">
                  <c:v>0.19079805228835955</c:v>
                </c:pt>
                <c:pt idx="9">
                  <c:v>0.2163023793699117</c:v>
                </c:pt>
                <c:pt idx="10">
                  <c:v>0.24818278822185197</c:v>
                </c:pt>
                <c:pt idx="11">
                  <c:v>0.28803329928677723</c:v>
                </c:pt>
                <c:pt idx="12">
                  <c:v>0.33784643811793391</c:v>
                </c:pt>
                <c:pt idx="13">
                  <c:v>0.4001128616568797</c:v>
                </c:pt>
                <c:pt idx="14">
                  <c:v>0.4779458910805619</c:v>
                </c:pt>
                <c:pt idx="15">
                  <c:v>0.57523717786016459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B78-47A5-A7E5-E1386D489F5F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'Non-competitive'!$AP$75:$BE$75</c:f>
              <c:numCache>
                <c:formatCode>General</c:formatCode>
                <c:ptCount val="16"/>
                <c:pt idx="0">
                  <c:v>9.2300745004563298E-2</c:v>
                </c:pt>
                <c:pt idx="1">
                  <c:v>0.11454358286728734</c:v>
                </c:pt>
                <c:pt idx="2">
                  <c:v>0.12010429233296835</c:v>
                </c:pt>
                <c:pt idx="3">
                  <c:v>0.12705517916506961</c:v>
                </c:pt>
                <c:pt idx="4">
                  <c:v>0.13574378770519621</c:v>
                </c:pt>
                <c:pt idx="5">
                  <c:v>0.14660454838035442</c:v>
                </c:pt>
                <c:pt idx="6">
                  <c:v>0.16018049922430219</c:v>
                </c:pt>
                <c:pt idx="7">
                  <c:v>0.17715043777923692</c:v>
                </c:pt>
                <c:pt idx="8">
                  <c:v>0.19836286097290537</c:v>
                </c:pt>
                <c:pt idx="9">
                  <c:v>0.22487838996499079</c:v>
                </c:pt>
                <c:pt idx="10">
                  <c:v>0.25802280120509768</c:v>
                </c:pt>
                <c:pt idx="11">
                  <c:v>0.29945331525523128</c:v>
                </c:pt>
                <c:pt idx="12">
                  <c:v>0.35124145781789828</c:v>
                </c:pt>
                <c:pt idx="13">
                  <c:v>0.41597663602123203</c:v>
                </c:pt>
                <c:pt idx="14">
                  <c:v>0.49689560877539912</c:v>
                </c:pt>
                <c:pt idx="15">
                  <c:v>0.59804432471810809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B78-47A5-A7E5-E1386D489F5F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'Non-competitive'!$AP$76:$BE$76</c:f>
              <c:numCache>
                <c:formatCode>General</c:formatCode>
                <c:ptCount val="16"/>
                <c:pt idx="0">
                  <c:v>9.6700746307579008E-2</c:v>
                </c:pt>
                <c:pt idx="1">
                  <c:v>0.12000390622484242</c:v>
                </c:pt>
                <c:pt idx="2">
                  <c:v>0.12582969620415826</c:v>
                </c:pt>
                <c:pt idx="3">
                  <c:v>0.1331119336783031</c:v>
                </c:pt>
                <c:pt idx="4">
                  <c:v>0.14221473052098413</c:v>
                </c:pt>
                <c:pt idx="5">
                  <c:v>0.15359322657433536</c:v>
                </c:pt>
                <c:pt idx="6">
                  <c:v>0.16781634664102449</c:v>
                </c:pt>
                <c:pt idx="7">
                  <c:v>0.18559524672438582</c:v>
                </c:pt>
                <c:pt idx="8">
                  <c:v>0.20781887182858758</c:v>
                </c:pt>
                <c:pt idx="9">
                  <c:v>0.23559840320883965</c:v>
                </c:pt>
                <c:pt idx="10">
                  <c:v>0.27032281743415487</c:v>
                </c:pt>
                <c:pt idx="11">
                  <c:v>0.31372833521579874</c:v>
                </c:pt>
                <c:pt idx="12">
                  <c:v>0.36798523244285369</c:v>
                </c:pt>
                <c:pt idx="13">
                  <c:v>0.43580635397667244</c:v>
                </c:pt>
                <c:pt idx="14">
                  <c:v>0.52058275589394565</c:v>
                </c:pt>
                <c:pt idx="15">
                  <c:v>0.62655325829053732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B78-47A5-A7E5-E1386D489F5F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'Non-competitive'!$AP$77:$BE$77</c:f>
              <c:numCache>
                <c:formatCode>General</c:formatCode>
                <c:ptCount val="16"/>
                <c:pt idx="0">
                  <c:v>0.10220074793634866</c:v>
                </c:pt>
                <c:pt idx="1">
                  <c:v>0.12682931042178627</c:v>
                </c:pt>
                <c:pt idx="2">
                  <c:v>0.13298645104314571</c:v>
                </c:pt>
                <c:pt idx="3">
                  <c:v>0.14068287681984495</c:v>
                </c:pt>
                <c:pt idx="4">
                  <c:v>0.15030340904071904</c:v>
                </c:pt>
                <c:pt idx="5">
                  <c:v>0.16232907431681159</c:v>
                </c:pt>
                <c:pt idx="6">
                  <c:v>0.17736115591192733</c:v>
                </c:pt>
                <c:pt idx="7">
                  <c:v>0.19615125790582202</c:v>
                </c:pt>
                <c:pt idx="8">
                  <c:v>0.21963888539819038</c:v>
                </c:pt>
                <c:pt idx="9">
                  <c:v>0.24899841976365072</c:v>
                </c:pt>
                <c:pt idx="10">
                  <c:v>0.2856978377204763</c:v>
                </c:pt>
                <c:pt idx="11">
                  <c:v>0.33157211016650823</c:v>
                </c:pt>
                <c:pt idx="12">
                  <c:v>0.38891495072404808</c:v>
                </c:pt>
                <c:pt idx="13">
                  <c:v>0.46059350142097299</c:v>
                </c:pt>
                <c:pt idx="14">
                  <c:v>0.55019168979212896</c:v>
                </c:pt>
                <c:pt idx="15">
                  <c:v>0.66218942525607394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B78-47A5-A7E5-E1386D489F5F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'Non-competitive'!$AP$78:$BE$78</c:f>
              <c:numCache>
                <c:formatCode>General</c:formatCode>
                <c:ptCount val="16"/>
                <c:pt idx="0">
                  <c:v>0.1090757499723107</c:v>
                </c:pt>
                <c:pt idx="1">
                  <c:v>0.1353610656679661</c:v>
                </c:pt>
                <c:pt idx="2">
                  <c:v>0.14193239459187998</c:v>
                </c:pt>
                <c:pt idx="3">
                  <c:v>0.15014655574677224</c:v>
                </c:pt>
                <c:pt idx="4">
                  <c:v>0.16041425719038765</c:v>
                </c:pt>
                <c:pt idx="5">
                  <c:v>0.17324888399490687</c:v>
                </c:pt>
                <c:pt idx="6">
                  <c:v>0.18929216750055591</c:v>
                </c:pt>
                <c:pt idx="7">
                  <c:v>0.20934627188261726</c:v>
                </c:pt>
                <c:pt idx="8">
                  <c:v>0.23441390236019388</c:v>
                </c:pt>
                <c:pt idx="9">
                  <c:v>0.26574844045716467</c:v>
                </c:pt>
                <c:pt idx="10">
                  <c:v>0.30491661307837814</c:v>
                </c:pt>
                <c:pt idx="11">
                  <c:v>0.35387682885489496</c:v>
                </c:pt>
                <c:pt idx="12">
                  <c:v>0.41507709857554104</c:v>
                </c:pt>
                <c:pt idx="13">
                  <c:v>0.4915774357263486</c:v>
                </c:pt>
                <c:pt idx="14">
                  <c:v>0.58720285716485798</c:v>
                </c:pt>
                <c:pt idx="15">
                  <c:v>0.70673463396299474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B78-47A5-A7E5-E1386D489F5F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'Non-competitive'!$AP$79:$BE$79</c:f>
              <c:numCache>
                <c:formatCode>General</c:formatCode>
                <c:ptCount val="16"/>
                <c:pt idx="0">
                  <c:v>0.11766950251726327</c:v>
                </c:pt>
                <c:pt idx="1">
                  <c:v>0.14602575972569085</c:v>
                </c:pt>
                <c:pt idx="2">
                  <c:v>0.15311482402779777</c:v>
                </c:pt>
                <c:pt idx="3">
                  <c:v>0.16197615440543137</c:v>
                </c:pt>
                <c:pt idx="4">
                  <c:v>0.17305281737747341</c:v>
                </c:pt>
                <c:pt idx="5">
                  <c:v>0.18689864609252596</c:v>
                </c:pt>
                <c:pt idx="6">
                  <c:v>0.20420593198634163</c:v>
                </c:pt>
                <c:pt idx="7">
                  <c:v>0.22584003935361119</c:v>
                </c:pt>
                <c:pt idx="8">
                  <c:v>0.25288267356269822</c:v>
                </c:pt>
                <c:pt idx="9">
                  <c:v>0.28668596632405691</c:v>
                </c:pt>
                <c:pt idx="10">
                  <c:v>0.32894008227575533</c:v>
                </c:pt>
                <c:pt idx="11">
                  <c:v>0.38175772721537832</c:v>
                </c:pt>
                <c:pt idx="12">
                  <c:v>0.44777978338990709</c:v>
                </c:pt>
                <c:pt idx="13">
                  <c:v>0.53030735360806813</c:v>
                </c:pt>
                <c:pt idx="14">
                  <c:v>0.63346681638076918</c:v>
                </c:pt>
                <c:pt idx="15">
                  <c:v>0.76241614484664555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B78-47A5-A7E5-E1386D489F5F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'Non-competitive'!$AP$80:$BE$80</c:f>
              <c:numCache>
                <c:formatCode>General</c:formatCode>
                <c:ptCount val="16"/>
                <c:pt idx="0">
                  <c:v>0.12841169319845397</c:v>
                </c:pt>
                <c:pt idx="1">
                  <c:v>0.15935662729784683</c:v>
                </c:pt>
                <c:pt idx="2">
                  <c:v>0.16709286082269506</c:v>
                </c:pt>
                <c:pt idx="3">
                  <c:v>0.17676315272875534</c:v>
                </c:pt>
                <c:pt idx="4">
                  <c:v>0.18885101761133063</c:v>
                </c:pt>
                <c:pt idx="5">
                  <c:v>0.20396084871454981</c:v>
                </c:pt>
                <c:pt idx="6">
                  <c:v>0.2228481375935738</c:v>
                </c:pt>
                <c:pt idx="7">
                  <c:v>0.24645724869235372</c:v>
                </c:pt>
                <c:pt idx="8">
                  <c:v>0.27596863756582868</c:v>
                </c:pt>
                <c:pt idx="9">
                  <c:v>0.31285787365767231</c:v>
                </c:pt>
                <c:pt idx="10">
                  <c:v>0.35896941877247696</c:v>
                </c:pt>
                <c:pt idx="11">
                  <c:v>0.41660885016598259</c:v>
                </c:pt>
                <c:pt idx="12">
                  <c:v>0.48865813940786484</c:v>
                </c:pt>
                <c:pt idx="13">
                  <c:v>0.57871975096021755</c:v>
                </c:pt>
                <c:pt idx="14">
                  <c:v>0.69129676540065832</c:v>
                </c:pt>
                <c:pt idx="15">
                  <c:v>0.83201803345120917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B78-47A5-A7E5-E1386D489F5F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'Non-competitive'!$AP$81:$BF$81</c:f>
              <c:numCache>
                <c:formatCode>General</c:formatCode>
                <c:ptCount val="17"/>
                <c:pt idx="0">
                  <c:v>0.14183943154994233</c:v>
                </c:pt>
                <c:pt idx="1">
                  <c:v>0.17602021176304178</c:v>
                </c:pt>
                <c:pt idx="2">
                  <c:v>0.18456540681631664</c:v>
                </c:pt>
                <c:pt idx="3">
                  <c:v>0.1952469006329102</c:v>
                </c:pt>
                <c:pt idx="4">
                  <c:v>0.20859876790365217</c:v>
                </c:pt>
                <c:pt idx="5">
                  <c:v>0.22528860199207959</c:v>
                </c:pt>
                <c:pt idx="6">
                  <c:v>0.246150894602614</c:v>
                </c:pt>
                <c:pt idx="7">
                  <c:v>0.27222876036578186</c:v>
                </c:pt>
                <c:pt idx="8">
                  <c:v>0.30482609256974175</c:v>
                </c:pt>
                <c:pt idx="9">
                  <c:v>0.34557275782469149</c:v>
                </c:pt>
                <c:pt idx="10">
                  <c:v>0.39650608939337889</c:v>
                </c:pt>
                <c:pt idx="11">
                  <c:v>0.46017275385423784</c:v>
                </c:pt>
                <c:pt idx="12">
                  <c:v>0.53975608443031176</c:v>
                </c:pt>
                <c:pt idx="13">
                  <c:v>0.63923524765040429</c:v>
                </c:pt>
                <c:pt idx="14">
                  <c:v>0.76358420167551955</c:v>
                </c:pt>
                <c:pt idx="15">
                  <c:v>0.91902039420691373</c:v>
                </c:pt>
                <c:pt idx="16">
                  <c:v>0.16367943485577896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B78-47A5-A7E5-E1386D489F5F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'Non-competitive'!$AP$82:$BE$82</c:f>
              <c:numCache>
                <c:formatCode>General</c:formatCode>
                <c:ptCount val="16"/>
                <c:pt idx="0">
                  <c:v>0.15862410448930284</c:v>
                </c:pt>
                <c:pt idx="1">
                  <c:v>0.1968496923445355</c:v>
                </c:pt>
                <c:pt idx="2">
                  <c:v>0.20640608930834367</c:v>
                </c:pt>
                <c:pt idx="3">
                  <c:v>0.21835158551310385</c:v>
                </c:pt>
                <c:pt idx="4">
                  <c:v>0.23328345576905413</c:v>
                </c:pt>
                <c:pt idx="5">
                  <c:v>0.2519482935889919</c:v>
                </c:pt>
                <c:pt idx="6">
                  <c:v>0.2752793408639142</c:v>
                </c:pt>
                <c:pt idx="7">
                  <c:v>0.30444314995756699</c:v>
                </c:pt>
                <c:pt idx="8">
                  <c:v>0.34089791132463304</c:v>
                </c:pt>
                <c:pt idx="9">
                  <c:v>0.3864663630334656</c:v>
                </c:pt>
                <c:pt idx="10">
                  <c:v>0.44342692766950631</c:v>
                </c:pt>
                <c:pt idx="11">
                  <c:v>0.51462763346455709</c:v>
                </c:pt>
                <c:pt idx="12">
                  <c:v>0.60362851570837073</c:v>
                </c:pt>
                <c:pt idx="13">
                  <c:v>0.71487961851313775</c:v>
                </c:pt>
                <c:pt idx="14">
                  <c:v>0.85394349701909633</c:v>
                </c:pt>
                <c:pt idx="15">
                  <c:v>1.0277733451515445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B78-47A5-A7E5-E1386D489F5F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'Non-competitive'!$AP$83:$BE$83</c:f>
              <c:numCache>
                <c:formatCode>General</c:formatCode>
                <c:ptCount val="16"/>
                <c:pt idx="0">
                  <c:v>0.17960494566350343</c:v>
                </c:pt>
                <c:pt idx="1">
                  <c:v>0.22288654307140257</c:v>
                </c:pt>
                <c:pt idx="2">
                  <c:v>0.23370694242337736</c:v>
                </c:pt>
                <c:pt idx="3">
                  <c:v>0.24723244161334582</c:v>
                </c:pt>
                <c:pt idx="4">
                  <c:v>0.2641393156008065</c:v>
                </c:pt>
                <c:pt idx="5">
                  <c:v>0.28527290808513223</c:v>
                </c:pt>
                <c:pt idx="6">
                  <c:v>0.31168989869053948</c:v>
                </c:pt>
                <c:pt idx="7">
                  <c:v>0.34471113694729849</c:v>
                </c:pt>
                <c:pt idx="8">
                  <c:v>0.38598768476824724</c:v>
                </c:pt>
                <c:pt idx="9">
                  <c:v>0.43758336954443317</c:v>
                </c:pt>
                <c:pt idx="10">
                  <c:v>0.5020779755146656</c:v>
                </c:pt>
                <c:pt idx="11">
                  <c:v>0.5826962329774561</c:v>
                </c:pt>
                <c:pt idx="12">
                  <c:v>0.68346905480594433</c:v>
                </c:pt>
                <c:pt idx="13">
                  <c:v>0.80943508209155446</c:v>
                </c:pt>
                <c:pt idx="14">
                  <c:v>0.96689261619856692</c:v>
                </c:pt>
                <c:pt idx="15">
                  <c:v>1.1637145338323329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AB78-47A5-A7E5-E1386D489F5F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'Non-competitive'!$BF$69:$BU$69</c:f>
              <c:numCache>
                <c:formatCode>General</c:formatCode>
                <c:ptCount val="16"/>
                <c:pt idx="0">
                  <c:v>7.3333333333333348E-2</c:v>
                </c:pt>
                <c:pt idx="1">
                  <c:v>9.5887418005661557E-2</c:v>
                </c:pt>
                <c:pt idx="2">
                  <c:v>0.10152593917374363</c:v>
                </c:pt>
                <c:pt idx="3">
                  <c:v>0.1085740906338462</c:v>
                </c:pt>
                <c:pt idx="4">
                  <c:v>0.11738427995897438</c:v>
                </c:pt>
                <c:pt idx="5">
                  <c:v>0.12839701661538466</c:v>
                </c:pt>
                <c:pt idx="6">
                  <c:v>0.1421629374358975</c:v>
                </c:pt>
                <c:pt idx="7">
                  <c:v>0.1593703384615385</c:v>
                </c:pt>
                <c:pt idx="8">
                  <c:v>0.18087958974358981</c:v>
                </c:pt>
                <c:pt idx="9">
                  <c:v>0.20776615384615388</c:v>
                </c:pt>
                <c:pt idx="10">
                  <c:v>0.24137435897435905</c:v>
                </c:pt>
                <c:pt idx="11">
                  <c:v>0.28338461538461546</c:v>
                </c:pt>
                <c:pt idx="12">
                  <c:v>0.33589743589743587</c:v>
                </c:pt>
                <c:pt idx="13">
                  <c:v>0.40153846153846157</c:v>
                </c:pt>
                <c:pt idx="14">
                  <c:v>0.48358974358974355</c:v>
                </c:pt>
                <c:pt idx="15">
                  <c:v>0.58615384615384603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B78-47A5-A7E5-E1386D489F5F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'Non-competitive'!$BF$70:$BU$70</c:f>
              <c:numCache>
                <c:formatCode>General</c:formatCode>
                <c:ptCount val="16"/>
                <c:pt idx="0">
                  <c:v>7.5000000000000011E-2</c:v>
                </c:pt>
                <c:pt idx="1">
                  <c:v>9.7554084672328234E-2</c:v>
                </c:pt>
                <c:pt idx="2">
                  <c:v>0.10319260584041028</c:v>
                </c:pt>
                <c:pt idx="3">
                  <c:v>0.11024075730051287</c:v>
                </c:pt>
                <c:pt idx="4">
                  <c:v>0.11905094662564106</c:v>
                </c:pt>
                <c:pt idx="5">
                  <c:v>0.13006368328205134</c:v>
                </c:pt>
                <c:pt idx="6">
                  <c:v>0.14382960410256415</c:v>
                </c:pt>
                <c:pt idx="7">
                  <c:v>0.16103700512820518</c:v>
                </c:pt>
                <c:pt idx="8">
                  <c:v>0.18254625641025646</c:v>
                </c:pt>
                <c:pt idx="9">
                  <c:v>0.20943282051282058</c:v>
                </c:pt>
                <c:pt idx="10">
                  <c:v>0.24304102564102575</c:v>
                </c:pt>
                <c:pt idx="11">
                  <c:v>0.28505128205128211</c:v>
                </c:pt>
                <c:pt idx="12">
                  <c:v>0.33756410256410257</c:v>
                </c:pt>
                <c:pt idx="13">
                  <c:v>0.40320512820512822</c:v>
                </c:pt>
                <c:pt idx="14">
                  <c:v>0.48525641025641031</c:v>
                </c:pt>
                <c:pt idx="15">
                  <c:v>0.58782051282051284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B78-47A5-A7E5-E1386D489F5F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'Non-competitive'!$BF$71:$BU$71</c:f>
              <c:numCache>
                <c:formatCode>General</c:formatCode>
                <c:ptCount val="16"/>
                <c:pt idx="0">
                  <c:v>7.7083333333333323E-2</c:v>
                </c:pt>
                <c:pt idx="1">
                  <c:v>9.963741800566156E-2</c:v>
                </c:pt>
                <c:pt idx="2">
                  <c:v>0.10527593917374363</c:v>
                </c:pt>
                <c:pt idx="3">
                  <c:v>0.11232409063384619</c:v>
                </c:pt>
                <c:pt idx="4">
                  <c:v>0.12113427995897438</c:v>
                </c:pt>
                <c:pt idx="5">
                  <c:v>0.13214701661538467</c:v>
                </c:pt>
                <c:pt idx="6">
                  <c:v>0.14591293743589751</c:v>
                </c:pt>
                <c:pt idx="7">
                  <c:v>0.16312033846153853</c:v>
                </c:pt>
                <c:pt idx="8">
                  <c:v>0.18462958974358981</c:v>
                </c:pt>
                <c:pt idx="9">
                  <c:v>0.21151615384615391</c:v>
                </c:pt>
                <c:pt idx="10">
                  <c:v>0.24512435897435905</c:v>
                </c:pt>
                <c:pt idx="11">
                  <c:v>0.28713461538461543</c:v>
                </c:pt>
                <c:pt idx="12">
                  <c:v>0.33964743589743596</c:v>
                </c:pt>
                <c:pt idx="13">
                  <c:v>0.4052884615384616</c:v>
                </c:pt>
                <c:pt idx="14">
                  <c:v>0.48733974358974358</c:v>
                </c:pt>
                <c:pt idx="15">
                  <c:v>0.58990384615384617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AB78-47A5-A7E5-E1386D489F5F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'Non-competitive'!$BF$72:$BU$72</c:f>
              <c:numCache>
                <c:formatCode>General</c:formatCode>
                <c:ptCount val="16"/>
                <c:pt idx="0">
                  <c:v>7.9687499999999994E-2</c:v>
                </c:pt>
                <c:pt idx="1">
                  <c:v>0.10224158467232822</c:v>
                </c:pt>
                <c:pt idx="2">
                  <c:v>0.10788010584041027</c:v>
                </c:pt>
                <c:pt idx="3">
                  <c:v>0.11492825730051283</c:v>
                </c:pt>
                <c:pt idx="4">
                  <c:v>0.12373844662564105</c:v>
                </c:pt>
                <c:pt idx="5">
                  <c:v>0.13475118328205135</c:v>
                </c:pt>
                <c:pt idx="6">
                  <c:v>0.14851710410256416</c:v>
                </c:pt>
                <c:pt idx="7">
                  <c:v>0.16572450512820519</c:v>
                </c:pt>
                <c:pt idx="8">
                  <c:v>0.18723375641025647</c:v>
                </c:pt>
                <c:pt idx="9">
                  <c:v>0.21412032051282059</c:v>
                </c:pt>
                <c:pt idx="10">
                  <c:v>0.24772852564102571</c:v>
                </c:pt>
                <c:pt idx="11">
                  <c:v>0.28973878205128217</c:v>
                </c:pt>
                <c:pt idx="12">
                  <c:v>0.34225160256410259</c:v>
                </c:pt>
                <c:pt idx="13">
                  <c:v>0.40789262820512834</c:v>
                </c:pt>
                <c:pt idx="14">
                  <c:v>0.48994391025641032</c:v>
                </c:pt>
                <c:pt idx="15">
                  <c:v>0.59250801282051269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AB78-47A5-A7E5-E1386D489F5F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'Non-competitive'!$BF$73:$BU$73</c:f>
              <c:numCache>
                <c:formatCode>General</c:formatCode>
                <c:ptCount val="16"/>
                <c:pt idx="0">
                  <c:v>8.2942708333333337E-2</c:v>
                </c:pt>
                <c:pt idx="1">
                  <c:v>0.10549679300566155</c:v>
                </c:pt>
                <c:pt idx="2">
                  <c:v>0.1111353141737436</c:v>
                </c:pt>
                <c:pt idx="3">
                  <c:v>0.11818346563384617</c:v>
                </c:pt>
                <c:pt idx="4">
                  <c:v>0.12699365495897438</c:v>
                </c:pt>
                <c:pt idx="5">
                  <c:v>0.13800639161538464</c:v>
                </c:pt>
                <c:pt idx="6">
                  <c:v>0.15177231243589745</c:v>
                </c:pt>
                <c:pt idx="7">
                  <c:v>0.16897971346153851</c:v>
                </c:pt>
                <c:pt idx="8">
                  <c:v>0.19048896474358981</c:v>
                </c:pt>
                <c:pt idx="9">
                  <c:v>0.21737552884615391</c:v>
                </c:pt>
                <c:pt idx="10">
                  <c:v>0.25098373397435902</c:v>
                </c:pt>
                <c:pt idx="11">
                  <c:v>0.29299399038461543</c:v>
                </c:pt>
                <c:pt idx="12">
                  <c:v>0.34550681089743596</c:v>
                </c:pt>
                <c:pt idx="13">
                  <c:v>0.41114783653846165</c:v>
                </c:pt>
                <c:pt idx="14">
                  <c:v>0.49319911858974363</c:v>
                </c:pt>
                <c:pt idx="15">
                  <c:v>0.59576322115384617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AB78-47A5-A7E5-E1386D489F5F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'Non-competitive'!$BF$74:$BU$74</c:f>
              <c:numCache>
                <c:formatCode>General</c:formatCode>
                <c:ptCount val="16"/>
                <c:pt idx="0">
                  <c:v>8.7011718749999994E-2</c:v>
                </c:pt>
                <c:pt idx="1">
                  <c:v>0.1095658034223282</c:v>
                </c:pt>
                <c:pt idx="2">
                  <c:v>0.11520432459041027</c:v>
                </c:pt>
                <c:pt idx="3">
                  <c:v>0.12225247605051283</c:v>
                </c:pt>
                <c:pt idx="4">
                  <c:v>0.13106266537564104</c:v>
                </c:pt>
                <c:pt idx="5">
                  <c:v>0.1420754020320513</c:v>
                </c:pt>
                <c:pt idx="6">
                  <c:v>0.15584132285256411</c:v>
                </c:pt>
                <c:pt idx="7">
                  <c:v>0.17304872387820516</c:v>
                </c:pt>
                <c:pt idx="8">
                  <c:v>0.19455797516025641</c:v>
                </c:pt>
                <c:pt idx="9">
                  <c:v>0.22144453926282057</c:v>
                </c:pt>
                <c:pt idx="10">
                  <c:v>0.25505274439102571</c:v>
                </c:pt>
                <c:pt idx="11">
                  <c:v>0.29706300080128212</c:v>
                </c:pt>
                <c:pt idx="12">
                  <c:v>0.34957582131410259</c:v>
                </c:pt>
                <c:pt idx="13">
                  <c:v>0.41521684695512823</c:v>
                </c:pt>
                <c:pt idx="14">
                  <c:v>0.49726812900641032</c:v>
                </c:pt>
                <c:pt idx="15">
                  <c:v>0.5998322315705128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AB78-47A5-A7E5-E1386D489F5F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'Non-competitive'!$BF$75:$BU$75</c:f>
              <c:numCache>
                <c:formatCode>General</c:formatCode>
                <c:ptCount val="16"/>
                <c:pt idx="0">
                  <c:v>9.2097981770833337E-2</c:v>
                </c:pt>
                <c:pt idx="1">
                  <c:v>0.11465206644316153</c:v>
                </c:pt>
                <c:pt idx="2">
                  <c:v>0.12029058761124362</c:v>
                </c:pt>
                <c:pt idx="3">
                  <c:v>0.12733873907134616</c:v>
                </c:pt>
                <c:pt idx="4">
                  <c:v>0.13614892839647438</c:v>
                </c:pt>
                <c:pt idx="5">
                  <c:v>0.14716166505288464</c:v>
                </c:pt>
                <c:pt idx="6">
                  <c:v>0.16092758587339748</c:v>
                </c:pt>
                <c:pt idx="7">
                  <c:v>0.17813498689903851</c:v>
                </c:pt>
                <c:pt idx="8">
                  <c:v>0.19964423818108978</c:v>
                </c:pt>
                <c:pt idx="9">
                  <c:v>0.22653080228365391</c:v>
                </c:pt>
                <c:pt idx="10">
                  <c:v>0.26013900741185908</c:v>
                </c:pt>
                <c:pt idx="11">
                  <c:v>0.30214926382211549</c:v>
                </c:pt>
                <c:pt idx="12">
                  <c:v>0.35466208433493596</c:v>
                </c:pt>
                <c:pt idx="13">
                  <c:v>0.42030310997596165</c:v>
                </c:pt>
                <c:pt idx="14">
                  <c:v>0.50235439202724363</c:v>
                </c:pt>
                <c:pt idx="15">
                  <c:v>0.60491849459134606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AB78-47A5-A7E5-E1386D489F5F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'Non-competitive'!$BF$76:$BU$76</c:f>
              <c:numCache>
                <c:formatCode>General</c:formatCode>
                <c:ptCount val="16"/>
                <c:pt idx="0">
                  <c:v>9.8455810546874981E-2</c:v>
                </c:pt>
                <c:pt idx="1">
                  <c:v>0.1210098952192032</c:v>
                </c:pt>
                <c:pt idx="2">
                  <c:v>0.12664841638728527</c:v>
                </c:pt>
                <c:pt idx="3">
                  <c:v>0.13369656784738781</c:v>
                </c:pt>
                <c:pt idx="4">
                  <c:v>0.14250675717251604</c:v>
                </c:pt>
                <c:pt idx="5">
                  <c:v>0.15351949382892632</c:v>
                </c:pt>
                <c:pt idx="6">
                  <c:v>0.16728541464943913</c:v>
                </c:pt>
                <c:pt idx="7">
                  <c:v>0.18449281567508016</c:v>
                </c:pt>
                <c:pt idx="8">
                  <c:v>0.20600206695713144</c:v>
                </c:pt>
                <c:pt idx="9">
                  <c:v>0.23288863105969554</c:v>
                </c:pt>
                <c:pt idx="10">
                  <c:v>0.26649683618790071</c:v>
                </c:pt>
                <c:pt idx="11">
                  <c:v>0.30850709259815706</c:v>
                </c:pt>
                <c:pt idx="12">
                  <c:v>0.36101991311097759</c:v>
                </c:pt>
                <c:pt idx="13">
                  <c:v>0.42666093875200334</c:v>
                </c:pt>
                <c:pt idx="14">
                  <c:v>0.50871222080328538</c:v>
                </c:pt>
                <c:pt idx="15">
                  <c:v>0.6112763233673878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AB78-47A5-A7E5-E1386D489F5F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'Non-competitive'!$BF$77:$BU$77</c:f>
              <c:numCache>
                <c:formatCode>General</c:formatCode>
                <c:ptCount val="16"/>
                <c:pt idx="0">
                  <c:v>0.10640309651692707</c:v>
                </c:pt>
                <c:pt idx="1">
                  <c:v>0.12895718118925531</c:v>
                </c:pt>
                <c:pt idx="2">
                  <c:v>0.13459570235733737</c:v>
                </c:pt>
                <c:pt idx="3">
                  <c:v>0.14164385381743994</c:v>
                </c:pt>
                <c:pt idx="4">
                  <c:v>0.15045404314256813</c:v>
                </c:pt>
                <c:pt idx="5">
                  <c:v>0.16146677979897839</c:v>
                </c:pt>
                <c:pt idx="6">
                  <c:v>0.17523270061949123</c:v>
                </c:pt>
                <c:pt idx="7">
                  <c:v>0.19244010164513223</c:v>
                </c:pt>
                <c:pt idx="8">
                  <c:v>0.21394935292718353</c:v>
                </c:pt>
                <c:pt idx="9">
                  <c:v>0.24083591702974763</c:v>
                </c:pt>
                <c:pt idx="10">
                  <c:v>0.27444412215795277</c:v>
                </c:pt>
                <c:pt idx="11">
                  <c:v>0.31645437856820918</c:v>
                </c:pt>
                <c:pt idx="12">
                  <c:v>0.36896719908102965</c:v>
                </c:pt>
                <c:pt idx="13">
                  <c:v>0.4346082247220554</c:v>
                </c:pt>
                <c:pt idx="14">
                  <c:v>0.51665950677333738</c:v>
                </c:pt>
                <c:pt idx="15">
                  <c:v>0.61922360933743992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AB78-47A5-A7E5-E1386D489F5F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'Non-competitive'!$BF$78:$BU$78</c:f>
              <c:numCache>
                <c:formatCode>General</c:formatCode>
                <c:ptCount val="16"/>
                <c:pt idx="0">
                  <c:v>0.11633720397949217</c:v>
                </c:pt>
                <c:pt idx="1">
                  <c:v>0.13889128865182035</c:v>
                </c:pt>
                <c:pt idx="2">
                  <c:v>0.14452980981990243</c:v>
                </c:pt>
                <c:pt idx="3">
                  <c:v>0.15157796128000497</c:v>
                </c:pt>
                <c:pt idx="4">
                  <c:v>0.1603881506051332</c:v>
                </c:pt>
                <c:pt idx="5">
                  <c:v>0.17140088726154346</c:v>
                </c:pt>
                <c:pt idx="6">
                  <c:v>0.18516680808205632</c:v>
                </c:pt>
                <c:pt idx="7">
                  <c:v>0.20237420910769729</c:v>
                </c:pt>
                <c:pt idx="8">
                  <c:v>0.2238834603897486</c:v>
                </c:pt>
                <c:pt idx="9">
                  <c:v>0.25077002449231267</c:v>
                </c:pt>
                <c:pt idx="10">
                  <c:v>0.28437822962051784</c:v>
                </c:pt>
                <c:pt idx="11">
                  <c:v>0.32638848603077425</c:v>
                </c:pt>
                <c:pt idx="12">
                  <c:v>0.37890130654359472</c:v>
                </c:pt>
                <c:pt idx="13">
                  <c:v>0.44454233218462041</c:v>
                </c:pt>
                <c:pt idx="14">
                  <c:v>0.52659361423590245</c:v>
                </c:pt>
                <c:pt idx="15">
                  <c:v>0.62915771680000498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AB78-47A5-A7E5-E1386D489F5F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'Non-competitive'!$BF$79:$BU$79</c:f>
              <c:numCache>
                <c:formatCode>General</c:formatCode>
                <c:ptCount val="16"/>
                <c:pt idx="0">
                  <c:v>0.12875483830769854</c:v>
                </c:pt>
                <c:pt idx="1">
                  <c:v>0.15130892298002677</c:v>
                </c:pt>
                <c:pt idx="2">
                  <c:v>0.15694744414810882</c:v>
                </c:pt>
                <c:pt idx="3">
                  <c:v>0.16399559560821139</c:v>
                </c:pt>
                <c:pt idx="4">
                  <c:v>0.17280578493333956</c:v>
                </c:pt>
                <c:pt idx="5">
                  <c:v>0.18381852158974984</c:v>
                </c:pt>
                <c:pt idx="6">
                  <c:v>0.19758444241026266</c:v>
                </c:pt>
                <c:pt idx="7">
                  <c:v>0.21479184343590374</c:v>
                </c:pt>
                <c:pt idx="8">
                  <c:v>0.23630109471795499</c:v>
                </c:pt>
                <c:pt idx="9">
                  <c:v>0.26318765882051909</c:v>
                </c:pt>
                <c:pt idx="10">
                  <c:v>0.2967958639487242</c:v>
                </c:pt>
                <c:pt idx="11">
                  <c:v>0.33880612035898061</c:v>
                </c:pt>
                <c:pt idx="12">
                  <c:v>0.39131894087180108</c:v>
                </c:pt>
                <c:pt idx="13">
                  <c:v>0.45695996651282672</c:v>
                </c:pt>
                <c:pt idx="14">
                  <c:v>0.53901124856410876</c:v>
                </c:pt>
                <c:pt idx="15">
                  <c:v>0.6415753511282114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AB78-47A5-A7E5-E1386D489F5F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'Non-competitive'!$BF$80:$BU$80</c:f>
              <c:numCache>
                <c:formatCode>General</c:formatCode>
                <c:ptCount val="16"/>
                <c:pt idx="0">
                  <c:v>0.14427688121795654</c:v>
                </c:pt>
                <c:pt idx="1">
                  <c:v>0.16683096589028473</c:v>
                </c:pt>
                <c:pt idx="2">
                  <c:v>0.17246948705836679</c:v>
                </c:pt>
                <c:pt idx="3">
                  <c:v>0.17951763851846936</c:v>
                </c:pt>
                <c:pt idx="4">
                  <c:v>0.18832782784359758</c:v>
                </c:pt>
                <c:pt idx="5">
                  <c:v>0.19934056450000784</c:v>
                </c:pt>
                <c:pt idx="6">
                  <c:v>0.21310648532052071</c:v>
                </c:pt>
                <c:pt idx="7">
                  <c:v>0.23031388634616168</c:v>
                </c:pt>
                <c:pt idx="8">
                  <c:v>0.25182313762821296</c:v>
                </c:pt>
                <c:pt idx="9">
                  <c:v>0.27870970173077703</c:v>
                </c:pt>
                <c:pt idx="10">
                  <c:v>0.31231790685898225</c:v>
                </c:pt>
                <c:pt idx="11">
                  <c:v>0.35432816326923872</c:v>
                </c:pt>
                <c:pt idx="12">
                  <c:v>0.40684098378205913</c:v>
                </c:pt>
                <c:pt idx="13">
                  <c:v>0.47248200942308477</c:v>
                </c:pt>
                <c:pt idx="14">
                  <c:v>0.55453329147436681</c:v>
                </c:pt>
                <c:pt idx="15">
                  <c:v>0.65709739403846934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AB78-47A5-A7E5-E1386D489F5F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'Non-competitive'!$BF$81:$BU$81</c:f>
              <c:numCache>
                <c:formatCode>General</c:formatCode>
                <c:ptCount val="16"/>
                <c:pt idx="0">
                  <c:v>0.16367943485577896</c:v>
                </c:pt>
                <c:pt idx="1">
                  <c:v>0.18623351952810718</c:v>
                </c:pt>
                <c:pt idx="2">
                  <c:v>0.19187204069618924</c:v>
                </c:pt>
                <c:pt idx="3">
                  <c:v>0.19892019215629178</c:v>
                </c:pt>
                <c:pt idx="4">
                  <c:v>0.20773038148141998</c:v>
                </c:pt>
                <c:pt idx="5">
                  <c:v>0.21874311813783026</c:v>
                </c:pt>
                <c:pt idx="6">
                  <c:v>0.23250903895834313</c:v>
                </c:pt>
                <c:pt idx="7">
                  <c:v>0.2497164399839841</c:v>
                </c:pt>
                <c:pt idx="8">
                  <c:v>0.27122569126603541</c:v>
                </c:pt>
                <c:pt idx="9">
                  <c:v>0.29811225536859948</c:v>
                </c:pt>
                <c:pt idx="10">
                  <c:v>0.3317204604968047</c:v>
                </c:pt>
                <c:pt idx="11">
                  <c:v>0.37373071690706106</c:v>
                </c:pt>
                <c:pt idx="12">
                  <c:v>0.42624353741988147</c:v>
                </c:pt>
                <c:pt idx="13">
                  <c:v>0.49188456306090722</c:v>
                </c:pt>
                <c:pt idx="14">
                  <c:v>0.5739358451121892</c:v>
                </c:pt>
                <c:pt idx="15">
                  <c:v>0.67649994767629174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AB78-47A5-A7E5-E1386D489F5F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'Non-competitive'!$BF$82:$BU$82</c:f>
              <c:numCache>
                <c:formatCode>General</c:formatCode>
                <c:ptCount val="16"/>
                <c:pt idx="0">
                  <c:v>0.18793262690305704</c:v>
                </c:pt>
                <c:pt idx="1">
                  <c:v>0.21048671157538523</c:v>
                </c:pt>
                <c:pt idx="2">
                  <c:v>0.21612523274346729</c:v>
                </c:pt>
                <c:pt idx="3">
                  <c:v>0.22317338420356989</c:v>
                </c:pt>
                <c:pt idx="4">
                  <c:v>0.23198357352869808</c:v>
                </c:pt>
                <c:pt idx="5">
                  <c:v>0.24299631018510831</c:v>
                </c:pt>
                <c:pt idx="6">
                  <c:v>0.25676223100562112</c:v>
                </c:pt>
                <c:pt idx="7">
                  <c:v>0.27396963203126218</c:v>
                </c:pt>
                <c:pt idx="8">
                  <c:v>0.29547888331331346</c:v>
                </c:pt>
                <c:pt idx="9">
                  <c:v>0.32236544741587764</c:v>
                </c:pt>
                <c:pt idx="10">
                  <c:v>0.3559736525440827</c:v>
                </c:pt>
                <c:pt idx="11">
                  <c:v>0.39798390895433911</c:v>
                </c:pt>
                <c:pt idx="12">
                  <c:v>0.45049672946715963</c:v>
                </c:pt>
                <c:pt idx="13">
                  <c:v>0.51613775510818527</c:v>
                </c:pt>
                <c:pt idx="14">
                  <c:v>0.59818903715946714</c:v>
                </c:pt>
                <c:pt idx="15">
                  <c:v>0.70075313972356978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AB78-47A5-A7E5-E1386D489F5F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'Non-competitive'!$BF$83:$BU$83</c:f>
              <c:numCache>
                <c:formatCode>General</c:formatCode>
                <c:ptCount val="16"/>
                <c:pt idx="0">
                  <c:v>0.21824911696215457</c:v>
                </c:pt>
                <c:pt idx="1">
                  <c:v>0.24080320163448282</c:v>
                </c:pt>
                <c:pt idx="2">
                  <c:v>0.24644172280256482</c:v>
                </c:pt>
                <c:pt idx="3">
                  <c:v>0.25348987426266745</c:v>
                </c:pt>
                <c:pt idx="4">
                  <c:v>0.26230006358779567</c:v>
                </c:pt>
                <c:pt idx="5">
                  <c:v>0.2733128002442059</c:v>
                </c:pt>
                <c:pt idx="6">
                  <c:v>0.28707872106471871</c:v>
                </c:pt>
                <c:pt idx="7">
                  <c:v>0.30428612209035977</c:v>
                </c:pt>
                <c:pt idx="8">
                  <c:v>0.3257953733724111</c:v>
                </c:pt>
                <c:pt idx="9">
                  <c:v>0.35268193747497512</c:v>
                </c:pt>
                <c:pt idx="10">
                  <c:v>0.38629014260318029</c:v>
                </c:pt>
                <c:pt idx="11">
                  <c:v>0.42830039901343675</c:v>
                </c:pt>
                <c:pt idx="12">
                  <c:v>0.48081321952625711</c:v>
                </c:pt>
                <c:pt idx="13">
                  <c:v>0.54645424516728291</c:v>
                </c:pt>
                <c:pt idx="14">
                  <c:v>0.62850552721856479</c:v>
                </c:pt>
                <c:pt idx="15">
                  <c:v>0.73106962978266732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AB78-47A5-A7E5-E1386D489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Competitive!$X$21:$X$260</c:f>
              <c:numCache>
                <c:formatCode>General</c:formatCode>
                <c:ptCount val="240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  <c:pt idx="15">
                  <c:v>10.42889693766659</c:v>
                </c:pt>
                <c:pt idx="16">
                  <c:v>10.250724030253298</c:v>
                </c:pt>
                <c:pt idx="17">
                  <c:v>10.036390143542041</c:v>
                </c:pt>
                <c:pt idx="18">
                  <c:v>9.7807560710730161</c:v>
                </c:pt>
                <c:pt idx="19">
                  <c:v>9.4789611277220001</c:v>
                </c:pt>
                <c:pt idx="20">
                  <c:v>9.1269353097830876</c:v>
                </c:pt>
                <c:pt idx="21">
                  <c:v>8.7220407884732492</c:v>
                </c:pt>
                <c:pt idx="22">
                  <c:v>8.2637870083975482</c:v>
                </c:pt>
                <c:pt idx="23">
                  <c:v>7.7545119300678378</c:v>
                </c:pt>
                <c:pt idx="24">
                  <c:v>7.1998755984390792</c:v>
                </c:pt>
                <c:pt idx="25">
                  <c:v>6.6089955589202303</c:v>
                </c:pt>
                <c:pt idx="26">
                  <c:v>5.9940910529622142</c:v>
                </c:pt>
                <c:pt idx="27">
                  <c:v>5.3696026501237633</c:v>
                </c:pt>
                <c:pt idx="28">
                  <c:v>4.7508937382104177</c:v>
                </c:pt>
                <c:pt idx="29">
                  <c:v>4.1527687057828588</c:v>
                </c:pt>
                <c:pt idx="30">
                  <c:v>9.8496995756786596</c:v>
                </c:pt>
                <c:pt idx="31">
                  <c:v>9.6906168020073338</c:v>
                </c:pt>
                <c:pt idx="32">
                  <c:v>9.4988466296143503</c:v>
                </c:pt>
                <c:pt idx="33">
                  <c:v>9.2695496747039243</c:v>
                </c:pt>
                <c:pt idx="34">
                  <c:v>8.9980399788733951</c:v>
                </c:pt>
                <c:pt idx="35">
                  <c:v>8.6802297010579501</c:v>
                </c:pt>
                <c:pt idx="36">
                  <c:v>8.3132023864727511</c:v>
                </c:pt>
                <c:pt idx="37">
                  <c:v>7.8958744888056396</c:v>
                </c:pt>
                <c:pt idx="38">
                  <c:v>7.429657726701449</c:v>
                </c:pt>
                <c:pt idx="39">
                  <c:v>6.9189878630996118</c:v>
                </c:pt>
                <c:pt idx="40">
                  <c:v>6.3715596353153465</c:v>
                </c:pt>
                <c:pt idx="41">
                  <c:v>5.7981270603627522</c:v>
                </c:pt>
                <c:pt idx="42">
                  <c:v>5.211806766486645</c:v>
                </c:pt>
                <c:pt idx="43">
                  <c:v>4.626947012646891</c:v>
                </c:pt>
                <c:pt idx="44">
                  <c:v>4.0577544606809273</c:v>
                </c:pt>
                <c:pt idx="45">
                  <c:v>9.2103004884690822</c:v>
                </c:pt>
                <c:pt idx="46">
                  <c:v>9.0710552475073367</c:v>
                </c:pt>
                <c:pt idx="47">
                  <c:v>8.9028096676054798</c:v>
                </c:pt>
                <c:pt idx="48">
                  <c:v>8.7010803390606863</c:v>
                </c:pt>
                <c:pt idx="49">
                  <c:v>8.4614205095168007</c:v>
                </c:pt>
                <c:pt idx="50">
                  <c:v>8.1797934267344861</c:v>
                </c:pt>
                <c:pt idx="51">
                  <c:v>7.853069751536597</c:v>
                </c:pt>
                <c:pt idx="52">
                  <c:v>7.4796235692563302</c:v>
                </c:pt>
                <c:pt idx="53">
                  <c:v>7.0599604080870808</c:v>
                </c:pt>
                <c:pt idx="54">
                  <c:v>6.5972651403638611</c:v>
                </c:pt>
                <c:pt idx="55">
                  <c:v>6.0977247363948672</c:v>
                </c:pt>
                <c:pt idx="56">
                  <c:v>5.570483258652696</c:v>
                </c:pt>
                <c:pt idx="57">
                  <c:v>5.0271417353865164</c:v>
                </c:pt>
                <c:pt idx="58">
                  <c:v>4.4808210601307179</c:v>
                </c:pt>
                <c:pt idx="59">
                  <c:v>3.9449307508188474</c:v>
                </c:pt>
                <c:pt idx="60">
                  <c:v>8.5190282749061321</c:v>
                </c:pt>
                <c:pt idx="61">
                  <c:v>8.3997652126574618</c:v>
                </c:pt>
                <c:pt idx="62">
                  <c:v>8.255301474848233</c:v>
                </c:pt>
                <c:pt idx="63">
                  <c:v>8.0815625803466347</c:v>
                </c:pt>
                <c:pt idx="64">
                  <c:v>7.8744091610171587</c:v>
                </c:pt>
                <c:pt idx="65">
                  <c:v>7.6299379165980046</c:v>
                </c:pt>
                <c:pt idx="66">
                  <c:v>7.3448980596302311</c:v>
                </c:pt>
                <c:pt idx="67">
                  <c:v>7.0172111122381269</c:v>
                </c:pt>
                <c:pt idx="68">
                  <c:v>6.6465478701188117</c:v>
                </c:pt>
                <c:pt idx="69">
                  <c:v>6.2348745604152827</c:v>
                </c:pt>
                <c:pt idx="70">
                  <c:v>5.7868433072755838</c:v>
                </c:pt>
                <c:pt idx="71">
                  <c:v>5.3098897356288717</c:v>
                </c:pt>
                <c:pt idx="72">
                  <c:v>4.8139323331933657</c:v>
                </c:pt>
                <c:pt idx="73">
                  <c:v>4.3106500377980108</c:v>
                </c:pt>
                <c:pt idx="74">
                  <c:v>3.8124275927416442</c:v>
                </c:pt>
                <c:pt idx="75">
                  <c:v>7.7883429565619595</c:v>
                </c:pt>
                <c:pt idx="76">
                  <c:v>7.6885412958161172</c:v>
                </c:pt>
                <c:pt idx="77">
                  <c:v>7.5673293700644866</c:v>
                </c:pt>
                <c:pt idx="78">
                  <c:v>7.4210851114151106</c:v>
                </c:pt>
                <c:pt idx="79">
                  <c:v>7.2460412035620694</c:v>
                </c:pt>
                <c:pt idx="80">
                  <c:v>7.0385160675062277</c:v>
                </c:pt>
                <c:pt idx="81">
                  <c:v>6.7952479311825931</c:v>
                </c:pt>
                <c:pt idx="82">
                  <c:v>6.5138307524277339</c:v>
                </c:pt>
                <c:pt idx="83">
                  <c:v>6.1932243972721324</c:v>
                </c:pt>
                <c:pt idx="84">
                  <c:v>5.8342755161709485</c:v>
                </c:pt>
                <c:pt idx="85">
                  <c:v>5.440148203519021</c:v>
                </c:pt>
                <c:pt idx="86">
                  <c:v>5.0165404242143632</c:v>
                </c:pt>
                <c:pt idx="87">
                  <c:v>4.5715723928279148</c:v>
                </c:pt>
                <c:pt idx="88">
                  <c:v>4.115288825736596</c:v>
                </c:pt>
                <c:pt idx="89">
                  <c:v>3.6588114391513926</c:v>
                </c:pt>
                <c:pt idx="90">
                  <c:v>7.0341821717837583</c:v>
                </c:pt>
                <c:pt idx="91">
                  <c:v>6.952671574392328</c:v>
                </c:pt>
                <c:pt idx="92">
                  <c:v>6.8534018817852953</c:v>
                </c:pt>
                <c:pt idx="93">
                  <c:v>6.7332312062145503</c:v>
                </c:pt>
                <c:pt idx="94">
                  <c:v>6.5888170506880819</c:v>
                </c:pt>
                <c:pt idx="95">
                  <c:v>6.41678331328119</c:v>
                </c:pt>
                <c:pt idx="96">
                  <c:v>6.2139750284124995</c:v>
                </c:pt>
                <c:pt idx="97">
                  <c:v>5.9778074621483608</c:v>
                </c:pt>
                <c:pt idx="98">
                  <c:v>5.7066974170046514</c:v>
                </c:pt>
                <c:pt idx="99">
                  <c:v>5.4005359295109301</c:v>
                </c:pt>
                <c:pt idx="100">
                  <c:v>5.0611272213609233</c:v>
                </c:pt>
                <c:pt idx="101">
                  <c:v>4.6924897592673442</c:v>
                </c:pt>
                <c:pt idx="102">
                  <c:v>4.3009080613814863</c:v>
                </c:pt>
                <c:pt idx="103">
                  <c:v>3.8946538051311279</c:v>
                </c:pt>
                <c:pt idx="104">
                  <c:v>3.4833651072820584</c:v>
                </c:pt>
                <c:pt idx="105">
                  <c:v>6.274693331603447</c:v>
                </c:pt>
                <c:pt idx="106">
                  <c:v>6.2097528403727917</c:v>
                </c:pt>
                <c:pt idx="107">
                  <c:v>6.1304433857325886</c:v>
                </c:pt>
                <c:pt idx="108">
                  <c:v>6.0341106417931112</c:v>
                </c:pt>
                <c:pt idx="109">
                  <c:v>5.9178701366872071</c:v>
                </c:pt>
                <c:pt idx="110">
                  <c:v>5.7787192970219081</c:v>
                </c:pt>
                <c:pt idx="111">
                  <c:v>5.6137203443744017</c:v>
                </c:pt>
                <c:pt idx="112">
                  <c:v>5.4202652625842713</c:v>
                </c:pt>
                <c:pt idx="113">
                  <c:v>5.1964221149916181</c:v>
                </c:pt>
                <c:pt idx="114">
                  <c:v>4.941341114607301</c:v>
                </c:pt>
                <c:pt idx="115">
                  <c:v>4.6556702712894733</c:v>
                </c:pt>
                <c:pt idx="116">
                  <c:v>4.3419005942915678</c:v>
                </c:pt>
                <c:pt idx="117">
                  <c:v>4.0045421121017757</c:v>
                </c:pt>
                <c:pt idx="118">
                  <c:v>3.6500395776926537</c:v>
                </c:pt>
                <c:pt idx="119">
                  <c:v>3.2863805721085217</c:v>
                </c:pt>
                <c:pt idx="120">
                  <c:v>5.528539739710677</c:v>
                </c:pt>
                <c:pt idx="121">
                  <c:v>5.4780635859909887</c:v>
                </c:pt>
                <c:pt idx="122">
                  <c:v>5.4162499163258806</c:v>
                </c:pt>
                <c:pt idx="123">
                  <c:v>5.3409172532374676</c:v>
                </c:pt>
                <c:pt idx="124">
                  <c:v>5.2496479328661545</c:v>
                </c:pt>
                <c:pt idx="125">
                  <c:v>5.1398561234835274</c:v>
                </c:pt>
                <c:pt idx="126">
                  <c:v>5.0089098944740771</c:v>
                </c:pt>
                <c:pt idx="127">
                  <c:v>4.8543202248941402</c:v>
                </c:pt>
                <c:pt idx="128">
                  <c:v>4.6740033859337933</c:v>
                </c:pt>
                <c:pt idx="129">
                  <c:v>4.4666095398880525</c:v>
                </c:pt>
                <c:pt idx="130">
                  <c:v>4.2318889855063224</c:v>
                </c:pt>
                <c:pt idx="131">
                  <c:v>3.971040983042557</c:v>
                </c:pt>
                <c:pt idx="132">
                  <c:v>3.6869663612328538</c:v>
                </c:pt>
                <c:pt idx="133">
                  <c:v>3.3843366022865391</c:v>
                </c:pt>
                <c:pt idx="134">
                  <c:v>3.0694112984131214</c:v>
                </c:pt>
                <c:pt idx="135">
                  <c:v>4.8131034891297899</c:v>
                </c:pt>
                <c:pt idx="136">
                  <c:v>4.7748008051048725</c:v>
                </c:pt>
                <c:pt idx="137">
                  <c:v>4.7277712922453627</c:v>
                </c:pt>
                <c:pt idx="138">
                  <c:v>4.670271357734701</c:v>
                </c:pt>
                <c:pt idx="139">
                  <c:v>4.6003338338408062</c:v>
                </c:pt>
                <c:pt idx="140">
                  <c:v>4.5158033850324664</c:v>
                </c:pt>
                <c:pt idx="141">
                  <c:v>4.4144107111219038</c:v>
                </c:pt>
                <c:pt idx="142">
                  <c:v>4.2938978835067028</c:v>
                </c:pt>
                <c:pt idx="143">
                  <c:v>4.1522045894694424</c:v>
                </c:pt>
                <c:pt idx="144">
                  <c:v>3.9877174396123043</c:v>
                </c:pt>
                <c:pt idx="145">
                  <c:v>3.7995702552373491</c:v>
                </c:pt>
                <c:pt idx="146">
                  <c:v>3.587962649990426</c:v>
                </c:pt>
                <c:pt idx="147">
                  <c:v>3.3544410938877864</c:v>
                </c:pt>
                <c:pt idx="148">
                  <c:v>3.1020694308776795</c:v>
                </c:pt>
                <c:pt idx="149">
                  <c:v>2.8354159761044069</c:v>
                </c:pt>
                <c:pt idx="150">
                  <c:v>4.142942126285373</c:v>
                </c:pt>
                <c:pt idx="151">
                  <c:v>4.1145316818939488</c:v>
                </c:pt>
                <c:pt idx="152">
                  <c:v>4.0795619178125166</c:v>
                </c:pt>
                <c:pt idx="153">
                  <c:v>4.0366768316744563</c:v>
                </c:pt>
                <c:pt idx="154">
                  <c:v>3.9843219485377559</c:v>
                </c:pt>
                <c:pt idx="155">
                  <c:v>3.9207576550005006</c:v>
                </c:pt>
                <c:pt idx="156">
                  <c:v>3.8440986223060856</c:v>
                </c:pt>
                <c:pt idx="157">
                  <c:v>3.7523897630624155</c:v>
                </c:pt>
                <c:pt idx="158">
                  <c:v>3.643728975271924</c:v>
                </c:pt>
                <c:pt idx="159">
                  <c:v>3.5164435805596921</c:v>
                </c:pt>
                <c:pt idx="160">
                  <c:v>3.3693191902861708</c:v>
                </c:pt>
                <c:pt idx="161">
                  <c:v>3.2018657209159636</c:v>
                </c:pt>
                <c:pt idx="162">
                  <c:v>3.0145864337169295</c:v>
                </c:pt>
                <c:pt idx="163">
                  <c:v>2.8091966718693122</c:v>
                </c:pt>
                <c:pt idx="164">
                  <c:v>2.5887277196903731</c:v>
                </c:pt>
                <c:pt idx="165">
                  <c:v>3.5287730727470135</c:v>
                </c:pt>
                <c:pt idx="166">
                  <c:v>3.5081406854367176</c:v>
                </c:pt>
                <c:pt idx="167">
                  <c:v>3.4826870269908237</c:v>
                </c:pt>
                <c:pt idx="168">
                  <c:v>3.4513847021797917</c:v>
                </c:pt>
                <c:pt idx="169">
                  <c:v>3.4130392868716943</c:v>
                </c:pt>
                <c:pt idx="170">
                  <c:v>3.3662892965554532</c:v>
                </c:pt>
                <c:pt idx="171">
                  <c:v>3.3096224936981167</c:v>
                </c:pt>
                <c:pt idx="172">
                  <c:v>3.2414165638082761</c:v>
                </c:pt>
                <c:pt idx="173">
                  <c:v>3.1600131574240744</c:v>
                </c:pt>
                <c:pt idx="174">
                  <c:v>3.0638335688891698</c:v>
                </c:pt>
                <c:pt idx="175">
                  <c:v>2.9515405416538938</c:v>
                </c:pt>
                <c:pt idx="176">
                  <c:v>2.8222424962594439</c:v>
                </c:pt>
                <c:pt idx="177">
                  <c:v>2.6757233343725368</c:v>
                </c:pt>
                <c:pt idx="178">
                  <c:v>2.5126644004964795</c:v>
                </c:pt>
                <c:pt idx="179">
                  <c:v>2.3348098724713719</c:v>
                </c:pt>
                <c:pt idx="180">
                  <c:v>2.9770992366412217</c:v>
                </c:pt>
                <c:pt idx="181">
                  <c:v>2.9624003038359286</c:v>
                </c:pt>
                <c:pt idx="182">
                  <c:v>2.9442294989147868</c:v>
                </c:pt>
                <c:pt idx="183">
                  <c:v>2.9218270784070421</c:v>
                </c:pt>
                <c:pt idx="184">
                  <c:v>2.8942989500049277</c:v>
                </c:pt>
                <c:pt idx="185">
                  <c:v>2.8606097419462975</c:v>
                </c:pt>
                <c:pt idx="186">
                  <c:v>2.8195853015278045</c:v>
                </c:pt>
                <c:pt idx="187">
                  <c:v>2.7699303104441215</c:v>
                </c:pt>
                <c:pt idx="188">
                  <c:v>2.7102680197336131</c:v>
                </c:pt>
                <c:pt idx="189">
                  <c:v>2.6392096905713478</c:v>
                </c:pt>
                <c:pt idx="190">
                  <c:v>2.5554602539098847</c:v>
                </c:pt>
                <c:pt idx="191">
                  <c:v>2.4579627910242459</c:v>
                </c:pt>
                <c:pt idx="192">
                  <c:v>2.3460766257082883</c:v>
                </c:pt>
                <c:pt idx="193">
                  <c:v>2.2197719419246043</c:v>
                </c:pt>
                <c:pt idx="194">
                  <c:v>2.0798097044529995</c:v>
                </c:pt>
                <c:pt idx="195">
                  <c:v>2.490421455938697</c:v>
                </c:pt>
                <c:pt idx="196">
                  <c:v>2.4801271860095389</c:v>
                </c:pt>
                <c:pt idx="197">
                  <c:v>2.4673784104389083</c:v>
                </c:pt>
                <c:pt idx="198">
                  <c:v>2.4516255770552982</c:v>
                </c:pt>
                <c:pt idx="199">
                  <c:v>2.4322151574947006</c:v>
                </c:pt>
                <c:pt idx="200">
                  <c:v>2.408380120732597</c:v>
                </c:pt>
                <c:pt idx="201">
                  <c:v>2.3792353096249821</c:v>
                </c:pt>
                <c:pt idx="202">
                  <c:v>2.3437814647973902</c:v>
                </c:pt>
                <c:pt idx="203">
                  <c:v>2.3009228613644601</c:v>
                </c:pt>
                <c:pt idx="204">
                  <c:v>2.2495045524364046</c:v>
                </c:pt>
                <c:pt idx="205">
                  <c:v>2.1883755105096943</c:v>
                </c:pt>
                <c:pt idx="206">
                  <c:v>2.1164827021054857</c:v>
                </c:pt>
                <c:pt idx="207">
                  <c:v>2.0329973231466827</c:v>
                </c:pt>
                <c:pt idx="208">
                  <c:v>1.937467255791808</c:v>
                </c:pt>
                <c:pt idx="209">
                  <c:v>1.8299793785916618</c:v>
                </c:pt>
                <c:pt idx="210">
                  <c:v>2.0678685047720045</c:v>
                </c:pt>
                <c:pt idx="211">
                  <c:v>2.0607661822985466</c:v>
                </c:pt>
                <c:pt idx="212">
                  <c:v>2.0519565932259125</c:v>
                </c:pt>
                <c:pt idx="213">
                  <c:v>2.0410499632022239</c:v>
                </c:pt>
                <c:pt idx="214">
                  <c:v>2.0275786438130825</c:v>
                </c:pt>
                <c:pt idx="215">
                  <c:v>2.0109875169319547</c:v>
                </c:pt>
                <c:pt idx="216">
                  <c:v>1.9906265693517975</c:v>
                </c:pt>
                <c:pt idx="217">
                  <c:v>1.9657479398095519</c:v>
                </c:pt>
                <c:pt idx="218">
                  <c:v>1.9355106930001926</c:v>
                </c:pt>
                <c:pt idx="219">
                  <c:v>1.898997581751954</c:v>
                </c:pt>
                <c:pt idx="220">
                  <c:v>1.8552488517891519</c:v>
                </c:pt>
                <c:pt idx="221">
                  <c:v>1.8033182414373128</c:v>
                </c:pt>
                <c:pt idx="222">
                  <c:v>1.7423550184507584</c:v>
                </c:pt>
                <c:pt idx="223">
                  <c:v>1.6717123482378644</c:v>
                </c:pt>
                <c:pt idx="224">
                  <c:v>1.5910759041777636</c:v>
                </c:pt>
                <c:pt idx="225">
                  <c:v>1.7060367454068244</c:v>
                </c:pt>
                <c:pt idx="226">
                  <c:v>1.7011995637949837</c:v>
                </c:pt>
                <c:pt idx="227">
                  <c:v>1.6951915240423798</c:v>
                </c:pt>
                <c:pt idx="228">
                  <c:v>1.6877408884982084</c:v>
                </c:pt>
                <c:pt idx="229">
                  <c:v>1.6785191910021688</c:v>
                </c:pt>
                <c:pt idx="230">
                  <c:v>1.6671328204250488</c:v>
                </c:pt>
                <c:pt idx="231">
                  <c:v>1.6531152691496926</c:v>
                </c:pt>
                <c:pt idx="232">
                  <c:v>1.6359213693918624</c:v>
                </c:pt>
                <c:pt idx="233">
                  <c:v>1.6149255049722429</c:v>
                </c:pt>
                <c:pt idx="234">
                  <c:v>1.5894265830293828</c:v>
                </c:pt>
                <c:pt idx="235">
                  <c:v>1.5586633717169749</c:v>
                </c:pt>
                <c:pt idx="236">
                  <c:v>1.5218444161741047</c:v>
                </c:pt>
                <c:pt idx="237">
                  <c:v>1.478196714478542</c:v>
                </c:pt>
                <c:pt idx="238">
                  <c:v>1.4270360606510817</c:v>
                </c:pt>
                <c:pt idx="239">
                  <c:v>1.3678587637367461</c:v>
                </c:pt>
              </c:numCache>
            </c:numRef>
          </c:xVal>
          <c:yVal>
            <c:numRef>
              <c:f>Competitive!$Y$21:$Y$260</c:f>
              <c:numCache>
                <c:formatCode>General</c:formatCode>
                <c:ptCount val="240"/>
                <c:pt idx="0">
                  <c:v>9.8238258051454412</c:v>
                </c:pt>
                <c:pt idx="1">
                  <c:v>9.7932943630898528</c:v>
                </c:pt>
                <c:pt idx="2">
                  <c:v>9.7553959019128733</c:v>
                </c:pt>
                <c:pt idx="3">
                  <c:v>9.7084333235200209</c:v>
                </c:pt>
                <c:pt idx="4">
                  <c:v>9.6503621425556574</c:v>
                </c:pt>
                <c:pt idx="5">
                  <c:v>9.5787428489405464</c:v>
                </c:pt>
                <c:pt idx="6">
                  <c:v>9.4906998807940308</c:v>
                </c:pt>
                <c:pt idx="7">
                  <c:v>9.3828963235883069</c:v>
                </c:pt>
                <c:pt idx="8">
                  <c:v>9.2515376408991283</c:v>
                </c:pt>
                <c:pt idx="9">
                  <c:v>9.0924225071228832</c:v>
                </c:pt>
                <c:pt idx="10">
                  <c:v>8.9010632534907028</c:v>
                </c:pt>
                <c:pt idx="11">
                  <c:v>8.6729007622259449</c:v>
                </c:pt>
                <c:pt idx="12">
                  <c:v>8.4036359481515692</c:v>
                </c:pt>
                <c:pt idx="13">
                  <c:v>8.0896884417316652</c:v>
                </c:pt>
                <c:pt idx="14">
                  <c:v>7.7287691024168952</c:v>
                </c:pt>
                <c:pt idx="15">
                  <c:v>9.3306128104134327</c:v>
                </c:pt>
                <c:pt idx="16">
                  <c:v>9.1880825459995172</c:v>
                </c:pt>
                <c:pt idx="17">
                  <c:v>9.0159284374961768</c:v>
                </c:pt>
                <c:pt idx="18">
                  <c:v>8.8096001778596449</c:v>
                </c:pt>
                <c:pt idx="19">
                  <c:v>8.5646005720557294</c:v>
                </c:pt>
                <c:pt idx="20">
                  <c:v>8.2768704321752899</c:v>
                </c:pt>
                <c:pt idx="21">
                  <c:v>7.9432987661826315</c:v>
                </c:pt>
                <c:pt idx="22">
                  <c:v>7.5623306148370073</c:v>
                </c:pt>
                <c:pt idx="23">
                  <c:v>7.1346027138584134</c:v>
                </c:pt>
                <c:pt idx="24">
                  <c:v>6.6634911560388543</c:v>
                </c:pt>
                <c:pt idx="25">
                  <c:v>6.1554231031514517</c:v>
                </c:pt>
                <c:pt idx="26">
                  <c:v>5.6198094205084548</c:v>
                </c:pt>
                <c:pt idx="27">
                  <c:v>5.0685139643549766</c:v>
                </c:pt>
                <c:pt idx="28">
                  <c:v>4.5148841737747967</c:v>
                </c:pt>
                <c:pt idx="29">
                  <c:v>3.9724937210822819</c:v>
                </c:pt>
                <c:pt idx="30">
                  <c:v>9.2149518126017664</c:v>
                </c:pt>
                <c:pt idx="31">
                  <c:v>9.0482896525373615</c:v>
                </c:pt>
                <c:pt idx="32">
                  <c:v>8.848252142195193</c:v>
                </c:pt>
                <c:pt idx="33">
                  <c:v>8.6103087313359232</c:v>
                </c:pt>
                <c:pt idx="34">
                  <c:v>8.3302904722818454</c:v>
                </c:pt>
                <c:pt idx="35">
                  <c:v>8.0048793224397503</c:v>
                </c:pt>
                <c:pt idx="36">
                  <c:v>7.632202665275293</c:v>
                </c:pt>
                <c:pt idx="37">
                  <c:v>7.2124712184719586</c:v>
                </c:pt>
                <c:pt idx="38">
                  <c:v>6.748552138191501</c:v>
                </c:pt>
                <c:pt idx="39">
                  <c:v>6.2463329684261852</c:v>
                </c:pt>
                <c:pt idx="40">
                  <c:v>5.7147288685695861</c:v>
                </c:pt>
                <c:pt idx="41">
                  <c:v>5.1652344991621559</c:v>
                </c:pt>
                <c:pt idx="42">
                  <c:v>4.6110237004377392</c:v>
                </c:pt>
                <c:pt idx="43">
                  <c:v>4.0657266704161579</c:v>
                </c:pt>
                <c:pt idx="44">
                  <c:v>3.5421159135783893</c:v>
                </c:pt>
                <c:pt idx="45">
                  <c:v>9.0743463699367091</c:v>
                </c:pt>
                <c:pt idx="46">
                  <c:v>8.8794187759510326</c:v>
                </c:pt>
                <c:pt idx="47">
                  <c:v>8.6472280363840817</c:v>
                </c:pt>
                <c:pt idx="48">
                  <c:v>8.3735255645945177</c:v>
                </c:pt>
                <c:pt idx="49">
                  <c:v>8.0548355198811059</c:v>
                </c:pt>
                <c:pt idx="50">
                  <c:v>7.6890368661689417</c:v>
                </c:pt>
                <c:pt idx="51">
                  <c:v>7.2760006185472248</c:v>
                </c:pt>
                <c:pt idx="52">
                  <c:v>6.81818064111848</c:v>
                </c:pt>
                <c:pt idx="53">
                  <c:v>6.3210173994462</c:v>
                </c:pt>
                <c:pt idx="54">
                  <c:v>5.7930046625029092</c:v>
                </c:pt>
                <c:pt idx="55">
                  <c:v>5.2453099111513612</c:v>
                </c:pt>
                <c:pt idx="56">
                  <c:v>4.6909343588752304</c:v>
                </c:pt>
                <c:pt idx="57">
                  <c:v>4.1435242481423193</c:v>
                </c:pt>
                <c:pt idx="58">
                  <c:v>3.6160535645927059</c:v>
                </c:pt>
                <c:pt idx="59">
                  <c:v>3.1196406949940112</c:v>
                </c:pt>
                <c:pt idx="60">
                  <c:v>8.9045106125376083</c:v>
                </c:pt>
                <c:pt idx="61">
                  <c:v>8.6769922209401624</c:v>
                </c:pt>
                <c:pt idx="62">
                  <c:v>8.4084381140935154</c:v>
                </c:pt>
                <c:pt idx="63">
                  <c:v>8.0952516685224989</c:v>
                </c:pt>
                <c:pt idx="64">
                  <c:v>7.7351173208981665</c:v>
                </c:pt>
                <c:pt idx="65">
                  <c:v>7.3276356582709576</c:v>
                </c:pt>
                <c:pt idx="66">
                  <c:v>6.8749265425310666</c:v>
                </c:pt>
                <c:pt idx="67">
                  <c:v>6.3820632340215857</c:v>
                </c:pt>
                <c:pt idx="68">
                  <c:v>5.8571863123213541</c:v>
                </c:pt>
                <c:pt idx="69">
                  <c:v>5.3111802912927786</c:v>
                </c:pt>
                <c:pt idx="70">
                  <c:v>4.7568851496963971</c:v>
                </c:pt>
                <c:pt idx="71">
                  <c:v>4.2079392983746597</c:v>
                </c:pt>
                <c:pt idx="72">
                  <c:v>3.6774638734882261</c:v>
                </c:pt>
                <c:pt idx="73">
                  <c:v>3.1768503540572151</c:v>
                </c:pt>
                <c:pt idx="74">
                  <c:v>2.7148793605099866</c:v>
                </c:pt>
                <c:pt idx="75">
                  <c:v>8.7009515036400682</c:v>
                </c:pt>
                <c:pt idx="76">
                  <c:v>8.4365784677436135</c:v>
                </c:pt>
                <c:pt idx="77">
                  <c:v>8.1278777864308953</c:v>
                </c:pt>
                <c:pt idx="78">
                  <c:v>7.7723812715913612</c:v>
                </c:pt>
                <c:pt idx="79">
                  <c:v>7.3694743684865482</c:v>
                </c:pt>
                <c:pt idx="80">
                  <c:v>6.9210079068161283</c:v>
                </c:pt>
                <c:pt idx="81">
                  <c:v>6.4317554725706874</c:v>
                </c:pt>
                <c:pt idx="82">
                  <c:v>5.9095647427902565</c:v>
                </c:pt>
                <c:pt idx="83">
                  <c:v>5.3650798480497626</c:v>
                </c:pt>
                <c:pt idx="84">
                  <c:v>4.810996160794506</c:v>
                </c:pt>
                <c:pt idx="85">
                  <c:v>4.2609315051051411</c:v>
                </c:pt>
                <c:pt idx="86">
                  <c:v>3.7281145986529034</c:v>
                </c:pt>
                <c:pt idx="87">
                  <c:v>3.2241513395065522</c:v>
                </c:pt>
                <c:pt idx="88">
                  <c:v>2.758103779477314</c:v>
                </c:pt>
                <c:pt idx="89">
                  <c:v>2.336017755676993</c:v>
                </c:pt>
                <c:pt idx="90">
                  <c:v>8.4592267292673746</c:v>
                </c:pt>
                <c:pt idx="91">
                  <c:v>8.1541686422025457</c:v>
                </c:pt>
                <c:pt idx="92">
                  <c:v>7.8024519399278311</c:v>
                </c:pt>
                <c:pt idx="93">
                  <c:v>7.4032909126030129</c:v>
                </c:pt>
                <c:pt idx="94">
                  <c:v>6.9583201759560716</c:v>
                </c:pt>
                <c:pt idx="95">
                  <c:v>6.4720699138757922</c:v>
                </c:pt>
                <c:pt idx="96">
                  <c:v>5.9521468418215564</c:v>
                </c:pt>
                <c:pt idx="97">
                  <c:v>5.408993606104386</c:v>
                </c:pt>
                <c:pt idx="98">
                  <c:v>4.8551794718507164</c:v>
                </c:pt>
                <c:pt idx="99">
                  <c:v>4.3042960366210643</c:v>
                </c:pt>
                <c:pt idx="100">
                  <c:v>3.7696509532644749</c:v>
                </c:pt>
                <c:pt idx="101">
                  <c:v>3.2630185127099738</c:v>
                </c:pt>
                <c:pt idx="102">
                  <c:v>2.793687092117958</c:v>
                </c:pt>
                <c:pt idx="103">
                  <c:v>2.3679490496332889</c:v>
                </c:pt>
                <c:pt idx="104">
                  <c:v>1.9890522753278626</c:v>
                </c:pt>
                <c:pt idx="105">
                  <c:v>8.1753241046807332</c:v>
                </c:pt>
                <c:pt idx="106">
                  <c:v>7.8266765254957296</c:v>
                </c:pt>
                <c:pt idx="107">
                  <c:v>7.4305684232999969</c:v>
                </c:pt>
                <c:pt idx="108">
                  <c:v>6.9884609112832452</c:v>
                </c:pt>
                <c:pt idx="109">
                  <c:v>6.5046871774570336</c:v>
                </c:pt>
                <c:pt idx="110">
                  <c:v>5.986656918807391</c:v>
                </c:pt>
                <c:pt idx="111">
                  <c:v>5.444645616072405</c:v>
                </c:pt>
                <c:pt idx="112">
                  <c:v>4.8911147563479114</c:v>
                </c:pt>
                <c:pt idx="113">
                  <c:v>4.3396283956803741</c:v>
                </c:pt>
                <c:pt idx="114">
                  <c:v>3.8035524223351738</c:v>
                </c:pt>
                <c:pt idx="115">
                  <c:v>3.2947935250146632</c:v>
                </c:pt>
                <c:pt idx="116">
                  <c:v>2.8228217020335542</c:v>
                </c:pt>
                <c:pt idx="117">
                  <c:v>2.3941295542568164</c:v>
                </c:pt>
                <c:pt idx="118">
                  <c:v>2.0121556700888421</c:v>
                </c:pt>
                <c:pt idx="119">
                  <c:v>1.6775896859492174</c:v>
                </c:pt>
                <c:pt idx="120">
                  <c:v>7.8461647675257105</c:v>
                </c:pt>
                <c:pt idx="121">
                  <c:v>7.4525355859106961</c:v>
                </c:pt>
                <c:pt idx="122">
                  <c:v>7.0127621567256337</c:v>
                </c:pt>
                <c:pt idx="123">
                  <c:v>6.5310186553018275</c:v>
                </c:pt>
                <c:pt idx="124">
                  <c:v>6.0145544478903474</c:v>
                </c:pt>
                <c:pt idx="125">
                  <c:v>5.4735074051264547</c:v>
                </c:pt>
                <c:pt idx="126">
                  <c:v>4.9202482657892128</c:v>
                </c:pt>
                <c:pt idx="127">
                  <c:v>4.3683146870869232</c:v>
                </c:pt>
                <c:pt idx="128">
                  <c:v>3.8311158134001806</c:v>
                </c:pt>
                <c:pt idx="129">
                  <c:v>3.3206626016666498</c:v>
                </c:pt>
                <c:pt idx="130">
                  <c:v>2.8465705962177301</c:v>
                </c:pt>
                <c:pt idx="131">
                  <c:v>2.4154944953013495</c:v>
                </c:pt>
                <c:pt idx="132">
                  <c:v>2.0310284377278394</c:v>
                </c:pt>
                <c:pt idx="133">
                  <c:v>1.6939942885427726</c:v>
                </c:pt>
                <c:pt idx="134">
                  <c:v>1.4029771792176779</c:v>
                </c:pt>
                <c:pt idx="135">
                  <c:v>7.4702030542257782</c:v>
                </c:pt>
                <c:pt idx="136">
                  <c:v>7.0323251778080786</c:v>
                </c:pt>
                <c:pt idx="137">
                  <c:v>6.552237828554536</c:v>
                </c:pt>
                <c:pt idx="138">
                  <c:v>6.0370603732671224</c:v>
                </c:pt>
                <c:pt idx="139">
                  <c:v>5.4968180872593191</c:v>
                </c:pt>
                <c:pt idx="140">
                  <c:v>4.9438061548124077</c:v>
                </c:pt>
                <c:pt idx="141">
                  <c:v>4.3915382323251979</c:v>
                </c:pt>
                <c:pt idx="142">
                  <c:v>3.8534558362784481</c:v>
                </c:pt>
                <c:pt idx="143">
                  <c:v>3.3416521917056512</c:v>
                </c:pt>
                <c:pt idx="144">
                  <c:v>2.8658593783820145</c:v>
                </c:pt>
                <c:pt idx="145">
                  <c:v>2.432862970231541</c:v>
                </c:pt>
                <c:pt idx="146">
                  <c:v>2.0463834802815533</c:v>
                </c:pt>
                <c:pt idx="147">
                  <c:v>1.7073507899238098</c:v>
                </c:pt>
                <c:pt idx="148">
                  <c:v>1.4144323298973795</c:v>
                </c:pt>
                <c:pt idx="149">
                  <c:v>1.164665289457163</c:v>
                </c:pt>
                <c:pt idx="150">
                  <c:v>7.0480543564551335</c:v>
                </c:pt>
                <c:pt idx="151">
                  <c:v>6.5693127005401868</c:v>
                </c:pt>
                <c:pt idx="152">
                  <c:v>6.055186747516486</c:v>
                </c:pt>
                <c:pt idx="153">
                  <c:v>5.5156100791295408</c:v>
                </c:pt>
                <c:pt idx="154">
                  <c:v>4.9628155138205825</c:v>
                </c:pt>
                <c:pt idx="155">
                  <c:v>4.4102956171963754</c:v>
                </c:pt>
                <c:pt idx="156">
                  <c:v>3.8715163215070145</c:v>
                </c:pt>
                <c:pt idx="157">
                  <c:v>3.3586358841199466</c:v>
                </c:pt>
                <c:pt idx="158">
                  <c:v>2.8814796431939222</c:v>
                </c:pt>
                <c:pt idx="159">
                  <c:v>2.4469386279647947</c:v>
                </c:pt>
                <c:pt idx="160">
                  <c:v>2.0588356977543874</c:v>
                </c:pt>
                <c:pt idx="161">
                  <c:v>1.7181886014006036</c:v>
                </c:pt>
                <c:pt idx="162">
                  <c:v>1.4237320191860601</c:v>
                </c:pt>
                <c:pt idx="163">
                  <c:v>1.1725484423785399</c:v>
                </c:pt>
                <c:pt idx="164">
                  <c:v>0.9606858047956468</c:v>
                </c:pt>
                <c:pt idx="165">
                  <c:v>6.5830368068617426</c:v>
                </c:pt>
                <c:pt idx="166">
                  <c:v>6.0697664072450674</c:v>
                </c:pt>
                <c:pt idx="167">
                  <c:v>5.530736438056528</c:v>
                </c:pt>
                <c:pt idx="168">
                  <c:v>4.9781285791612238</c:v>
                </c:pt>
                <c:pt idx="169">
                  <c:v>4.425417290001243</c:v>
                </c:pt>
                <c:pt idx="170">
                  <c:v>3.886087059236929</c:v>
                </c:pt>
                <c:pt idx="171">
                  <c:v>3.3723476438871702</c:v>
                </c:pt>
                <c:pt idx="172">
                  <c:v>2.8940989902450731</c:v>
                </c:pt>
                <c:pt idx="173">
                  <c:v>2.458316968189453</c:v>
                </c:pt>
                <c:pt idx="174">
                  <c:v>2.0689071165651054</c:v>
                </c:pt>
                <c:pt idx="175">
                  <c:v>1.7269584218333103</c:v>
                </c:pt>
                <c:pt idx="176">
                  <c:v>1.4312602837193142</c:v>
                </c:pt>
                <c:pt idx="177">
                  <c:v>1.1789322184184783</c:v>
                </c:pt>
                <c:pt idx="178">
                  <c:v>0.96604310400940507</c:v>
                </c:pt>
                <c:pt idx="179">
                  <c:v>0.7881418461625388</c:v>
                </c:pt>
                <c:pt idx="180">
                  <c:v>6.0814807835862394</c:v>
                </c:pt>
                <c:pt idx="181">
                  <c:v>5.5428973927658811</c:v>
                </c:pt>
                <c:pt idx="182">
                  <c:v>4.9904472389116279</c:v>
                </c:pt>
                <c:pt idx="183">
                  <c:v>4.4375894947160051</c:v>
                </c:pt>
                <c:pt idx="184">
                  <c:v>3.897822854685919</c:v>
                </c:pt>
                <c:pt idx="185">
                  <c:v>3.3833979252869035</c:v>
                </c:pt>
                <c:pt idx="186">
                  <c:v>2.904274330764514</c:v>
                </c:pt>
                <c:pt idx="187">
                  <c:v>2.4674961147280809</c:v>
                </c:pt>
                <c:pt idx="188">
                  <c:v>2.0770354753963627</c:v>
                </c:pt>
                <c:pt idx="189">
                  <c:v>1.7340389998979158</c:v>
                </c:pt>
                <c:pt idx="190">
                  <c:v>1.4373404612080583</c:v>
                </c:pt>
                <c:pt idx="191">
                  <c:v>1.1840895062170775</c:v>
                </c:pt>
                <c:pt idx="192">
                  <c:v>0.97037215641313934</c:v>
                </c:pt>
                <c:pt idx="193">
                  <c:v>0.79174395780820495</c:v>
                </c:pt>
                <c:pt idx="194">
                  <c:v>0.64364053593607828</c:v>
                </c:pt>
                <c:pt idx="195">
                  <c:v>5.5526647291839666</c:v>
                </c:pt>
                <c:pt idx="196">
                  <c:v>5.0003461496162185</c:v>
                </c:pt>
                <c:pt idx="197">
                  <c:v>4.4473755758750038</c:v>
                </c:pt>
                <c:pt idx="198">
                  <c:v>3.9072626504562669</c:v>
                </c:pt>
                <c:pt idx="199">
                  <c:v>3.3922904281434341</c:v>
                </c:pt>
                <c:pt idx="200">
                  <c:v>2.9124662650690007</c:v>
                </c:pt>
                <c:pt idx="201">
                  <c:v>2.4748889346098371</c:v>
                </c:pt>
                <c:pt idx="202">
                  <c:v>2.0835842936233919</c:v>
                </c:pt>
                <c:pt idx="203">
                  <c:v>1.7397454039384015</c:v>
                </c:pt>
                <c:pt idx="204">
                  <c:v>1.4422419243347373</c:v>
                </c:pt>
                <c:pt idx="205">
                  <c:v>1.1882479380569484</c:v>
                </c:pt>
                <c:pt idx="206">
                  <c:v>0.97386343403628184</c:v>
                </c:pt>
                <c:pt idx="207">
                  <c:v>0.79464944089524858</c:v>
                </c:pt>
                <c:pt idx="208">
                  <c:v>0.6460408684330764</c:v>
                </c:pt>
                <c:pt idx="209">
                  <c:v>0.52363392148312782</c:v>
                </c:pt>
                <c:pt idx="210">
                  <c:v>5.0082935978081196</c:v>
                </c:pt>
                <c:pt idx="211">
                  <c:v>4.4552355722887835</c:v>
                </c:pt>
                <c:pt idx="212">
                  <c:v>3.9148474714150323</c:v>
                </c:pt>
                <c:pt idx="213">
                  <c:v>3.3994381569507039</c:v>
                </c:pt>
                <c:pt idx="214">
                  <c:v>2.9190531612102188</c:v>
                </c:pt>
                <c:pt idx="215">
                  <c:v>2.4808351624162688</c:v>
                </c:pt>
                <c:pt idx="216">
                  <c:v>2.0888531567848676</c:v>
                </c:pt>
                <c:pt idx="217">
                  <c:v>1.7443376399178612</c:v>
                </c:pt>
                <c:pt idx="218">
                  <c:v>1.4461872294706224</c:v>
                </c:pt>
                <c:pt idx="219">
                  <c:v>1.1915957726760951</c:v>
                </c:pt>
                <c:pt idx="220">
                  <c:v>0.97667459644743149</c:v>
                </c:pt>
                <c:pt idx="221">
                  <c:v>0.79698922632188551</c:v>
                </c:pt>
                <c:pt idx="222">
                  <c:v>0.64797406327018181</c:v>
                </c:pt>
                <c:pt idx="223">
                  <c:v>0.52522151129284289</c:v>
                </c:pt>
                <c:pt idx="224">
                  <c:v>0.42466140710866396</c:v>
                </c:pt>
                <c:pt idx="225">
                  <c:v>4.4615436011217824</c:v>
                </c:pt>
                <c:pt idx="226">
                  <c:v>3.9209365633413493</c:v>
                </c:pt>
                <c:pt idx="227">
                  <c:v>3.4051780639208018</c:v>
                </c:pt>
                <c:pt idx="228">
                  <c:v>2.9243441687805265</c:v>
                </c:pt>
                <c:pt idx="229">
                  <c:v>2.4856127569125661</c:v>
                </c:pt>
                <c:pt idx="230">
                  <c:v>2.0930874722421278</c:v>
                </c:pt>
                <c:pt idx="231">
                  <c:v>1.7480289208537081</c:v>
                </c:pt>
                <c:pt idx="232">
                  <c:v>1.4493590489014074</c:v>
                </c:pt>
                <c:pt idx="233">
                  <c:v>1.1942876536710445</c:v>
                </c:pt>
                <c:pt idx="234">
                  <c:v>0.97893523862751519</c:v>
                </c:pt>
                <c:pt idx="235">
                  <c:v>0.79887099871041412</c:v>
                </c:pt>
                <c:pt idx="236">
                  <c:v>0.64952896929715354</c:v>
                </c:pt>
                <c:pt idx="237">
                  <c:v>0.52649853123938595</c:v>
                </c:pt>
                <c:pt idx="238">
                  <c:v>0.42570497219778974</c:v>
                </c:pt>
                <c:pt idx="239">
                  <c:v>0.3435039275810205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92-45A5-AD71-FBD1DFB23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Competitive!$AO$20:$AO$34</c:f>
              <c:numCache>
                <c:formatCode>General</c:formatCode>
                <c:ptCount val="15"/>
                <c:pt idx="0">
                  <c:v>9.8238258051454412</c:v>
                </c:pt>
                <c:pt idx="1">
                  <c:v>9.7932943630898528</c:v>
                </c:pt>
                <c:pt idx="2">
                  <c:v>9.7553959019128733</c:v>
                </c:pt>
                <c:pt idx="3">
                  <c:v>9.7084333235200209</c:v>
                </c:pt>
                <c:pt idx="4">
                  <c:v>9.6503621425556574</c:v>
                </c:pt>
                <c:pt idx="5">
                  <c:v>9.5787428489405464</c:v>
                </c:pt>
                <c:pt idx="6">
                  <c:v>9.4906998807940308</c:v>
                </c:pt>
                <c:pt idx="7">
                  <c:v>9.3828963235883069</c:v>
                </c:pt>
                <c:pt idx="8">
                  <c:v>9.2515376408991283</c:v>
                </c:pt>
                <c:pt idx="9">
                  <c:v>9.0924225071228832</c:v>
                </c:pt>
                <c:pt idx="10">
                  <c:v>8.9010632534907028</c:v>
                </c:pt>
                <c:pt idx="11">
                  <c:v>8.6729007622259449</c:v>
                </c:pt>
                <c:pt idx="12">
                  <c:v>8.4036359481515692</c:v>
                </c:pt>
                <c:pt idx="13">
                  <c:v>8.0896884417316652</c:v>
                </c:pt>
                <c:pt idx="14">
                  <c:v>7.7287691024168952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1C-4BBF-8FCF-0BF1DCB8C07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Competitive!$AP$20:$AP$34</c:f>
              <c:numCache>
                <c:formatCode>General</c:formatCode>
                <c:ptCount val="15"/>
                <c:pt idx="0">
                  <c:v>9.3306128104134327</c:v>
                </c:pt>
                <c:pt idx="1">
                  <c:v>9.1880825459995172</c:v>
                </c:pt>
                <c:pt idx="2">
                  <c:v>9.0159284374961768</c:v>
                </c:pt>
                <c:pt idx="3">
                  <c:v>8.8096001778596449</c:v>
                </c:pt>
                <c:pt idx="4">
                  <c:v>8.5646005720557294</c:v>
                </c:pt>
                <c:pt idx="5">
                  <c:v>8.2768704321752899</c:v>
                </c:pt>
                <c:pt idx="6">
                  <c:v>7.9432987661826315</c:v>
                </c:pt>
                <c:pt idx="7">
                  <c:v>7.5623306148370073</c:v>
                </c:pt>
                <c:pt idx="8">
                  <c:v>7.1346027138584134</c:v>
                </c:pt>
                <c:pt idx="9">
                  <c:v>6.6634911560388543</c:v>
                </c:pt>
                <c:pt idx="10">
                  <c:v>6.1554231031514517</c:v>
                </c:pt>
                <c:pt idx="11">
                  <c:v>5.6198094205084548</c:v>
                </c:pt>
                <c:pt idx="12">
                  <c:v>5.0685139643549766</c:v>
                </c:pt>
                <c:pt idx="13">
                  <c:v>4.5148841737747967</c:v>
                </c:pt>
                <c:pt idx="14">
                  <c:v>3.9724937210822819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1C-4BBF-8FCF-0BF1DCB8C07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Competitive!$AQ$20:$AQ$34</c:f>
              <c:numCache>
                <c:formatCode>General</c:formatCode>
                <c:ptCount val="15"/>
                <c:pt idx="0">
                  <c:v>9.2149518126017664</c:v>
                </c:pt>
                <c:pt idx="1">
                  <c:v>9.0482896525373615</c:v>
                </c:pt>
                <c:pt idx="2">
                  <c:v>8.848252142195193</c:v>
                </c:pt>
                <c:pt idx="3">
                  <c:v>8.6103087313359232</c:v>
                </c:pt>
                <c:pt idx="4">
                  <c:v>8.3302904722818454</c:v>
                </c:pt>
                <c:pt idx="5">
                  <c:v>8.0048793224397503</c:v>
                </c:pt>
                <c:pt idx="6">
                  <c:v>7.632202665275293</c:v>
                </c:pt>
                <c:pt idx="7">
                  <c:v>7.2124712184719586</c:v>
                </c:pt>
                <c:pt idx="8">
                  <c:v>6.748552138191501</c:v>
                </c:pt>
                <c:pt idx="9">
                  <c:v>6.2463329684261852</c:v>
                </c:pt>
                <c:pt idx="10">
                  <c:v>5.7147288685695861</c:v>
                </c:pt>
                <c:pt idx="11">
                  <c:v>5.1652344991621559</c:v>
                </c:pt>
                <c:pt idx="12">
                  <c:v>4.6110237004377392</c:v>
                </c:pt>
                <c:pt idx="13">
                  <c:v>4.0657266704161579</c:v>
                </c:pt>
                <c:pt idx="14">
                  <c:v>3.5421159135783893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91C-4BBF-8FCF-0BF1DCB8C07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Competitive!$AR$20:$AR$34</c:f>
              <c:numCache>
                <c:formatCode>General</c:formatCode>
                <c:ptCount val="15"/>
                <c:pt idx="0">
                  <c:v>9.0743463699367091</c:v>
                </c:pt>
                <c:pt idx="1">
                  <c:v>8.8794187759510326</c:v>
                </c:pt>
                <c:pt idx="2">
                  <c:v>8.6472280363840817</c:v>
                </c:pt>
                <c:pt idx="3">
                  <c:v>8.3735255645945177</c:v>
                </c:pt>
                <c:pt idx="4">
                  <c:v>8.0548355198811059</c:v>
                </c:pt>
                <c:pt idx="5">
                  <c:v>7.6890368661689417</c:v>
                </c:pt>
                <c:pt idx="6">
                  <c:v>7.2760006185472248</c:v>
                </c:pt>
                <c:pt idx="7">
                  <c:v>6.81818064111848</c:v>
                </c:pt>
                <c:pt idx="8">
                  <c:v>6.3210173994462</c:v>
                </c:pt>
                <c:pt idx="9">
                  <c:v>5.7930046625029092</c:v>
                </c:pt>
                <c:pt idx="10">
                  <c:v>5.2453099111513612</c:v>
                </c:pt>
                <c:pt idx="11">
                  <c:v>4.6909343588752304</c:v>
                </c:pt>
                <c:pt idx="12">
                  <c:v>4.1435242481423193</c:v>
                </c:pt>
                <c:pt idx="13">
                  <c:v>3.6160535645927059</c:v>
                </c:pt>
                <c:pt idx="14">
                  <c:v>3.1196406949940112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91C-4BBF-8FCF-0BF1DCB8C07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Competitive!$AS$20:$AS$34</c:f>
              <c:numCache>
                <c:formatCode>General</c:formatCode>
                <c:ptCount val="15"/>
                <c:pt idx="0">
                  <c:v>8.9045106125376083</c:v>
                </c:pt>
                <c:pt idx="1">
                  <c:v>8.6769922209401624</c:v>
                </c:pt>
                <c:pt idx="2">
                  <c:v>8.4084381140935154</c:v>
                </c:pt>
                <c:pt idx="3">
                  <c:v>8.0952516685224989</c:v>
                </c:pt>
                <c:pt idx="4">
                  <c:v>7.7351173208981665</c:v>
                </c:pt>
                <c:pt idx="5">
                  <c:v>7.3276356582709576</c:v>
                </c:pt>
                <c:pt idx="6">
                  <c:v>6.8749265425310666</c:v>
                </c:pt>
                <c:pt idx="7">
                  <c:v>6.3820632340215857</c:v>
                </c:pt>
                <c:pt idx="8">
                  <c:v>5.8571863123213541</c:v>
                </c:pt>
                <c:pt idx="9">
                  <c:v>5.3111802912927786</c:v>
                </c:pt>
                <c:pt idx="10">
                  <c:v>4.7568851496963971</c:v>
                </c:pt>
                <c:pt idx="11">
                  <c:v>4.2079392983746597</c:v>
                </c:pt>
                <c:pt idx="12">
                  <c:v>3.6774638734882261</c:v>
                </c:pt>
                <c:pt idx="13">
                  <c:v>3.1768503540572151</c:v>
                </c:pt>
                <c:pt idx="14">
                  <c:v>2.7148793605099866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91C-4BBF-8FCF-0BF1DCB8C07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Competitive!$AT$20:$AT$34</c:f>
              <c:numCache>
                <c:formatCode>General</c:formatCode>
                <c:ptCount val="15"/>
                <c:pt idx="0">
                  <c:v>8.7009515036400682</c:v>
                </c:pt>
                <c:pt idx="1">
                  <c:v>8.4365784677436135</c:v>
                </c:pt>
                <c:pt idx="2">
                  <c:v>8.1278777864308953</c:v>
                </c:pt>
                <c:pt idx="3">
                  <c:v>7.7723812715913612</c:v>
                </c:pt>
                <c:pt idx="4">
                  <c:v>7.3694743684865482</c:v>
                </c:pt>
                <c:pt idx="5">
                  <c:v>6.9210079068161283</c:v>
                </c:pt>
                <c:pt idx="6">
                  <c:v>6.4317554725706874</c:v>
                </c:pt>
                <c:pt idx="7">
                  <c:v>5.9095647427902565</c:v>
                </c:pt>
                <c:pt idx="8">
                  <c:v>5.3650798480497626</c:v>
                </c:pt>
                <c:pt idx="9">
                  <c:v>4.810996160794506</c:v>
                </c:pt>
                <c:pt idx="10">
                  <c:v>4.2609315051051411</c:v>
                </c:pt>
                <c:pt idx="11">
                  <c:v>3.7281145986529034</c:v>
                </c:pt>
                <c:pt idx="12">
                  <c:v>3.2241513395065522</c:v>
                </c:pt>
                <c:pt idx="13">
                  <c:v>2.758103779477314</c:v>
                </c:pt>
                <c:pt idx="14">
                  <c:v>2.336017755676993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91C-4BBF-8FCF-0BF1DCB8C07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Competitive!$AU$20:$AU$34</c:f>
              <c:numCache>
                <c:formatCode>General</c:formatCode>
                <c:ptCount val="15"/>
                <c:pt idx="0">
                  <c:v>8.4592267292673746</c:v>
                </c:pt>
                <c:pt idx="1">
                  <c:v>8.1541686422025457</c:v>
                </c:pt>
                <c:pt idx="2">
                  <c:v>7.8024519399278311</c:v>
                </c:pt>
                <c:pt idx="3">
                  <c:v>7.4032909126030129</c:v>
                </c:pt>
                <c:pt idx="4">
                  <c:v>6.9583201759560716</c:v>
                </c:pt>
                <c:pt idx="5">
                  <c:v>6.4720699138757922</c:v>
                </c:pt>
                <c:pt idx="6">
                  <c:v>5.9521468418215564</c:v>
                </c:pt>
                <c:pt idx="7">
                  <c:v>5.408993606104386</c:v>
                </c:pt>
                <c:pt idx="8">
                  <c:v>4.8551794718507164</c:v>
                </c:pt>
                <c:pt idx="9">
                  <c:v>4.3042960366210643</c:v>
                </c:pt>
                <c:pt idx="10">
                  <c:v>3.7696509532644749</c:v>
                </c:pt>
                <c:pt idx="11">
                  <c:v>3.2630185127099738</c:v>
                </c:pt>
                <c:pt idx="12">
                  <c:v>2.793687092117958</c:v>
                </c:pt>
                <c:pt idx="13">
                  <c:v>2.3679490496332889</c:v>
                </c:pt>
                <c:pt idx="14">
                  <c:v>1.9890522753278626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91C-4BBF-8FCF-0BF1DCB8C07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Competitive!$AV$20:$AV$34</c:f>
              <c:numCache>
                <c:formatCode>General</c:formatCode>
                <c:ptCount val="15"/>
                <c:pt idx="0">
                  <c:v>8.1753241046807332</c:v>
                </c:pt>
                <c:pt idx="1">
                  <c:v>7.8266765254957296</c:v>
                </c:pt>
                <c:pt idx="2">
                  <c:v>7.4305684232999969</c:v>
                </c:pt>
                <c:pt idx="3">
                  <c:v>6.9884609112832452</c:v>
                </c:pt>
                <c:pt idx="4">
                  <c:v>6.5046871774570336</c:v>
                </c:pt>
                <c:pt idx="5">
                  <c:v>5.986656918807391</c:v>
                </c:pt>
                <c:pt idx="6">
                  <c:v>5.444645616072405</c:v>
                </c:pt>
                <c:pt idx="7">
                  <c:v>4.8911147563479114</c:v>
                </c:pt>
                <c:pt idx="8">
                  <c:v>4.3396283956803741</c:v>
                </c:pt>
                <c:pt idx="9">
                  <c:v>3.8035524223351738</c:v>
                </c:pt>
                <c:pt idx="10">
                  <c:v>3.2947935250146632</c:v>
                </c:pt>
                <c:pt idx="11">
                  <c:v>2.8228217020335542</c:v>
                </c:pt>
                <c:pt idx="12">
                  <c:v>2.3941295542568164</c:v>
                </c:pt>
                <c:pt idx="13">
                  <c:v>2.0121556700888421</c:v>
                </c:pt>
                <c:pt idx="14">
                  <c:v>1.6775896859492174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91C-4BBF-8FCF-0BF1DCB8C07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Competitive!$AW$20:$AW$34</c:f>
              <c:numCache>
                <c:formatCode>General</c:formatCode>
                <c:ptCount val="15"/>
                <c:pt idx="0">
                  <c:v>7.8461647675257105</c:v>
                </c:pt>
                <c:pt idx="1">
                  <c:v>7.4525355859106961</c:v>
                </c:pt>
                <c:pt idx="2">
                  <c:v>7.0127621567256337</c:v>
                </c:pt>
                <c:pt idx="3">
                  <c:v>6.5310186553018275</c:v>
                </c:pt>
                <c:pt idx="4">
                  <c:v>6.0145544478903474</c:v>
                </c:pt>
                <c:pt idx="5">
                  <c:v>5.4735074051264547</c:v>
                </c:pt>
                <c:pt idx="6">
                  <c:v>4.9202482657892128</c:v>
                </c:pt>
                <c:pt idx="7">
                  <c:v>4.3683146870869232</c:v>
                </c:pt>
                <c:pt idx="8">
                  <c:v>3.8311158134001806</c:v>
                </c:pt>
                <c:pt idx="9">
                  <c:v>3.3206626016666498</c:v>
                </c:pt>
                <c:pt idx="10">
                  <c:v>2.8465705962177301</c:v>
                </c:pt>
                <c:pt idx="11">
                  <c:v>2.4154944953013495</c:v>
                </c:pt>
                <c:pt idx="12">
                  <c:v>2.0310284377278394</c:v>
                </c:pt>
                <c:pt idx="13">
                  <c:v>1.6939942885427726</c:v>
                </c:pt>
                <c:pt idx="14">
                  <c:v>1.4029771792176779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91C-4BBF-8FCF-0BF1DCB8C07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Competitive!$AX$20:$AX$34</c:f>
              <c:numCache>
                <c:formatCode>General</c:formatCode>
                <c:ptCount val="15"/>
                <c:pt idx="0">
                  <c:v>7.4702030542257782</c:v>
                </c:pt>
                <c:pt idx="1">
                  <c:v>7.0323251778080786</c:v>
                </c:pt>
                <c:pt idx="2">
                  <c:v>6.552237828554536</c:v>
                </c:pt>
                <c:pt idx="3">
                  <c:v>6.0370603732671224</c:v>
                </c:pt>
                <c:pt idx="4">
                  <c:v>5.4968180872593191</c:v>
                </c:pt>
                <c:pt idx="5">
                  <c:v>4.9438061548124077</c:v>
                </c:pt>
                <c:pt idx="6">
                  <c:v>4.3915382323251979</c:v>
                </c:pt>
                <c:pt idx="7">
                  <c:v>3.8534558362784481</c:v>
                </c:pt>
                <c:pt idx="8">
                  <c:v>3.3416521917056512</c:v>
                </c:pt>
                <c:pt idx="9">
                  <c:v>2.8658593783820145</c:v>
                </c:pt>
                <c:pt idx="10">
                  <c:v>2.432862970231541</c:v>
                </c:pt>
                <c:pt idx="11">
                  <c:v>2.0463834802815533</c:v>
                </c:pt>
                <c:pt idx="12">
                  <c:v>1.7073507899238098</c:v>
                </c:pt>
                <c:pt idx="13">
                  <c:v>1.4144323298973795</c:v>
                </c:pt>
                <c:pt idx="14">
                  <c:v>1.164665289457163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91C-4BBF-8FCF-0BF1DCB8C07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Competitive!$AY$20:$AY$34</c:f>
              <c:numCache>
                <c:formatCode>General</c:formatCode>
                <c:ptCount val="15"/>
                <c:pt idx="0">
                  <c:v>7.0480543564551335</c:v>
                </c:pt>
                <c:pt idx="1">
                  <c:v>6.5693127005401868</c:v>
                </c:pt>
                <c:pt idx="2">
                  <c:v>6.055186747516486</c:v>
                </c:pt>
                <c:pt idx="3">
                  <c:v>5.5156100791295408</c:v>
                </c:pt>
                <c:pt idx="4">
                  <c:v>4.9628155138205825</c:v>
                </c:pt>
                <c:pt idx="5">
                  <c:v>4.4102956171963754</c:v>
                </c:pt>
                <c:pt idx="6">
                  <c:v>3.8715163215070145</c:v>
                </c:pt>
                <c:pt idx="7">
                  <c:v>3.3586358841199466</c:v>
                </c:pt>
                <c:pt idx="8">
                  <c:v>2.8814796431939222</c:v>
                </c:pt>
                <c:pt idx="9">
                  <c:v>2.4469386279647947</c:v>
                </c:pt>
                <c:pt idx="10">
                  <c:v>2.0588356977543874</c:v>
                </c:pt>
                <c:pt idx="11">
                  <c:v>1.7181886014006036</c:v>
                </c:pt>
                <c:pt idx="12">
                  <c:v>1.4237320191860601</c:v>
                </c:pt>
                <c:pt idx="13">
                  <c:v>1.1725484423785399</c:v>
                </c:pt>
                <c:pt idx="14">
                  <c:v>0.9606858047956468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91C-4BBF-8FCF-0BF1DCB8C07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Competitive!$AZ$20:$AZ$34</c:f>
              <c:numCache>
                <c:formatCode>General</c:formatCode>
                <c:ptCount val="15"/>
                <c:pt idx="0">
                  <c:v>6.5830368068617426</c:v>
                </c:pt>
                <c:pt idx="1">
                  <c:v>6.0697664072450674</c:v>
                </c:pt>
                <c:pt idx="2">
                  <c:v>5.530736438056528</c:v>
                </c:pt>
                <c:pt idx="3">
                  <c:v>4.9781285791612238</c:v>
                </c:pt>
                <c:pt idx="4">
                  <c:v>4.425417290001243</c:v>
                </c:pt>
                <c:pt idx="5">
                  <c:v>3.886087059236929</c:v>
                </c:pt>
                <c:pt idx="6">
                  <c:v>3.3723476438871702</c:v>
                </c:pt>
                <c:pt idx="7">
                  <c:v>2.8940989902450731</c:v>
                </c:pt>
                <c:pt idx="8">
                  <c:v>2.458316968189453</c:v>
                </c:pt>
                <c:pt idx="9">
                  <c:v>2.0689071165651054</c:v>
                </c:pt>
                <c:pt idx="10">
                  <c:v>1.7269584218333103</c:v>
                </c:pt>
                <c:pt idx="11">
                  <c:v>1.4312602837193142</c:v>
                </c:pt>
                <c:pt idx="12">
                  <c:v>1.1789322184184783</c:v>
                </c:pt>
                <c:pt idx="13">
                  <c:v>0.96604310400940507</c:v>
                </c:pt>
                <c:pt idx="14">
                  <c:v>0.7881418461625388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91C-4BBF-8FCF-0BF1DCB8C07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Competitive!$BA$20:$BA$34</c:f>
              <c:numCache>
                <c:formatCode>General</c:formatCode>
                <c:ptCount val="15"/>
                <c:pt idx="0">
                  <c:v>6.0814807835862394</c:v>
                </c:pt>
                <c:pt idx="1">
                  <c:v>5.5428973927658811</c:v>
                </c:pt>
                <c:pt idx="2">
                  <c:v>4.9904472389116279</c:v>
                </c:pt>
                <c:pt idx="3">
                  <c:v>4.4375894947160051</c:v>
                </c:pt>
                <c:pt idx="4">
                  <c:v>3.897822854685919</c:v>
                </c:pt>
                <c:pt idx="5">
                  <c:v>3.3833979252869035</c:v>
                </c:pt>
                <c:pt idx="6">
                  <c:v>2.904274330764514</c:v>
                </c:pt>
                <c:pt idx="7">
                  <c:v>2.4674961147280809</c:v>
                </c:pt>
                <c:pt idx="8">
                  <c:v>2.0770354753963627</c:v>
                </c:pt>
                <c:pt idx="9">
                  <c:v>1.7340389998979158</c:v>
                </c:pt>
                <c:pt idx="10">
                  <c:v>1.4373404612080583</c:v>
                </c:pt>
                <c:pt idx="11">
                  <c:v>1.1840895062170775</c:v>
                </c:pt>
                <c:pt idx="12">
                  <c:v>0.97037215641313934</c:v>
                </c:pt>
                <c:pt idx="13">
                  <c:v>0.79174395780820495</c:v>
                </c:pt>
                <c:pt idx="14">
                  <c:v>0.64364053593607828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E91C-4BBF-8FCF-0BF1DCB8C07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Competitive!$BB$20:$BB$34</c:f>
              <c:numCache>
                <c:formatCode>General</c:formatCode>
                <c:ptCount val="15"/>
                <c:pt idx="0">
                  <c:v>5.5526647291839666</c:v>
                </c:pt>
                <c:pt idx="1">
                  <c:v>5.0003461496162185</c:v>
                </c:pt>
                <c:pt idx="2">
                  <c:v>4.4473755758750038</c:v>
                </c:pt>
                <c:pt idx="3">
                  <c:v>3.9072626504562669</c:v>
                </c:pt>
                <c:pt idx="4">
                  <c:v>3.3922904281434341</c:v>
                </c:pt>
                <c:pt idx="5">
                  <c:v>2.9124662650690007</c:v>
                </c:pt>
                <c:pt idx="6">
                  <c:v>2.4748889346098371</c:v>
                </c:pt>
                <c:pt idx="7">
                  <c:v>2.0835842936233919</c:v>
                </c:pt>
                <c:pt idx="8">
                  <c:v>1.7397454039384015</c:v>
                </c:pt>
                <c:pt idx="9">
                  <c:v>1.4422419243347373</c:v>
                </c:pt>
                <c:pt idx="10">
                  <c:v>1.1882479380569484</c:v>
                </c:pt>
                <c:pt idx="11">
                  <c:v>0.97386343403628184</c:v>
                </c:pt>
                <c:pt idx="12">
                  <c:v>0.79464944089524858</c:v>
                </c:pt>
                <c:pt idx="13">
                  <c:v>0.6460408684330764</c:v>
                </c:pt>
                <c:pt idx="14">
                  <c:v>0.52363392148312782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E91C-4BBF-8FCF-0BF1DCB8C07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Competitive!$BC$20:$BC$34</c:f>
              <c:numCache>
                <c:formatCode>General</c:formatCode>
                <c:ptCount val="15"/>
                <c:pt idx="0">
                  <c:v>5.0082935978081196</c:v>
                </c:pt>
                <c:pt idx="1">
                  <c:v>4.4552355722887835</c:v>
                </c:pt>
                <c:pt idx="2">
                  <c:v>3.9148474714150323</c:v>
                </c:pt>
                <c:pt idx="3">
                  <c:v>3.3994381569507039</c:v>
                </c:pt>
                <c:pt idx="4">
                  <c:v>2.9190531612102188</c:v>
                </c:pt>
                <c:pt idx="5">
                  <c:v>2.4808351624162688</c:v>
                </c:pt>
                <c:pt idx="6">
                  <c:v>2.0888531567848676</c:v>
                </c:pt>
                <c:pt idx="7">
                  <c:v>1.7443376399178612</c:v>
                </c:pt>
                <c:pt idx="8">
                  <c:v>1.4461872294706224</c:v>
                </c:pt>
                <c:pt idx="9">
                  <c:v>1.1915957726760951</c:v>
                </c:pt>
                <c:pt idx="10">
                  <c:v>0.97667459644743149</c:v>
                </c:pt>
                <c:pt idx="11">
                  <c:v>0.79698922632188551</c:v>
                </c:pt>
                <c:pt idx="12">
                  <c:v>0.64797406327018181</c:v>
                </c:pt>
                <c:pt idx="13">
                  <c:v>0.52522151129284289</c:v>
                </c:pt>
                <c:pt idx="14">
                  <c:v>0.42466140710866396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E91C-4BBF-8FCF-0BF1DCB8C075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Competitive!$BD$20:$BD$34</c:f>
              <c:numCache>
                <c:formatCode>General</c:formatCode>
                <c:ptCount val="15"/>
                <c:pt idx="0">
                  <c:v>4.4615436011217824</c:v>
                </c:pt>
                <c:pt idx="1">
                  <c:v>3.9209365633413493</c:v>
                </c:pt>
                <c:pt idx="2">
                  <c:v>3.4051780639208018</c:v>
                </c:pt>
                <c:pt idx="3">
                  <c:v>2.9243441687805265</c:v>
                </c:pt>
                <c:pt idx="4">
                  <c:v>2.4856127569125661</c:v>
                </c:pt>
                <c:pt idx="5">
                  <c:v>2.0930874722421278</c:v>
                </c:pt>
                <c:pt idx="6">
                  <c:v>1.7480289208537081</c:v>
                </c:pt>
                <c:pt idx="7">
                  <c:v>1.4493590489014074</c:v>
                </c:pt>
                <c:pt idx="8">
                  <c:v>1.1942876536710445</c:v>
                </c:pt>
                <c:pt idx="9">
                  <c:v>0.97893523862751519</c:v>
                </c:pt>
                <c:pt idx="10">
                  <c:v>0.79887099871041412</c:v>
                </c:pt>
                <c:pt idx="11">
                  <c:v>0.64952896929715354</c:v>
                </c:pt>
                <c:pt idx="12">
                  <c:v>0.52649853123938595</c:v>
                </c:pt>
                <c:pt idx="13">
                  <c:v>0.42570497219778974</c:v>
                </c:pt>
                <c:pt idx="14">
                  <c:v>0.3435039275810205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E91C-4BBF-8FCF-0BF1DCB8C07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Competitive!$BE$20:$BE$34</c:f>
              <c:numCache>
                <c:formatCode>General</c:formatCode>
                <c:ptCount val="15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E91C-4BBF-8FCF-0BF1DCB8C07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Competitive!$BF$20:$BF$34</c:f>
              <c:numCache>
                <c:formatCode>General</c:formatCode>
                <c:ptCount val="15"/>
                <c:pt idx="0">
                  <c:v>10.42889693766659</c:v>
                </c:pt>
                <c:pt idx="1">
                  <c:v>10.250724030253298</c:v>
                </c:pt>
                <c:pt idx="2">
                  <c:v>10.036390143542041</c:v>
                </c:pt>
                <c:pt idx="3">
                  <c:v>9.7807560710730161</c:v>
                </c:pt>
                <c:pt idx="4">
                  <c:v>9.4789611277220001</c:v>
                </c:pt>
                <c:pt idx="5">
                  <c:v>9.1269353097830876</c:v>
                </c:pt>
                <c:pt idx="6">
                  <c:v>8.7220407884732492</c:v>
                </c:pt>
                <c:pt idx="7">
                  <c:v>8.2637870083975482</c:v>
                </c:pt>
                <c:pt idx="8">
                  <c:v>7.7545119300678378</c:v>
                </c:pt>
                <c:pt idx="9">
                  <c:v>7.1998755984390792</c:v>
                </c:pt>
                <c:pt idx="10">
                  <c:v>6.6089955589202303</c:v>
                </c:pt>
                <c:pt idx="11">
                  <c:v>5.9940910529622142</c:v>
                </c:pt>
                <c:pt idx="12">
                  <c:v>5.3696026501237633</c:v>
                </c:pt>
                <c:pt idx="13">
                  <c:v>4.7508937382104177</c:v>
                </c:pt>
                <c:pt idx="14">
                  <c:v>4.1527687057828588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E91C-4BBF-8FCF-0BF1DCB8C07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Competitive!$BG$20:$BG$34</c:f>
              <c:numCache>
                <c:formatCode>General</c:formatCode>
                <c:ptCount val="15"/>
                <c:pt idx="0">
                  <c:v>9.8496995756786596</c:v>
                </c:pt>
                <c:pt idx="1">
                  <c:v>9.6906168020073338</c:v>
                </c:pt>
                <c:pt idx="2">
                  <c:v>9.4988466296143503</c:v>
                </c:pt>
                <c:pt idx="3">
                  <c:v>9.2695496747039243</c:v>
                </c:pt>
                <c:pt idx="4">
                  <c:v>8.9980399788733951</c:v>
                </c:pt>
                <c:pt idx="5">
                  <c:v>8.6802297010579501</c:v>
                </c:pt>
                <c:pt idx="6">
                  <c:v>8.3132023864727511</c:v>
                </c:pt>
                <c:pt idx="7">
                  <c:v>7.8958744888056396</c:v>
                </c:pt>
                <c:pt idx="8">
                  <c:v>7.429657726701449</c:v>
                </c:pt>
                <c:pt idx="9">
                  <c:v>6.9189878630996118</c:v>
                </c:pt>
                <c:pt idx="10">
                  <c:v>6.3715596353153465</c:v>
                </c:pt>
                <c:pt idx="11">
                  <c:v>5.7981270603627522</c:v>
                </c:pt>
                <c:pt idx="12">
                  <c:v>5.211806766486645</c:v>
                </c:pt>
                <c:pt idx="13">
                  <c:v>4.626947012646891</c:v>
                </c:pt>
                <c:pt idx="14">
                  <c:v>4.0577544606809273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E91C-4BBF-8FCF-0BF1DCB8C07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Competitive!$BH$20:$BH$34</c:f>
              <c:numCache>
                <c:formatCode>General</c:formatCode>
                <c:ptCount val="15"/>
                <c:pt idx="0">
                  <c:v>9.2103004884690822</c:v>
                </c:pt>
                <c:pt idx="1">
                  <c:v>9.0710552475073367</c:v>
                </c:pt>
                <c:pt idx="2">
                  <c:v>8.9028096676054798</c:v>
                </c:pt>
                <c:pt idx="3">
                  <c:v>8.7010803390606863</c:v>
                </c:pt>
                <c:pt idx="4">
                  <c:v>8.4614205095168007</c:v>
                </c:pt>
                <c:pt idx="5">
                  <c:v>8.1797934267344861</c:v>
                </c:pt>
                <c:pt idx="6">
                  <c:v>7.853069751536597</c:v>
                </c:pt>
                <c:pt idx="7">
                  <c:v>7.4796235692563302</c:v>
                </c:pt>
                <c:pt idx="8">
                  <c:v>7.0599604080870808</c:v>
                </c:pt>
                <c:pt idx="9">
                  <c:v>6.5972651403638611</c:v>
                </c:pt>
                <c:pt idx="10">
                  <c:v>6.0977247363948672</c:v>
                </c:pt>
                <c:pt idx="11">
                  <c:v>5.570483258652696</c:v>
                </c:pt>
                <c:pt idx="12">
                  <c:v>5.0271417353865164</c:v>
                </c:pt>
                <c:pt idx="13">
                  <c:v>4.4808210601307179</c:v>
                </c:pt>
                <c:pt idx="14">
                  <c:v>3.9449307508188474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E91C-4BBF-8FCF-0BF1DCB8C07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Competitive!$BI$20:$BI$34</c:f>
              <c:numCache>
                <c:formatCode>General</c:formatCode>
                <c:ptCount val="15"/>
                <c:pt idx="0">
                  <c:v>8.5190282749061321</c:v>
                </c:pt>
                <c:pt idx="1">
                  <c:v>8.3997652126574618</c:v>
                </c:pt>
                <c:pt idx="2">
                  <c:v>8.255301474848233</c:v>
                </c:pt>
                <c:pt idx="3">
                  <c:v>8.0815625803466347</c:v>
                </c:pt>
                <c:pt idx="4">
                  <c:v>7.8744091610171587</c:v>
                </c:pt>
                <c:pt idx="5">
                  <c:v>7.6299379165980046</c:v>
                </c:pt>
                <c:pt idx="6">
                  <c:v>7.3448980596302311</c:v>
                </c:pt>
                <c:pt idx="7">
                  <c:v>7.0172111122381269</c:v>
                </c:pt>
                <c:pt idx="8">
                  <c:v>6.6465478701188117</c:v>
                </c:pt>
                <c:pt idx="9">
                  <c:v>6.2348745604152827</c:v>
                </c:pt>
                <c:pt idx="10">
                  <c:v>5.7868433072755838</c:v>
                </c:pt>
                <c:pt idx="11">
                  <c:v>5.3098897356288717</c:v>
                </c:pt>
                <c:pt idx="12">
                  <c:v>4.8139323331933657</c:v>
                </c:pt>
                <c:pt idx="13">
                  <c:v>4.3106500377980108</c:v>
                </c:pt>
                <c:pt idx="14">
                  <c:v>3.8124275927416442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E91C-4BBF-8FCF-0BF1DCB8C07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Competitive!$BJ$20:$BJ$34</c:f>
              <c:numCache>
                <c:formatCode>General</c:formatCode>
                <c:ptCount val="15"/>
                <c:pt idx="0">
                  <c:v>7.7883429565619595</c:v>
                </c:pt>
                <c:pt idx="1">
                  <c:v>7.6885412958161172</c:v>
                </c:pt>
                <c:pt idx="2">
                  <c:v>7.5673293700644866</c:v>
                </c:pt>
                <c:pt idx="3">
                  <c:v>7.4210851114151106</c:v>
                </c:pt>
                <c:pt idx="4">
                  <c:v>7.2460412035620694</c:v>
                </c:pt>
                <c:pt idx="5">
                  <c:v>7.0385160675062277</c:v>
                </c:pt>
                <c:pt idx="6">
                  <c:v>6.7952479311825931</c:v>
                </c:pt>
                <c:pt idx="7">
                  <c:v>6.5138307524277339</c:v>
                </c:pt>
                <c:pt idx="8">
                  <c:v>6.1932243972721324</c:v>
                </c:pt>
                <c:pt idx="9">
                  <c:v>5.8342755161709485</c:v>
                </c:pt>
                <c:pt idx="10">
                  <c:v>5.440148203519021</c:v>
                </c:pt>
                <c:pt idx="11">
                  <c:v>5.0165404242143632</c:v>
                </c:pt>
                <c:pt idx="12">
                  <c:v>4.5715723928279148</c:v>
                </c:pt>
                <c:pt idx="13">
                  <c:v>4.115288825736596</c:v>
                </c:pt>
                <c:pt idx="14">
                  <c:v>3.6588114391513926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E91C-4BBF-8FCF-0BF1DCB8C07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Competitive!$BK$20:$BK$34</c:f>
              <c:numCache>
                <c:formatCode>General</c:formatCode>
                <c:ptCount val="15"/>
                <c:pt idx="0">
                  <c:v>7.0341821717837583</c:v>
                </c:pt>
                <c:pt idx="1">
                  <c:v>6.952671574392328</c:v>
                </c:pt>
                <c:pt idx="2">
                  <c:v>6.8534018817852953</c:v>
                </c:pt>
                <c:pt idx="3">
                  <c:v>6.7332312062145503</c:v>
                </c:pt>
                <c:pt idx="4">
                  <c:v>6.5888170506880819</c:v>
                </c:pt>
                <c:pt idx="5">
                  <c:v>6.41678331328119</c:v>
                </c:pt>
                <c:pt idx="6">
                  <c:v>6.2139750284124995</c:v>
                </c:pt>
                <c:pt idx="7">
                  <c:v>5.9778074621483608</c:v>
                </c:pt>
                <c:pt idx="8">
                  <c:v>5.7066974170046514</c:v>
                </c:pt>
                <c:pt idx="9">
                  <c:v>5.4005359295109301</c:v>
                </c:pt>
                <c:pt idx="10">
                  <c:v>5.0611272213609233</c:v>
                </c:pt>
                <c:pt idx="11">
                  <c:v>4.6924897592673442</c:v>
                </c:pt>
                <c:pt idx="12">
                  <c:v>4.3009080613814863</c:v>
                </c:pt>
                <c:pt idx="13">
                  <c:v>3.8946538051311279</c:v>
                </c:pt>
                <c:pt idx="14">
                  <c:v>3.4833651072820584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E91C-4BBF-8FCF-0BF1DCB8C07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Competitive!$BL$20:$BL$34</c:f>
              <c:numCache>
                <c:formatCode>General</c:formatCode>
                <c:ptCount val="15"/>
                <c:pt idx="0">
                  <c:v>6.274693331603447</c:v>
                </c:pt>
                <c:pt idx="1">
                  <c:v>6.2097528403727917</c:v>
                </c:pt>
                <c:pt idx="2">
                  <c:v>6.1304433857325886</c:v>
                </c:pt>
                <c:pt idx="3">
                  <c:v>6.0341106417931112</c:v>
                </c:pt>
                <c:pt idx="4">
                  <c:v>5.9178701366872071</c:v>
                </c:pt>
                <c:pt idx="5">
                  <c:v>5.7787192970219081</c:v>
                </c:pt>
                <c:pt idx="6">
                  <c:v>5.6137203443744017</c:v>
                </c:pt>
                <c:pt idx="7">
                  <c:v>5.4202652625842713</c:v>
                </c:pt>
                <c:pt idx="8">
                  <c:v>5.1964221149916181</c:v>
                </c:pt>
                <c:pt idx="9">
                  <c:v>4.941341114607301</c:v>
                </c:pt>
                <c:pt idx="10">
                  <c:v>4.6556702712894733</c:v>
                </c:pt>
                <c:pt idx="11">
                  <c:v>4.3419005942915678</c:v>
                </c:pt>
                <c:pt idx="12">
                  <c:v>4.0045421121017757</c:v>
                </c:pt>
                <c:pt idx="13">
                  <c:v>3.6500395776926537</c:v>
                </c:pt>
                <c:pt idx="14">
                  <c:v>3.2863805721085217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E91C-4BBF-8FCF-0BF1DCB8C07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Competitive!$BM$20:$BM$34</c:f>
              <c:numCache>
                <c:formatCode>General</c:formatCode>
                <c:ptCount val="15"/>
                <c:pt idx="0">
                  <c:v>5.528539739710677</c:v>
                </c:pt>
                <c:pt idx="1">
                  <c:v>5.4780635859909887</c:v>
                </c:pt>
                <c:pt idx="2">
                  <c:v>5.4162499163258806</c:v>
                </c:pt>
                <c:pt idx="3">
                  <c:v>5.3409172532374676</c:v>
                </c:pt>
                <c:pt idx="4">
                  <c:v>5.2496479328661545</c:v>
                </c:pt>
                <c:pt idx="5">
                  <c:v>5.1398561234835274</c:v>
                </c:pt>
                <c:pt idx="6">
                  <c:v>5.0089098944740771</c:v>
                </c:pt>
                <c:pt idx="7">
                  <c:v>4.8543202248941402</c:v>
                </c:pt>
                <c:pt idx="8">
                  <c:v>4.6740033859337933</c:v>
                </c:pt>
                <c:pt idx="9">
                  <c:v>4.4666095398880525</c:v>
                </c:pt>
                <c:pt idx="10">
                  <c:v>4.2318889855063224</c:v>
                </c:pt>
                <c:pt idx="11">
                  <c:v>3.971040983042557</c:v>
                </c:pt>
                <c:pt idx="12">
                  <c:v>3.6869663612328538</c:v>
                </c:pt>
                <c:pt idx="13">
                  <c:v>3.3843366022865391</c:v>
                </c:pt>
                <c:pt idx="14">
                  <c:v>3.0694112984131214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E91C-4BBF-8FCF-0BF1DCB8C07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Competitive!$BN$20:$BN$34</c:f>
              <c:numCache>
                <c:formatCode>General</c:formatCode>
                <c:ptCount val="15"/>
                <c:pt idx="0">
                  <c:v>4.8131034891297899</c:v>
                </c:pt>
                <c:pt idx="1">
                  <c:v>4.7748008051048725</c:v>
                </c:pt>
                <c:pt idx="2">
                  <c:v>4.7277712922453627</c:v>
                </c:pt>
                <c:pt idx="3">
                  <c:v>4.670271357734701</c:v>
                </c:pt>
                <c:pt idx="4">
                  <c:v>4.6003338338408062</c:v>
                </c:pt>
                <c:pt idx="5">
                  <c:v>4.5158033850324664</c:v>
                </c:pt>
                <c:pt idx="6">
                  <c:v>4.4144107111219038</c:v>
                </c:pt>
                <c:pt idx="7">
                  <c:v>4.2938978835067028</c:v>
                </c:pt>
                <c:pt idx="8">
                  <c:v>4.1522045894694424</c:v>
                </c:pt>
                <c:pt idx="9">
                  <c:v>3.9877174396123043</c:v>
                </c:pt>
                <c:pt idx="10">
                  <c:v>3.7995702552373491</c:v>
                </c:pt>
                <c:pt idx="11">
                  <c:v>3.587962649990426</c:v>
                </c:pt>
                <c:pt idx="12">
                  <c:v>3.3544410938877864</c:v>
                </c:pt>
                <c:pt idx="13">
                  <c:v>3.1020694308776795</c:v>
                </c:pt>
                <c:pt idx="14">
                  <c:v>2.8354159761044069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E91C-4BBF-8FCF-0BF1DCB8C07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Competitive!$BO$20:$BO$34</c:f>
              <c:numCache>
                <c:formatCode>General</c:formatCode>
                <c:ptCount val="15"/>
                <c:pt idx="0">
                  <c:v>4.142942126285373</c:v>
                </c:pt>
                <c:pt idx="1">
                  <c:v>4.1145316818939488</c:v>
                </c:pt>
                <c:pt idx="2">
                  <c:v>4.0795619178125166</c:v>
                </c:pt>
                <c:pt idx="3">
                  <c:v>4.0366768316744563</c:v>
                </c:pt>
                <c:pt idx="4">
                  <c:v>3.9843219485377559</c:v>
                </c:pt>
                <c:pt idx="5">
                  <c:v>3.9207576550005006</c:v>
                </c:pt>
                <c:pt idx="6">
                  <c:v>3.8440986223060856</c:v>
                </c:pt>
                <c:pt idx="7">
                  <c:v>3.7523897630624155</c:v>
                </c:pt>
                <c:pt idx="8">
                  <c:v>3.643728975271924</c:v>
                </c:pt>
                <c:pt idx="9">
                  <c:v>3.5164435805596921</c:v>
                </c:pt>
                <c:pt idx="10">
                  <c:v>3.3693191902861708</c:v>
                </c:pt>
                <c:pt idx="11">
                  <c:v>3.2018657209159636</c:v>
                </c:pt>
                <c:pt idx="12">
                  <c:v>3.0145864337169295</c:v>
                </c:pt>
                <c:pt idx="13">
                  <c:v>2.8091966718693122</c:v>
                </c:pt>
                <c:pt idx="14">
                  <c:v>2.5887277196903731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E91C-4BBF-8FCF-0BF1DCB8C07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Competitive!$BP$20:$BP$34</c:f>
              <c:numCache>
                <c:formatCode>General</c:formatCode>
                <c:ptCount val="15"/>
                <c:pt idx="0">
                  <c:v>3.5287730727470135</c:v>
                </c:pt>
                <c:pt idx="1">
                  <c:v>3.5081406854367176</c:v>
                </c:pt>
                <c:pt idx="2">
                  <c:v>3.4826870269908237</c:v>
                </c:pt>
                <c:pt idx="3">
                  <c:v>3.4513847021797917</c:v>
                </c:pt>
                <c:pt idx="4">
                  <c:v>3.4130392868716943</c:v>
                </c:pt>
                <c:pt idx="5">
                  <c:v>3.3662892965554532</c:v>
                </c:pt>
                <c:pt idx="6">
                  <c:v>3.3096224936981167</c:v>
                </c:pt>
                <c:pt idx="7">
                  <c:v>3.2414165638082761</c:v>
                </c:pt>
                <c:pt idx="8">
                  <c:v>3.1600131574240744</c:v>
                </c:pt>
                <c:pt idx="9">
                  <c:v>3.0638335688891698</c:v>
                </c:pt>
                <c:pt idx="10">
                  <c:v>2.9515405416538938</c:v>
                </c:pt>
                <c:pt idx="11">
                  <c:v>2.8222424962594439</c:v>
                </c:pt>
                <c:pt idx="12">
                  <c:v>2.6757233343725368</c:v>
                </c:pt>
                <c:pt idx="13">
                  <c:v>2.5126644004964795</c:v>
                </c:pt>
                <c:pt idx="14">
                  <c:v>2.3348098724713719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E91C-4BBF-8FCF-0BF1DCB8C07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Competitive!$BQ$20:$BQ$34</c:f>
              <c:numCache>
                <c:formatCode>General</c:formatCode>
                <c:ptCount val="15"/>
                <c:pt idx="0">
                  <c:v>2.9770992366412217</c:v>
                </c:pt>
                <c:pt idx="1">
                  <c:v>2.9624003038359286</c:v>
                </c:pt>
                <c:pt idx="2">
                  <c:v>2.9442294989147868</c:v>
                </c:pt>
                <c:pt idx="3">
                  <c:v>2.9218270784070421</c:v>
                </c:pt>
                <c:pt idx="4">
                  <c:v>2.8942989500049277</c:v>
                </c:pt>
                <c:pt idx="5">
                  <c:v>2.8606097419462975</c:v>
                </c:pt>
                <c:pt idx="6">
                  <c:v>2.8195853015278045</c:v>
                </c:pt>
                <c:pt idx="7">
                  <c:v>2.7699303104441215</c:v>
                </c:pt>
                <c:pt idx="8">
                  <c:v>2.7102680197336131</c:v>
                </c:pt>
                <c:pt idx="9">
                  <c:v>2.6392096905713478</c:v>
                </c:pt>
                <c:pt idx="10">
                  <c:v>2.5554602539098847</c:v>
                </c:pt>
                <c:pt idx="11">
                  <c:v>2.4579627910242459</c:v>
                </c:pt>
                <c:pt idx="12">
                  <c:v>2.3460766257082883</c:v>
                </c:pt>
                <c:pt idx="13">
                  <c:v>2.2197719419246043</c:v>
                </c:pt>
                <c:pt idx="14">
                  <c:v>2.0798097044529995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E91C-4BBF-8FCF-0BF1DCB8C07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Competitive!$BR$20:$BR$34</c:f>
              <c:numCache>
                <c:formatCode>General</c:formatCode>
                <c:ptCount val="15"/>
                <c:pt idx="0">
                  <c:v>2.490421455938697</c:v>
                </c:pt>
                <c:pt idx="1">
                  <c:v>2.4801271860095389</c:v>
                </c:pt>
                <c:pt idx="2">
                  <c:v>2.4673784104389083</c:v>
                </c:pt>
                <c:pt idx="3">
                  <c:v>2.4516255770552982</c:v>
                </c:pt>
                <c:pt idx="4">
                  <c:v>2.4322151574947006</c:v>
                </c:pt>
                <c:pt idx="5">
                  <c:v>2.408380120732597</c:v>
                </c:pt>
                <c:pt idx="6">
                  <c:v>2.3792353096249821</c:v>
                </c:pt>
                <c:pt idx="7">
                  <c:v>2.3437814647973902</c:v>
                </c:pt>
                <c:pt idx="8">
                  <c:v>2.3009228613644601</c:v>
                </c:pt>
                <c:pt idx="9">
                  <c:v>2.2495045524364046</c:v>
                </c:pt>
                <c:pt idx="10">
                  <c:v>2.1883755105096943</c:v>
                </c:pt>
                <c:pt idx="11">
                  <c:v>2.1164827021054857</c:v>
                </c:pt>
                <c:pt idx="12">
                  <c:v>2.0329973231466827</c:v>
                </c:pt>
                <c:pt idx="13">
                  <c:v>1.937467255791808</c:v>
                </c:pt>
                <c:pt idx="14">
                  <c:v>1.8299793785916618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E91C-4BBF-8FCF-0BF1DCB8C075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Competitive!$BS$20:$BS$34</c:f>
              <c:numCache>
                <c:formatCode>General</c:formatCode>
                <c:ptCount val="15"/>
                <c:pt idx="0">
                  <c:v>2.0678685047720045</c:v>
                </c:pt>
                <c:pt idx="1">
                  <c:v>2.0607661822985466</c:v>
                </c:pt>
                <c:pt idx="2">
                  <c:v>2.0519565932259125</c:v>
                </c:pt>
                <c:pt idx="3">
                  <c:v>2.0410499632022239</c:v>
                </c:pt>
                <c:pt idx="4">
                  <c:v>2.0275786438130825</c:v>
                </c:pt>
                <c:pt idx="5">
                  <c:v>2.0109875169319547</c:v>
                </c:pt>
                <c:pt idx="6">
                  <c:v>1.9906265693517975</c:v>
                </c:pt>
                <c:pt idx="7">
                  <c:v>1.9657479398095519</c:v>
                </c:pt>
                <c:pt idx="8">
                  <c:v>1.9355106930001926</c:v>
                </c:pt>
                <c:pt idx="9">
                  <c:v>1.898997581751954</c:v>
                </c:pt>
                <c:pt idx="10">
                  <c:v>1.8552488517891519</c:v>
                </c:pt>
                <c:pt idx="11">
                  <c:v>1.8033182414373128</c:v>
                </c:pt>
                <c:pt idx="12">
                  <c:v>1.7423550184507584</c:v>
                </c:pt>
                <c:pt idx="13">
                  <c:v>1.6717123482378644</c:v>
                </c:pt>
                <c:pt idx="14">
                  <c:v>1.5910759041777636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E91C-4BBF-8FCF-0BF1DCB8C075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Competitive!$BT$20:$BT$34</c:f>
              <c:numCache>
                <c:formatCode>General</c:formatCode>
                <c:ptCount val="15"/>
                <c:pt idx="0">
                  <c:v>1.7060367454068244</c:v>
                </c:pt>
                <c:pt idx="1">
                  <c:v>1.7011995637949837</c:v>
                </c:pt>
                <c:pt idx="2">
                  <c:v>1.6951915240423798</c:v>
                </c:pt>
                <c:pt idx="3">
                  <c:v>1.6877408884982084</c:v>
                </c:pt>
                <c:pt idx="4">
                  <c:v>1.6785191910021688</c:v>
                </c:pt>
                <c:pt idx="5">
                  <c:v>1.6671328204250488</c:v>
                </c:pt>
                <c:pt idx="6">
                  <c:v>1.6531152691496926</c:v>
                </c:pt>
                <c:pt idx="7">
                  <c:v>1.6359213693918624</c:v>
                </c:pt>
                <c:pt idx="8">
                  <c:v>1.6149255049722429</c:v>
                </c:pt>
                <c:pt idx="9">
                  <c:v>1.5894265830293828</c:v>
                </c:pt>
                <c:pt idx="10">
                  <c:v>1.5586633717169749</c:v>
                </c:pt>
                <c:pt idx="11">
                  <c:v>1.5218444161741047</c:v>
                </c:pt>
                <c:pt idx="12">
                  <c:v>1.478196714478542</c:v>
                </c:pt>
                <c:pt idx="13">
                  <c:v>1.4270360606510817</c:v>
                </c:pt>
                <c:pt idx="14">
                  <c:v>1.3678587637367461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E91C-4BBF-8FCF-0BF1DCB8C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Competitive!$AO$36:$AO$50</c:f>
              <c:numCache>
                <c:formatCode>General</c:formatCode>
                <c:ptCount val="15"/>
                <c:pt idx="0">
                  <c:v>0.101793335899363</c:v>
                </c:pt>
                <c:pt idx="1">
                  <c:v>0.10211068542664463</c:v>
                </c:pt>
                <c:pt idx="2">
                  <c:v>0.10250737233574667</c:v>
                </c:pt>
                <c:pt idx="3">
                  <c:v>0.10300323097212419</c:v>
                </c:pt>
                <c:pt idx="4">
                  <c:v>0.10362305426759612</c:v>
                </c:pt>
                <c:pt idx="5">
                  <c:v>0.10439783338693602</c:v>
                </c:pt>
                <c:pt idx="6">
                  <c:v>0.10536630728611091</c:v>
                </c:pt>
                <c:pt idx="7">
                  <c:v>0.10657689966007952</c:v>
                </c:pt>
                <c:pt idx="8">
                  <c:v>0.10809014012754026</c:v>
                </c:pt>
                <c:pt idx="9">
                  <c:v>0.1099816907118662</c:v>
                </c:pt>
                <c:pt idx="10">
                  <c:v>0.11234612894227361</c:v>
                </c:pt>
                <c:pt idx="11">
                  <c:v>0.1153016767302829</c:v>
                </c:pt>
                <c:pt idx="12">
                  <c:v>0.1189961114652945</c:v>
                </c:pt>
                <c:pt idx="13">
                  <c:v>0.12361415488405901</c:v>
                </c:pt>
                <c:pt idx="14">
                  <c:v>0.1293867091575146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91-4BA7-A859-D60A3692D210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Competitive!$AP$36:$AP$50</c:f>
              <c:numCache>
                <c:formatCode>General</c:formatCode>
                <c:ptCount val="15"/>
                <c:pt idx="0">
                  <c:v>0.10717409674142193</c:v>
                </c:pt>
                <c:pt idx="1">
                  <c:v>0.1088366364792183</c:v>
                </c:pt>
                <c:pt idx="2">
                  <c:v>0.11091481115146375</c:v>
                </c:pt>
                <c:pt idx="3">
                  <c:v>0.11351252949177054</c:v>
                </c:pt>
                <c:pt idx="4">
                  <c:v>0.11675967741715405</c:v>
                </c:pt>
                <c:pt idx="5">
                  <c:v>0.12081861232388345</c:v>
                </c:pt>
                <c:pt idx="6">
                  <c:v>0.12589228095729518</c:v>
                </c:pt>
                <c:pt idx="7">
                  <c:v>0.13223436674905983</c:v>
                </c:pt>
                <c:pt idx="8">
                  <c:v>0.14016197398876568</c:v>
                </c:pt>
                <c:pt idx="9">
                  <c:v>0.15007148303839801</c:v>
                </c:pt>
                <c:pt idx="10">
                  <c:v>0.16245836935043836</c:v>
                </c:pt>
                <c:pt idx="11">
                  <c:v>0.1779419772404888</c:v>
                </c:pt>
                <c:pt idx="12">
                  <c:v>0.19729648710305189</c:v>
                </c:pt>
                <c:pt idx="13">
                  <c:v>0.22148962443125572</c:v>
                </c:pt>
                <c:pt idx="14">
                  <c:v>0.25173104609151048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891-4BA7-A859-D60A3692D210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Competitive!$AQ$36:$AQ$50</c:f>
              <c:numCache>
                <c:formatCode>General</c:formatCode>
                <c:ptCount val="15"/>
                <c:pt idx="0">
                  <c:v>0.10851928695193666</c:v>
                </c:pt>
                <c:pt idx="1">
                  <c:v>0.11051812424236171</c:v>
                </c:pt>
                <c:pt idx="2">
                  <c:v>0.11301667085539298</c:v>
                </c:pt>
                <c:pt idx="3">
                  <c:v>0.11613985412168212</c:v>
                </c:pt>
                <c:pt idx="4">
                  <c:v>0.12004383320454354</c:v>
                </c:pt>
                <c:pt idx="5">
                  <c:v>0.12492380705812028</c:v>
                </c:pt>
                <c:pt idx="6">
                  <c:v>0.13102377437509125</c:v>
                </c:pt>
                <c:pt idx="7">
                  <c:v>0.13864873352130491</c:v>
                </c:pt>
                <c:pt idx="8">
                  <c:v>0.14817993245407204</c:v>
                </c:pt>
                <c:pt idx="9">
                  <c:v>0.16009393112003092</c:v>
                </c:pt>
                <c:pt idx="10">
                  <c:v>0.17498642945247952</c:v>
                </c:pt>
                <c:pt idx="11">
                  <c:v>0.19360205236804029</c:v>
                </c:pt>
                <c:pt idx="12">
                  <c:v>0.21687158101249118</c:v>
                </c:pt>
                <c:pt idx="13">
                  <c:v>0.24595849181805488</c:v>
                </c:pt>
                <c:pt idx="14">
                  <c:v>0.28231713032500944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891-4BA7-A859-D60A3692D210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Competitive!$AR$36:$AR$50</c:f>
              <c:numCache>
                <c:formatCode>General</c:formatCode>
                <c:ptCount val="15"/>
                <c:pt idx="0">
                  <c:v>0.11020077471508008</c:v>
                </c:pt>
                <c:pt idx="1">
                  <c:v>0.11261998394629098</c:v>
                </c:pt>
                <c:pt idx="2">
                  <c:v>0.11564399548530459</c:v>
                </c:pt>
                <c:pt idx="3">
                  <c:v>0.11942400990907159</c:v>
                </c:pt>
                <c:pt idx="4">
                  <c:v>0.12414902793878038</c:v>
                </c:pt>
                <c:pt idx="5">
                  <c:v>0.13005530047591635</c:v>
                </c:pt>
                <c:pt idx="6">
                  <c:v>0.13743814114733635</c:v>
                </c:pt>
                <c:pt idx="7">
                  <c:v>0.14666669198661128</c:v>
                </c:pt>
                <c:pt idx="8">
                  <c:v>0.15820238053570498</c:v>
                </c:pt>
                <c:pt idx="9">
                  <c:v>0.17262199122207211</c:v>
                </c:pt>
                <c:pt idx="10">
                  <c:v>0.19064650458003099</c:v>
                </c:pt>
                <c:pt idx="11">
                  <c:v>0.21317714627747961</c:v>
                </c:pt>
                <c:pt idx="12">
                  <c:v>0.24134044839929042</c:v>
                </c:pt>
                <c:pt idx="13">
                  <c:v>0.27654457605155386</c:v>
                </c:pt>
                <c:pt idx="14">
                  <c:v>0.32054973561688316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891-4BA7-A859-D60A3692D210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Competitive!$AS$36:$AS$50</c:f>
              <c:numCache>
                <c:formatCode>General</c:formatCode>
                <c:ptCount val="15"/>
                <c:pt idx="0">
                  <c:v>0.11230263441900934</c:v>
                </c:pt>
                <c:pt idx="1">
                  <c:v>0.11524730857620255</c:v>
                </c:pt>
                <c:pt idx="2">
                  <c:v>0.11892815127269407</c:v>
                </c:pt>
                <c:pt idx="3">
                  <c:v>0.12352920464330845</c:v>
                </c:pt>
                <c:pt idx="4">
                  <c:v>0.12928052135657647</c:v>
                </c:pt>
                <c:pt idx="5">
                  <c:v>0.13646966724816145</c:v>
                </c:pt>
                <c:pt idx="6">
                  <c:v>0.14545609961264269</c:v>
                </c:pt>
                <c:pt idx="7">
                  <c:v>0.15668914006824422</c:v>
                </c:pt>
                <c:pt idx="8">
                  <c:v>0.17073044063774612</c:v>
                </c:pt>
                <c:pt idx="9">
                  <c:v>0.18828206634962358</c:v>
                </c:pt>
                <c:pt idx="10">
                  <c:v>0.21022159848947033</c:v>
                </c:pt>
                <c:pt idx="11">
                  <c:v>0.23764601366427876</c:v>
                </c:pt>
                <c:pt idx="12">
                  <c:v>0.27192653263278932</c:v>
                </c:pt>
                <c:pt idx="13">
                  <c:v>0.31477718134342753</c:v>
                </c:pt>
                <c:pt idx="14">
                  <c:v>0.36834049223172527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891-4BA7-A859-D60A3692D210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Competitive!$AT$36:$AT$50</c:f>
              <c:numCache>
                <c:formatCode>General</c:formatCode>
                <c:ptCount val="15"/>
                <c:pt idx="0">
                  <c:v>0.11492995904892092</c:v>
                </c:pt>
                <c:pt idx="1">
                  <c:v>0.11853146436359203</c:v>
                </c:pt>
                <c:pt idx="2">
                  <c:v>0.1230333460069309</c:v>
                </c:pt>
                <c:pt idx="3">
                  <c:v>0.12866069806110456</c:v>
                </c:pt>
                <c:pt idx="4">
                  <c:v>0.13569488812882155</c:v>
                </c:pt>
                <c:pt idx="5">
                  <c:v>0.14448762571346779</c:v>
                </c:pt>
                <c:pt idx="6">
                  <c:v>0.15547854769427563</c:v>
                </c:pt>
                <c:pt idx="7">
                  <c:v>0.16921720017028541</c:v>
                </c:pt>
                <c:pt idx="8">
                  <c:v>0.18639051576529767</c:v>
                </c:pt>
                <c:pt idx="9">
                  <c:v>0.2078571602590629</c:v>
                </c:pt>
                <c:pt idx="10">
                  <c:v>0.23469046587626957</c:v>
                </c:pt>
                <c:pt idx="11">
                  <c:v>0.26823209789777774</c:v>
                </c:pt>
                <c:pt idx="12">
                  <c:v>0.3101591379246631</c:v>
                </c:pt>
                <c:pt idx="13">
                  <c:v>0.36256793795826969</c:v>
                </c:pt>
                <c:pt idx="14">
                  <c:v>0.42807893800027796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891-4BA7-A859-D60A3692D210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Competitive!$AU$36:$AU$50</c:f>
              <c:numCache>
                <c:formatCode>General</c:formatCode>
                <c:ptCount val="15"/>
                <c:pt idx="0">
                  <c:v>0.11821411483631042</c:v>
                </c:pt>
                <c:pt idx="1">
                  <c:v>0.12263665909782891</c:v>
                </c:pt>
                <c:pt idx="2">
                  <c:v>0.12816483942472698</c:v>
                </c:pt>
                <c:pt idx="3">
                  <c:v>0.13507506483334961</c:v>
                </c:pt>
                <c:pt idx="4">
                  <c:v>0.14371284659412789</c:v>
                </c:pt>
                <c:pt idx="5">
                  <c:v>0.15451007379510076</c:v>
                </c:pt>
                <c:pt idx="6">
                  <c:v>0.16800660779631682</c:v>
                </c:pt>
                <c:pt idx="7">
                  <c:v>0.18487727529783687</c:v>
                </c:pt>
                <c:pt idx="8">
                  <c:v>0.20596560967473693</c:v>
                </c:pt>
                <c:pt idx="9">
                  <c:v>0.23232602764586208</c:v>
                </c:pt>
                <c:pt idx="10">
                  <c:v>0.26527655010976847</c:v>
                </c:pt>
                <c:pt idx="11">
                  <c:v>0.30646470318965147</c:v>
                </c:pt>
                <c:pt idx="12">
                  <c:v>0.35794989453950521</c:v>
                </c:pt>
                <c:pt idx="13">
                  <c:v>0.42230638372682233</c:v>
                </c:pt>
                <c:pt idx="14">
                  <c:v>0.50275199521096869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891-4BA7-A859-D60A3692D210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Competitive!$AV$36:$AV$50</c:f>
              <c:numCache>
                <c:formatCode>General</c:formatCode>
                <c:ptCount val="15"/>
                <c:pt idx="0">
                  <c:v>0.12231930957054729</c:v>
                </c:pt>
                <c:pt idx="1">
                  <c:v>0.12776815251562496</c:v>
                </c:pt>
                <c:pt idx="2">
                  <c:v>0.13457920619697208</c:v>
                </c:pt>
                <c:pt idx="3">
                  <c:v>0.14309302329865597</c:v>
                </c:pt>
                <c:pt idx="4">
                  <c:v>0.15373529467576083</c:v>
                </c:pt>
                <c:pt idx="5">
                  <c:v>0.16703813389714192</c:v>
                </c:pt>
                <c:pt idx="6">
                  <c:v>0.18366668292386831</c:v>
                </c:pt>
                <c:pt idx="7">
                  <c:v>0.20445236920727622</c:v>
                </c:pt>
                <c:pt idx="8">
                  <c:v>0.23043447706153614</c:v>
                </c:pt>
                <c:pt idx="9">
                  <c:v>0.26291211187936109</c:v>
                </c:pt>
                <c:pt idx="10">
                  <c:v>0.30350915540164225</c:v>
                </c:pt>
                <c:pt idx="11">
                  <c:v>0.35425545980449363</c:v>
                </c:pt>
                <c:pt idx="12">
                  <c:v>0.41768834030805785</c:v>
                </c:pt>
                <c:pt idx="13">
                  <c:v>0.49697944093751317</c:v>
                </c:pt>
                <c:pt idx="14">
                  <c:v>0.5960933167243323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891-4BA7-A859-D60A3692D210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Competitive!$AW$36:$AW$50</c:f>
              <c:numCache>
                <c:formatCode>General</c:formatCode>
                <c:ptCount val="15"/>
                <c:pt idx="0">
                  <c:v>0.12745080298834333</c:v>
                </c:pt>
                <c:pt idx="1">
                  <c:v>0.13418251928787006</c:v>
                </c:pt>
                <c:pt idx="2">
                  <c:v>0.14259716466227843</c:v>
                </c:pt>
                <c:pt idx="3">
                  <c:v>0.15311547138028891</c:v>
                </c:pt>
                <c:pt idx="4">
                  <c:v>0.16626335477780202</c:v>
                </c:pt>
                <c:pt idx="5">
                  <c:v>0.18269820902469336</c:v>
                </c:pt>
                <c:pt idx="6">
                  <c:v>0.2032417768333076</c:v>
                </c:pt>
                <c:pt idx="7">
                  <c:v>0.2289212365940754</c:v>
                </c:pt>
                <c:pt idx="8">
                  <c:v>0.26102056129503509</c:v>
                </c:pt>
                <c:pt idx="9">
                  <c:v>0.30114471717123481</c:v>
                </c:pt>
                <c:pt idx="10">
                  <c:v>0.35129991201648436</c:v>
                </c:pt>
                <c:pt idx="11">
                  <c:v>0.41399390557304627</c:v>
                </c:pt>
                <c:pt idx="12">
                  <c:v>0.49236139751874874</c:v>
                </c:pt>
                <c:pt idx="13">
                  <c:v>0.59032076245087672</c:v>
                </c:pt>
                <c:pt idx="14">
                  <c:v>0.7127699686160367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891-4BA7-A859-D60A3692D210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Competitive!$AX$36:$AX$50</c:f>
              <c:numCache>
                <c:formatCode>General</c:formatCode>
                <c:ptCount val="15"/>
                <c:pt idx="0">
                  <c:v>0.13386516976058843</c:v>
                </c:pt>
                <c:pt idx="1">
                  <c:v>0.1422004777531764</c:v>
                </c:pt>
                <c:pt idx="2">
                  <c:v>0.15261961274391136</c:v>
                </c:pt>
                <c:pt idx="3">
                  <c:v>0.16564353148233008</c:v>
                </c:pt>
                <c:pt idx="4">
                  <c:v>0.18192342990535348</c:v>
                </c:pt>
                <c:pt idx="5">
                  <c:v>0.20227330293413273</c:v>
                </c:pt>
                <c:pt idx="6">
                  <c:v>0.22771064422010684</c:v>
                </c:pt>
                <c:pt idx="7">
                  <c:v>0.25950732082757433</c:v>
                </c:pt>
                <c:pt idx="8">
                  <c:v>0.29925316658690876</c:v>
                </c:pt>
                <c:pt idx="9">
                  <c:v>0.34893547378607687</c:v>
                </c:pt>
                <c:pt idx="10">
                  <c:v>0.411038357785037</c:v>
                </c:pt>
                <c:pt idx="11">
                  <c:v>0.488666962783737</c:v>
                </c:pt>
                <c:pt idx="12">
                  <c:v>0.58570271903211224</c:v>
                </c:pt>
                <c:pt idx="13">
                  <c:v>0.70699741434258112</c:v>
                </c:pt>
                <c:pt idx="14">
                  <c:v>0.85861578348066714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891-4BA7-A859-D60A3692D210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Competitive!$AY$36:$AY$50</c:f>
              <c:numCache>
                <c:formatCode>General</c:formatCode>
                <c:ptCount val="15"/>
                <c:pt idx="0">
                  <c:v>0.14188312822589477</c:v>
                </c:pt>
                <c:pt idx="1">
                  <c:v>0.15222292583480934</c:v>
                </c:pt>
                <c:pt idx="2">
                  <c:v>0.16514767284595253</c:v>
                </c:pt>
                <c:pt idx="3">
                  <c:v>0.18130360660988157</c:v>
                </c:pt>
                <c:pt idx="4">
                  <c:v>0.20149852381479283</c:v>
                </c:pt>
                <c:pt idx="5">
                  <c:v>0.22674217032093189</c:v>
                </c:pt>
                <c:pt idx="6">
                  <c:v>0.25829672845360574</c:v>
                </c:pt>
                <c:pt idx="7">
                  <c:v>0.29773992611944805</c:v>
                </c:pt>
                <c:pt idx="8">
                  <c:v>0.34704392320175087</c:v>
                </c:pt>
                <c:pt idx="9">
                  <c:v>0.40867391955462951</c:v>
                </c:pt>
                <c:pt idx="10">
                  <c:v>0.48571141499572779</c:v>
                </c:pt>
                <c:pt idx="11">
                  <c:v>0.5820082842971005</c:v>
                </c:pt>
                <c:pt idx="12">
                  <c:v>0.70237937092381653</c:v>
                </c:pt>
                <c:pt idx="13">
                  <c:v>0.85284322920721156</c:v>
                </c:pt>
                <c:pt idx="14">
                  <c:v>1.0409230520614552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891-4BA7-A859-D60A3692D210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Competitive!$AZ$36:$AZ$50</c:f>
              <c:numCache>
                <c:formatCode>General</c:formatCode>
                <c:ptCount val="15"/>
                <c:pt idx="0">
                  <c:v>0.15190557630752771</c:v>
                </c:pt>
                <c:pt idx="1">
                  <c:v>0.16475098593685056</c:v>
                </c:pt>
                <c:pt idx="2">
                  <c:v>0.18080774797350402</c:v>
                </c:pt>
                <c:pt idx="3">
                  <c:v>0.20087870051932091</c:v>
                </c:pt>
                <c:pt idx="4">
                  <c:v>0.22596739120159201</c:v>
                </c:pt>
                <c:pt idx="5">
                  <c:v>0.25732825455443081</c:v>
                </c:pt>
                <c:pt idx="6">
                  <c:v>0.29652933374547946</c:v>
                </c:pt>
                <c:pt idx="7">
                  <c:v>0.34553068273429022</c:v>
                </c:pt>
                <c:pt idx="8">
                  <c:v>0.40678236897030351</c:v>
                </c:pt>
                <c:pt idx="9">
                  <c:v>0.4833469767653204</c:v>
                </c:pt>
                <c:pt idx="10">
                  <c:v>0.57905273650909128</c:v>
                </c:pt>
                <c:pt idx="11">
                  <c:v>0.69868493618880501</c:v>
                </c:pt>
                <c:pt idx="12">
                  <c:v>0.84822518578844719</c:v>
                </c:pt>
                <c:pt idx="13">
                  <c:v>1.0351504977879997</c:v>
                </c:pt>
                <c:pt idx="14">
                  <c:v>1.2688071377874404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891-4BA7-A859-D60A3692D210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Competitive!$BA$36:$BA$50</c:f>
              <c:numCache>
                <c:formatCode>General</c:formatCode>
                <c:ptCount val="15"/>
                <c:pt idx="0">
                  <c:v>0.16443363640956893</c:v>
                </c:pt>
                <c:pt idx="1">
                  <c:v>0.180411061064402</c:v>
                </c:pt>
                <c:pt idx="2">
                  <c:v>0.20038284188294336</c:v>
                </c:pt>
                <c:pt idx="3">
                  <c:v>0.22534756790612007</c:v>
                </c:pt>
                <c:pt idx="4">
                  <c:v>0.25655347543509094</c:v>
                </c:pt>
                <c:pt idx="5">
                  <c:v>0.29556085984630454</c:v>
                </c:pt>
                <c:pt idx="6">
                  <c:v>0.34432009036032157</c:v>
                </c:pt>
                <c:pt idx="7">
                  <c:v>0.4052691285028428</c:v>
                </c:pt>
                <c:pt idx="8">
                  <c:v>0.48145542618099435</c:v>
                </c:pt>
                <c:pt idx="9">
                  <c:v>0.57668829827868395</c:v>
                </c:pt>
                <c:pt idx="10">
                  <c:v>0.69572938840079568</c:v>
                </c:pt>
                <c:pt idx="11">
                  <c:v>0.84453075105343545</c:v>
                </c:pt>
                <c:pt idx="12">
                  <c:v>1.0305324543692354</c:v>
                </c:pt>
                <c:pt idx="13">
                  <c:v>1.2630345835139847</c:v>
                </c:pt>
                <c:pt idx="14">
                  <c:v>1.5536622449449218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1891-4BA7-A859-D60A3692D210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Competitive!$BB$36:$BB$50</c:f>
              <c:numCache>
                <c:formatCode>General</c:formatCode>
                <c:ptCount val="15"/>
                <c:pt idx="0">
                  <c:v>0.18009371153712039</c:v>
                </c:pt>
                <c:pt idx="1">
                  <c:v>0.19998615497384137</c:v>
                </c:pt>
                <c:pt idx="2">
                  <c:v>0.22485170926974252</c:v>
                </c:pt>
                <c:pt idx="3">
                  <c:v>0.25593365213961899</c:v>
                </c:pt>
                <c:pt idx="4">
                  <c:v>0.29478608072696472</c:v>
                </c:pt>
                <c:pt idx="5">
                  <c:v>0.3433516164611467</c:v>
                </c:pt>
                <c:pt idx="6">
                  <c:v>0.40405853612887427</c:v>
                </c:pt>
                <c:pt idx="7">
                  <c:v>0.47994218571353375</c:v>
                </c:pt>
                <c:pt idx="8">
                  <c:v>0.57479674769435785</c:v>
                </c:pt>
                <c:pt idx="9">
                  <c:v>0.69336495017038824</c:v>
                </c:pt>
                <c:pt idx="10">
                  <c:v>0.84157520326542623</c:v>
                </c:pt>
                <c:pt idx="11">
                  <c:v>1.0268380196342237</c:v>
                </c:pt>
                <c:pt idx="12">
                  <c:v>1.2584165400952203</c:v>
                </c:pt>
                <c:pt idx="13">
                  <c:v>1.5478896906714661</c:v>
                </c:pt>
                <c:pt idx="14">
                  <c:v>1.9097311288917735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1891-4BA7-A859-D60A3692D210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Competitive!$BC$36:$BC$50</c:f>
              <c:numCache>
                <c:formatCode>General</c:formatCode>
                <c:ptCount val="15"/>
                <c:pt idx="0">
                  <c:v>0.19966880544655971</c:v>
                </c:pt>
                <c:pt idx="1">
                  <c:v>0.22445502236064052</c:v>
                </c:pt>
                <c:pt idx="2">
                  <c:v>0.25543779350324147</c:v>
                </c:pt>
                <c:pt idx="3">
                  <c:v>0.29416625743149272</c:v>
                </c:pt>
                <c:pt idx="4">
                  <c:v>0.34257683734180677</c:v>
                </c:pt>
                <c:pt idx="5">
                  <c:v>0.40309006222969934</c:v>
                </c:pt>
                <c:pt idx="6">
                  <c:v>0.47873159333956505</c:v>
                </c:pt>
                <c:pt idx="7">
                  <c:v>0.57328350722689725</c:v>
                </c:pt>
                <c:pt idx="8">
                  <c:v>0.69147339958606224</c:v>
                </c:pt>
                <c:pt idx="9">
                  <c:v>0.83921076503501868</c:v>
                </c:pt>
                <c:pt idx="10">
                  <c:v>1.0238824718462143</c:v>
                </c:pt>
                <c:pt idx="11">
                  <c:v>1.2547221053602087</c:v>
                </c:pt>
                <c:pt idx="12">
                  <c:v>1.5432716472527019</c:v>
                </c:pt>
                <c:pt idx="13">
                  <c:v>1.9039585746183181</c:v>
                </c:pt>
                <c:pt idx="14">
                  <c:v>2.3548172338253384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1891-4BA7-A859-D60A3692D210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Competitive!$BD$36:$BD$50</c:f>
              <c:numCache>
                <c:formatCode>General</c:formatCode>
                <c:ptCount val="15"/>
                <c:pt idx="0">
                  <c:v>0.22413767283335892</c:v>
                </c:pt>
                <c:pt idx="1">
                  <c:v>0.25504110659413948</c:v>
                </c:pt>
                <c:pt idx="2">
                  <c:v>0.29367039879511514</c:v>
                </c:pt>
                <c:pt idx="3">
                  <c:v>0.34195701404633488</c:v>
                </c:pt>
                <c:pt idx="4">
                  <c:v>0.40231528311035941</c:v>
                </c:pt>
                <c:pt idx="5">
                  <c:v>0.47776311944039013</c:v>
                </c:pt>
                <c:pt idx="6">
                  <c:v>0.57207291485292855</c:v>
                </c:pt>
                <c:pt idx="7">
                  <c:v>0.68996015911860153</c:v>
                </c:pt>
                <c:pt idx="8">
                  <c:v>0.83731921445069279</c:v>
                </c:pt>
                <c:pt idx="9">
                  <c:v>1.021518033615807</c:v>
                </c:pt>
                <c:pt idx="10">
                  <c:v>1.2517665575721995</c:v>
                </c:pt>
                <c:pt idx="11">
                  <c:v>1.5395772125176901</c:v>
                </c:pt>
                <c:pt idx="12">
                  <c:v>1.8993405311995535</c:v>
                </c:pt>
                <c:pt idx="13">
                  <c:v>2.3490446795518825</c:v>
                </c:pt>
                <c:pt idx="14">
                  <c:v>2.9111748649922937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1891-4BA7-A859-D60A3692D210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Competitive!$BE$36:$BE$50</c:f>
              <c:numCache>
                <c:formatCode>General</c:formatCode>
                <c:ptCount val="15"/>
                <c:pt idx="0">
                  <c:v>7.3333333333333348E-2</c:v>
                </c:pt>
                <c:pt idx="1">
                  <c:v>7.5000000000000011E-2</c:v>
                </c:pt>
                <c:pt idx="2">
                  <c:v>7.7083333333333323E-2</c:v>
                </c:pt>
                <c:pt idx="3">
                  <c:v>7.9687499999999994E-2</c:v>
                </c:pt>
                <c:pt idx="4">
                  <c:v>8.2942708333333337E-2</c:v>
                </c:pt>
                <c:pt idx="5">
                  <c:v>8.7011718749999994E-2</c:v>
                </c:pt>
                <c:pt idx="6">
                  <c:v>9.2097981770833337E-2</c:v>
                </c:pt>
                <c:pt idx="7">
                  <c:v>9.8455810546874981E-2</c:v>
                </c:pt>
                <c:pt idx="8">
                  <c:v>0.10640309651692707</c:v>
                </c:pt>
                <c:pt idx="9">
                  <c:v>0.11633720397949217</c:v>
                </c:pt>
                <c:pt idx="10">
                  <c:v>0.12875483830769854</c:v>
                </c:pt>
                <c:pt idx="11">
                  <c:v>0.14427688121795654</c:v>
                </c:pt>
                <c:pt idx="12">
                  <c:v>0.16367943485577896</c:v>
                </c:pt>
                <c:pt idx="13">
                  <c:v>0.18793262690305704</c:v>
                </c:pt>
                <c:pt idx="14">
                  <c:v>0.21824911696215457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1891-4BA7-A859-D60A3692D210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Competitive!$BF$36:$BF$50</c:f>
              <c:numCache>
                <c:formatCode>General</c:formatCode>
                <c:ptCount val="15"/>
                <c:pt idx="0">
                  <c:v>9.5887418005661557E-2</c:v>
                </c:pt>
                <c:pt idx="1">
                  <c:v>9.7554084672328234E-2</c:v>
                </c:pt>
                <c:pt idx="2">
                  <c:v>9.963741800566156E-2</c:v>
                </c:pt>
                <c:pt idx="3">
                  <c:v>0.10224158467232822</c:v>
                </c:pt>
                <c:pt idx="4">
                  <c:v>0.10549679300566155</c:v>
                </c:pt>
                <c:pt idx="5">
                  <c:v>0.1095658034223282</c:v>
                </c:pt>
                <c:pt idx="6">
                  <c:v>0.11465206644316153</c:v>
                </c:pt>
                <c:pt idx="7">
                  <c:v>0.1210098952192032</c:v>
                </c:pt>
                <c:pt idx="8">
                  <c:v>0.12895718118925531</c:v>
                </c:pt>
                <c:pt idx="9">
                  <c:v>0.13889128865182035</c:v>
                </c:pt>
                <c:pt idx="10">
                  <c:v>0.15130892298002677</c:v>
                </c:pt>
                <c:pt idx="11">
                  <c:v>0.16683096589028473</c:v>
                </c:pt>
                <c:pt idx="12">
                  <c:v>0.18623351952810718</c:v>
                </c:pt>
                <c:pt idx="13">
                  <c:v>0.21048671157538523</c:v>
                </c:pt>
                <c:pt idx="14">
                  <c:v>0.24080320163448282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1891-4BA7-A859-D60A3692D210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Competitive!$BG$36:$BG$50</c:f>
              <c:numCache>
                <c:formatCode>General</c:formatCode>
                <c:ptCount val="15"/>
                <c:pt idx="0">
                  <c:v>0.10152593917374363</c:v>
                </c:pt>
                <c:pt idx="1">
                  <c:v>0.10319260584041028</c:v>
                </c:pt>
                <c:pt idx="2">
                  <c:v>0.10527593917374363</c:v>
                </c:pt>
                <c:pt idx="3">
                  <c:v>0.10788010584041027</c:v>
                </c:pt>
                <c:pt idx="4">
                  <c:v>0.1111353141737436</c:v>
                </c:pt>
                <c:pt idx="5">
                  <c:v>0.11520432459041027</c:v>
                </c:pt>
                <c:pt idx="6">
                  <c:v>0.12029058761124362</c:v>
                </c:pt>
                <c:pt idx="7">
                  <c:v>0.12664841638728527</c:v>
                </c:pt>
                <c:pt idx="8">
                  <c:v>0.13459570235733737</c:v>
                </c:pt>
                <c:pt idx="9">
                  <c:v>0.14452980981990243</c:v>
                </c:pt>
                <c:pt idx="10">
                  <c:v>0.15694744414810882</c:v>
                </c:pt>
                <c:pt idx="11">
                  <c:v>0.17246948705836679</c:v>
                </c:pt>
                <c:pt idx="12">
                  <c:v>0.19187204069618924</c:v>
                </c:pt>
                <c:pt idx="13">
                  <c:v>0.21612523274346729</c:v>
                </c:pt>
                <c:pt idx="14">
                  <c:v>0.24644172280256482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1891-4BA7-A859-D60A3692D210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Competitive!$BH$36:$BH$50</c:f>
              <c:numCache>
                <c:formatCode>General</c:formatCode>
                <c:ptCount val="15"/>
                <c:pt idx="0">
                  <c:v>0.1085740906338462</c:v>
                </c:pt>
                <c:pt idx="1">
                  <c:v>0.11024075730051287</c:v>
                </c:pt>
                <c:pt idx="2">
                  <c:v>0.11232409063384619</c:v>
                </c:pt>
                <c:pt idx="3">
                  <c:v>0.11492825730051283</c:v>
                </c:pt>
                <c:pt idx="4">
                  <c:v>0.11818346563384617</c:v>
                </c:pt>
                <c:pt idx="5">
                  <c:v>0.12225247605051283</c:v>
                </c:pt>
                <c:pt idx="6">
                  <c:v>0.12733873907134616</c:v>
                </c:pt>
                <c:pt idx="7">
                  <c:v>0.13369656784738781</c:v>
                </c:pt>
                <c:pt idx="8">
                  <c:v>0.14164385381743994</c:v>
                </c:pt>
                <c:pt idx="9">
                  <c:v>0.15157796128000497</c:v>
                </c:pt>
                <c:pt idx="10">
                  <c:v>0.16399559560821139</c:v>
                </c:pt>
                <c:pt idx="11">
                  <c:v>0.17951763851846936</c:v>
                </c:pt>
                <c:pt idx="12">
                  <c:v>0.19892019215629178</c:v>
                </c:pt>
                <c:pt idx="13">
                  <c:v>0.22317338420356989</c:v>
                </c:pt>
                <c:pt idx="14">
                  <c:v>0.25348987426266745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1891-4BA7-A859-D60A3692D210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Competitive!$BI$36:$BI$50</c:f>
              <c:numCache>
                <c:formatCode>General</c:formatCode>
                <c:ptCount val="15"/>
                <c:pt idx="0">
                  <c:v>0.11738427995897438</c:v>
                </c:pt>
                <c:pt idx="1">
                  <c:v>0.11905094662564106</c:v>
                </c:pt>
                <c:pt idx="2">
                  <c:v>0.12113427995897438</c:v>
                </c:pt>
                <c:pt idx="3">
                  <c:v>0.12373844662564105</c:v>
                </c:pt>
                <c:pt idx="4">
                  <c:v>0.12699365495897438</c:v>
                </c:pt>
                <c:pt idx="5">
                  <c:v>0.13106266537564104</c:v>
                </c:pt>
                <c:pt idx="6">
                  <c:v>0.13614892839647438</c:v>
                </c:pt>
                <c:pt idx="7">
                  <c:v>0.14250675717251604</c:v>
                </c:pt>
                <c:pt idx="8">
                  <c:v>0.15045404314256813</c:v>
                </c:pt>
                <c:pt idx="9">
                  <c:v>0.1603881506051332</c:v>
                </c:pt>
                <c:pt idx="10">
                  <c:v>0.17280578493333956</c:v>
                </c:pt>
                <c:pt idx="11">
                  <c:v>0.18832782784359758</c:v>
                </c:pt>
                <c:pt idx="12">
                  <c:v>0.20773038148141998</c:v>
                </c:pt>
                <c:pt idx="13">
                  <c:v>0.23198357352869808</c:v>
                </c:pt>
                <c:pt idx="14">
                  <c:v>0.26230006358779567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1891-4BA7-A859-D60A3692D210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Competitive!$BJ$36:$BJ$50</c:f>
              <c:numCache>
                <c:formatCode>General</c:formatCode>
                <c:ptCount val="15"/>
                <c:pt idx="0">
                  <c:v>0.12839701661538466</c:v>
                </c:pt>
                <c:pt idx="1">
                  <c:v>0.13006368328205134</c:v>
                </c:pt>
                <c:pt idx="2">
                  <c:v>0.13214701661538467</c:v>
                </c:pt>
                <c:pt idx="3">
                  <c:v>0.13475118328205135</c:v>
                </c:pt>
                <c:pt idx="4">
                  <c:v>0.13800639161538464</c:v>
                </c:pt>
                <c:pt idx="5">
                  <c:v>0.1420754020320513</c:v>
                </c:pt>
                <c:pt idx="6">
                  <c:v>0.14716166505288464</c:v>
                </c:pt>
                <c:pt idx="7">
                  <c:v>0.15351949382892632</c:v>
                </c:pt>
                <c:pt idx="8">
                  <c:v>0.16146677979897839</c:v>
                </c:pt>
                <c:pt idx="9">
                  <c:v>0.17140088726154346</c:v>
                </c:pt>
                <c:pt idx="10">
                  <c:v>0.18381852158974984</c:v>
                </c:pt>
                <c:pt idx="11">
                  <c:v>0.19934056450000784</c:v>
                </c:pt>
                <c:pt idx="12">
                  <c:v>0.21874311813783026</c:v>
                </c:pt>
                <c:pt idx="13">
                  <c:v>0.24299631018510831</c:v>
                </c:pt>
                <c:pt idx="14">
                  <c:v>0.2733128002442059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1891-4BA7-A859-D60A3692D210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Competitive!$BK$36:$BK$50</c:f>
              <c:numCache>
                <c:formatCode>General</c:formatCode>
                <c:ptCount val="15"/>
                <c:pt idx="0">
                  <c:v>0.1421629374358975</c:v>
                </c:pt>
                <c:pt idx="1">
                  <c:v>0.14382960410256415</c:v>
                </c:pt>
                <c:pt idx="2">
                  <c:v>0.14591293743589751</c:v>
                </c:pt>
                <c:pt idx="3">
                  <c:v>0.14851710410256416</c:v>
                </c:pt>
                <c:pt idx="4">
                  <c:v>0.15177231243589745</c:v>
                </c:pt>
                <c:pt idx="5">
                  <c:v>0.15584132285256411</c:v>
                </c:pt>
                <c:pt idx="6">
                  <c:v>0.16092758587339748</c:v>
                </c:pt>
                <c:pt idx="7">
                  <c:v>0.16728541464943913</c:v>
                </c:pt>
                <c:pt idx="8">
                  <c:v>0.17523270061949123</c:v>
                </c:pt>
                <c:pt idx="9">
                  <c:v>0.18516680808205632</c:v>
                </c:pt>
                <c:pt idx="10">
                  <c:v>0.19758444241026266</c:v>
                </c:pt>
                <c:pt idx="11">
                  <c:v>0.21310648532052071</c:v>
                </c:pt>
                <c:pt idx="12">
                  <c:v>0.23250903895834313</c:v>
                </c:pt>
                <c:pt idx="13">
                  <c:v>0.25676223100562112</c:v>
                </c:pt>
                <c:pt idx="14">
                  <c:v>0.28707872106471871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1891-4BA7-A859-D60A3692D210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Competitive!$BL$36:$BL$50</c:f>
              <c:numCache>
                <c:formatCode>General</c:formatCode>
                <c:ptCount val="15"/>
                <c:pt idx="0">
                  <c:v>0.1593703384615385</c:v>
                </c:pt>
                <c:pt idx="1">
                  <c:v>0.16103700512820518</c:v>
                </c:pt>
                <c:pt idx="2">
                  <c:v>0.16312033846153853</c:v>
                </c:pt>
                <c:pt idx="3">
                  <c:v>0.16572450512820519</c:v>
                </c:pt>
                <c:pt idx="4">
                  <c:v>0.16897971346153851</c:v>
                </c:pt>
                <c:pt idx="5">
                  <c:v>0.17304872387820516</c:v>
                </c:pt>
                <c:pt idx="6">
                  <c:v>0.17813498689903851</c:v>
                </c:pt>
                <c:pt idx="7">
                  <c:v>0.18449281567508016</c:v>
                </c:pt>
                <c:pt idx="8">
                  <c:v>0.19244010164513223</c:v>
                </c:pt>
                <c:pt idx="9">
                  <c:v>0.20237420910769729</c:v>
                </c:pt>
                <c:pt idx="10">
                  <c:v>0.21479184343590374</c:v>
                </c:pt>
                <c:pt idx="11">
                  <c:v>0.23031388634616168</c:v>
                </c:pt>
                <c:pt idx="12">
                  <c:v>0.2497164399839841</c:v>
                </c:pt>
                <c:pt idx="13">
                  <c:v>0.27396963203126218</c:v>
                </c:pt>
                <c:pt idx="14">
                  <c:v>0.30428612209035977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1891-4BA7-A859-D60A3692D210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Competitive!$BM$36:$BM$50</c:f>
              <c:numCache>
                <c:formatCode>General</c:formatCode>
                <c:ptCount val="15"/>
                <c:pt idx="0">
                  <c:v>0.18087958974358981</c:v>
                </c:pt>
                <c:pt idx="1">
                  <c:v>0.18254625641025646</c:v>
                </c:pt>
                <c:pt idx="2">
                  <c:v>0.18462958974358981</c:v>
                </c:pt>
                <c:pt idx="3">
                  <c:v>0.18723375641025647</c:v>
                </c:pt>
                <c:pt idx="4">
                  <c:v>0.19048896474358981</c:v>
                </c:pt>
                <c:pt idx="5">
                  <c:v>0.19455797516025641</c:v>
                </c:pt>
                <c:pt idx="6">
                  <c:v>0.19964423818108978</c:v>
                </c:pt>
                <c:pt idx="7">
                  <c:v>0.20600206695713144</c:v>
                </c:pt>
                <c:pt idx="8">
                  <c:v>0.21394935292718353</c:v>
                </c:pt>
                <c:pt idx="9">
                  <c:v>0.2238834603897486</c:v>
                </c:pt>
                <c:pt idx="10">
                  <c:v>0.23630109471795499</c:v>
                </c:pt>
                <c:pt idx="11">
                  <c:v>0.25182313762821296</c:v>
                </c:pt>
                <c:pt idx="12">
                  <c:v>0.27122569126603541</c:v>
                </c:pt>
                <c:pt idx="13">
                  <c:v>0.29547888331331346</c:v>
                </c:pt>
                <c:pt idx="14">
                  <c:v>0.3257953733724111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1891-4BA7-A859-D60A3692D210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Competitive!$BN$36:$BN$50</c:f>
              <c:numCache>
                <c:formatCode>General</c:formatCode>
                <c:ptCount val="15"/>
                <c:pt idx="0">
                  <c:v>0.20776615384615388</c:v>
                </c:pt>
                <c:pt idx="1">
                  <c:v>0.20943282051282058</c:v>
                </c:pt>
                <c:pt idx="2">
                  <c:v>0.21151615384615391</c:v>
                </c:pt>
                <c:pt idx="3">
                  <c:v>0.21412032051282059</c:v>
                </c:pt>
                <c:pt idx="4">
                  <c:v>0.21737552884615391</c:v>
                </c:pt>
                <c:pt idx="5">
                  <c:v>0.22144453926282057</c:v>
                </c:pt>
                <c:pt idx="6">
                  <c:v>0.22653080228365391</c:v>
                </c:pt>
                <c:pt idx="7">
                  <c:v>0.23288863105969554</c:v>
                </c:pt>
                <c:pt idx="8">
                  <c:v>0.24083591702974763</c:v>
                </c:pt>
                <c:pt idx="9">
                  <c:v>0.25077002449231267</c:v>
                </c:pt>
                <c:pt idx="10">
                  <c:v>0.26318765882051909</c:v>
                </c:pt>
                <c:pt idx="11">
                  <c:v>0.27870970173077703</c:v>
                </c:pt>
                <c:pt idx="12">
                  <c:v>0.29811225536859948</c:v>
                </c:pt>
                <c:pt idx="13">
                  <c:v>0.32236544741587764</c:v>
                </c:pt>
                <c:pt idx="14">
                  <c:v>0.35268193747497512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1891-4BA7-A859-D60A3692D210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Competitive!$BO$36:$BO$50</c:f>
              <c:numCache>
                <c:formatCode>General</c:formatCode>
                <c:ptCount val="15"/>
                <c:pt idx="0">
                  <c:v>0.24137435897435905</c:v>
                </c:pt>
                <c:pt idx="1">
                  <c:v>0.24304102564102575</c:v>
                </c:pt>
                <c:pt idx="2">
                  <c:v>0.24512435897435905</c:v>
                </c:pt>
                <c:pt idx="3">
                  <c:v>0.24772852564102571</c:v>
                </c:pt>
                <c:pt idx="4">
                  <c:v>0.25098373397435902</c:v>
                </c:pt>
                <c:pt idx="5">
                  <c:v>0.25505274439102571</c:v>
                </c:pt>
                <c:pt idx="6">
                  <c:v>0.26013900741185908</c:v>
                </c:pt>
                <c:pt idx="7">
                  <c:v>0.26649683618790071</c:v>
                </c:pt>
                <c:pt idx="8">
                  <c:v>0.27444412215795277</c:v>
                </c:pt>
                <c:pt idx="9">
                  <c:v>0.28437822962051784</c:v>
                </c:pt>
                <c:pt idx="10">
                  <c:v>0.2967958639487242</c:v>
                </c:pt>
                <c:pt idx="11">
                  <c:v>0.31231790685898225</c:v>
                </c:pt>
                <c:pt idx="12">
                  <c:v>0.3317204604968047</c:v>
                </c:pt>
                <c:pt idx="13">
                  <c:v>0.3559736525440827</c:v>
                </c:pt>
                <c:pt idx="14">
                  <c:v>0.38629014260318029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1891-4BA7-A859-D60A3692D210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Competitive!$BP$36:$BP$50</c:f>
              <c:numCache>
                <c:formatCode>General</c:formatCode>
                <c:ptCount val="15"/>
                <c:pt idx="0">
                  <c:v>0.28338461538461546</c:v>
                </c:pt>
                <c:pt idx="1">
                  <c:v>0.28505128205128211</c:v>
                </c:pt>
                <c:pt idx="2">
                  <c:v>0.28713461538461543</c:v>
                </c:pt>
                <c:pt idx="3">
                  <c:v>0.28973878205128217</c:v>
                </c:pt>
                <c:pt idx="4">
                  <c:v>0.29299399038461543</c:v>
                </c:pt>
                <c:pt idx="5">
                  <c:v>0.29706300080128212</c:v>
                </c:pt>
                <c:pt idx="6">
                  <c:v>0.30214926382211549</c:v>
                </c:pt>
                <c:pt idx="7">
                  <c:v>0.30850709259815706</c:v>
                </c:pt>
                <c:pt idx="8">
                  <c:v>0.31645437856820918</c:v>
                </c:pt>
                <c:pt idx="9">
                  <c:v>0.32638848603077425</c:v>
                </c:pt>
                <c:pt idx="10">
                  <c:v>0.33880612035898061</c:v>
                </c:pt>
                <c:pt idx="11">
                  <c:v>0.35432816326923872</c:v>
                </c:pt>
                <c:pt idx="12">
                  <c:v>0.37373071690706106</c:v>
                </c:pt>
                <c:pt idx="13">
                  <c:v>0.39798390895433911</c:v>
                </c:pt>
                <c:pt idx="14">
                  <c:v>0.42830039901343675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1891-4BA7-A859-D60A3692D210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Competitive!$BQ$36:$BQ$50</c:f>
              <c:numCache>
                <c:formatCode>General</c:formatCode>
                <c:ptCount val="15"/>
                <c:pt idx="0">
                  <c:v>0.33589743589743587</c:v>
                </c:pt>
                <c:pt idx="1">
                  <c:v>0.33756410256410257</c:v>
                </c:pt>
                <c:pt idx="2">
                  <c:v>0.33964743589743596</c:v>
                </c:pt>
                <c:pt idx="3">
                  <c:v>0.34225160256410259</c:v>
                </c:pt>
                <c:pt idx="4">
                  <c:v>0.34550681089743596</c:v>
                </c:pt>
                <c:pt idx="5">
                  <c:v>0.34957582131410259</c:v>
                </c:pt>
                <c:pt idx="6">
                  <c:v>0.35466208433493596</c:v>
                </c:pt>
                <c:pt idx="7">
                  <c:v>0.36101991311097759</c:v>
                </c:pt>
                <c:pt idx="8">
                  <c:v>0.36896719908102965</c:v>
                </c:pt>
                <c:pt idx="9">
                  <c:v>0.37890130654359472</c:v>
                </c:pt>
                <c:pt idx="10">
                  <c:v>0.39131894087180108</c:v>
                </c:pt>
                <c:pt idx="11">
                  <c:v>0.40684098378205913</c:v>
                </c:pt>
                <c:pt idx="12">
                  <c:v>0.42624353741988147</c:v>
                </c:pt>
                <c:pt idx="13">
                  <c:v>0.45049672946715963</c:v>
                </c:pt>
                <c:pt idx="14">
                  <c:v>0.48081321952625711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1891-4BA7-A859-D60A3692D210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Competitive!$BR$36:$BR$50</c:f>
              <c:numCache>
                <c:formatCode>General</c:formatCode>
                <c:ptCount val="15"/>
                <c:pt idx="0">
                  <c:v>0.40153846153846157</c:v>
                </c:pt>
                <c:pt idx="1">
                  <c:v>0.40320512820512822</c:v>
                </c:pt>
                <c:pt idx="2">
                  <c:v>0.4052884615384616</c:v>
                </c:pt>
                <c:pt idx="3">
                  <c:v>0.40789262820512834</c:v>
                </c:pt>
                <c:pt idx="4">
                  <c:v>0.41114783653846165</c:v>
                </c:pt>
                <c:pt idx="5">
                  <c:v>0.41521684695512823</c:v>
                </c:pt>
                <c:pt idx="6">
                  <c:v>0.42030310997596165</c:v>
                </c:pt>
                <c:pt idx="7">
                  <c:v>0.42666093875200334</c:v>
                </c:pt>
                <c:pt idx="8">
                  <c:v>0.4346082247220554</c:v>
                </c:pt>
                <c:pt idx="9">
                  <c:v>0.44454233218462041</c:v>
                </c:pt>
                <c:pt idx="10">
                  <c:v>0.45695996651282672</c:v>
                </c:pt>
                <c:pt idx="11">
                  <c:v>0.47248200942308477</c:v>
                </c:pt>
                <c:pt idx="12">
                  <c:v>0.49188456306090722</c:v>
                </c:pt>
                <c:pt idx="13">
                  <c:v>0.51613775510818527</c:v>
                </c:pt>
                <c:pt idx="14">
                  <c:v>0.54645424516728291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1891-4BA7-A859-D60A3692D210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Competitive!$BS$36:$BS$50</c:f>
              <c:numCache>
                <c:formatCode>General</c:formatCode>
                <c:ptCount val="15"/>
                <c:pt idx="0">
                  <c:v>0.48358974358974355</c:v>
                </c:pt>
                <c:pt idx="1">
                  <c:v>0.48525641025641031</c:v>
                </c:pt>
                <c:pt idx="2">
                  <c:v>0.48733974358974358</c:v>
                </c:pt>
                <c:pt idx="3">
                  <c:v>0.48994391025641032</c:v>
                </c:pt>
                <c:pt idx="4">
                  <c:v>0.49319911858974363</c:v>
                </c:pt>
                <c:pt idx="5">
                  <c:v>0.49726812900641032</c:v>
                </c:pt>
                <c:pt idx="6">
                  <c:v>0.50235439202724363</c:v>
                </c:pt>
                <c:pt idx="7">
                  <c:v>0.50871222080328538</c:v>
                </c:pt>
                <c:pt idx="8">
                  <c:v>0.51665950677333738</c:v>
                </c:pt>
                <c:pt idx="9">
                  <c:v>0.52659361423590245</c:v>
                </c:pt>
                <c:pt idx="10">
                  <c:v>0.53901124856410876</c:v>
                </c:pt>
                <c:pt idx="11">
                  <c:v>0.55453329147436681</c:v>
                </c:pt>
                <c:pt idx="12">
                  <c:v>0.5739358451121892</c:v>
                </c:pt>
                <c:pt idx="13">
                  <c:v>0.59818903715946714</c:v>
                </c:pt>
                <c:pt idx="14">
                  <c:v>0.62850552721856479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1891-4BA7-A859-D60A3692D210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Competitive!$BT$36:$BT$50</c:f>
              <c:numCache>
                <c:formatCode>General</c:formatCode>
                <c:ptCount val="15"/>
                <c:pt idx="0">
                  <c:v>0.58615384615384603</c:v>
                </c:pt>
                <c:pt idx="1">
                  <c:v>0.58782051282051284</c:v>
                </c:pt>
                <c:pt idx="2">
                  <c:v>0.58990384615384617</c:v>
                </c:pt>
                <c:pt idx="3">
                  <c:v>0.59250801282051269</c:v>
                </c:pt>
                <c:pt idx="4">
                  <c:v>0.59576322115384617</c:v>
                </c:pt>
                <c:pt idx="5">
                  <c:v>0.5998322315705128</c:v>
                </c:pt>
                <c:pt idx="6">
                  <c:v>0.60491849459134606</c:v>
                </c:pt>
                <c:pt idx="7">
                  <c:v>0.6112763233673878</c:v>
                </c:pt>
                <c:pt idx="8">
                  <c:v>0.61922360933743992</c:v>
                </c:pt>
                <c:pt idx="9">
                  <c:v>0.62915771680000498</c:v>
                </c:pt>
                <c:pt idx="10">
                  <c:v>0.6415753511282114</c:v>
                </c:pt>
                <c:pt idx="11">
                  <c:v>0.65709739403846934</c:v>
                </c:pt>
                <c:pt idx="12">
                  <c:v>0.67649994767629174</c:v>
                </c:pt>
                <c:pt idx="13">
                  <c:v>0.70075313972356978</c:v>
                </c:pt>
                <c:pt idx="14">
                  <c:v>0.73106962978266732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1891-4BA7-A859-D60A3692D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Competitive!$AP$69:$BE$69</c:f>
              <c:numCache>
                <c:formatCode>General</c:formatCode>
                <c:ptCount val="16"/>
                <c:pt idx="0">
                  <c:v>0.101793335899363</c:v>
                </c:pt>
                <c:pt idx="1">
                  <c:v>0.10717409674142193</c:v>
                </c:pt>
                <c:pt idx="2">
                  <c:v>0.10851928695193666</c:v>
                </c:pt>
                <c:pt idx="3">
                  <c:v>0.11020077471508008</c:v>
                </c:pt>
                <c:pt idx="4">
                  <c:v>0.11230263441900934</c:v>
                </c:pt>
                <c:pt idx="5">
                  <c:v>0.11492995904892092</c:v>
                </c:pt>
                <c:pt idx="6">
                  <c:v>0.11821411483631042</c:v>
                </c:pt>
                <c:pt idx="7">
                  <c:v>0.12231930957054729</c:v>
                </c:pt>
                <c:pt idx="8">
                  <c:v>0.12745080298834333</c:v>
                </c:pt>
                <c:pt idx="9">
                  <c:v>0.13386516976058843</c:v>
                </c:pt>
                <c:pt idx="10">
                  <c:v>0.14188312822589477</c:v>
                </c:pt>
                <c:pt idx="11">
                  <c:v>0.15190557630752771</c:v>
                </c:pt>
                <c:pt idx="12">
                  <c:v>0.16443363640956893</c:v>
                </c:pt>
                <c:pt idx="13">
                  <c:v>0.18009371153712039</c:v>
                </c:pt>
                <c:pt idx="14">
                  <c:v>0.19966880544655971</c:v>
                </c:pt>
                <c:pt idx="15">
                  <c:v>0.22413767283335892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34-47AC-BCA0-153CB9A439F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Competitive!$AP$70:$BE$70</c:f>
              <c:numCache>
                <c:formatCode>General</c:formatCode>
                <c:ptCount val="16"/>
                <c:pt idx="0">
                  <c:v>0.10211068542664463</c:v>
                </c:pt>
                <c:pt idx="1">
                  <c:v>0.1088366364792183</c:v>
                </c:pt>
                <c:pt idx="2">
                  <c:v>0.11051812424236171</c:v>
                </c:pt>
                <c:pt idx="3">
                  <c:v>0.11261998394629098</c:v>
                </c:pt>
                <c:pt idx="4">
                  <c:v>0.11524730857620255</c:v>
                </c:pt>
                <c:pt idx="5">
                  <c:v>0.11853146436359203</c:v>
                </c:pt>
                <c:pt idx="6">
                  <c:v>0.12263665909782891</c:v>
                </c:pt>
                <c:pt idx="7">
                  <c:v>0.12776815251562496</c:v>
                </c:pt>
                <c:pt idx="8">
                  <c:v>0.13418251928787006</c:v>
                </c:pt>
                <c:pt idx="9">
                  <c:v>0.1422004777531764</c:v>
                </c:pt>
                <c:pt idx="10">
                  <c:v>0.15222292583480934</c:v>
                </c:pt>
                <c:pt idx="11">
                  <c:v>0.16475098593685056</c:v>
                </c:pt>
                <c:pt idx="12">
                  <c:v>0.180411061064402</c:v>
                </c:pt>
                <c:pt idx="13">
                  <c:v>0.19998615497384137</c:v>
                </c:pt>
                <c:pt idx="14">
                  <c:v>0.22445502236064052</c:v>
                </c:pt>
                <c:pt idx="15">
                  <c:v>0.25504110659413948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34-47AC-BCA0-153CB9A439F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Competitive!$AP$71:$BE$71</c:f>
              <c:numCache>
                <c:formatCode>General</c:formatCode>
                <c:ptCount val="16"/>
                <c:pt idx="0">
                  <c:v>0.10250737233574667</c:v>
                </c:pt>
                <c:pt idx="1">
                  <c:v>0.11091481115146375</c:v>
                </c:pt>
                <c:pt idx="2">
                  <c:v>0.11301667085539298</c:v>
                </c:pt>
                <c:pt idx="3">
                  <c:v>0.11564399548530459</c:v>
                </c:pt>
                <c:pt idx="4">
                  <c:v>0.11892815127269407</c:v>
                </c:pt>
                <c:pt idx="5">
                  <c:v>0.1230333460069309</c:v>
                </c:pt>
                <c:pt idx="6">
                  <c:v>0.12816483942472698</c:v>
                </c:pt>
                <c:pt idx="7">
                  <c:v>0.13457920619697208</c:v>
                </c:pt>
                <c:pt idx="8">
                  <c:v>0.14259716466227843</c:v>
                </c:pt>
                <c:pt idx="9">
                  <c:v>0.15261961274391136</c:v>
                </c:pt>
                <c:pt idx="10">
                  <c:v>0.16514767284595253</c:v>
                </c:pt>
                <c:pt idx="11">
                  <c:v>0.18080774797350402</c:v>
                </c:pt>
                <c:pt idx="12">
                  <c:v>0.20038284188294336</c:v>
                </c:pt>
                <c:pt idx="13">
                  <c:v>0.22485170926974252</c:v>
                </c:pt>
                <c:pt idx="14">
                  <c:v>0.25543779350324147</c:v>
                </c:pt>
                <c:pt idx="15">
                  <c:v>0.29367039879511514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634-47AC-BCA0-153CB9A439F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Competitive!$AP$72:$BE$72</c:f>
              <c:numCache>
                <c:formatCode>General</c:formatCode>
                <c:ptCount val="16"/>
                <c:pt idx="0">
                  <c:v>0.10300323097212419</c:v>
                </c:pt>
                <c:pt idx="1">
                  <c:v>0.11351252949177054</c:v>
                </c:pt>
                <c:pt idx="2">
                  <c:v>0.11613985412168212</c:v>
                </c:pt>
                <c:pt idx="3">
                  <c:v>0.11942400990907159</c:v>
                </c:pt>
                <c:pt idx="4">
                  <c:v>0.12352920464330845</c:v>
                </c:pt>
                <c:pt idx="5">
                  <c:v>0.12866069806110456</c:v>
                </c:pt>
                <c:pt idx="6">
                  <c:v>0.13507506483334961</c:v>
                </c:pt>
                <c:pt idx="7">
                  <c:v>0.14309302329865597</c:v>
                </c:pt>
                <c:pt idx="8">
                  <c:v>0.15311547138028891</c:v>
                </c:pt>
                <c:pt idx="9">
                  <c:v>0.16564353148233008</c:v>
                </c:pt>
                <c:pt idx="10">
                  <c:v>0.18130360660988157</c:v>
                </c:pt>
                <c:pt idx="11">
                  <c:v>0.20087870051932091</c:v>
                </c:pt>
                <c:pt idx="12">
                  <c:v>0.22534756790612007</c:v>
                </c:pt>
                <c:pt idx="13">
                  <c:v>0.25593365213961899</c:v>
                </c:pt>
                <c:pt idx="14">
                  <c:v>0.29416625743149272</c:v>
                </c:pt>
                <c:pt idx="15">
                  <c:v>0.34195701404633488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634-47AC-BCA0-153CB9A439F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Competitive!$AP$73:$BE$73</c:f>
              <c:numCache>
                <c:formatCode>General</c:formatCode>
                <c:ptCount val="16"/>
                <c:pt idx="0">
                  <c:v>0.10362305426759612</c:v>
                </c:pt>
                <c:pt idx="1">
                  <c:v>0.11675967741715405</c:v>
                </c:pt>
                <c:pt idx="2">
                  <c:v>0.12004383320454354</c:v>
                </c:pt>
                <c:pt idx="3">
                  <c:v>0.12414902793878038</c:v>
                </c:pt>
                <c:pt idx="4">
                  <c:v>0.12928052135657647</c:v>
                </c:pt>
                <c:pt idx="5">
                  <c:v>0.13569488812882155</c:v>
                </c:pt>
                <c:pt idx="6">
                  <c:v>0.14371284659412789</c:v>
                </c:pt>
                <c:pt idx="7">
                  <c:v>0.15373529467576083</c:v>
                </c:pt>
                <c:pt idx="8">
                  <c:v>0.16626335477780202</c:v>
                </c:pt>
                <c:pt idx="9">
                  <c:v>0.18192342990535348</c:v>
                </c:pt>
                <c:pt idx="10">
                  <c:v>0.20149852381479283</c:v>
                </c:pt>
                <c:pt idx="11">
                  <c:v>0.22596739120159201</c:v>
                </c:pt>
                <c:pt idx="12">
                  <c:v>0.25655347543509094</c:v>
                </c:pt>
                <c:pt idx="13">
                  <c:v>0.29478608072696472</c:v>
                </c:pt>
                <c:pt idx="14">
                  <c:v>0.34257683734180677</c:v>
                </c:pt>
                <c:pt idx="15">
                  <c:v>0.40231528311035941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634-47AC-BCA0-153CB9A439F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Competitive!$AP$74:$BE$74</c:f>
              <c:numCache>
                <c:formatCode>General</c:formatCode>
                <c:ptCount val="16"/>
                <c:pt idx="0">
                  <c:v>0.10439783338693602</c:v>
                </c:pt>
                <c:pt idx="1">
                  <c:v>0.12081861232388345</c:v>
                </c:pt>
                <c:pt idx="2">
                  <c:v>0.12492380705812028</c:v>
                </c:pt>
                <c:pt idx="3">
                  <c:v>0.13005530047591635</c:v>
                </c:pt>
                <c:pt idx="4">
                  <c:v>0.13646966724816145</c:v>
                </c:pt>
                <c:pt idx="5">
                  <c:v>0.14448762571346779</c:v>
                </c:pt>
                <c:pt idx="6">
                  <c:v>0.15451007379510076</c:v>
                </c:pt>
                <c:pt idx="7">
                  <c:v>0.16703813389714192</c:v>
                </c:pt>
                <c:pt idx="8">
                  <c:v>0.18269820902469336</c:v>
                </c:pt>
                <c:pt idx="9">
                  <c:v>0.20227330293413273</c:v>
                </c:pt>
                <c:pt idx="10">
                  <c:v>0.22674217032093189</c:v>
                </c:pt>
                <c:pt idx="11">
                  <c:v>0.25732825455443081</c:v>
                </c:pt>
                <c:pt idx="12">
                  <c:v>0.29556085984630454</c:v>
                </c:pt>
                <c:pt idx="13">
                  <c:v>0.3433516164611467</c:v>
                </c:pt>
                <c:pt idx="14">
                  <c:v>0.40309006222969934</c:v>
                </c:pt>
                <c:pt idx="15">
                  <c:v>0.47776311944039013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634-47AC-BCA0-153CB9A439F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Competitive!$AP$75:$BE$75</c:f>
              <c:numCache>
                <c:formatCode>General</c:formatCode>
                <c:ptCount val="16"/>
                <c:pt idx="0">
                  <c:v>0.10536630728611091</c:v>
                </c:pt>
                <c:pt idx="1">
                  <c:v>0.12589228095729518</c:v>
                </c:pt>
                <c:pt idx="2">
                  <c:v>0.13102377437509125</c:v>
                </c:pt>
                <c:pt idx="3">
                  <c:v>0.13743814114733635</c:v>
                </c:pt>
                <c:pt idx="4">
                  <c:v>0.14545609961264269</c:v>
                </c:pt>
                <c:pt idx="5">
                  <c:v>0.15547854769427563</c:v>
                </c:pt>
                <c:pt idx="6">
                  <c:v>0.16800660779631682</c:v>
                </c:pt>
                <c:pt idx="7">
                  <c:v>0.18366668292386831</c:v>
                </c:pt>
                <c:pt idx="8">
                  <c:v>0.2032417768333076</c:v>
                </c:pt>
                <c:pt idx="9">
                  <c:v>0.22771064422010684</c:v>
                </c:pt>
                <c:pt idx="10">
                  <c:v>0.25829672845360574</c:v>
                </c:pt>
                <c:pt idx="11">
                  <c:v>0.29652933374547946</c:v>
                </c:pt>
                <c:pt idx="12">
                  <c:v>0.34432009036032157</c:v>
                </c:pt>
                <c:pt idx="13">
                  <c:v>0.40405853612887427</c:v>
                </c:pt>
                <c:pt idx="14">
                  <c:v>0.47873159333956505</c:v>
                </c:pt>
                <c:pt idx="15">
                  <c:v>0.57207291485292855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634-47AC-BCA0-153CB9A439F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Competitive!$AP$76:$BE$76</c:f>
              <c:numCache>
                <c:formatCode>General</c:formatCode>
                <c:ptCount val="16"/>
                <c:pt idx="0">
                  <c:v>0.10657689966007952</c:v>
                </c:pt>
                <c:pt idx="1">
                  <c:v>0.13223436674905983</c:v>
                </c:pt>
                <c:pt idx="2">
                  <c:v>0.13864873352130491</c:v>
                </c:pt>
                <c:pt idx="3">
                  <c:v>0.14666669198661128</c:v>
                </c:pt>
                <c:pt idx="4">
                  <c:v>0.15668914006824422</c:v>
                </c:pt>
                <c:pt idx="5">
                  <c:v>0.16921720017028541</c:v>
                </c:pt>
                <c:pt idx="6">
                  <c:v>0.18487727529783687</c:v>
                </c:pt>
                <c:pt idx="7">
                  <c:v>0.20445236920727622</c:v>
                </c:pt>
                <c:pt idx="8">
                  <c:v>0.2289212365940754</c:v>
                </c:pt>
                <c:pt idx="9">
                  <c:v>0.25950732082757433</c:v>
                </c:pt>
                <c:pt idx="10">
                  <c:v>0.29773992611944805</c:v>
                </c:pt>
                <c:pt idx="11">
                  <c:v>0.34553068273429022</c:v>
                </c:pt>
                <c:pt idx="12">
                  <c:v>0.4052691285028428</c:v>
                </c:pt>
                <c:pt idx="13">
                  <c:v>0.47994218571353375</c:v>
                </c:pt>
                <c:pt idx="14">
                  <c:v>0.57328350722689725</c:v>
                </c:pt>
                <c:pt idx="15">
                  <c:v>0.68996015911860153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634-47AC-BCA0-153CB9A439F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Competitive!$AP$77:$BE$77</c:f>
              <c:numCache>
                <c:formatCode>General</c:formatCode>
                <c:ptCount val="16"/>
                <c:pt idx="0">
                  <c:v>0.10809014012754026</c:v>
                </c:pt>
                <c:pt idx="1">
                  <c:v>0.14016197398876568</c:v>
                </c:pt>
                <c:pt idx="2">
                  <c:v>0.14817993245407204</c:v>
                </c:pt>
                <c:pt idx="3">
                  <c:v>0.15820238053570498</c:v>
                </c:pt>
                <c:pt idx="4">
                  <c:v>0.17073044063774612</c:v>
                </c:pt>
                <c:pt idx="5">
                  <c:v>0.18639051576529767</c:v>
                </c:pt>
                <c:pt idx="6">
                  <c:v>0.20596560967473693</c:v>
                </c:pt>
                <c:pt idx="7">
                  <c:v>0.23043447706153614</c:v>
                </c:pt>
                <c:pt idx="8">
                  <c:v>0.26102056129503509</c:v>
                </c:pt>
                <c:pt idx="9">
                  <c:v>0.29925316658690876</c:v>
                </c:pt>
                <c:pt idx="10">
                  <c:v>0.34704392320175087</c:v>
                </c:pt>
                <c:pt idx="11">
                  <c:v>0.40678236897030351</c:v>
                </c:pt>
                <c:pt idx="12">
                  <c:v>0.48145542618099435</c:v>
                </c:pt>
                <c:pt idx="13">
                  <c:v>0.57479674769435785</c:v>
                </c:pt>
                <c:pt idx="14">
                  <c:v>0.69147339958606224</c:v>
                </c:pt>
                <c:pt idx="15">
                  <c:v>0.83731921445069279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634-47AC-BCA0-153CB9A439F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Competitive!$AP$78:$BE$78</c:f>
              <c:numCache>
                <c:formatCode>General</c:formatCode>
                <c:ptCount val="16"/>
                <c:pt idx="0">
                  <c:v>0.1099816907118662</c:v>
                </c:pt>
                <c:pt idx="1">
                  <c:v>0.15007148303839801</c:v>
                </c:pt>
                <c:pt idx="2">
                  <c:v>0.16009393112003092</c:v>
                </c:pt>
                <c:pt idx="3">
                  <c:v>0.17262199122207211</c:v>
                </c:pt>
                <c:pt idx="4">
                  <c:v>0.18828206634962358</c:v>
                </c:pt>
                <c:pt idx="5">
                  <c:v>0.2078571602590629</c:v>
                </c:pt>
                <c:pt idx="6">
                  <c:v>0.23232602764586208</c:v>
                </c:pt>
                <c:pt idx="7">
                  <c:v>0.26291211187936109</c:v>
                </c:pt>
                <c:pt idx="8">
                  <c:v>0.30114471717123481</c:v>
                </c:pt>
                <c:pt idx="9">
                  <c:v>0.34893547378607687</c:v>
                </c:pt>
                <c:pt idx="10">
                  <c:v>0.40867391955462951</c:v>
                </c:pt>
                <c:pt idx="11">
                  <c:v>0.4833469767653204</c:v>
                </c:pt>
                <c:pt idx="12">
                  <c:v>0.57668829827868395</c:v>
                </c:pt>
                <c:pt idx="13">
                  <c:v>0.69336495017038824</c:v>
                </c:pt>
                <c:pt idx="14">
                  <c:v>0.83921076503501868</c:v>
                </c:pt>
                <c:pt idx="15">
                  <c:v>1.021518033615807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634-47AC-BCA0-153CB9A439F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Competitive!$AP$79:$BE$79</c:f>
              <c:numCache>
                <c:formatCode>General</c:formatCode>
                <c:ptCount val="16"/>
                <c:pt idx="0">
                  <c:v>0.11234612894227361</c:v>
                </c:pt>
                <c:pt idx="1">
                  <c:v>0.16245836935043836</c:v>
                </c:pt>
                <c:pt idx="2">
                  <c:v>0.17498642945247952</c:v>
                </c:pt>
                <c:pt idx="3">
                  <c:v>0.19064650458003099</c:v>
                </c:pt>
                <c:pt idx="4">
                  <c:v>0.21022159848947033</c:v>
                </c:pt>
                <c:pt idx="5">
                  <c:v>0.23469046587626957</c:v>
                </c:pt>
                <c:pt idx="6">
                  <c:v>0.26527655010976847</c:v>
                </c:pt>
                <c:pt idx="7">
                  <c:v>0.30350915540164225</c:v>
                </c:pt>
                <c:pt idx="8">
                  <c:v>0.35129991201648436</c:v>
                </c:pt>
                <c:pt idx="9">
                  <c:v>0.411038357785037</c:v>
                </c:pt>
                <c:pt idx="10">
                  <c:v>0.48571141499572779</c:v>
                </c:pt>
                <c:pt idx="11">
                  <c:v>0.57905273650909128</c:v>
                </c:pt>
                <c:pt idx="12">
                  <c:v>0.69572938840079568</c:v>
                </c:pt>
                <c:pt idx="13">
                  <c:v>0.84157520326542623</c:v>
                </c:pt>
                <c:pt idx="14">
                  <c:v>1.0238824718462143</c:v>
                </c:pt>
                <c:pt idx="15">
                  <c:v>1.2517665575721995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634-47AC-BCA0-153CB9A439F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Competitive!$AP$80:$BE$80</c:f>
              <c:numCache>
                <c:formatCode>General</c:formatCode>
                <c:ptCount val="16"/>
                <c:pt idx="0">
                  <c:v>0.1153016767302829</c:v>
                </c:pt>
                <c:pt idx="1">
                  <c:v>0.1779419772404888</c:v>
                </c:pt>
                <c:pt idx="2">
                  <c:v>0.19360205236804029</c:v>
                </c:pt>
                <c:pt idx="3">
                  <c:v>0.21317714627747961</c:v>
                </c:pt>
                <c:pt idx="4">
                  <c:v>0.23764601366427876</c:v>
                </c:pt>
                <c:pt idx="5">
                  <c:v>0.26823209789777774</c:v>
                </c:pt>
                <c:pt idx="6">
                  <c:v>0.30646470318965147</c:v>
                </c:pt>
                <c:pt idx="7">
                  <c:v>0.35425545980449363</c:v>
                </c:pt>
                <c:pt idx="8">
                  <c:v>0.41399390557304627</c:v>
                </c:pt>
                <c:pt idx="9">
                  <c:v>0.488666962783737</c:v>
                </c:pt>
                <c:pt idx="10">
                  <c:v>0.5820082842971005</c:v>
                </c:pt>
                <c:pt idx="11">
                  <c:v>0.69868493618880501</c:v>
                </c:pt>
                <c:pt idx="12">
                  <c:v>0.84453075105343545</c:v>
                </c:pt>
                <c:pt idx="13">
                  <c:v>1.0268380196342237</c:v>
                </c:pt>
                <c:pt idx="14">
                  <c:v>1.2547221053602087</c:v>
                </c:pt>
                <c:pt idx="15">
                  <c:v>1.5395772125176901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634-47AC-BCA0-153CB9A439F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Competitive!$AP$81:$BF$81</c:f>
              <c:numCache>
                <c:formatCode>General</c:formatCode>
                <c:ptCount val="17"/>
                <c:pt idx="0">
                  <c:v>0.1189961114652945</c:v>
                </c:pt>
                <c:pt idx="1">
                  <c:v>0.19729648710305189</c:v>
                </c:pt>
                <c:pt idx="2">
                  <c:v>0.21687158101249118</c:v>
                </c:pt>
                <c:pt idx="3">
                  <c:v>0.24134044839929042</c:v>
                </c:pt>
                <c:pt idx="4">
                  <c:v>0.27192653263278932</c:v>
                </c:pt>
                <c:pt idx="5">
                  <c:v>0.3101591379246631</c:v>
                </c:pt>
                <c:pt idx="6">
                  <c:v>0.35794989453950521</c:v>
                </c:pt>
                <c:pt idx="7">
                  <c:v>0.41768834030805785</c:v>
                </c:pt>
                <c:pt idx="8">
                  <c:v>0.49236139751874874</c:v>
                </c:pt>
                <c:pt idx="9">
                  <c:v>0.58570271903211224</c:v>
                </c:pt>
                <c:pt idx="10">
                  <c:v>0.70237937092381653</c:v>
                </c:pt>
                <c:pt idx="11">
                  <c:v>0.84822518578844719</c:v>
                </c:pt>
                <c:pt idx="12">
                  <c:v>1.0305324543692354</c:v>
                </c:pt>
                <c:pt idx="13">
                  <c:v>1.2584165400952203</c:v>
                </c:pt>
                <c:pt idx="14">
                  <c:v>1.5432716472527019</c:v>
                </c:pt>
                <c:pt idx="15">
                  <c:v>1.8993405311995535</c:v>
                </c:pt>
                <c:pt idx="16">
                  <c:v>0.16367943485577896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D634-47AC-BCA0-153CB9A439F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Competitive!$AP$82:$BE$82</c:f>
              <c:numCache>
                <c:formatCode>General</c:formatCode>
                <c:ptCount val="16"/>
                <c:pt idx="0">
                  <c:v>0.12361415488405901</c:v>
                </c:pt>
                <c:pt idx="1">
                  <c:v>0.22148962443125572</c:v>
                </c:pt>
                <c:pt idx="2">
                  <c:v>0.24595849181805488</c:v>
                </c:pt>
                <c:pt idx="3">
                  <c:v>0.27654457605155386</c:v>
                </c:pt>
                <c:pt idx="4">
                  <c:v>0.31477718134342753</c:v>
                </c:pt>
                <c:pt idx="5">
                  <c:v>0.36256793795826969</c:v>
                </c:pt>
                <c:pt idx="6">
                  <c:v>0.42230638372682233</c:v>
                </c:pt>
                <c:pt idx="7">
                  <c:v>0.49697944093751317</c:v>
                </c:pt>
                <c:pt idx="8">
                  <c:v>0.59032076245087672</c:v>
                </c:pt>
                <c:pt idx="9">
                  <c:v>0.70699741434258112</c:v>
                </c:pt>
                <c:pt idx="10">
                  <c:v>0.85284322920721156</c:v>
                </c:pt>
                <c:pt idx="11">
                  <c:v>1.0351504977879997</c:v>
                </c:pt>
                <c:pt idx="12">
                  <c:v>1.2630345835139847</c:v>
                </c:pt>
                <c:pt idx="13">
                  <c:v>1.5478896906714661</c:v>
                </c:pt>
                <c:pt idx="14">
                  <c:v>1.9039585746183181</c:v>
                </c:pt>
                <c:pt idx="15">
                  <c:v>2.3490446795518825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D634-47AC-BCA0-153CB9A439F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Competitive!$AP$83:$BE$83</c:f>
              <c:numCache>
                <c:formatCode>General</c:formatCode>
                <c:ptCount val="16"/>
                <c:pt idx="0">
                  <c:v>0.1293867091575146</c:v>
                </c:pt>
                <c:pt idx="1">
                  <c:v>0.25173104609151048</c:v>
                </c:pt>
                <c:pt idx="2">
                  <c:v>0.28231713032500944</c:v>
                </c:pt>
                <c:pt idx="3">
                  <c:v>0.32054973561688316</c:v>
                </c:pt>
                <c:pt idx="4">
                  <c:v>0.36834049223172527</c:v>
                </c:pt>
                <c:pt idx="5">
                  <c:v>0.42807893800027796</c:v>
                </c:pt>
                <c:pt idx="6">
                  <c:v>0.50275199521096869</c:v>
                </c:pt>
                <c:pt idx="7">
                  <c:v>0.5960933167243323</c:v>
                </c:pt>
                <c:pt idx="8">
                  <c:v>0.7127699686160367</c:v>
                </c:pt>
                <c:pt idx="9">
                  <c:v>0.85861578348066714</c:v>
                </c:pt>
                <c:pt idx="10">
                  <c:v>1.0409230520614552</c:v>
                </c:pt>
                <c:pt idx="11">
                  <c:v>1.2688071377874404</c:v>
                </c:pt>
                <c:pt idx="12">
                  <c:v>1.5536622449449218</c:v>
                </c:pt>
                <c:pt idx="13">
                  <c:v>1.9097311288917735</c:v>
                </c:pt>
                <c:pt idx="14">
                  <c:v>2.3548172338253384</c:v>
                </c:pt>
                <c:pt idx="15">
                  <c:v>2.9111748649922937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D634-47AC-BCA0-153CB9A439F5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Competitive!$BF$69:$BU$69</c:f>
              <c:numCache>
                <c:formatCode>General</c:formatCode>
                <c:ptCount val="16"/>
                <c:pt idx="0">
                  <c:v>7.3333333333333348E-2</c:v>
                </c:pt>
                <c:pt idx="1">
                  <c:v>9.5887418005661557E-2</c:v>
                </c:pt>
                <c:pt idx="2">
                  <c:v>0.10152593917374363</c:v>
                </c:pt>
                <c:pt idx="3">
                  <c:v>0.1085740906338462</c:v>
                </c:pt>
                <c:pt idx="4">
                  <c:v>0.11738427995897438</c:v>
                </c:pt>
                <c:pt idx="5">
                  <c:v>0.12839701661538466</c:v>
                </c:pt>
                <c:pt idx="6">
                  <c:v>0.1421629374358975</c:v>
                </c:pt>
                <c:pt idx="7">
                  <c:v>0.1593703384615385</c:v>
                </c:pt>
                <c:pt idx="8">
                  <c:v>0.18087958974358981</c:v>
                </c:pt>
                <c:pt idx="9">
                  <c:v>0.20776615384615388</c:v>
                </c:pt>
                <c:pt idx="10">
                  <c:v>0.24137435897435905</c:v>
                </c:pt>
                <c:pt idx="11">
                  <c:v>0.28338461538461546</c:v>
                </c:pt>
                <c:pt idx="12">
                  <c:v>0.33589743589743587</c:v>
                </c:pt>
                <c:pt idx="13">
                  <c:v>0.40153846153846157</c:v>
                </c:pt>
                <c:pt idx="14">
                  <c:v>0.48358974358974355</c:v>
                </c:pt>
                <c:pt idx="15">
                  <c:v>0.58615384615384603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D634-47AC-BCA0-153CB9A439F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Competitive!$BF$70:$BU$70</c:f>
              <c:numCache>
                <c:formatCode>General</c:formatCode>
                <c:ptCount val="16"/>
                <c:pt idx="0">
                  <c:v>7.5000000000000011E-2</c:v>
                </c:pt>
                <c:pt idx="1">
                  <c:v>9.7554084672328234E-2</c:v>
                </c:pt>
                <c:pt idx="2">
                  <c:v>0.10319260584041028</c:v>
                </c:pt>
                <c:pt idx="3">
                  <c:v>0.11024075730051287</c:v>
                </c:pt>
                <c:pt idx="4">
                  <c:v>0.11905094662564106</c:v>
                </c:pt>
                <c:pt idx="5">
                  <c:v>0.13006368328205134</c:v>
                </c:pt>
                <c:pt idx="6">
                  <c:v>0.14382960410256415</c:v>
                </c:pt>
                <c:pt idx="7">
                  <c:v>0.16103700512820518</c:v>
                </c:pt>
                <c:pt idx="8">
                  <c:v>0.18254625641025646</c:v>
                </c:pt>
                <c:pt idx="9">
                  <c:v>0.20943282051282058</c:v>
                </c:pt>
                <c:pt idx="10">
                  <c:v>0.24304102564102575</c:v>
                </c:pt>
                <c:pt idx="11">
                  <c:v>0.28505128205128211</c:v>
                </c:pt>
                <c:pt idx="12">
                  <c:v>0.33756410256410257</c:v>
                </c:pt>
                <c:pt idx="13">
                  <c:v>0.40320512820512822</c:v>
                </c:pt>
                <c:pt idx="14">
                  <c:v>0.48525641025641031</c:v>
                </c:pt>
                <c:pt idx="15">
                  <c:v>0.58782051282051284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D634-47AC-BCA0-153CB9A439F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Competitive!$BF$71:$BU$71</c:f>
              <c:numCache>
                <c:formatCode>General</c:formatCode>
                <c:ptCount val="16"/>
                <c:pt idx="0">
                  <c:v>7.7083333333333323E-2</c:v>
                </c:pt>
                <c:pt idx="1">
                  <c:v>9.963741800566156E-2</c:v>
                </c:pt>
                <c:pt idx="2">
                  <c:v>0.10527593917374363</c:v>
                </c:pt>
                <c:pt idx="3">
                  <c:v>0.11232409063384619</c:v>
                </c:pt>
                <c:pt idx="4">
                  <c:v>0.12113427995897438</c:v>
                </c:pt>
                <c:pt idx="5">
                  <c:v>0.13214701661538467</c:v>
                </c:pt>
                <c:pt idx="6">
                  <c:v>0.14591293743589751</c:v>
                </c:pt>
                <c:pt idx="7">
                  <c:v>0.16312033846153853</c:v>
                </c:pt>
                <c:pt idx="8">
                  <c:v>0.18462958974358981</c:v>
                </c:pt>
                <c:pt idx="9">
                  <c:v>0.21151615384615391</c:v>
                </c:pt>
                <c:pt idx="10">
                  <c:v>0.24512435897435905</c:v>
                </c:pt>
                <c:pt idx="11">
                  <c:v>0.28713461538461543</c:v>
                </c:pt>
                <c:pt idx="12">
                  <c:v>0.33964743589743596</c:v>
                </c:pt>
                <c:pt idx="13">
                  <c:v>0.4052884615384616</c:v>
                </c:pt>
                <c:pt idx="14">
                  <c:v>0.48733974358974358</c:v>
                </c:pt>
                <c:pt idx="15">
                  <c:v>0.58990384615384617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D634-47AC-BCA0-153CB9A439F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Competitive!$BF$72:$BU$72</c:f>
              <c:numCache>
                <c:formatCode>General</c:formatCode>
                <c:ptCount val="16"/>
                <c:pt idx="0">
                  <c:v>7.9687499999999994E-2</c:v>
                </c:pt>
                <c:pt idx="1">
                  <c:v>0.10224158467232822</c:v>
                </c:pt>
                <c:pt idx="2">
                  <c:v>0.10788010584041027</c:v>
                </c:pt>
                <c:pt idx="3">
                  <c:v>0.11492825730051283</c:v>
                </c:pt>
                <c:pt idx="4">
                  <c:v>0.12373844662564105</c:v>
                </c:pt>
                <c:pt idx="5">
                  <c:v>0.13475118328205135</c:v>
                </c:pt>
                <c:pt idx="6">
                  <c:v>0.14851710410256416</c:v>
                </c:pt>
                <c:pt idx="7">
                  <c:v>0.16572450512820519</c:v>
                </c:pt>
                <c:pt idx="8">
                  <c:v>0.18723375641025647</c:v>
                </c:pt>
                <c:pt idx="9">
                  <c:v>0.21412032051282059</c:v>
                </c:pt>
                <c:pt idx="10">
                  <c:v>0.24772852564102571</c:v>
                </c:pt>
                <c:pt idx="11">
                  <c:v>0.28973878205128217</c:v>
                </c:pt>
                <c:pt idx="12">
                  <c:v>0.34225160256410259</c:v>
                </c:pt>
                <c:pt idx="13">
                  <c:v>0.40789262820512834</c:v>
                </c:pt>
                <c:pt idx="14">
                  <c:v>0.48994391025641032</c:v>
                </c:pt>
                <c:pt idx="15">
                  <c:v>0.59250801282051269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634-47AC-BCA0-153CB9A439F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Competitive!$BF$73:$BU$73</c:f>
              <c:numCache>
                <c:formatCode>General</c:formatCode>
                <c:ptCount val="16"/>
                <c:pt idx="0">
                  <c:v>8.2942708333333337E-2</c:v>
                </c:pt>
                <c:pt idx="1">
                  <c:v>0.10549679300566155</c:v>
                </c:pt>
                <c:pt idx="2">
                  <c:v>0.1111353141737436</c:v>
                </c:pt>
                <c:pt idx="3">
                  <c:v>0.11818346563384617</c:v>
                </c:pt>
                <c:pt idx="4">
                  <c:v>0.12699365495897438</c:v>
                </c:pt>
                <c:pt idx="5">
                  <c:v>0.13800639161538464</c:v>
                </c:pt>
                <c:pt idx="6">
                  <c:v>0.15177231243589745</c:v>
                </c:pt>
                <c:pt idx="7">
                  <c:v>0.16897971346153851</c:v>
                </c:pt>
                <c:pt idx="8">
                  <c:v>0.19048896474358981</c:v>
                </c:pt>
                <c:pt idx="9">
                  <c:v>0.21737552884615391</c:v>
                </c:pt>
                <c:pt idx="10">
                  <c:v>0.25098373397435902</c:v>
                </c:pt>
                <c:pt idx="11">
                  <c:v>0.29299399038461543</c:v>
                </c:pt>
                <c:pt idx="12">
                  <c:v>0.34550681089743596</c:v>
                </c:pt>
                <c:pt idx="13">
                  <c:v>0.41114783653846165</c:v>
                </c:pt>
                <c:pt idx="14">
                  <c:v>0.49319911858974363</c:v>
                </c:pt>
                <c:pt idx="15">
                  <c:v>0.59576322115384617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D634-47AC-BCA0-153CB9A439F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Competitive!$BF$74:$BU$74</c:f>
              <c:numCache>
                <c:formatCode>General</c:formatCode>
                <c:ptCount val="16"/>
                <c:pt idx="0">
                  <c:v>8.7011718749999994E-2</c:v>
                </c:pt>
                <c:pt idx="1">
                  <c:v>0.1095658034223282</c:v>
                </c:pt>
                <c:pt idx="2">
                  <c:v>0.11520432459041027</c:v>
                </c:pt>
                <c:pt idx="3">
                  <c:v>0.12225247605051283</c:v>
                </c:pt>
                <c:pt idx="4">
                  <c:v>0.13106266537564104</c:v>
                </c:pt>
                <c:pt idx="5">
                  <c:v>0.1420754020320513</c:v>
                </c:pt>
                <c:pt idx="6">
                  <c:v>0.15584132285256411</c:v>
                </c:pt>
                <c:pt idx="7">
                  <c:v>0.17304872387820516</c:v>
                </c:pt>
                <c:pt idx="8">
                  <c:v>0.19455797516025641</c:v>
                </c:pt>
                <c:pt idx="9">
                  <c:v>0.22144453926282057</c:v>
                </c:pt>
                <c:pt idx="10">
                  <c:v>0.25505274439102571</c:v>
                </c:pt>
                <c:pt idx="11">
                  <c:v>0.29706300080128212</c:v>
                </c:pt>
                <c:pt idx="12">
                  <c:v>0.34957582131410259</c:v>
                </c:pt>
                <c:pt idx="13">
                  <c:v>0.41521684695512823</c:v>
                </c:pt>
                <c:pt idx="14">
                  <c:v>0.49726812900641032</c:v>
                </c:pt>
                <c:pt idx="15">
                  <c:v>0.5998322315705128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D634-47AC-BCA0-153CB9A439F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Competitive!$BF$75:$BU$75</c:f>
              <c:numCache>
                <c:formatCode>General</c:formatCode>
                <c:ptCount val="16"/>
                <c:pt idx="0">
                  <c:v>9.2097981770833337E-2</c:v>
                </c:pt>
                <c:pt idx="1">
                  <c:v>0.11465206644316153</c:v>
                </c:pt>
                <c:pt idx="2">
                  <c:v>0.12029058761124362</c:v>
                </c:pt>
                <c:pt idx="3">
                  <c:v>0.12733873907134616</c:v>
                </c:pt>
                <c:pt idx="4">
                  <c:v>0.13614892839647438</c:v>
                </c:pt>
                <c:pt idx="5">
                  <c:v>0.14716166505288464</c:v>
                </c:pt>
                <c:pt idx="6">
                  <c:v>0.16092758587339748</c:v>
                </c:pt>
                <c:pt idx="7">
                  <c:v>0.17813498689903851</c:v>
                </c:pt>
                <c:pt idx="8">
                  <c:v>0.19964423818108978</c:v>
                </c:pt>
                <c:pt idx="9">
                  <c:v>0.22653080228365391</c:v>
                </c:pt>
                <c:pt idx="10">
                  <c:v>0.26013900741185908</c:v>
                </c:pt>
                <c:pt idx="11">
                  <c:v>0.30214926382211549</c:v>
                </c:pt>
                <c:pt idx="12">
                  <c:v>0.35466208433493596</c:v>
                </c:pt>
                <c:pt idx="13">
                  <c:v>0.42030310997596165</c:v>
                </c:pt>
                <c:pt idx="14">
                  <c:v>0.50235439202724363</c:v>
                </c:pt>
                <c:pt idx="15">
                  <c:v>0.60491849459134606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D634-47AC-BCA0-153CB9A439F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Competitive!$BF$76:$BU$76</c:f>
              <c:numCache>
                <c:formatCode>General</c:formatCode>
                <c:ptCount val="16"/>
                <c:pt idx="0">
                  <c:v>9.8455810546874981E-2</c:v>
                </c:pt>
                <c:pt idx="1">
                  <c:v>0.1210098952192032</c:v>
                </c:pt>
                <c:pt idx="2">
                  <c:v>0.12664841638728527</c:v>
                </c:pt>
                <c:pt idx="3">
                  <c:v>0.13369656784738781</c:v>
                </c:pt>
                <c:pt idx="4">
                  <c:v>0.14250675717251604</c:v>
                </c:pt>
                <c:pt idx="5">
                  <c:v>0.15351949382892632</c:v>
                </c:pt>
                <c:pt idx="6">
                  <c:v>0.16728541464943913</c:v>
                </c:pt>
                <c:pt idx="7">
                  <c:v>0.18449281567508016</c:v>
                </c:pt>
                <c:pt idx="8">
                  <c:v>0.20600206695713144</c:v>
                </c:pt>
                <c:pt idx="9">
                  <c:v>0.23288863105969554</c:v>
                </c:pt>
                <c:pt idx="10">
                  <c:v>0.26649683618790071</c:v>
                </c:pt>
                <c:pt idx="11">
                  <c:v>0.30850709259815706</c:v>
                </c:pt>
                <c:pt idx="12">
                  <c:v>0.36101991311097759</c:v>
                </c:pt>
                <c:pt idx="13">
                  <c:v>0.42666093875200334</c:v>
                </c:pt>
                <c:pt idx="14">
                  <c:v>0.50871222080328538</c:v>
                </c:pt>
                <c:pt idx="15">
                  <c:v>0.6112763233673878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D634-47AC-BCA0-153CB9A439F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Competitive!$BF$77:$BU$77</c:f>
              <c:numCache>
                <c:formatCode>General</c:formatCode>
                <c:ptCount val="16"/>
                <c:pt idx="0">
                  <c:v>0.10640309651692707</c:v>
                </c:pt>
                <c:pt idx="1">
                  <c:v>0.12895718118925531</c:v>
                </c:pt>
                <c:pt idx="2">
                  <c:v>0.13459570235733737</c:v>
                </c:pt>
                <c:pt idx="3">
                  <c:v>0.14164385381743994</c:v>
                </c:pt>
                <c:pt idx="4">
                  <c:v>0.15045404314256813</c:v>
                </c:pt>
                <c:pt idx="5">
                  <c:v>0.16146677979897839</c:v>
                </c:pt>
                <c:pt idx="6">
                  <c:v>0.17523270061949123</c:v>
                </c:pt>
                <c:pt idx="7">
                  <c:v>0.19244010164513223</c:v>
                </c:pt>
                <c:pt idx="8">
                  <c:v>0.21394935292718353</c:v>
                </c:pt>
                <c:pt idx="9">
                  <c:v>0.24083591702974763</c:v>
                </c:pt>
                <c:pt idx="10">
                  <c:v>0.27444412215795277</c:v>
                </c:pt>
                <c:pt idx="11">
                  <c:v>0.31645437856820918</c:v>
                </c:pt>
                <c:pt idx="12">
                  <c:v>0.36896719908102965</c:v>
                </c:pt>
                <c:pt idx="13">
                  <c:v>0.4346082247220554</c:v>
                </c:pt>
                <c:pt idx="14">
                  <c:v>0.51665950677333738</c:v>
                </c:pt>
                <c:pt idx="15">
                  <c:v>0.61922360933743992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D634-47AC-BCA0-153CB9A439F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Competitive!$BF$78:$BU$78</c:f>
              <c:numCache>
                <c:formatCode>General</c:formatCode>
                <c:ptCount val="16"/>
                <c:pt idx="0">
                  <c:v>0.11633720397949217</c:v>
                </c:pt>
                <c:pt idx="1">
                  <c:v>0.13889128865182035</c:v>
                </c:pt>
                <c:pt idx="2">
                  <c:v>0.14452980981990243</c:v>
                </c:pt>
                <c:pt idx="3">
                  <c:v>0.15157796128000497</c:v>
                </c:pt>
                <c:pt idx="4">
                  <c:v>0.1603881506051332</c:v>
                </c:pt>
                <c:pt idx="5">
                  <c:v>0.17140088726154346</c:v>
                </c:pt>
                <c:pt idx="6">
                  <c:v>0.18516680808205632</c:v>
                </c:pt>
                <c:pt idx="7">
                  <c:v>0.20237420910769729</c:v>
                </c:pt>
                <c:pt idx="8">
                  <c:v>0.2238834603897486</c:v>
                </c:pt>
                <c:pt idx="9">
                  <c:v>0.25077002449231267</c:v>
                </c:pt>
                <c:pt idx="10">
                  <c:v>0.28437822962051784</c:v>
                </c:pt>
                <c:pt idx="11">
                  <c:v>0.32638848603077425</c:v>
                </c:pt>
                <c:pt idx="12">
                  <c:v>0.37890130654359472</c:v>
                </c:pt>
                <c:pt idx="13">
                  <c:v>0.44454233218462041</c:v>
                </c:pt>
                <c:pt idx="14">
                  <c:v>0.52659361423590245</c:v>
                </c:pt>
                <c:pt idx="15">
                  <c:v>0.62915771680000498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D634-47AC-BCA0-153CB9A439F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Competitive!$BF$79:$BU$79</c:f>
              <c:numCache>
                <c:formatCode>General</c:formatCode>
                <c:ptCount val="16"/>
                <c:pt idx="0">
                  <c:v>0.12875483830769854</c:v>
                </c:pt>
                <c:pt idx="1">
                  <c:v>0.15130892298002677</c:v>
                </c:pt>
                <c:pt idx="2">
                  <c:v>0.15694744414810882</c:v>
                </c:pt>
                <c:pt idx="3">
                  <c:v>0.16399559560821139</c:v>
                </c:pt>
                <c:pt idx="4">
                  <c:v>0.17280578493333956</c:v>
                </c:pt>
                <c:pt idx="5">
                  <c:v>0.18381852158974984</c:v>
                </c:pt>
                <c:pt idx="6">
                  <c:v>0.19758444241026266</c:v>
                </c:pt>
                <c:pt idx="7">
                  <c:v>0.21479184343590374</c:v>
                </c:pt>
                <c:pt idx="8">
                  <c:v>0.23630109471795499</c:v>
                </c:pt>
                <c:pt idx="9">
                  <c:v>0.26318765882051909</c:v>
                </c:pt>
                <c:pt idx="10">
                  <c:v>0.2967958639487242</c:v>
                </c:pt>
                <c:pt idx="11">
                  <c:v>0.33880612035898061</c:v>
                </c:pt>
                <c:pt idx="12">
                  <c:v>0.39131894087180108</c:v>
                </c:pt>
                <c:pt idx="13">
                  <c:v>0.45695996651282672</c:v>
                </c:pt>
                <c:pt idx="14">
                  <c:v>0.53901124856410876</c:v>
                </c:pt>
                <c:pt idx="15">
                  <c:v>0.6415753511282114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D634-47AC-BCA0-153CB9A439F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Competitive!$BF$80:$BU$80</c:f>
              <c:numCache>
                <c:formatCode>General</c:formatCode>
                <c:ptCount val="16"/>
                <c:pt idx="0">
                  <c:v>0.14427688121795654</c:v>
                </c:pt>
                <c:pt idx="1">
                  <c:v>0.16683096589028473</c:v>
                </c:pt>
                <c:pt idx="2">
                  <c:v>0.17246948705836679</c:v>
                </c:pt>
                <c:pt idx="3">
                  <c:v>0.17951763851846936</c:v>
                </c:pt>
                <c:pt idx="4">
                  <c:v>0.18832782784359758</c:v>
                </c:pt>
                <c:pt idx="5">
                  <c:v>0.19934056450000784</c:v>
                </c:pt>
                <c:pt idx="6">
                  <c:v>0.21310648532052071</c:v>
                </c:pt>
                <c:pt idx="7">
                  <c:v>0.23031388634616168</c:v>
                </c:pt>
                <c:pt idx="8">
                  <c:v>0.25182313762821296</c:v>
                </c:pt>
                <c:pt idx="9">
                  <c:v>0.27870970173077703</c:v>
                </c:pt>
                <c:pt idx="10">
                  <c:v>0.31231790685898225</c:v>
                </c:pt>
                <c:pt idx="11">
                  <c:v>0.35432816326923872</c:v>
                </c:pt>
                <c:pt idx="12">
                  <c:v>0.40684098378205913</c:v>
                </c:pt>
                <c:pt idx="13">
                  <c:v>0.47248200942308477</c:v>
                </c:pt>
                <c:pt idx="14">
                  <c:v>0.55453329147436681</c:v>
                </c:pt>
                <c:pt idx="15">
                  <c:v>0.65709739403846934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D634-47AC-BCA0-153CB9A439F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Competitive!$BF$81:$BU$81</c:f>
              <c:numCache>
                <c:formatCode>General</c:formatCode>
                <c:ptCount val="16"/>
                <c:pt idx="0">
                  <c:v>0.16367943485577896</c:v>
                </c:pt>
                <c:pt idx="1">
                  <c:v>0.18623351952810718</c:v>
                </c:pt>
                <c:pt idx="2">
                  <c:v>0.19187204069618924</c:v>
                </c:pt>
                <c:pt idx="3">
                  <c:v>0.19892019215629178</c:v>
                </c:pt>
                <c:pt idx="4">
                  <c:v>0.20773038148141998</c:v>
                </c:pt>
                <c:pt idx="5">
                  <c:v>0.21874311813783026</c:v>
                </c:pt>
                <c:pt idx="6">
                  <c:v>0.23250903895834313</c:v>
                </c:pt>
                <c:pt idx="7">
                  <c:v>0.2497164399839841</c:v>
                </c:pt>
                <c:pt idx="8">
                  <c:v>0.27122569126603541</c:v>
                </c:pt>
                <c:pt idx="9">
                  <c:v>0.29811225536859948</c:v>
                </c:pt>
                <c:pt idx="10">
                  <c:v>0.3317204604968047</c:v>
                </c:pt>
                <c:pt idx="11">
                  <c:v>0.37373071690706106</c:v>
                </c:pt>
                <c:pt idx="12">
                  <c:v>0.42624353741988147</c:v>
                </c:pt>
                <c:pt idx="13">
                  <c:v>0.49188456306090722</c:v>
                </c:pt>
                <c:pt idx="14">
                  <c:v>0.5739358451121892</c:v>
                </c:pt>
                <c:pt idx="15">
                  <c:v>0.67649994767629174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D634-47AC-BCA0-153CB9A439F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Competitive!$BF$82:$BU$82</c:f>
              <c:numCache>
                <c:formatCode>General</c:formatCode>
                <c:ptCount val="16"/>
                <c:pt idx="0">
                  <c:v>0.18793262690305704</c:v>
                </c:pt>
                <c:pt idx="1">
                  <c:v>0.21048671157538523</c:v>
                </c:pt>
                <c:pt idx="2">
                  <c:v>0.21612523274346729</c:v>
                </c:pt>
                <c:pt idx="3">
                  <c:v>0.22317338420356989</c:v>
                </c:pt>
                <c:pt idx="4">
                  <c:v>0.23198357352869808</c:v>
                </c:pt>
                <c:pt idx="5">
                  <c:v>0.24299631018510831</c:v>
                </c:pt>
                <c:pt idx="6">
                  <c:v>0.25676223100562112</c:v>
                </c:pt>
                <c:pt idx="7">
                  <c:v>0.27396963203126218</c:v>
                </c:pt>
                <c:pt idx="8">
                  <c:v>0.29547888331331346</c:v>
                </c:pt>
                <c:pt idx="9">
                  <c:v>0.32236544741587764</c:v>
                </c:pt>
                <c:pt idx="10">
                  <c:v>0.3559736525440827</c:v>
                </c:pt>
                <c:pt idx="11">
                  <c:v>0.39798390895433911</c:v>
                </c:pt>
                <c:pt idx="12">
                  <c:v>0.45049672946715963</c:v>
                </c:pt>
                <c:pt idx="13">
                  <c:v>0.51613775510818527</c:v>
                </c:pt>
                <c:pt idx="14">
                  <c:v>0.59818903715946714</c:v>
                </c:pt>
                <c:pt idx="15">
                  <c:v>0.70075313972356978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D634-47AC-BCA0-153CB9A439F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Competitive!$BF$83:$BU$83</c:f>
              <c:numCache>
                <c:formatCode>General</c:formatCode>
                <c:ptCount val="16"/>
                <c:pt idx="0">
                  <c:v>0.21824911696215457</c:v>
                </c:pt>
                <c:pt idx="1">
                  <c:v>0.24080320163448282</c:v>
                </c:pt>
                <c:pt idx="2">
                  <c:v>0.24644172280256482</c:v>
                </c:pt>
                <c:pt idx="3">
                  <c:v>0.25348987426266745</c:v>
                </c:pt>
                <c:pt idx="4">
                  <c:v>0.26230006358779567</c:v>
                </c:pt>
                <c:pt idx="5">
                  <c:v>0.2733128002442059</c:v>
                </c:pt>
                <c:pt idx="6">
                  <c:v>0.28707872106471871</c:v>
                </c:pt>
                <c:pt idx="7">
                  <c:v>0.30428612209035977</c:v>
                </c:pt>
                <c:pt idx="8">
                  <c:v>0.3257953733724111</c:v>
                </c:pt>
                <c:pt idx="9">
                  <c:v>0.35268193747497512</c:v>
                </c:pt>
                <c:pt idx="10">
                  <c:v>0.38629014260318029</c:v>
                </c:pt>
                <c:pt idx="11">
                  <c:v>0.42830039901343675</c:v>
                </c:pt>
                <c:pt idx="12">
                  <c:v>0.48081321952625711</c:v>
                </c:pt>
                <c:pt idx="13">
                  <c:v>0.54645424516728291</c:v>
                </c:pt>
                <c:pt idx="14">
                  <c:v>0.62850552721856479</c:v>
                </c:pt>
                <c:pt idx="15">
                  <c:v>0.73106962978266732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D634-47AC-BCA0-153CB9A43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Uncompetitive!$X$21:$X$260</c:f>
              <c:numCache>
                <c:formatCode>General</c:formatCode>
                <c:ptCount val="240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  <c:pt idx="15">
                  <c:v>10.42889693766659</c:v>
                </c:pt>
                <c:pt idx="16">
                  <c:v>10.250724030253298</c:v>
                </c:pt>
                <c:pt idx="17">
                  <c:v>10.036390143542041</c:v>
                </c:pt>
                <c:pt idx="18">
                  <c:v>9.7807560710730161</c:v>
                </c:pt>
                <c:pt idx="19">
                  <c:v>9.4789611277220001</c:v>
                </c:pt>
                <c:pt idx="20">
                  <c:v>9.1269353097830876</c:v>
                </c:pt>
                <c:pt idx="21">
                  <c:v>8.7220407884732492</c:v>
                </c:pt>
                <c:pt idx="22">
                  <c:v>8.2637870083975482</c:v>
                </c:pt>
                <c:pt idx="23">
                  <c:v>7.7545119300678378</c:v>
                </c:pt>
                <c:pt idx="24">
                  <c:v>7.1998755984390792</c:v>
                </c:pt>
                <c:pt idx="25">
                  <c:v>6.6089955589202303</c:v>
                </c:pt>
                <c:pt idx="26">
                  <c:v>5.9940910529622142</c:v>
                </c:pt>
                <c:pt idx="27">
                  <c:v>5.3696026501237633</c:v>
                </c:pt>
                <c:pt idx="28">
                  <c:v>4.7508937382104177</c:v>
                </c:pt>
                <c:pt idx="29">
                  <c:v>4.1527687057828588</c:v>
                </c:pt>
                <c:pt idx="30">
                  <c:v>9.8496995756786596</c:v>
                </c:pt>
                <c:pt idx="31">
                  <c:v>9.6906168020073338</c:v>
                </c:pt>
                <c:pt idx="32">
                  <c:v>9.4988466296143503</c:v>
                </c:pt>
                <c:pt idx="33">
                  <c:v>9.2695496747039243</c:v>
                </c:pt>
                <c:pt idx="34">
                  <c:v>8.9980399788733951</c:v>
                </c:pt>
                <c:pt idx="35">
                  <c:v>8.6802297010579501</c:v>
                </c:pt>
                <c:pt idx="36">
                  <c:v>8.3132023864727511</c:v>
                </c:pt>
                <c:pt idx="37">
                  <c:v>7.8958744888056396</c:v>
                </c:pt>
                <c:pt idx="38">
                  <c:v>7.429657726701449</c:v>
                </c:pt>
                <c:pt idx="39">
                  <c:v>6.9189878630996118</c:v>
                </c:pt>
                <c:pt idx="40">
                  <c:v>6.3715596353153465</c:v>
                </c:pt>
                <c:pt idx="41">
                  <c:v>5.7981270603627522</c:v>
                </c:pt>
                <c:pt idx="42">
                  <c:v>5.211806766486645</c:v>
                </c:pt>
                <c:pt idx="43">
                  <c:v>4.626947012646891</c:v>
                </c:pt>
                <c:pt idx="44">
                  <c:v>4.0577544606809273</c:v>
                </c:pt>
                <c:pt idx="45">
                  <c:v>9.2103004884690822</c:v>
                </c:pt>
                <c:pt idx="46">
                  <c:v>9.0710552475073367</c:v>
                </c:pt>
                <c:pt idx="47">
                  <c:v>8.9028096676054798</c:v>
                </c:pt>
                <c:pt idx="48">
                  <c:v>8.7010803390606863</c:v>
                </c:pt>
                <c:pt idx="49">
                  <c:v>8.4614205095168007</c:v>
                </c:pt>
                <c:pt idx="50">
                  <c:v>8.1797934267344861</c:v>
                </c:pt>
                <c:pt idx="51">
                  <c:v>7.853069751536597</c:v>
                </c:pt>
                <c:pt idx="52">
                  <c:v>7.4796235692563302</c:v>
                </c:pt>
                <c:pt idx="53">
                  <c:v>7.0599604080870808</c:v>
                </c:pt>
                <c:pt idx="54">
                  <c:v>6.5972651403638611</c:v>
                </c:pt>
                <c:pt idx="55">
                  <c:v>6.0977247363948672</c:v>
                </c:pt>
                <c:pt idx="56">
                  <c:v>5.570483258652696</c:v>
                </c:pt>
                <c:pt idx="57">
                  <c:v>5.0271417353865164</c:v>
                </c:pt>
                <c:pt idx="58">
                  <c:v>4.4808210601307179</c:v>
                </c:pt>
                <c:pt idx="59">
                  <c:v>3.9449307508188474</c:v>
                </c:pt>
                <c:pt idx="60">
                  <c:v>8.5190282749061321</c:v>
                </c:pt>
                <c:pt idx="61">
                  <c:v>8.3997652126574618</c:v>
                </c:pt>
                <c:pt idx="62">
                  <c:v>8.255301474848233</c:v>
                </c:pt>
                <c:pt idx="63">
                  <c:v>8.0815625803466347</c:v>
                </c:pt>
                <c:pt idx="64">
                  <c:v>7.8744091610171587</c:v>
                </c:pt>
                <c:pt idx="65">
                  <c:v>7.6299379165980046</c:v>
                </c:pt>
                <c:pt idx="66">
                  <c:v>7.3448980596302311</c:v>
                </c:pt>
                <c:pt idx="67">
                  <c:v>7.0172111122381269</c:v>
                </c:pt>
                <c:pt idx="68">
                  <c:v>6.6465478701188117</c:v>
                </c:pt>
                <c:pt idx="69">
                  <c:v>6.2348745604152827</c:v>
                </c:pt>
                <c:pt idx="70">
                  <c:v>5.7868433072755838</c:v>
                </c:pt>
                <c:pt idx="71">
                  <c:v>5.3098897356288717</c:v>
                </c:pt>
                <c:pt idx="72">
                  <c:v>4.8139323331933657</c:v>
                </c:pt>
                <c:pt idx="73">
                  <c:v>4.3106500377980108</c:v>
                </c:pt>
                <c:pt idx="74">
                  <c:v>3.8124275927416442</c:v>
                </c:pt>
                <c:pt idx="75">
                  <c:v>7.7883429565619595</c:v>
                </c:pt>
                <c:pt idx="76">
                  <c:v>7.6885412958161172</c:v>
                </c:pt>
                <c:pt idx="77">
                  <c:v>7.5673293700644866</c:v>
                </c:pt>
                <c:pt idx="78">
                  <c:v>7.4210851114151106</c:v>
                </c:pt>
                <c:pt idx="79">
                  <c:v>7.2460412035620694</c:v>
                </c:pt>
                <c:pt idx="80">
                  <c:v>7.0385160675062277</c:v>
                </c:pt>
                <c:pt idx="81">
                  <c:v>6.7952479311825931</c:v>
                </c:pt>
                <c:pt idx="82">
                  <c:v>6.5138307524277339</c:v>
                </c:pt>
                <c:pt idx="83">
                  <c:v>6.1932243972721324</c:v>
                </c:pt>
                <c:pt idx="84">
                  <c:v>5.8342755161709485</c:v>
                </c:pt>
                <c:pt idx="85">
                  <c:v>5.440148203519021</c:v>
                </c:pt>
                <c:pt idx="86">
                  <c:v>5.0165404242143632</c:v>
                </c:pt>
                <c:pt idx="87">
                  <c:v>4.5715723928279148</c:v>
                </c:pt>
                <c:pt idx="88">
                  <c:v>4.115288825736596</c:v>
                </c:pt>
                <c:pt idx="89">
                  <c:v>3.6588114391513926</c:v>
                </c:pt>
                <c:pt idx="90">
                  <c:v>7.0341821717837583</c:v>
                </c:pt>
                <c:pt idx="91">
                  <c:v>6.952671574392328</c:v>
                </c:pt>
                <c:pt idx="92">
                  <c:v>6.8534018817852953</c:v>
                </c:pt>
                <c:pt idx="93">
                  <c:v>6.7332312062145503</c:v>
                </c:pt>
                <c:pt idx="94">
                  <c:v>6.5888170506880819</c:v>
                </c:pt>
                <c:pt idx="95">
                  <c:v>6.41678331328119</c:v>
                </c:pt>
                <c:pt idx="96">
                  <c:v>6.2139750284124995</c:v>
                </c:pt>
                <c:pt idx="97">
                  <c:v>5.9778074621483608</c:v>
                </c:pt>
                <c:pt idx="98">
                  <c:v>5.7066974170046514</c:v>
                </c:pt>
                <c:pt idx="99">
                  <c:v>5.4005359295109301</c:v>
                </c:pt>
                <c:pt idx="100">
                  <c:v>5.0611272213609233</c:v>
                </c:pt>
                <c:pt idx="101">
                  <c:v>4.6924897592673442</c:v>
                </c:pt>
                <c:pt idx="102">
                  <c:v>4.3009080613814863</c:v>
                </c:pt>
                <c:pt idx="103">
                  <c:v>3.8946538051311279</c:v>
                </c:pt>
                <c:pt idx="104">
                  <c:v>3.4833651072820584</c:v>
                </c:pt>
                <c:pt idx="105">
                  <c:v>6.274693331603447</c:v>
                </c:pt>
                <c:pt idx="106">
                  <c:v>6.2097528403727917</c:v>
                </c:pt>
                <c:pt idx="107">
                  <c:v>6.1304433857325886</c:v>
                </c:pt>
                <c:pt idx="108">
                  <c:v>6.0341106417931112</c:v>
                </c:pt>
                <c:pt idx="109">
                  <c:v>5.9178701366872071</c:v>
                </c:pt>
                <c:pt idx="110">
                  <c:v>5.7787192970219081</c:v>
                </c:pt>
                <c:pt idx="111">
                  <c:v>5.6137203443744017</c:v>
                </c:pt>
                <c:pt idx="112">
                  <c:v>5.4202652625842713</c:v>
                </c:pt>
                <c:pt idx="113">
                  <c:v>5.1964221149916181</c:v>
                </c:pt>
                <c:pt idx="114">
                  <c:v>4.941341114607301</c:v>
                </c:pt>
                <c:pt idx="115">
                  <c:v>4.6556702712894733</c:v>
                </c:pt>
                <c:pt idx="116">
                  <c:v>4.3419005942915678</c:v>
                </c:pt>
                <c:pt idx="117">
                  <c:v>4.0045421121017757</c:v>
                </c:pt>
                <c:pt idx="118">
                  <c:v>3.6500395776926537</c:v>
                </c:pt>
                <c:pt idx="119">
                  <c:v>3.2863805721085217</c:v>
                </c:pt>
                <c:pt idx="120">
                  <c:v>5.528539739710677</c:v>
                </c:pt>
                <c:pt idx="121">
                  <c:v>5.4780635859909887</c:v>
                </c:pt>
                <c:pt idx="122">
                  <c:v>5.4162499163258806</c:v>
                </c:pt>
                <c:pt idx="123">
                  <c:v>5.3409172532374676</c:v>
                </c:pt>
                <c:pt idx="124">
                  <c:v>5.2496479328661545</c:v>
                </c:pt>
                <c:pt idx="125">
                  <c:v>5.1398561234835274</c:v>
                </c:pt>
                <c:pt idx="126">
                  <c:v>5.0089098944740771</c:v>
                </c:pt>
                <c:pt idx="127">
                  <c:v>4.8543202248941402</c:v>
                </c:pt>
                <c:pt idx="128">
                  <c:v>4.6740033859337933</c:v>
                </c:pt>
                <c:pt idx="129">
                  <c:v>4.4666095398880525</c:v>
                </c:pt>
                <c:pt idx="130">
                  <c:v>4.2318889855063224</c:v>
                </c:pt>
                <c:pt idx="131">
                  <c:v>3.971040983042557</c:v>
                </c:pt>
                <c:pt idx="132">
                  <c:v>3.6869663612328538</c:v>
                </c:pt>
                <c:pt idx="133">
                  <c:v>3.3843366022865391</c:v>
                </c:pt>
                <c:pt idx="134">
                  <c:v>3.0694112984131214</c:v>
                </c:pt>
                <c:pt idx="135">
                  <c:v>4.8131034891297899</c:v>
                </c:pt>
                <c:pt idx="136">
                  <c:v>4.7748008051048725</c:v>
                </c:pt>
                <c:pt idx="137">
                  <c:v>4.7277712922453627</c:v>
                </c:pt>
                <c:pt idx="138">
                  <c:v>4.670271357734701</c:v>
                </c:pt>
                <c:pt idx="139">
                  <c:v>4.6003338338408062</c:v>
                </c:pt>
                <c:pt idx="140">
                  <c:v>4.5158033850324664</c:v>
                </c:pt>
                <c:pt idx="141">
                  <c:v>4.4144107111219038</c:v>
                </c:pt>
                <c:pt idx="142">
                  <c:v>4.2938978835067028</c:v>
                </c:pt>
                <c:pt idx="143">
                  <c:v>4.1522045894694424</c:v>
                </c:pt>
                <c:pt idx="144">
                  <c:v>3.9877174396123043</c:v>
                </c:pt>
                <c:pt idx="145">
                  <c:v>3.7995702552373491</c:v>
                </c:pt>
                <c:pt idx="146">
                  <c:v>3.587962649990426</c:v>
                </c:pt>
                <c:pt idx="147">
                  <c:v>3.3544410938877864</c:v>
                </c:pt>
                <c:pt idx="148">
                  <c:v>3.1020694308776795</c:v>
                </c:pt>
                <c:pt idx="149">
                  <c:v>2.8354159761044069</c:v>
                </c:pt>
                <c:pt idx="150">
                  <c:v>4.142942126285373</c:v>
                </c:pt>
                <c:pt idx="151">
                  <c:v>4.1145316818939488</c:v>
                </c:pt>
                <c:pt idx="152">
                  <c:v>4.0795619178125166</c:v>
                </c:pt>
                <c:pt idx="153">
                  <c:v>4.0366768316744563</c:v>
                </c:pt>
                <c:pt idx="154">
                  <c:v>3.9843219485377559</c:v>
                </c:pt>
                <c:pt idx="155">
                  <c:v>3.9207576550005006</c:v>
                </c:pt>
                <c:pt idx="156">
                  <c:v>3.8440986223060856</c:v>
                </c:pt>
                <c:pt idx="157">
                  <c:v>3.7523897630624155</c:v>
                </c:pt>
                <c:pt idx="158">
                  <c:v>3.643728975271924</c:v>
                </c:pt>
                <c:pt idx="159">
                  <c:v>3.5164435805596921</c:v>
                </c:pt>
                <c:pt idx="160">
                  <c:v>3.3693191902861708</c:v>
                </c:pt>
                <c:pt idx="161">
                  <c:v>3.2018657209159636</c:v>
                </c:pt>
                <c:pt idx="162">
                  <c:v>3.0145864337169295</c:v>
                </c:pt>
                <c:pt idx="163">
                  <c:v>2.8091966718693122</c:v>
                </c:pt>
                <c:pt idx="164">
                  <c:v>2.5887277196903731</c:v>
                </c:pt>
                <c:pt idx="165">
                  <c:v>3.5287730727470135</c:v>
                </c:pt>
                <c:pt idx="166">
                  <c:v>3.5081406854367176</c:v>
                </c:pt>
                <c:pt idx="167">
                  <c:v>3.4826870269908237</c:v>
                </c:pt>
                <c:pt idx="168">
                  <c:v>3.4513847021797917</c:v>
                </c:pt>
                <c:pt idx="169">
                  <c:v>3.4130392868716943</c:v>
                </c:pt>
                <c:pt idx="170">
                  <c:v>3.3662892965554532</c:v>
                </c:pt>
                <c:pt idx="171">
                  <c:v>3.3096224936981167</c:v>
                </c:pt>
                <c:pt idx="172">
                  <c:v>3.2414165638082761</c:v>
                </c:pt>
                <c:pt idx="173">
                  <c:v>3.1600131574240744</c:v>
                </c:pt>
                <c:pt idx="174">
                  <c:v>3.0638335688891698</c:v>
                </c:pt>
                <c:pt idx="175">
                  <c:v>2.9515405416538938</c:v>
                </c:pt>
                <c:pt idx="176">
                  <c:v>2.8222424962594439</c:v>
                </c:pt>
                <c:pt idx="177">
                  <c:v>2.6757233343725368</c:v>
                </c:pt>
                <c:pt idx="178">
                  <c:v>2.5126644004964795</c:v>
                </c:pt>
                <c:pt idx="179">
                  <c:v>2.3348098724713719</c:v>
                </c:pt>
                <c:pt idx="180">
                  <c:v>2.9770992366412217</c:v>
                </c:pt>
                <c:pt idx="181">
                  <c:v>2.9624003038359286</c:v>
                </c:pt>
                <c:pt idx="182">
                  <c:v>2.9442294989147868</c:v>
                </c:pt>
                <c:pt idx="183">
                  <c:v>2.9218270784070421</c:v>
                </c:pt>
                <c:pt idx="184">
                  <c:v>2.8942989500049277</c:v>
                </c:pt>
                <c:pt idx="185">
                  <c:v>2.8606097419462975</c:v>
                </c:pt>
                <c:pt idx="186">
                  <c:v>2.8195853015278045</c:v>
                </c:pt>
                <c:pt idx="187">
                  <c:v>2.7699303104441215</c:v>
                </c:pt>
                <c:pt idx="188">
                  <c:v>2.7102680197336131</c:v>
                </c:pt>
                <c:pt idx="189">
                  <c:v>2.6392096905713478</c:v>
                </c:pt>
                <c:pt idx="190">
                  <c:v>2.5554602539098847</c:v>
                </c:pt>
                <c:pt idx="191">
                  <c:v>2.4579627910242459</c:v>
                </c:pt>
                <c:pt idx="192">
                  <c:v>2.3460766257082883</c:v>
                </c:pt>
                <c:pt idx="193">
                  <c:v>2.2197719419246043</c:v>
                </c:pt>
                <c:pt idx="194">
                  <c:v>2.0798097044529995</c:v>
                </c:pt>
                <c:pt idx="195">
                  <c:v>2.490421455938697</c:v>
                </c:pt>
                <c:pt idx="196">
                  <c:v>2.4801271860095389</c:v>
                </c:pt>
                <c:pt idx="197">
                  <c:v>2.4673784104389083</c:v>
                </c:pt>
                <c:pt idx="198">
                  <c:v>2.4516255770552982</c:v>
                </c:pt>
                <c:pt idx="199">
                  <c:v>2.4322151574947006</c:v>
                </c:pt>
                <c:pt idx="200">
                  <c:v>2.408380120732597</c:v>
                </c:pt>
                <c:pt idx="201">
                  <c:v>2.3792353096249821</c:v>
                </c:pt>
                <c:pt idx="202">
                  <c:v>2.3437814647973902</c:v>
                </c:pt>
                <c:pt idx="203">
                  <c:v>2.3009228613644601</c:v>
                </c:pt>
                <c:pt idx="204">
                  <c:v>2.2495045524364046</c:v>
                </c:pt>
                <c:pt idx="205">
                  <c:v>2.1883755105096943</c:v>
                </c:pt>
                <c:pt idx="206">
                  <c:v>2.1164827021054857</c:v>
                </c:pt>
                <c:pt idx="207">
                  <c:v>2.0329973231466827</c:v>
                </c:pt>
                <c:pt idx="208">
                  <c:v>1.937467255791808</c:v>
                </c:pt>
                <c:pt idx="209">
                  <c:v>1.8299793785916618</c:v>
                </c:pt>
                <c:pt idx="210">
                  <c:v>2.0678685047720045</c:v>
                </c:pt>
                <c:pt idx="211">
                  <c:v>2.0607661822985466</c:v>
                </c:pt>
                <c:pt idx="212">
                  <c:v>2.0519565932259125</c:v>
                </c:pt>
                <c:pt idx="213">
                  <c:v>2.0410499632022239</c:v>
                </c:pt>
                <c:pt idx="214">
                  <c:v>2.0275786438130825</c:v>
                </c:pt>
                <c:pt idx="215">
                  <c:v>2.0109875169319547</c:v>
                </c:pt>
                <c:pt idx="216">
                  <c:v>1.9906265693517975</c:v>
                </c:pt>
                <c:pt idx="217">
                  <c:v>1.9657479398095519</c:v>
                </c:pt>
                <c:pt idx="218">
                  <c:v>1.9355106930001926</c:v>
                </c:pt>
                <c:pt idx="219">
                  <c:v>1.898997581751954</c:v>
                </c:pt>
                <c:pt idx="220">
                  <c:v>1.8552488517891519</c:v>
                </c:pt>
                <c:pt idx="221">
                  <c:v>1.8033182414373128</c:v>
                </c:pt>
                <c:pt idx="222">
                  <c:v>1.7423550184507584</c:v>
                </c:pt>
                <c:pt idx="223">
                  <c:v>1.6717123482378644</c:v>
                </c:pt>
                <c:pt idx="224">
                  <c:v>1.5910759041777636</c:v>
                </c:pt>
                <c:pt idx="225">
                  <c:v>1.7060367454068244</c:v>
                </c:pt>
                <c:pt idx="226">
                  <c:v>1.7011995637949837</c:v>
                </c:pt>
                <c:pt idx="227">
                  <c:v>1.6951915240423798</c:v>
                </c:pt>
                <c:pt idx="228">
                  <c:v>1.6877408884982084</c:v>
                </c:pt>
                <c:pt idx="229">
                  <c:v>1.6785191910021688</c:v>
                </c:pt>
                <c:pt idx="230">
                  <c:v>1.6671328204250488</c:v>
                </c:pt>
                <c:pt idx="231">
                  <c:v>1.6531152691496926</c:v>
                </c:pt>
                <c:pt idx="232">
                  <c:v>1.6359213693918624</c:v>
                </c:pt>
                <c:pt idx="233">
                  <c:v>1.6149255049722429</c:v>
                </c:pt>
                <c:pt idx="234">
                  <c:v>1.5894265830293828</c:v>
                </c:pt>
                <c:pt idx="235">
                  <c:v>1.5586633717169749</c:v>
                </c:pt>
                <c:pt idx="236">
                  <c:v>1.5218444161741047</c:v>
                </c:pt>
                <c:pt idx="237">
                  <c:v>1.478196714478542</c:v>
                </c:pt>
                <c:pt idx="238">
                  <c:v>1.4270360606510817</c:v>
                </c:pt>
                <c:pt idx="239">
                  <c:v>1.3678587637367461</c:v>
                </c:pt>
              </c:numCache>
            </c:numRef>
          </c:xVal>
          <c:yVal>
            <c:numRef>
              <c:f>Uncompetitive!$Y$21:$Y$260</c:f>
              <c:numCache>
                <c:formatCode>General</c:formatCode>
                <c:ptCount val="240"/>
                <c:pt idx="0">
                  <c:v>13.636363636363635</c:v>
                </c:pt>
                <c:pt idx="1">
                  <c:v>13.33333333333333</c:v>
                </c:pt>
                <c:pt idx="2">
                  <c:v>12.97297297297297</c:v>
                </c:pt>
                <c:pt idx="3">
                  <c:v>12.549019607843135</c:v>
                </c:pt>
                <c:pt idx="4">
                  <c:v>12.05651491365777</c:v>
                </c:pt>
                <c:pt idx="5">
                  <c:v>11.492704826038159</c:v>
                </c:pt>
                <c:pt idx="6">
                  <c:v>10.858001237076962</c:v>
                </c:pt>
                <c:pt idx="7">
                  <c:v>10.15684086541442</c:v>
                </c:pt>
                <c:pt idx="8">
                  <c:v>9.3982227278593875</c:v>
                </c:pt>
                <c:pt idx="9">
                  <c:v>8.5957025422089313</c:v>
                </c:pt>
                <c:pt idx="10">
                  <c:v>7.7666984258113718</c:v>
                </c:pt>
                <c:pt idx="11">
                  <c:v>6.9311173873333027</c:v>
                </c:pt>
                <c:pt idx="12">
                  <c:v>6.1095030104491679</c:v>
                </c:pt>
                <c:pt idx="13">
                  <c:v>5.3210558298418249</c:v>
                </c:pt>
                <c:pt idx="14">
                  <c:v>4.5819200275316794</c:v>
                </c:pt>
                <c:pt idx="15">
                  <c:v>10.428896937666588</c:v>
                </c:pt>
                <c:pt idx="16">
                  <c:v>10.250724030253298</c:v>
                </c:pt>
                <c:pt idx="17">
                  <c:v>10.03639014354204</c:v>
                </c:pt>
                <c:pt idx="18">
                  <c:v>9.7807560710730126</c:v>
                </c:pt>
                <c:pt idx="19">
                  <c:v>9.4789611277219983</c:v>
                </c:pt>
                <c:pt idx="20">
                  <c:v>9.1269353097830876</c:v>
                </c:pt>
                <c:pt idx="21">
                  <c:v>8.7220407884732456</c:v>
                </c:pt>
                <c:pt idx="22">
                  <c:v>8.2637870083975464</c:v>
                </c:pt>
                <c:pt idx="23">
                  <c:v>7.7545119300678378</c:v>
                </c:pt>
                <c:pt idx="24">
                  <c:v>7.1998755984390757</c:v>
                </c:pt>
                <c:pt idx="25">
                  <c:v>6.6089955589202294</c:v>
                </c:pt>
                <c:pt idx="26">
                  <c:v>5.9940910529622133</c:v>
                </c:pt>
                <c:pt idx="27">
                  <c:v>5.3696026501237633</c:v>
                </c:pt>
                <c:pt idx="28">
                  <c:v>4.7508937382104186</c:v>
                </c:pt>
                <c:pt idx="29">
                  <c:v>4.1527687057828588</c:v>
                </c:pt>
                <c:pt idx="30">
                  <c:v>9.8496995756786596</c:v>
                </c:pt>
                <c:pt idx="31">
                  <c:v>9.6906168020073338</c:v>
                </c:pt>
                <c:pt idx="32">
                  <c:v>9.4988466296143521</c:v>
                </c:pt>
                <c:pt idx="33">
                  <c:v>9.2695496747039225</c:v>
                </c:pt>
                <c:pt idx="34">
                  <c:v>8.9980399788733916</c:v>
                </c:pt>
                <c:pt idx="35">
                  <c:v>8.6802297010579501</c:v>
                </c:pt>
                <c:pt idx="36">
                  <c:v>8.3132023864727511</c:v>
                </c:pt>
                <c:pt idx="37">
                  <c:v>7.8958744888056396</c:v>
                </c:pt>
                <c:pt idx="38">
                  <c:v>7.429657726701449</c:v>
                </c:pt>
                <c:pt idx="39">
                  <c:v>6.91898786309961</c:v>
                </c:pt>
                <c:pt idx="40">
                  <c:v>6.3715596353153465</c:v>
                </c:pt>
                <c:pt idx="41">
                  <c:v>5.7981270603627522</c:v>
                </c:pt>
                <c:pt idx="42">
                  <c:v>5.2118067664866459</c:v>
                </c:pt>
                <c:pt idx="43">
                  <c:v>4.6269470126468901</c:v>
                </c:pt>
                <c:pt idx="44">
                  <c:v>4.0577544606809273</c:v>
                </c:pt>
                <c:pt idx="45">
                  <c:v>9.2103004884690822</c:v>
                </c:pt>
                <c:pt idx="46">
                  <c:v>9.0710552475073385</c:v>
                </c:pt>
                <c:pt idx="47">
                  <c:v>8.9028096676054798</c:v>
                </c:pt>
                <c:pt idx="48">
                  <c:v>8.7010803390606846</c:v>
                </c:pt>
                <c:pt idx="49">
                  <c:v>8.4614205095167989</c:v>
                </c:pt>
                <c:pt idx="50">
                  <c:v>8.1797934267344843</c:v>
                </c:pt>
                <c:pt idx="51">
                  <c:v>7.8530697515365953</c:v>
                </c:pt>
                <c:pt idx="52">
                  <c:v>7.4796235692563293</c:v>
                </c:pt>
                <c:pt idx="53">
                  <c:v>7.0599604080870808</c:v>
                </c:pt>
                <c:pt idx="54">
                  <c:v>6.5972651403638594</c:v>
                </c:pt>
                <c:pt idx="55">
                  <c:v>6.0977247363948672</c:v>
                </c:pt>
                <c:pt idx="56">
                  <c:v>5.570483258652696</c:v>
                </c:pt>
                <c:pt idx="57">
                  <c:v>5.0271417353865164</c:v>
                </c:pt>
                <c:pt idx="58">
                  <c:v>4.4808210601307179</c:v>
                </c:pt>
                <c:pt idx="59">
                  <c:v>3.9449307508188483</c:v>
                </c:pt>
                <c:pt idx="60">
                  <c:v>8.5190282749061303</c:v>
                </c:pt>
                <c:pt idx="61">
                  <c:v>8.3997652126574618</c:v>
                </c:pt>
                <c:pt idx="62">
                  <c:v>8.255301474848233</c:v>
                </c:pt>
                <c:pt idx="63">
                  <c:v>8.0815625803466329</c:v>
                </c:pt>
                <c:pt idx="64">
                  <c:v>7.8744091610171569</c:v>
                </c:pt>
                <c:pt idx="65">
                  <c:v>7.6299379165980028</c:v>
                </c:pt>
                <c:pt idx="66">
                  <c:v>7.3448980596302311</c:v>
                </c:pt>
                <c:pt idx="67">
                  <c:v>7.0172111122381269</c:v>
                </c:pt>
                <c:pt idx="68">
                  <c:v>6.6465478701188108</c:v>
                </c:pt>
                <c:pt idx="69">
                  <c:v>6.23487456041528</c:v>
                </c:pt>
                <c:pt idx="70">
                  <c:v>5.786843307275582</c:v>
                </c:pt>
                <c:pt idx="71">
                  <c:v>5.3098897356288717</c:v>
                </c:pt>
                <c:pt idx="72">
                  <c:v>4.8139323331933648</c:v>
                </c:pt>
                <c:pt idx="73">
                  <c:v>4.3106500377980108</c:v>
                </c:pt>
                <c:pt idx="74">
                  <c:v>3.8124275927416447</c:v>
                </c:pt>
                <c:pt idx="75">
                  <c:v>7.7883429565619586</c:v>
                </c:pt>
                <c:pt idx="76">
                  <c:v>7.6885412958161172</c:v>
                </c:pt>
                <c:pt idx="77">
                  <c:v>7.5673293700644866</c:v>
                </c:pt>
                <c:pt idx="78">
                  <c:v>7.4210851114151106</c:v>
                </c:pt>
                <c:pt idx="79">
                  <c:v>7.2460412035620676</c:v>
                </c:pt>
                <c:pt idx="80">
                  <c:v>7.0385160675062268</c:v>
                </c:pt>
                <c:pt idx="81">
                  <c:v>6.7952479311825913</c:v>
                </c:pt>
                <c:pt idx="82">
                  <c:v>6.5138307524277339</c:v>
                </c:pt>
                <c:pt idx="83">
                  <c:v>6.1932243972721315</c:v>
                </c:pt>
                <c:pt idx="84">
                  <c:v>5.8342755161709459</c:v>
                </c:pt>
                <c:pt idx="85">
                  <c:v>5.4401482035190201</c:v>
                </c:pt>
                <c:pt idx="86">
                  <c:v>5.0165404242143641</c:v>
                </c:pt>
                <c:pt idx="87">
                  <c:v>4.5715723928279139</c:v>
                </c:pt>
                <c:pt idx="88">
                  <c:v>4.115288825736596</c:v>
                </c:pt>
                <c:pt idx="89">
                  <c:v>3.6588114391513926</c:v>
                </c:pt>
                <c:pt idx="90">
                  <c:v>7.0341821717837574</c:v>
                </c:pt>
                <c:pt idx="91">
                  <c:v>6.952671574392328</c:v>
                </c:pt>
                <c:pt idx="92">
                  <c:v>6.8534018817852953</c:v>
                </c:pt>
                <c:pt idx="93">
                  <c:v>6.7332312062145494</c:v>
                </c:pt>
                <c:pt idx="94">
                  <c:v>6.5888170506880792</c:v>
                </c:pt>
                <c:pt idx="95">
                  <c:v>6.4167833132811882</c:v>
                </c:pt>
                <c:pt idx="96">
                  <c:v>6.2139750284124986</c:v>
                </c:pt>
                <c:pt idx="97">
                  <c:v>5.9778074621483608</c:v>
                </c:pt>
                <c:pt idx="98">
                  <c:v>5.7066974170046514</c:v>
                </c:pt>
                <c:pt idx="99">
                  <c:v>5.4005359295109283</c:v>
                </c:pt>
                <c:pt idx="100">
                  <c:v>5.0611272213609215</c:v>
                </c:pt>
                <c:pt idx="101">
                  <c:v>4.6924897592673442</c:v>
                </c:pt>
                <c:pt idx="102">
                  <c:v>4.3009080613814863</c:v>
                </c:pt>
                <c:pt idx="103">
                  <c:v>3.894653805131127</c:v>
                </c:pt>
                <c:pt idx="104">
                  <c:v>3.4833651072820584</c:v>
                </c:pt>
                <c:pt idx="105">
                  <c:v>6.2746933316034452</c:v>
                </c:pt>
                <c:pt idx="106">
                  <c:v>6.2097528403727917</c:v>
                </c:pt>
                <c:pt idx="107">
                  <c:v>6.1304433857325886</c:v>
                </c:pt>
                <c:pt idx="108">
                  <c:v>6.0341106417931112</c:v>
                </c:pt>
                <c:pt idx="109">
                  <c:v>5.9178701366872062</c:v>
                </c:pt>
                <c:pt idx="110">
                  <c:v>5.7787192970219072</c:v>
                </c:pt>
                <c:pt idx="111">
                  <c:v>5.6137203443744008</c:v>
                </c:pt>
                <c:pt idx="112">
                  <c:v>5.4202652625842713</c:v>
                </c:pt>
                <c:pt idx="113">
                  <c:v>5.1964221149916172</c:v>
                </c:pt>
                <c:pt idx="114">
                  <c:v>4.9413411146072983</c:v>
                </c:pt>
                <c:pt idx="115">
                  <c:v>4.6556702712894724</c:v>
                </c:pt>
                <c:pt idx="116">
                  <c:v>4.3419005942915678</c:v>
                </c:pt>
                <c:pt idx="117">
                  <c:v>4.0045421121017757</c:v>
                </c:pt>
                <c:pt idx="118">
                  <c:v>3.6500395776926533</c:v>
                </c:pt>
                <c:pt idx="119">
                  <c:v>3.2863805721085217</c:v>
                </c:pt>
                <c:pt idx="120">
                  <c:v>5.5285397397106761</c:v>
                </c:pt>
                <c:pt idx="121">
                  <c:v>5.4780635859909879</c:v>
                </c:pt>
                <c:pt idx="122">
                  <c:v>5.4162499163258806</c:v>
                </c:pt>
                <c:pt idx="123">
                  <c:v>5.3409172532374667</c:v>
                </c:pt>
                <c:pt idx="124">
                  <c:v>5.2496479328661536</c:v>
                </c:pt>
                <c:pt idx="125">
                  <c:v>5.1398561234835265</c:v>
                </c:pt>
                <c:pt idx="126">
                  <c:v>5.0089098944740762</c:v>
                </c:pt>
                <c:pt idx="127">
                  <c:v>4.8543202248941393</c:v>
                </c:pt>
                <c:pt idx="128">
                  <c:v>4.6740033859337933</c:v>
                </c:pt>
                <c:pt idx="129">
                  <c:v>4.4666095398880508</c:v>
                </c:pt>
                <c:pt idx="130">
                  <c:v>4.2318889855063215</c:v>
                </c:pt>
                <c:pt idx="131">
                  <c:v>3.971040983042557</c:v>
                </c:pt>
                <c:pt idx="132">
                  <c:v>3.6869663612328534</c:v>
                </c:pt>
                <c:pt idx="133">
                  <c:v>3.3843366022865387</c:v>
                </c:pt>
                <c:pt idx="134">
                  <c:v>3.0694112984131219</c:v>
                </c:pt>
                <c:pt idx="135">
                  <c:v>4.8131034891297881</c:v>
                </c:pt>
                <c:pt idx="136">
                  <c:v>4.7748008051048716</c:v>
                </c:pt>
                <c:pt idx="137">
                  <c:v>4.7277712922453619</c:v>
                </c:pt>
                <c:pt idx="138">
                  <c:v>4.670271357734701</c:v>
                </c:pt>
                <c:pt idx="139">
                  <c:v>4.6003338338408053</c:v>
                </c:pt>
                <c:pt idx="140">
                  <c:v>4.5158033850324664</c:v>
                </c:pt>
                <c:pt idx="141">
                  <c:v>4.4144107111219029</c:v>
                </c:pt>
                <c:pt idx="142">
                  <c:v>4.2938978835067019</c:v>
                </c:pt>
                <c:pt idx="143">
                  <c:v>4.1522045894694415</c:v>
                </c:pt>
                <c:pt idx="144">
                  <c:v>3.9877174396123025</c:v>
                </c:pt>
                <c:pt idx="145">
                  <c:v>3.7995702552373478</c:v>
                </c:pt>
                <c:pt idx="146">
                  <c:v>3.5879626499904251</c:v>
                </c:pt>
                <c:pt idx="147">
                  <c:v>3.3544410938877856</c:v>
                </c:pt>
                <c:pt idx="148">
                  <c:v>3.1020694308776795</c:v>
                </c:pt>
                <c:pt idx="149">
                  <c:v>2.8354159761044069</c:v>
                </c:pt>
                <c:pt idx="150">
                  <c:v>4.1429421262853721</c:v>
                </c:pt>
                <c:pt idx="151">
                  <c:v>4.1145316818939488</c:v>
                </c:pt>
                <c:pt idx="152">
                  <c:v>4.0795619178125158</c:v>
                </c:pt>
                <c:pt idx="153">
                  <c:v>4.0366768316744555</c:v>
                </c:pt>
                <c:pt idx="154">
                  <c:v>3.984321948537755</c:v>
                </c:pt>
                <c:pt idx="155">
                  <c:v>3.9207576550005006</c:v>
                </c:pt>
                <c:pt idx="156">
                  <c:v>3.8440986223060856</c:v>
                </c:pt>
                <c:pt idx="157">
                  <c:v>3.7523897630624146</c:v>
                </c:pt>
                <c:pt idx="158">
                  <c:v>3.6437289752719231</c:v>
                </c:pt>
                <c:pt idx="159">
                  <c:v>3.5164435805596903</c:v>
                </c:pt>
                <c:pt idx="160">
                  <c:v>3.3693191902861699</c:v>
                </c:pt>
                <c:pt idx="161">
                  <c:v>3.2018657209159636</c:v>
                </c:pt>
                <c:pt idx="162">
                  <c:v>3.0145864337169295</c:v>
                </c:pt>
                <c:pt idx="163">
                  <c:v>2.8091966718693113</c:v>
                </c:pt>
                <c:pt idx="164">
                  <c:v>2.5887277196903731</c:v>
                </c:pt>
                <c:pt idx="165">
                  <c:v>3.528773072747013</c:v>
                </c:pt>
                <c:pt idx="166">
                  <c:v>3.5081406854367172</c:v>
                </c:pt>
                <c:pt idx="167">
                  <c:v>3.4826870269908232</c:v>
                </c:pt>
                <c:pt idx="168">
                  <c:v>3.4513847021797908</c:v>
                </c:pt>
                <c:pt idx="169">
                  <c:v>3.4130392868716939</c:v>
                </c:pt>
                <c:pt idx="170">
                  <c:v>3.3662892965554532</c:v>
                </c:pt>
                <c:pt idx="171">
                  <c:v>3.3096224936981167</c:v>
                </c:pt>
                <c:pt idx="172">
                  <c:v>3.2414165638082757</c:v>
                </c:pt>
                <c:pt idx="173">
                  <c:v>3.1600131574240735</c:v>
                </c:pt>
                <c:pt idx="174">
                  <c:v>3.0638335688891685</c:v>
                </c:pt>
                <c:pt idx="175">
                  <c:v>2.9515405416538929</c:v>
                </c:pt>
                <c:pt idx="176">
                  <c:v>2.8222424962594439</c:v>
                </c:pt>
                <c:pt idx="177">
                  <c:v>2.6757233343725364</c:v>
                </c:pt>
                <c:pt idx="178">
                  <c:v>2.5126644004964791</c:v>
                </c:pt>
                <c:pt idx="179">
                  <c:v>2.3348098724713719</c:v>
                </c:pt>
                <c:pt idx="180">
                  <c:v>2.9770992366412208</c:v>
                </c:pt>
                <c:pt idx="181">
                  <c:v>2.9624003038359281</c:v>
                </c:pt>
                <c:pt idx="182">
                  <c:v>2.9442294989147864</c:v>
                </c:pt>
                <c:pt idx="183">
                  <c:v>2.9218270784070413</c:v>
                </c:pt>
                <c:pt idx="184">
                  <c:v>2.8942989500049268</c:v>
                </c:pt>
                <c:pt idx="185">
                  <c:v>2.8606097419462975</c:v>
                </c:pt>
                <c:pt idx="186">
                  <c:v>2.8195853015278041</c:v>
                </c:pt>
                <c:pt idx="187">
                  <c:v>2.7699303104441215</c:v>
                </c:pt>
                <c:pt idx="188">
                  <c:v>2.7102680197336126</c:v>
                </c:pt>
                <c:pt idx="189">
                  <c:v>2.6392096905713469</c:v>
                </c:pt>
                <c:pt idx="190">
                  <c:v>2.5554602539098843</c:v>
                </c:pt>
                <c:pt idx="191">
                  <c:v>2.4579627910242459</c:v>
                </c:pt>
                <c:pt idx="192">
                  <c:v>2.3460766257082879</c:v>
                </c:pt>
                <c:pt idx="193">
                  <c:v>2.2197719419246038</c:v>
                </c:pt>
                <c:pt idx="194">
                  <c:v>2.0798097044529991</c:v>
                </c:pt>
                <c:pt idx="195">
                  <c:v>2.4904214559386966</c:v>
                </c:pt>
                <c:pt idx="196">
                  <c:v>2.4801271860095384</c:v>
                </c:pt>
                <c:pt idx="197">
                  <c:v>2.4673784104389074</c:v>
                </c:pt>
                <c:pt idx="198">
                  <c:v>2.4516255770552977</c:v>
                </c:pt>
                <c:pt idx="199">
                  <c:v>2.4322151574947002</c:v>
                </c:pt>
                <c:pt idx="200">
                  <c:v>2.4083801207325966</c:v>
                </c:pt>
                <c:pt idx="201">
                  <c:v>2.3792353096249821</c:v>
                </c:pt>
                <c:pt idx="202">
                  <c:v>2.3437814647973902</c:v>
                </c:pt>
                <c:pt idx="203">
                  <c:v>2.3009228613644601</c:v>
                </c:pt>
                <c:pt idx="204">
                  <c:v>2.2495045524364037</c:v>
                </c:pt>
                <c:pt idx="205">
                  <c:v>2.1883755105096934</c:v>
                </c:pt>
                <c:pt idx="206">
                  <c:v>2.1164827021054853</c:v>
                </c:pt>
                <c:pt idx="207">
                  <c:v>2.0329973231466827</c:v>
                </c:pt>
                <c:pt idx="208">
                  <c:v>1.9374672557918078</c:v>
                </c:pt>
                <c:pt idx="209">
                  <c:v>1.8299793785916618</c:v>
                </c:pt>
                <c:pt idx="210">
                  <c:v>2.0678685047720036</c:v>
                </c:pt>
                <c:pt idx="211">
                  <c:v>2.0607661822985466</c:v>
                </c:pt>
                <c:pt idx="212">
                  <c:v>2.0519565932259121</c:v>
                </c:pt>
                <c:pt idx="213">
                  <c:v>2.0410499632022234</c:v>
                </c:pt>
                <c:pt idx="214">
                  <c:v>2.0275786438130816</c:v>
                </c:pt>
                <c:pt idx="215">
                  <c:v>2.0109875169319547</c:v>
                </c:pt>
                <c:pt idx="216">
                  <c:v>1.9906265693517973</c:v>
                </c:pt>
                <c:pt idx="217">
                  <c:v>1.9657479398095519</c:v>
                </c:pt>
                <c:pt idx="218">
                  <c:v>1.9355106930001926</c:v>
                </c:pt>
                <c:pt idx="219">
                  <c:v>1.8989975817519531</c:v>
                </c:pt>
                <c:pt idx="220">
                  <c:v>1.8552488517891514</c:v>
                </c:pt>
                <c:pt idx="221">
                  <c:v>1.8033182414373126</c:v>
                </c:pt>
                <c:pt idx="222">
                  <c:v>1.7423550184507579</c:v>
                </c:pt>
                <c:pt idx="223">
                  <c:v>1.671712348237864</c:v>
                </c:pt>
                <c:pt idx="224">
                  <c:v>1.5910759041777633</c:v>
                </c:pt>
                <c:pt idx="225">
                  <c:v>1.7060367454068239</c:v>
                </c:pt>
                <c:pt idx="226">
                  <c:v>1.7011995637949835</c:v>
                </c:pt>
                <c:pt idx="227">
                  <c:v>1.6951915240423796</c:v>
                </c:pt>
                <c:pt idx="228">
                  <c:v>1.6877408884982079</c:v>
                </c:pt>
                <c:pt idx="229">
                  <c:v>1.6785191910021682</c:v>
                </c:pt>
                <c:pt idx="230">
                  <c:v>1.6671328204250486</c:v>
                </c:pt>
                <c:pt idx="231">
                  <c:v>1.6531152691496924</c:v>
                </c:pt>
                <c:pt idx="232">
                  <c:v>1.6359213693918624</c:v>
                </c:pt>
                <c:pt idx="233">
                  <c:v>1.6149255049722429</c:v>
                </c:pt>
                <c:pt idx="234">
                  <c:v>1.5894265830293823</c:v>
                </c:pt>
                <c:pt idx="235">
                  <c:v>1.5586633717169749</c:v>
                </c:pt>
                <c:pt idx="236">
                  <c:v>1.5218444161741045</c:v>
                </c:pt>
                <c:pt idx="237">
                  <c:v>1.4781967144785417</c:v>
                </c:pt>
                <c:pt idx="238">
                  <c:v>1.4270360606510815</c:v>
                </c:pt>
                <c:pt idx="239">
                  <c:v>1.3678587637367459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81-4D1C-9598-6B2193F0B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Uncompetitive!$AO$20:$AO$34</c:f>
              <c:numCache>
                <c:formatCode>General</c:formatCode>
                <c:ptCount val="15"/>
                <c:pt idx="0">
                  <c:v>13.636363636363635</c:v>
                </c:pt>
                <c:pt idx="1">
                  <c:v>13.33333333333333</c:v>
                </c:pt>
                <c:pt idx="2">
                  <c:v>12.97297297297297</c:v>
                </c:pt>
                <c:pt idx="3">
                  <c:v>12.549019607843135</c:v>
                </c:pt>
                <c:pt idx="4">
                  <c:v>12.05651491365777</c:v>
                </c:pt>
                <c:pt idx="5">
                  <c:v>11.492704826038159</c:v>
                </c:pt>
                <c:pt idx="6">
                  <c:v>10.858001237076962</c:v>
                </c:pt>
                <c:pt idx="7">
                  <c:v>10.15684086541442</c:v>
                </c:pt>
                <c:pt idx="8">
                  <c:v>9.3982227278593875</c:v>
                </c:pt>
                <c:pt idx="9">
                  <c:v>8.5957025422089313</c:v>
                </c:pt>
                <c:pt idx="10">
                  <c:v>7.7666984258113718</c:v>
                </c:pt>
                <c:pt idx="11">
                  <c:v>6.9311173873333027</c:v>
                </c:pt>
                <c:pt idx="12">
                  <c:v>6.1095030104491679</c:v>
                </c:pt>
                <c:pt idx="13">
                  <c:v>5.3210558298418249</c:v>
                </c:pt>
                <c:pt idx="14">
                  <c:v>4.5819200275316794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4B3-4058-A85D-55CCB5BD82DA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Uncompetitive!$AP$20:$AP$34</c:f>
              <c:numCache>
                <c:formatCode>General</c:formatCode>
                <c:ptCount val="15"/>
                <c:pt idx="0">
                  <c:v>10.428896937666588</c:v>
                </c:pt>
                <c:pt idx="1">
                  <c:v>10.250724030253298</c:v>
                </c:pt>
                <c:pt idx="2">
                  <c:v>10.03639014354204</c:v>
                </c:pt>
                <c:pt idx="3">
                  <c:v>9.7807560710730126</c:v>
                </c:pt>
                <c:pt idx="4">
                  <c:v>9.4789611277219983</c:v>
                </c:pt>
                <c:pt idx="5">
                  <c:v>9.1269353097830876</c:v>
                </c:pt>
                <c:pt idx="6">
                  <c:v>8.7220407884732456</c:v>
                </c:pt>
                <c:pt idx="7">
                  <c:v>8.2637870083975464</c:v>
                </c:pt>
                <c:pt idx="8">
                  <c:v>7.7545119300678378</c:v>
                </c:pt>
                <c:pt idx="9">
                  <c:v>7.1998755984390757</c:v>
                </c:pt>
                <c:pt idx="10">
                  <c:v>6.6089955589202294</c:v>
                </c:pt>
                <c:pt idx="11">
                  <c:v>5.9940910529622133</c:v>
                </c:pt>
                <c:pt idx="12">
                  <c:v>5.3696026501237633</c:v>
                </c:pt>
                <c:pt idx="13">
                  <c:v>4.7508937382104186</c:v>
                </c:pt>
                <c:pt idx="14">
                  <c:v>4.1527687057828588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4B3-4058-A85D-55CCB5BD82DA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Uncompetitive!$AQ$20:$AQ$34</c:f>
              <c:numCache>
                <c:formatCode>General</c:formatCode>
                <c:ptCount val="15"/>
                <c:pt idx="0">
                  <c:v>9.8496995756786596</c:v>
                </c:pt>
                <c:pt idx="1">
                  <c:v>9.6906168020073338</c:v>
                </c:pt>
                <c:pt idx="2">
                  <c:v>9.4988466296143521</c:v>
                </c:pt>
                <c:pt idx="3">
                  <c:v>9.2695496747039225</c:v>
                </c:pt>
                <c:pt idx="4">
                  <c:v>8.9980399788733916</c:v>
                </c:pt>
                <c:pt idx="5">
                  <c:v>8.6802297010579501</c:v>
                </c:pt>
                <c:pt idx="6">
                  <c:v>8.3132023864727511</c:v>
                </c:pt>
                <c:pt idx="7">
                  <c:v>7.8958744888056396</c:v>
                </c:pt>
                <c:pt idx="8">
                  <c:v>7.429657726701449</c:v>
                </c:pt>
                <c:pt idx="9">
                  <c:v>6.91898786309961</c:v>
                </c:pt>
                <c:pt idx="10">
                  <c:v>6.3715596353153465</c:v>
                </c:pt>
                <c:pt idx="11">
                  <c:v>5.7981270603627522</c:v>
                </c:pt>
                <c:pt idx="12">
                  <c:v>5.2118067664866459</c:v>
                </c:pt>
                <c:pt idx="13">
                  <c:v>4.6269470126468901</c:v>
                </c:pt>
                <c:pt idx="14">
                  <c:v>4.0577544606809273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4B3-4058-A85D-55CCB5BD82DA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Uncompetitive!$AR$20:$AR$34</c:f>
              <c:numCache>
                <c:formatCode>General</c:formatCode>
                <c:ptCount val="15"/>
                <c:pt idx="0">
                  <c:v>9.2103004884690822</c:v>
                </c:pt>
                <c:pt idx="1">
                  <c:v>9.0710552475073385</c:v>
                </c:pt>
                <c:pt idx="2">
                  <c:v>8.9028096676054798</c:v>
                </c:pt>
                <c:pt idx="3">
                  <c:v>8.7010803390606846</c:v>
                </c:pt>
                <c:pt idx="4">
                  <c:v>8.4614205095167989</c:v>
                </c:pt>
                <c:pt idx="5">
                  <c:v>8.1797934267344843</c:v>
                </c:pt>
                <c:pt idx="6">
                  <c:v>7.8530697515365953</c:v>
                </c:pt>
                <c:pt idx="7">
                  <c:v>7.4796235692563293</c:v>
                </c:pt>
                <c:pt idx="8">
                  <c:v>7.0599604080870808</c:v>
                </c:pt>
                <c:pt idx="9">
                  <c:v>6.5972651403638594</c:v>
                </c:pt>
                <c:pt idx="10">
                  <c:v>6.0977247363948672</c:v>
                </c:pt>
                <c:pt idx="11">
                  <c:v>5.570483258652696</c:v>
                </c:pt>
                <c:pt idx="12">
                  <c:v>5.0271417353865164</c:v>
                </c:pt>
                <c:pt idx="13">
                  <c:v>4.4808210601307179</c:v>
                </c:pt>
                <c:pt idx="14">
                  <c:v>3.9449307508188483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4B3-4058-A85D-55CCB5BD82DA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Uncompetitive!$AS$20:$AS$34</c:f>
              <c:numCache>
                <c:formatCode>General</c:formatCode>
                <c:ptCount val="15"/>
                <c:pt idx="0">
                  <c:v>8.5190282749061303</c:v>
                </c:pt>
                <c:pt idx="1">
                  <c:v>8.3997652126574618</c:v>
                </c:pt>
                <c:pt idx="2">
                  <c:v>8.255301474848233</c:v>
                </c:pt>
                <c:pt idx="3">
                  <c:v>8.0815625803466329</c:v>
                </c:pt>
                <c:pt idx="4">
                  <c:v>7.8744091610171569</c:v>
                </c:pt>
                <c:pt idx="5">
                  <c:v>7.6299379165980028</c:v>
                </c:pt>
                <c:pt idx="6">
                  <c:v>7.3448980596302311</c:v>
                </c:pt>
                <c:pt idx="7">
                  <c:v>7.0172111122381269</c:v>
                </c:pt>
                <c:pt idx="8">
                  <c:v>6.6465478701188108</c:v>
                </c:pt>
                <c:pt idx="9">
                  <c:v>6.23487456041528</c:v>
                </c:pt>
                <c:pt idx="10">
                  <c:v>5.786843307275582</c:v>
                </c:pt>
                <c:pt idx="11">
                  <c:v>5.3098897356288717</c:v>
                </c:pt>
                <c:pt idx="12">
                  <c:v>4.8139323331933648</c:v>
                </c:pt>
                <c:pt idx="13">
                  <c:v>4.3106500377980108</c:v>
                </c:pt>
                <c:pt idx="14">
                  <c:v>3.8124275927416447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4B3-4058-A85D-55CCB5BD82DA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Uncompetitive!$AT$20:$AT$34</c:f>
              <c:numCache>
                <c:formatCode>General</c:formatCode>
                <c:ptCount val="15"/>
                <c:pt idx="0">
                  <c:v>7.7883429565619586</c:v>
                </c:pt>
                <c:pt idx="1">
                  <c:v>7.6885412958161172</c:v>
                </c:pt>
                <c:pt idx="2">
                  <c:v>7.5673293700644866</c:v>
                </c:pt>
                <c:pt idx="3">
                  <c:v>7.4210851114151106</c:v>
                </c:pt>
                <c:pt idx="4">
                  <c:v>7.2460412035620676</c:v>
                </c:pt>
                <c:pt idx="5">
                  <c:v>7.0385160675062268</c:v>
                </c:pt>
                <c:pt idx="6">
                  <c:v>6.7952479311825913</c:v>
                </c:pt>
                <c:pt idx="7">
                  <c:v>6.5138307524277339</c:v>
                </c:pt>
                <c:pt idx="8">
                  <c:v>6.1932243972721315</c:v>
                </c:pt>
                <c:pt idx="9">
                  <c:v>5.8342755161709459</c:v>
                </c:pt>
                <c:pt idx="10">
                  <c:v>5.4401482035190201</c:v>
                </c:pt>
                <c:pt idx="11">
                  <c:v>5.0165404242143641</c:v>
                </c:pt>
                <c:pt idx="12">
                  <c:v>4.5715723928279139</c:v>
                </c:pt>
                <c:pt idx="13">
                  <c:v>4.115288825736596</c:v>
                </c:pt>
                <c:pt idx="14">
                  <c:v>3.6588114391513926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4B3-4058-A85D-55CCB5BD82DA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Uncompetitive!$AU$20:$AU$34</c:f>
              <c:numCache>
                <c:formatCode>General</c:formatCode>
                <c:ptCount val="15"/>
                <c:pt idx="0">
                  <c:v>7.0341821717837574</c:v>
                </c:pt>
                <c:pt idx="1">
                  <c:v>6.952671574392328</c:v>
                </c:pt>
                <c:pt idx="2">
                  <c:v>6.8534018817852953</c:v>
                </c:pt>
                <c:pt idx="3">
                  <c:v>6.7332312062145494</c:v>
                </c:pt>
                <c:pt idx="4">
                  <c:v>6.5888170506880792</c:v>
                </c:pt>
                <c:pt idx="5">
                  <c:v>6.4167833132811882</c:v>
                </c:pt>
                <c:pt idx="6">
                  <c:v>6.2139750284124986</c:v>
                </c:pt>
                <c:pt idx="7">
                  <c:v>5.9778074621483608</c:v>
                </c:pt>
                <c:pt idx="8">
                  <c:v>5.7066974170046514</c:v>
                </c:pt>
                <c:pt idx="9">
                  <c:v>5.4005359295109283</c:v>
                </c:pt>
                <c:pt idx="10">
                  <c:v>5.0611272213609215</c:v>
                </c:pt>
                <c:pt idx="11">
                  <c:v>4.6924897592673442</c:v>
                </c:pt>
                <c:pt idx="12">
                  <c:v>4.3009080613814863</c:v>
                </c:pt>
                <c:pt idx="13">
                  <c:v>3.894653805131127</c:v>
                </c:pt>
                <c:pt idx="14">
                  <c:v>3.4833651072820584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4B3-4058-A85D-55CCB5BD82DA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Uncompetitive!$AV$20:$AV$34</c:f>
              <c:numCache>
                <c:formatCode>General</c:formatCode>
                <c:ptCount val="15"/>
                <c:pt idx="0">
                  <c:v>6.2746933316034452</c:v>
                </c:pt>
                <c:pt idx="1">
                  <c:v>6.2097528403727917</c:v>
                </c:pt>
                <c:pt idx="2">
                  <c:v>6.1304433857325886</c:v>
                </c:pt>
                <c:pt idx="3">
                  <c:v>6.0341106417931112</c:v>
                </c:pt>
                <c:pt idx="4">
                  <c:v>5.9178701366872062</c:v>
                </c:pt>
                <c:pt idx="5">
                  <c:v>5.7787192970219072</c:v>
                </c:pt>
                <c:pt idx="6">
                  <c:v>5.6137203443744008</c:v>
                </c:pt>
                <c:pt idx="7">
                  <c:v>5.4202652625842713</c:v>
                </c:pt>
                <c:pt idx="8">
                  <c:v>5.1964221149916172</c:v>
                </c:pt>
                <c:pt idx="9">
                  <c:v>4.9413411146072983</c:v>
                </c:pt>
                <c:pt idx="10">
                  <c:v>4.6556702712894724</c:v>
                </c:pt>
                <c:pt idx="11">
                  <c:v>4.3419005942915678</c:v>
                </c:pt>
                <c:pt idx="12">
                  <c:v>4.0045421121017757</c:v>
                </c:pt>
                <c:pt idx="13">
                  <c:v>3.6500395776926533</c:v>
                </c:pt>
                <c:pt idx="14">
                  <c:v>3.2863805721085217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4B3-4058-A85D-55CCB5BD82DA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Uncompetitive!$AW$20:$AW$34</c:f>
              <c:numCache>
                <c:formatCode>General</c:formatCode>
                <c:ptCount val="15"/>
                <c:pt idx="0">
                  <c:v>5.5285397397106761</c:v>
                </c:pt>
                <c:pt idx="1">
                  <c:v>5.4780635859909879</c:v>
                </c:pt>
                <c:pt idx="2">
                  <c:v>5.4162499163258806</c:v>
                </c:pt>
                <c:pt idx="3">
                  <c:v>5.3409172532374667</c:v>
                </c:pt>
                <c:pt idx="4">
                  <c:v>5.2496479328661536</c:v>
                </c:pt>
                <c:pt idx="5">
                  <c:v>5.1398561234835265</c:v>
                </c:pt>
                <c:pt idx="6">
                  <c:v>5.0089098944740762</c:v>
                </c:pt>
                <c:pt idx="7">
                  <c:v>4.8543202248941393</c:v>
                </c:pt>
                <c:pt idx="8">
                  <c:v>4.6740033859337933</c:v>
                </c:pt>
                <c:pt idx="9">
                  <c:v>4.4666095398880508</c:v>
                </c:pt>
                <c:pt idx="10">
                  <c:v>4.2318889855063215</c:v>
                </c:pt>
                <c:pt idx="11">
                  <c:v>3.971040983042557</c:v>
                </c:pt>
                <c:pt idx="12">
                  <c:v>3.6869663612328534</c:v>
                </c:pt>
                <c:pt idx="13">
                  <c:v>3.3843366022865387</c:v>
                </c:pt>
                <c:pt idx="14">
                  <c:v>3.0694112984131219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4B3-4058-A85D-55CCB5BD82DA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Uncompetitive!$AX$20:$AX$34</c:f>
              <c:numCache>
                <c:formatCode>General</c:formatCode>
                <c:ptCount val="15"/>
                <c:pt idx="0">
                  <c:v>4.8131034891297881</c:v>
                </c:pt>
                <c:pt idx="1">
                  <c:v>4.7748008051048716</c:v>
                </c:pt>
                <c:pt idx="2">
                  <c:v>4.7277712922453619</c:v>
                </c:pt>
                <c:pt idx="3">
                  <c:v>4.670271357734701</c:v>
                </c:pt>
                <c:pt idx="4">
                  <c:v>4.6003338338408053</c:v>
                </c:pt>
                <c:pt idx="5">
                  <c:v>4.5158033850324664</c:v>
                </c:pt>
                <c:pt idx="6">
                  <c:v>4.4144107111219029</c:v>
                </c:pt>
                <c:pt idx="7">
                  <c:v>4.2938978835067019</c:v>
                </c:pt>
                <c:pt idx="8">
                  <c:v>4.1522045894694415</c:v>
                </c:pt>
                <c:pt idx="9">
                  <c:v>3.9877174396123025</c:v>
                </c:pt>
                <c:pt idx="10">
                  <c:v>3.7995702552373478</c:v>
                </c:pt>
                <c:pt idx="11">
                  <c:v>3.5879626499904251</c:v>
                </c:pt>
                <c:pt idx="12">
                  <c:v>3.3544410938877856</c:v>
                </c:pt>
                <c:pt idx="13">
                  <c:v>3.1020694308776795</c:v>
                </c:pt>
                <c:pt idx="14">
                  <c:v>2.8354159761044069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A4B3-4058-A85D-55CCB5BD82DA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Uncompetitive!$AY$20:$AY$34</c:f>
              <c:numCache>
                <c:formatCode>General</c:formatCode>
                <c:ptCount val="15"/>
                <c:pt idx="0">
                  <c:v>4.1429421262853721</c:v>
                </c:pt>
                <c:pt idx="1">
                  <c:v>4.1145316818939488</c:v>
                </c:pt>
                <c:pt idx="2">
                  <c:v>4.0795619178125158</c:v>
                </c:pt>
                <c:pt idx="3">
                  <c:v>4.0366768316744555</c:v>
                </c:pt>
                <c:pt idx="4">
                  <c:v>3.984321948537755</c:v>
                </c:pt>
                <c:pt idx="5">
                  <c:v>3.9207576550005006</c:v>
                </c:pt>
                <c:pt idx="6">
                  <c:v>3.8440986223060856</c:v>
                </c:pt>
                <c:pt idx="7">
                  <c:v>3.7523897630624146</c:v>
                </c:pt>
                <c:pt idx="8">
                  <c:v>3.6437289752719231</c:v>
                </c:pt>
                <c:pt idx="9">
                  <c:v>3.5164435805596903</c:v>
                </c:pt>
                <c:pt idx="10">
                  <c:v>3.3693191902861699</c:v>
                </c:pt>
                <c:pt idx="11">
                  <c:v>3.2018657209159636</c:v>
                </c:pt>
                <c:pt idx="12">
                  <c:v>3.0145864337169295</c:v>
                </c:pt>
                <c:pt idx="13">
                  <c:v>2.8091966718693113</c:v>
                </c:pt>
                <c:pt idx="14">
                  <c:v>2.5887277196903731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A4B3-4058-A85D-55CCB5BD82DA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Uncompetitive!$AZ$20:$AZ$34</c:f>
              <c:numCache>
                <c:formatCode>General</c:formatCode>
                <c:ptCount val="15"/>
                <c:pt idx="0">
                  <c:v>3.528773072747013</c:v>
                </c:pt>
                <c:pt idx="1">
                  <c:v>3.5081406854367172</c:v>
                </c:pt>
                <c:pt idx="2">
                  <c:v>3.4826870269908232</c:v>
                </c:pt>
                <c:pt idx="3">
                  <c:v>3.4513847021797908</c:v>
                </c:pt>
                <c:pt idx="4">
                  <c:v>3.4130392868716939</c:v>
                </c:pt>
                <c:pt idx="5">
                  <c:v>3.3662892965554532</c:v>
                </c:pt>
                <c:pt idx="6">
                  <c:v>3.3096224936981167</c:v>
                </c:pt>
                <c:pt idx="7">
                  <c:v>3.2414165638082757</c:v>
                </c:pt>
                <c:pt idx="8">
                  <c:v>3.1600131574240735</c:v>
                </c:pt>
                <c:pt idx="9">
                  <c:v>3.0638335688891685</c:v>
                </c:pt>
                <c:pt idx="10">
                  <c:v>2.9515405416538929</c:v>
                </c:pt>
                <c:pt idx="11">
                  <c:v>2.8222424962594439</c:v>
                </c:pt>
                <c:pt idx="12">
                  <c:v>2.6757233343725364</c:v>
                </c:pt>
                <c:pt idx="13">
                  <c:v>2.5126644004964791</c:v>
                </c:pt>
                <c:pt idx="14">
                  <c:v>2.3348098724713719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A4B3-4058-A85D-55CCB5BD82DA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Uncompetitive!$BA$20:$BA$34</c:f>
              <c:numCache>
                <c:formatCode>General</c:formatCode>
                <c:ptCount val="15"/>
                <c:pt idx="0">
                  <c:v>2.9770992366412208</c:v>
                </c:pt>
                <c:pt idx="1">
                  <c:v>2.9624003038359281</c:v>
                </c:pt>
                <c:pt idx="2">
                  <c:v>2.9442294989147864</c:v>
                </c:pt>
                <c:pt idx="3">
                  <c:v>2.9218270784070413</c:v>
                </c:pt>
                <c:pt idx="4">
                  <c:v>2.8942989500049268</c:v>
                </c:pt>
                <c:pt idx="5">
                  <c:v>2.8606097419462975</c:v>
                </c:pt>
                <c:pt idx="6">
                  <c:v>2.8195853015278041</c:v>
                </c:pt>
                <c:pt idx="7">
                  <c:v>2.7699303104441215</c:v>
                </c:pt>
                <c:pt idx="8">
                  <c:v>2.7102680197336126</c:v>
                </c:pt>
                <c:pt idx="9">
                  <c:v>2.6392096905713469</c:v>
                </c:pt>
                <c:pt idx="10">
                  <c:v>2.5554602539098843</c:v>
                </c:pt>
                <c:pt idx="11">
                  <c:v>2.4579627910242459</c:v>
                </c:pt>
                <c:pt idx="12">
                  <c:v>2.3460766257082879</c:v>
                </c:pt>
                <c:pt idx="13">
                  <c:v>2.2197719419246038</c:v>
                </c:pt>
                <c:pt idx="14">
                  <c:v>2.0798097044529991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A4B3-4058-A85D-55CCB5BD82DA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Uncompetitive!$BB$20:$BB$34</c:f>
              <c:numCache>
                <c:formatCode>General</c:formatCode>
                <c:ptCount val="15"/>
                <c:pt idx="0">
                  <c:v>2.4904214559386966</c:v>
                </c:pt>
                <c:pt idx="1">
                  <c:v>2.4801271860095384</c:v>
                </c:pt>
                <c:pt idx="2">
                  <c:v>2.4673784104389074</c:v>
                </c:pt>
                <c:pt idx="3">
                  <c:v>2.4516255770552977</c:v>
                </c:pt>
                <c:pt idx="4">
                  <c:v>2.4322151574947002</c:v>
                </c:pt>
                <c:pt idx="5">
                  <c:v>2.4083801207325966</c:v>
                </c:pt>
                <c:pt idx="6">
                  <c:v>2.3792353096249821</c:v>
                </c:pt>
                <c:pt idx="7">
                  <c:v>2.3437814647973902</c:v>
                </c:pt>
                <c:pt idx="8">
                  <c:v>2.3009228613644601</c:v>
                </c:pt>
                <c:pt idx="9">
                  <c:v>2.2495045524364037</c:v>
                </c:pt>
                <c:pt idx="10">
                  <c:v>2.1883755105096934</c:v>
                </c:pt>
                <c:pt idx="11">
                  <c:v>2.1164827021054853</c:v>
                </c:pt>
                <c:pt idx="12">
                  <c:v>2.0329973231466827</c:v>
                </c:pt>
                <c:pt idx="13">
                  <c:v>1.9374672557918078</c:v>
                </c:pt>
                <c:pt idx="14">
                  <c:v>1.8299793785916618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A4B3-4058-A85D-55CCB5BD82DA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Uncompetitive!$BC$20:$BC$34</c:f>
              <c:numCache>
                <c:formatCode>General</c:formatCode>
                <c:ptCount val="15"/>
                <c:pt idx="0">
                  <c:v>2.0678685047720036</c:v>
                </c:pt>
                <c:pt idx="1">
                  <c:v>2.0607661822985466</c:v>
                </c:pt>
                <c:pt idx="2">
                  <c:v>2.0519565932259121</c:v>
                </c:pt>
                <c:pt idx="3">
                  <c:v>2.0410499632022234</c:v>
                </c:pt>
                <c:pt idx="4">
                  <c:v>2.0275786438130816</c:v>
                </c:pt>
                <c:pt idx="5">
                  <c:v>2.0109875169319547</c:v>
                </c:pt>
                <c:pt idx="6">
                  <c:v>1.9906265693517973</c:v>
                </c:pt>
                <c:pt idx="7">
                  <c:v>1.9657479398095519</c:v>
                </c:pt>
                <c:pt idx="8">
                  <c:v>1.9355106930001926</c:v>
                </c:pt>
                <c:pt idx="9">
                  <c:v>1.8989975817519531</c:v>
                </c:pt>
                <c:pt idx="10">
                  <c:v>1.8552488517891514</c:v>
                </c:pt>
                <c:pt idx="11">
                  <c:v>1.8033182414373126</c:v>
                </c:pt>
                <c:pt idx="12">
                  <c:v>1.7423550184507579</c:v>
                </c:pt>
                <c:pt idx="13">
                  <c:v>1.671712348237864</c:v>
                </c:pt>
                <c:pt idx="14">
                  <c:v>1.5910759041777633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A4B3-4058-A85D-55CCB5BD82DA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Uncompetitive!$BD$20:$BD$34</c:f>
              <c:numCache>
                <c:formatCode>General</c:formatCode>
                <c:ptCount val="15"/>
                <c:pt idx="0">
                  <c:v>1.7060367454068239</c:v>
                </c:pt>
                <c:pt idx="1">
                  <c:v>1.7011995637949835</c:v>
                </c:pt>
                <c:pt idx="2">
                  <c:v>1.6951915240423796</c:v>
                </c:pt>
                <c:pt idx="3">
                  <c:v>1.6877408884982079</c:v>
                </c:pt>
                <c:pt idx="4">
                  <c:v>1.6785191910021682</c:v>
                </c:pt>
                <c:pt idx="5">
                  <c:v>1.6671328204250486</c:v>
                </c:pt>
                <c:pt idx="6">
                  <c:v>1.6531152691496924</c:v>
                </c:pt>
                <c:pt idx="7">
                  <c:v>1.6359213693918624</c:v>
                </c:pt>
                <c:pt idx="8">
                  <c:v>1.6149255049722429</c:v>
                </c:pt>
                <c:pt idx="9">
                  <c:v>1.5894265830293823</c:v>
                </c:pt>
                <c:pt idx="10">
                  <c:v>1.5586633717169749</c:v>
                </c:pt>
                <c:pt idx="11">
                  <c:v>1.5218444161741045</c:v>
                </c:pt>
                <c:pt idx="12">
                  <c:v>1.4781967144785417</c:v>
                </c:pt>
                <c:pt idx="13">
                  <c:v>1.4270360606510815</c:v>
                </c:pt>
                <c:pt idx="14">
                  <c:v>1.3678587637367459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A4B3-4058-A85D-55CCB5BD82DA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Uncompetitive!$BE$20:$BE$34</c:f>
              <c:numCache>
                <c:formatCode>General</c:formatCode>
                <c:ptCount val="15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A4B3-4058-A85D-55CCB5BD82DA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Uncompetitive!$BF$20:$BF$34</c:f>
              <c:numCache>
                <c:formatCode>General</c:formatCode>
                <c:ptCount val="15"/>
                <c:pt idx="0">
                  <c:v>10.42889693766659</c:v>
                </c:pt>
                <c:pt idx="1">
                  <c:v>10.250724030253298</c:v>
                </c:pt>
                <c:pt idx="2">
                  <c:v>10.036390143542041</c:v>
                </c:pt>
                <c:pt idx="3">
                  <c:v>9.7807560710730161</c:v>
                </c:pt>
                <c:pt idx="4">
                  <c:v>9.4789611277220001</c:v>
                </c:pt>
                <c:pt idx="5">
                  <c:v>9.1269353097830876</c:v>
                </c:pt>
                <c:pt idx="6">
                  <c:v>8.7220407884732492</c:v>
                </c:pt>
                <c:pt idx="7">
                  <c:v>8.2637870083975482</c:v>
                </c:pt>
                <c:pt idx="8">
                  <c:v>7.7545119300678378</c:v>
                </c:pt>
                <c:pt idx="9">
                  <c:v>7.1998755984390792</c:v>
                </c:pt>
                <c:pt idx="10">
                  <c:v>6.6089955589202303</c:v>
                </c:pt>
                <c:pt idx="11">
                  <c:v>5.9940910529622142</c:v>
                </c:pt>
                <c:pt idx="12">
                  <c:v>5.3696026501237633</c:v>
                </c:pt>
                <c:pt idx="13">
                  <c:v>4.7508937382104177</c:v>
                </c:pt>
                <c:pt idx="14">
                  <c:v>4.1527687057828588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A4B3-4058-A85D-55CCB5BD82DA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Uncompetitive!$BG$20:$BG$34</c:f>
              <c:numCache>
                <c:formatCode>General</c:formatCode>
                <c:ptCount val="15"/>
                <c:pt idx="0">
                  <c:v>9.8496995756786596</c:v>
                </c:pt>
                <c:pt idx="1">
                  <c:v>9.6906168020073338</c:v>
                </c:pt>
                <c:pt idx="2">
                  <c:v>9.4988466296143503</c:v>
                </c:pt>
                <c:pt idx="3">
                  <c:v>9.2695496747039243</c:v>
                </c:pt>
                <c:pt idx="4">
                  <c:v>8.9980399788733951</c:v>
                </c:pt>
                <c:pt idx="5">
                  <c:v>8.6802297010579501</c:v>
                </c:pt>
                <c:pt idx="6">
                  <c:v>8.3132023864727511</c:v>
                </c:pt>
                <c:pt idx="7">
                  <c:v>7.8958744888056396</c:v>
                </c:pt>
                <c:pt idx="8">
                  <c:v>7.429657726701449</c:v>
                </c:pt>
                <c:pt idx="9">
                  <c:v>6.9189878630996118</c:v>
                </c:pt>
                <c:pt idx="10">
                  <c:v>6.3715596353153465</c:v>
                </c:pt>
                <c:pt idx="11">
                  <c:v>5.7981270603627522</c:v>
                </c:pt>
                <c:pt idx="12">
                  <c:v>5.211806766486645</c:v>
                </c:pt>
                <c:pt idx="13">
                  <c:v>4.626947012646891</c:v>
                </c:pt>
                <c:pt idx="14">
                  <c:v>4.0577544606809273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A4B3-4058-A85D-55CCB5BD82DA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Uncompetitive!$BH$20:$BH$34</c:f>
              <c:numCache>
                <c:formatCode>General</c:formatCode>
                <c:ptCount val="15"/>
                <c:pt idx="0">
                  <c:v>9.2103004884690822</c:v>
                </c:pt>
                <c:pt idx="1">
                  <c:v>9.0710552475073367</c:v>
                </c:pt>
                <c:pt idx="2">
                  <c:v>8.9028096676054798</c:v>
                </c:pt>
                <c:pt idx="3">
                  <c:v>8.7010803390606863</c:v>
                </c:pt>
                <c:pt idx="4">
                  <c:v>8.4614205095168007</c:v>
                </c:pt>
                <c:pt idx="5">
                  <c:v>8.1797934267344861</c:v>
                </c:pt>
                <c:pt idx="6">
                  <c:v>7.853069751536597</c:v>
                </c:pt>
                <c:pt idx="7">
                  <c:v>7.4796235692563302</c:v>
                </c:pt>
                <c:pt idx="8">
                  <c:v>7.0599604080870808</c:v>
                </c:pt>
                <c:pt idx="9">
                  <c:v>6.5972651403638611</c:v>
                </c:pt>
                <c:pt idx="10">
                  <c:v>6.0977247363948672</c:v>
                </c:pt>
                <c:pt idx="11">
                  <c:v>5.570483258652696</c:v>
                </c:pt>
                <c:pt idx="12">
                  <c:v>5.0271417353865164</c:v>
                </c:pt>
                <c:pt idx="13">
                  <c:v>4.4808210601307179</c:v>
                </c:pt>
                <c:pt idx="14">
                  <c:v>3.9449307508188474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A4B3-4058-A85D-55CCB5BD82DA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Uncompetitive!$BI$20:$BI$34</c:f>
              <c:numCache>
                <c:formatCode>General</c:formatCode>
                <c:ptCount val="15"/>
                <c:pt idx="0">
                  <c:v>8.5190282749061321</c:v>
                </c:pt>
                <c:pt idx="1">
                  <c:v>8.3997652126574618</c:v>
                </c:pt>
                <c:pt idx="2">
                  <c:v>8.255301474848233</c:v>
                </c:pt>
                <c:pt idx="3">
                  <c:v>8.0815625803466347</c:v>
                </c:pt>
                <c:pt idx="4">
                  <c:v>7.8744091610171587</c:v>
                </c:pt>
                <c:pt idx="5">
                  <c:v>7.6299379165980046</c:v>
                </c:pt>
                <c:pt idx="6">
                  <c:v>7.3448980596302311</c:v>
                </c:pt>
                <c:pt idx="7">
                  <c:v>7.0172111122381269</c:v>
                </c:pt>
                <c:pt idx="8">
                  <c:v>6.6465478701188117</c:v>
                </c:pt>
                <c:pt idx="9">
                  <c:v>6.2348745604152827</c:v>
                </c:pt>
                <c:pt idx="10">
                  <c:v>5.7868433072755838</c:v>
                </c:pt>
                <c:pt idx="11">
                  <c:v>5.3098897356288717</c:v>
                </c:pt>
                <c:pt idx="12">
                  <c:v>4.8139323331933657</c:v>
                </c:pt>
                <c:pt idx="13">
                  <c:v>4.3106500377980108</c:v>
                </c:pt>
                <c:pt idx="14">
                  <c:v>3.8124275927416442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A4B3-4058-A85D-55CCB5BD82DA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Uncompetitive!$BJ$20:$BJ$34</c:f>
              <c:numCache>
                <c:formatCode>General</c:formatCode>
                <c:ptCount val="15"/>
                <c:pt idx="0">
                  <c:v>7.7883429565619595</c:v>
                </c:pt>
                <c:pt idx="1">
                  <c:v>7.6885412958161172</c:v>
                </c:pt>
                <c:pt idx="2">
                  <c:v>7.5673293700644866</c:v>
                </c:pt>
                <c:pt idx="3">
                  <c:v>7.4210851114151106</c:v>
                </c:pt>
                <c:pt idx="4">
                  <c:v>7.2460412035620694</c:v>
                </c:pt>
                <c:pt idx="5">
                  <c:v>7.0385160675062277</c:v>
                </c:pt>
                <c:pt idx="6">
                  <c:v>6.7952479311825931</c:v>
                </c:pt>
                <c:pt idx="7">
                  <c:v>6.5138307524277339</c:v>
                </c:pt>
                <c:pt idx="8">
                  <c:v>6.1932243972721324</c:v>
                </c:pt>
                <c:pt idx="9">
                  <c:v>5.8342755161709485</c:v>
                </c:pt>
                <c:pt idx="10">
                  <c:v>5.440148203519021</c:v>
                </c:pt>
                <c:pt idx="11">
                  <c:v>5.0165404242143632</c:v>
                </c:pt>
                <c:pt idx="12">
                  <c:v>4.5715723928279148</c:v>
                </c:pt>
                <c:pt idx="13">
                  <c:v>4.115288825736596</c:v>
                </c:pt>
                <c:pt idx="14">
                  <c:v>3.6588114391513926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A4B3-4058-A85D-55CCB5BD82DA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Uncompetitive!$BK$20:$BK$34</c:f>
              <c:numCache>
                <c:formatCode>General</c:formatCode>
                <c:ptCount val="15"/>
                <c:pt idx="0">
                  <c:v>7.0341821717837583</c:v>
                </c:pt>
                <c:pt idx="1">
                  <c:v>6.952671574392328</c:v>
                </c:pt>
                <c:pt idx="2">
                  <c:v>6.8534018817852953</c:v>
                </c:pt>
                <c:pt idx="3">
                  <c:v>6.7332312062145503</c:v>
                </c:pt>
                <c:pt idx="4">
                  <c:v>6.5888170506880819</c:v>
                </c:pt>
                <c:pt idx="5">
                  <c:v>6.41678331328119</c:v>
                </c:pt>
                <c:pt idx="6">
                  <c:v>6.2139750284124995</c:v>
                </c:pt>
                <c:pt idx="7">
                  <c:v>5.9778074621483608</c:v>
                </c:pt>
                <c:pt idx="8">
                  <c:v>5.7066974170046514</c:v>
                </c:pt>
                <c:pt idx="9">
                  <c:v>5.4005359295109301</c:v>
                </c:pt>
                <c:pt idx="10">
                  <c:v>5.0611272213609233</c:v>
                </c:pt>
                <c:pt idx="11">
                  <c:v>4.6924897592673442</c:v>
                </c:pt>
                <c:pt idx="12">
                  <c:v>4.3009080613814863</c:v>
                </c:pt>
                <c:pt idx="13">
                  <c:v>3.8946538051311279</c:v>
                </c:pt>
                <c:pt idx="14">
                  <c:v>3.4833651072820584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A4B3-4058-A85D-55CCB5BD82DA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Uncompetitive!$BL$20:$BL$34</c:f>
              <c:numCache>
                <c:formatCode>General</c:formatCode>
                <c:ptCount val="15"/>
                <c:pt idx="0">
                  <c:v>6.274693331603447</c:v>
                </c:pt>
                <c:pt idx="1">
                  <c:v>6.2097528403727917</c:v>
                </c:pt>
                <c:pt idx="2">
                  <c:v>6.1304433857325886</c:v>
                </c:pt>
                <c:pt idx="3">
                  <c:v>6.0341106417931112</c:v>
                </c:pt>
                <c:pt idx="4">
                  <c:v>5.9178701366872071</c:v>
                </c:pt>
                <c:pt idx="5">
                  <c:v>5.7787192970219081</c:v>
                </c:pt>
                <c:pt idx="6">
                  <c:v>5.6137203443744017</c:v>
                </c:pt>
                <c:pt idx="7">
                  <c:v>5.4202652625842713</c:v>
                </c:pt>
                <c:pt idx="8">
                  <c:v>5.1964221149916181</c:v>
                </c:pt>
                <c:pt idx="9">
                  <c:v>4.941341114607301</c:v>
                </c:pt>
                <c:pt idx="10">
                  <c:v>4.6556702712894733</c:v>
                </c:pt>
                <c:pt idx="11">
                  <c:v>4.3419005942915678</c:v>
                </c:pt>
                <c:pt idx="12">
                  <c:v>4.0045421121017757</c:v>
                </c:pt>
                <c:pt idx="13">
                  <c:v>3.6500395776926537</c:v>
                </c:pt>
                <c:pt idx="14">
                  <c:v>3.2863805721085217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A4B3-4058-A85D-55CCB5BD82DA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Uncompetitive!$BM$20:$BM$34</c:f>
              <c:numCache>
                <c:formatCode>General</c:formatCode>
                <c:ptCount val="15"/>
                <c:pt idx="0">
                  <c:v>5.528539739710677</c:v>
                </c:pt>
                <c:pt idx="1">
                  <c:v>5.4780635859909887</c:v>
                </c:pt>
                <c:pt idx="2">
                  <c:v>5.4162499163258806</c:v>
                </c:pt>
                <c:pt idx="3">
                  <c:v>5.3409172532374676</c:v>
                </c:pt>
                <c:pt idx="4">
                  <c:v>5.2496479328661545</c:v>
                </c:pt>
                <c:pt idx="5">
                  <c:v>5.1398561234835274</c:v>
                </c:pt>
                <c:pt idx="6">
                  <c:v>5.0089098944740771</c:v>
                </c:pt>
                <c:pt idx="7">
                  <c:v>4.8543202248941402</c:v>
                </c:pt>
                <c:pt idx="8">
                  <c:v>4.6740033859337933</c:v>
                </c:pt>
                <c:pt idx="9">
                  <c:v>4.4666095398880525</c:v>
                </c:pt>
                <c:pt idx="10">
                  <c:v>4.2318889855063224</c:v>
                </c:pt>
                <c:pt idx="11">
                  <c:v>3.971040983042557</c:v>
                </c:pt>
                <c:pt idx="12">
                  <c:v>3.6869663612328538</c:v>
                </c:pt>
                <c:pt idx="13">
                  <c:v>3.3843366022865391</c:v>
                </c:pt>
                <c:pt idx="14">
                  <c:v>3.0694112984131214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A4B3-4058-A85D-55CCB5BD82DA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Uncompetitive!$BN$20:$BN$34</c:f>
              <c:numCache>
                <c:formatCode>General</c:formatCode>
                <c:ptCount val="15"/>
                <c:pt idx="0">
                  <c:v>4.8131034891297899</c:v>
                </c:pt>
                <c:pt idx="1">
                  <c:v>4.7748008051048725</c:v>
                </c:pt>
                <c:pt idx="2">
                  <c:v>4.7277712922453627</c:v>
                </c:pt>
                <c:pt idx="3">
                  <c:v>4.670271357734701</c:v>
                </c:pt>
                <c:pt idx="4">
                  <c:v>4.6003338338408062</c:v>
                </c:pt>
                <c:pt idx="5">
                  <c:v>4.5158033850324664</c:v>
                </c:pt>
                <c:pt idx="6">
                  <c:v>4.4144107111219038</c:v>
                </c:pt>
                <c:pt idx="7">
                  <c:v>4.2938978835067028</c:v>
                </c:pt>
                <c:pt idx="8">
                  <c:v>4.1522045894694424</c:v>
                </c:pt>
                <c:pt idx="9">
                  <c:v>3.9877174396123043</c:v>
                </c:pt>
                <c:pt idx="10">
                  <c:v>3.7995702552373491</c:v>
                </c:pt>
                <c:pt idx="11">
                  <c:v>3.587962649990426</c:v>
                </c:pt>
                <c:pt idx="12">
                  <c:v>3.3544410938877864</c:v>
                </c:pt>
                <c:pt idx="13">
                  <c:v>3.1020694308776795</c:v>
                </c:pt>
                <c:pt idx="14">
                  <c:v>2.8354159761044069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A4B3-4058-A85D-55CCB5BD82DA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Uncompetitive!$BO$20:$BO$34</c:f>
              <c:numCache>
                <c:formatCode>General</c:formatCode>
                <c:ptCount val="15"/>
                <c:pt idx="0">
                  <c:v>4.142942126285373</c:v>
                </c:pt>
                <c:pt idx="1">
                  <c:v>4.1145316818939488</c:v>
                </c:pt>
                <c:pt idx="2">
                  <c:v>4.0795619178125166</c:v>
                </c:pt>
                <c:pt idx="3">
                  <c:v>4.0366768316744563</c:v>
                </c:pt>
                <c:pt idx="4">
                  <c:v>3.9843219485377559</c:v>
                </c:pt>
                <c:pt idx="5">
                  <c:v>3.9207576550005006</c:v>
                </c:pt>
                <c:pt idx="6">
                  <c:v>3.8440986223060856</c:v>
                </c:pt>
                <c:pt idx="7">
                  <c:v>3.7523897630624155</c:v>
                </c:pt>
                <c:pt idx="8">
                  <c:v>3.643728975271924</c:v>
                </c:pt>
                <c:pt idx="9">
                  <c:v>3.5164435805596921</c:v>
                </c:pt>
                <c:pt idx="10">
                  <c:v>3.3693191902861708</c:v>
                </c:pt>
                <c:pt idx="11">
                  <c:v>3.2018657209159636</c:v>
                </c:pt>
                <c:pt idx="12">
                  <c:v>3.0145864337169295</c:v>
                </c:pt>
                <c:pt idx="13">
                  <c:v>2.8091966718693122</c:v>
                </c:pt>
                <c:pt idx="14">
                  <c:v>2.5887277196903731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A4B3-4058-A85D-55CCB5BD82DA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Uncompetitive!$BP$20:$BP$34</c:f>
              <c:numCache>
                <c:formatCode>General</c:formatCode>
                <c:ptCount val="15"/>
                <c:pt idx="0">
                  <c:v>3.5287730727470135</c:v>
                </c:pt>
                <c:pt idx="1">
                  <c:v>3.5081406854367176</c:v>
                </c:pt>
                <c:pt idx="2">
                  <c:v>3.4826870269908237</c:v>
                </c:pt>
                <c:pt idx="3">
                  <c:v>3.4513847021797917</c:v>
                </c:pt>
                <c:pt idx="4">
                  <c:v>3.4130392868716943</c:v>
                </c:pt>
                <c:pt idx="5">
                  <c:v>3.3662892965554532</c:v>
                </c:pt>
                <c:pt idx="6">
                  <c:v>3.3096224936981167</c:v>
                </c:pt>
                <c:pt idx="7">
                  <c:v>3.2414165638082761</c:v>
                </c:pt>
                <c:pt idx="8">
                  <c:v>3.1600131574240744</c:v>
                </c:pt>
                <c:pt idx="9">
                  <c:v>3.0638335688891698</c:v>
                </c:pt>
                <c:pt idx="10">
                  <c:v>2.9515405416538938</c:v>
                </c:pt>
                <c:pt idx="11">
                  <c:v>2.8222424962594439</c:v>
                </c:pt>
                <c:pt idx="12">
                  <c:v>2.6757233343725368</c:v>
                </c:pt>
                <c:pt idx="13">
                  <c:v>2.5126644004964795</c:v>
                </c:pt>
                <c:pt idx="14">
                  <c:v>2.3348098724713719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A4B3-4058-A85D-55CCB5BD82DA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Uncompetitive!$BQ$20:$BQ$34</c:f>
              <c:numCache>
                <c:formatCode>General</c:formatCode>
                <c:ptCount val="15"/>
                <c:pt idx="0">
                  <c:v>2.9770992366412217</c:v>
                </c:pt>
                <c:pt idx="1">
                  <c:v>2.9624003038359286</c:v>
                </c:pt>
                <c:pt idx="2">
                  <c:v>2.9442294989147868</c:v>
                </c:pt>
                <c:pt idx="3">
                  <c:v>2.9218270784070421</c:v>
                </c:pt>
                <c:pt idx="4">
                  <c:v>2.8942989500049277</c:v>
                </c:pt>
                <c:pt idx="5">
                  <c:v>2.8606097419462975</c:v>
                </c:pt>
                <c:pt idx="6">
                  <c:v>2.8195853015278045</c:v>
                </c:pt>
                <c:pt idx="7">
                  <c:v>2.7699303104441215</c:v>
                </c:pt>
                <c:pt idx="8">
                  <c:v>2.7102680197336131</c:v>
                </c:pt>
                <c:pt idx="9">
                  <c:v>2.6392096905713478</c:v>
                </c:pt>
                <c:pt idx="10">
                  <c:v>2.5554602539098847</c:v>
                </c:pt>
                <c:pt idx="11">
                  <c:v>2.4579627910242459</c:v>
                </c:pt>
                <c:pt idx="12">
                  <c:v>2.3460766257082883</c:v>
                </c:pt>
                <c:pt idx="13">
                  <c:v>2.2197719419246043</c:v>
                </c:pt>
                <c:pt idx="14">
                  <c:v>2.0798097044529995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A4B3-4058-A85D-55CCB5BD82DA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Uncompetitive!$BR$20:$BR$34</c:f>
              <c:numCache>
                <c:formatCode>General</c:formatCode>
                <c:ptCount val="15"/>
                <c:pt idx="0">
                  <c:v>2.490421455938697</c:v>
                </c:pt>
                <c:pt idx="1">
                  <c:v>2.4801271860095389</c:v>
                </c:pt>
                <c:pt idx="2">
                  <c:v>2.4673784104389083</c:v>
                </c:pt>
                <c:pt idx="3">
                  <c:v>2.4516255770552982</c:v>
                </c:pt>
                <c:pt idx="4">
                  <c:v>2.4322151574947006</c:v>
                </c:pt>
                <c:pt idx="5">
                  <c:v>2.408380120732597</c:v>
                </c:pt>
                <c:pt idx="6">
                  <c:v>2.3792353096249821</c:v>
                </c:pt>
                <c:pt idx="7">
                  <c:v>2.3437814647973902</c:v>
                </c:pt>
                <c:pt idx="8">
                  <c:v>2.3009228613644601</c:v>
                </c:pt>
                <c:pt idx="9">
                  <c:v>2.2495045524364046</c:v>
                </c:pt>
                <c:pt idx="10">
                  <c:v>2.1883755105096943</c:v>
                </c:pt>
                <c:pt idx="11">
                  <c:v>2.1164827021054857</c:v>
                </c:pt>
                <c:pt idx="12">
                  <c:v>2.0329973231466827</c:v>
                </c:pt>
                <c:pt idx="13">
                  <c:v>1.937467255791808</c:v>
                </c:pt>
                <c:pt idx="14">
                  <c:v>1.8299793785916618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A4B3-4058-A85D-55CCB5BD82DA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Uncompetitive!$BS$20:$BS$34</c:f>
              <c:numCache>
                <c:formatCode>General</c:formatCode>
                <c:ptCount val="15"/>
                <c:pt idx="0">
                  <c:v>2.0678685047720045</c:v>
                </c:pt>
                <c:pt idx="1">
                  <c:v>2.0607661822985466</c:v>
                </c:pt>
                <c:pt idx="2">
                  <c:v>2.0519565932259125</c:v>
                </c:pt>
                <c:pt idx="3">
                  <c:v>2.0410499632022239</c:v>
                </c:pt>
                <c:pt idx="4">
                  <c:v>2.0275786438130825</c:v>
                </c:pt>
                <c:pt idx="5">
                  <c:v>2.0109875169319547</c:v>
                </c:pt>
                <c:pt idx="6">
                  <c:v>1.9906265693517975</c:v>
                </c:pt>
                <c:pt idx="7">
                  <c:v>1.9657479398095519</c:v>
                </c:pt>
                <c:pt idx="8">
                  <c:v>1.9355106930001926</c:v>
                </c:pt>
                <c:pt idx="9">
                  <c:v>1.898997581751954</c:v>
                </c:pt>
                <c:pt idx="10">
                  <c:v>1.8552488517891519</c:v>
                </c:pt>
                <c:pt idx="11">
                  <c:v>1.8033182414373128</c:v>
                </c:pt>
                <c:pt idx="12">
                  <c:v>1.7423550184507584</c:v>
                </c:pt>
                <c:pt idx="13">
                  <c:v>1.6717123482378644</c:v>
                </c:pt>
                <c:pt idx="14">
                  <c:v>1.5910759041777636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A4B3-4058-A85D-55CCB5BD82DA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Uncompetitive!$BT$20:$BT$34</c:f>
              <c:numCache>
                <c:formatCode>General</c:formatCode>
                <c:ptCount val="15"/>
                <c:pt idx="0">
                  <c:v>1.7060367454068244</c:v>
                </c:pt>
                <c:pt idx="1">
                  <c:v>1.7011995637949837</c:v>
                </c:pt>
                <c:pt idx="2">
                  <c:v>1.6951915240423798</c:v>
                </c:pt>
                <c:pt idx="3">
                  <c:v>1.6877408884982084</c:v>
                </c:pt>
                <c:pt idx="4">
                  <c:v>1.6785191910021688</c:v>
                </c:pt>
                <c:pt idx="5">
                  <c:v>1.6671328204250488</c:v>
                </c:pt>
                <c:pt idx="6">
                  <c:v>1.6531152691496926</c:v>
                </c:pt>
                <c:pt idx="7">
                  <c:v>1.6359213693918624</c:v>
                </c:pt>
                <c:pt idx="8">
                  <c:v>1.6149255049722429</c:v>
                </c:pt>
                <c:pt idx="9">
                  <c:v>1.5894265830293828</c:v>
                </c:pt>
                <c:pt idx="10">
                  <c:v>1.5586633717169749</c:v>
                </c:pt>
                <c:pt idx="11">
                  <c:v>1.5218444161741047</c:v>
                </c:pt>
                <c:pt idx="12">
                  <c:v>1.478196714478542</c:v>
                </c:pt>
                <c:pt idx="13">
                  <c:v>1.4270360606510817</c:v>
                </c:pt>
                <c:pt idx="14">
                  <c:v>1.3678587637367461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A4B3-4058-A85D-55CCB5BD8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Uncompetitive!$AO$36:$AO$50</c:f>
              <c:numCache>
                <c:formatCode>General</c:formatCode>
                <c:ptCount val="15"/>
                <c:pt idx="0">
                  <c:v>7.3333333333333348E-2</c:v>
                </c:pt>
                <c:pt idx="1">
                  <c:v>7.5000000000000011E-2</c:v>
                </c:pt>
                <c:pt idx="2">
                  <c:v>7.7083333333333351E-2</c:v>
                </c:pt>
                <c:pt idx="3">
                  <c:v>7.9687500000000008E-2</c:v>
                </c:pt>
                <c:pt idx="4">
                  <c:v>8.2942708333333337E-2</c:v>
                </c:pt>
                <c:pt idx="5">
                  <c:v>8.7011718750000008E-2</c:v>
                </c:pt>
                <c:pt idx="6">
                  <c:v>9.2097981770833351E-2</c:v>
                </c:pt>
                <c:pt idx="7">
                  <c:v>9.8455810546874994E-2</c:v>
                </c:pt>
                <c:pt idx="8">
                  <c:v>0.10640309651692707</c:v>
                </c:pt>
                <c:pt idx="9">
                  <c:v>0.11633720397949218</c:v>
                </c:pt>
                <c:pt idx="10">
                  <c:v>0.12875483830769854</c:v>
                </c:pt>
                <c:pt idx="11">
                  <c:v>0.14427688121795651</c:v>
                </c:pt>
                <c:pt idx="12">
                  <c:v>0.16367943485577896</c:v>
                </c:pt>
                <c:pt idx="13">
                  <c:v>0.18793262690305698</c:v>
                </c:pt>
                <c:pt idx="14">
                  <c:v>0.21824911696215457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F7-4891-B388-AA51F607164D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Uncompetitive!$AP$36:$AP$50</c:f>
              <c:numCache>
                <c:formatCode>General</c:formatCode>
                <c:ptCount val="15"/>
                <c:pt idx="0">
                  <c:v>9.588741800566157E-2</c:v>
                </c:pt>
                <c:pt idx="1">
                  <c:v>9.7554084672328234E-2</c:v>
                </c:pt>
                <c:pt idx="2">
                  <c:v>9.9637418005661574E-2</c:v>
                </c:pt>
                <c:pt idx="3">
                  <c:v>0.10224158467232825</c:v>
                </c:pt>
                <c:pt idx="4">
                  <c:v>0.10549679300566157</c:v>
                </c:pt>
                <c:pt idx="5">
                  <c:v>0.1095658034223282</c:v>
                </c:pt>
                <c:pt idx="6">
                  <c:v>0.11465206644316159</c:v>
                </c:pt>
                <c:pt idx="7">
                  <c:v>0.12100989521920323</c:v>
                </c:pt>
                <c:pt idx="8">
                  <c:v>0.12895718118925531</c:v>
                </c:pt>
                <c:pt idx="9">
                  <c:v>0.13889128865182043</c:v>
                </c:pt>
                <c:pt idx="10">
                  <c:v>0.15130892298002677</c:v>
                </c:pt>
                <c:pt idx="11">
                  <c:v>0.16683096589028476</c:v>
                </c:pt>
                <c:pt idx="12">
                  <c:v>0.18623351952810718</c:v>
                </c:pt>
                <c:pt idx="13">
                  <c:v>0.2104867115753852</c:v>
                </c:pt>
                <c:pt idx="14">
                  <c:v>0.24080320163448282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F7-4891-B388-AA51F607164D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Uncompetitive!$AQ$36:$AQ$50</c:f>
              <c:numCache>
                <c:formatCode>General</c:formatCode>
                <c:ptCount val="15"/>
                <c:pt idx="0">
                  <c:v>0.10152593917374363</c:v>
                </c:pt>
                <c:pt idx="1">
                  <c:v>0.10319260584041028</c:v>
                </c:pt>
                <c:pt idx="2">
                  <c:v>0.1052759391737436</c:v>
                </c:pt>
                <c:pt idx="3">
                  <c:v>0.1078801058404103</c:v>
                </c:pt>
                <c:pt idx="4">
                  <c:v>0.11113531417374364</c:v>
                </c:pt>
                <c:pt idx="5">
                  <c:v>0.11520432459041027</c:v>
                </c:pt>
                <c:pt idx="6">
                  <c:v>0.12029058761124362</c:v>
                </c:pt>
                <c:pt idx="7">
                  <c:v>0.12664841638728527</c:v>
                </c:pt>
                <c:pt idx="8">
                  <c:v>0.13459570235733737</c:v>
                </c:pt>
                <c:pt idx="9">
                  <c:v>0.14452980981990246</c:v>
                </c:pt>
                <c:pt idx="10">
                  <c:v>0.15694744414810882</c:v>
                </c:pt>
                <c:pt idx="11">
                  <c:v>0.17246948705836679</c:v>
                </c:pt>
                <c:pt idx="12">
                  <c:v>0.19187204069618921</c:v>
                </c:pt>
                <c:pt idx="13">
                  <c:v>0.21612523274346732</c:v>
                </c:pt>
                <c:pt idx="14">
                  <c:v>0.24644172280256482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F7-4891-B388-AA51F607164D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Uncompetitive!$AR$36:$AR$50</c:f>
              <c:numCache>
                <c:formatCode>General</c:formatCode>
                <c:ptCount val="15"/>
                <c:pt idx="0">
                  <c:v>0.1085740906338462</c:v>
                </c:pt>
                <c:pt idx="1">
                  <c:v>0.11024075730051285</c:v>
                </c:pt>
                <c:pt idx="2">
                  <c:v>0.11232409063384619</c:v>
                </c:pt>
                <c:pt idx="3">
                  <c:v>0.11492825730051286</c:v>
                </c:pt>
                <c:pt idx="4">
                  <c:v>0.1181834656338462</c:v>
                </c:pt>
                <c:pt idx="5">
                  <c:v>0.12225247605051286</c:v>
                </c:pt>
                <c:pt idx="6">
                  <c:v>0.12733873907134619</c:v>
                </c:pt>
                <c:pt idx="7">
                  <c:v>0.13369656784738784</c:v>
                </c:pt>
                <c:pt idx="8">
                  <c:v>0.14164385381743994</c:v>
                </c:pt>
                <c:pt idx="9">
                  <c:v>0.15157796128000503</c:v>
                </c:pt>
                <c:pt idx="10">
                  <c:v>0.16399559560821139</c:v>
                </c:pt>
                <c:pt idx="11">
                  <c:v>0.17951763851846936</c:v>
                </c:pt>
                <c:pt idx="12">
                  <c:v>0.19892019215629178</c:v>
                </c:pt>
                <c:pt idx="13">
                  <c:v>0.22317338420356989</c:v>
                </c:pt>
                <c:pt idx="14">
                  <c:v>0.25348987426266739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EF7-4891-B388-AA51F607164D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Uncompetitive!$AS$36:$AS$50</c:f>
              <c:numCache>
                <c:formatCode>General</c:formatCode>
                <c:ptCount val="15"/>
                <c:pt idx="0">
                  <c:v>0.11738427995897441</c:v>
                </c:pt>
                <c:pt idx="1">
                  <c:v>0.11905094662564106</c:v>
                </c:pt>
                <c:pt idx="2">
                  <c:v>0.12113427995897438</c:v>
                </c:pt>
                <c:pt idx="3">
                  <c:v>0.12373844662564108</c:v>
                </c:pt>
                <c:pt idx="4">
                  <c:v>0.12699365495897441</c:v>
                </c:pt>
                <c:pt idx="5">
                  <c:v>0.13106266537564107</c:v>
                </c:pt>
                <c:pt idx="6">
                  <c:v>0.13614892839647438</c:v>
                </c:pt>
                <c:pt idx="7">
                  <c:v>0.14250675717251604</c:v>
                </c:pt>
                <c:pt idx="8">
                  <c:v>0.15045404314256816</c:v>
                </c:pt>
                <c:pt idx="9">
                  <c:v>0.16038815060513326</c:v>
                </c:pt>
                <c:pt idx="10">
                  <c:v>0.17280578493333962</c:v>
                </c:pt>
                <c:pt idx="11">
                  <c:v>0.18832782784359758</c:v>
                </c:pt>
                <c:pt idx="12">
                  <c:v>0.20773038148142001</c:v>
                </c:pt>
                <c:pt idx="13">
                  <c:v>0.23198357352869808</c:v>
                </c:pt>
                <c:pt idx="14">
                  <c:v>0.26230006358779562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EF7-4891-B388-AA51F607164D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Uncompetitive!$AT$36:$AT$50</c:f>
              <c:numCache>
                <c:formatCode>General</c:formatCode>
                <c:ptCount val="15"/>
                <c:pt idx="0">
                  <c:v>0.12839701661538466</c:v>
                </c:pt>
                <c:pt idx="1">
                  <c:v>0.13006368328205134</c:v>
                </c:pt>
                <c:pt idx="2">
                  <c:v>0.13214701661538467</c:v>
                </c:pt>
                <c:pt idx="3">
                  <c:v>0.13475118328205135</c:v>
                </c:pt>
                <c:pt idx="4">
                  <c:v>0.13800639161538467</c:v>
                </c:pt>
                <c:pt idx="5">
                  <c:v>0.14207540203205132</c:v>
                </c:pt>
                <c:pt idx="6">
                  <c:v>0.14716166505288467</c:v>
                </c:pt>
                <c:pt idx="7">
                  <c:v>0.15351949382892632</c:v>
                </c:pt>
                <c:pt idx="8">
                  <c:v>0.16146677979897842</c:v>
                </c:pt>
                <c:pt idx="9">
                  <c:v>0.17140088726154354</c:v>
                </c:pt>
                <c:pt idx="10">
                  <c:v>0.18381852158974987</c:v>
                </c:pt>
                <c:pt idx="11">
                  <c:v>0.19934056450000781</c:v>
                </c:pt>
                <c:pt idx="12">
                  <c:v>0.21874311813783032</c:v>
                </c:pt>
                <c:pt idx="13">
                  <c:v>0.24299631018510831</c:v>
                </c:pt>
                <c:pt idx="14">
                  <c:v>0.2733128002442059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EF7-4891-B388-AA51F607164D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Uncompetitive!$AU$36:$AU$50</c:f>
              <c:numCache>
                <c:formatCode>General</c:formatCode>
                <c:ptCount val="15"/>
                <c:pt idx="0">
                  <c:v>0.1421629374358975</c:v>
                </c:pt>
                <c:pt idx="1">
                  <c:v>0.14382960410256415</c:v>
                </c:pt>
                <c:pt idx="2">
                  <c:v>0.14591293743589751</c:v>
                </c:pt>
                <c:pt idx="3">
                  <c:v>0.14851710410256419</c:v>
                </c:pt>
                <c:pt idx="4">
                  <c:v>0.15177231243589753</c:v>
                </c:pt>
                <c:pt idx="5">
                  <c:v>0.15584132285256416</c:v>
                </c:pt>
                <c:pt idx="6">
                  <c:v>0.16092758587339751</c:v>
                </c:pt>
                <c:pt idx="7">
                  <c:v>0.16728541464943913</c:v>
                </c:pt>
                <c:pt idx="8">
                  <c:v>0.17523270061949123</c:v>
                </c:pt>
                <c:pt idx="9">
                  <c:v>0.18516680808205638</c:v>
                </c:pt>
                <c:pt idx="10">
                  <c:v>0.19758444241026271</c:v>
                </c:pt>
                <c:pt idx="11">
                  <c:v>0.21310648532052071</c:v>
                </c:pt>
                <c:pt idx="12">
                  <c:v>0.23250903895834313</c:v>
                </c:pt>
                <c:pt idx="13">
                  <c:v>0.25676223100562118</c:v>
                </c:pt>
                <c:pt idx="14">
                  <c:v>0.28707872106471871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EF7-4891-B388-AA51F607164D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Uncompetitive!$AV$36:$AV$50</c:f>
              <c:numCache>
                <c:formatCode>General</c:formatCode>
                <c:ptCount val="15"/>
                <c:pt idx="0">
                  <c:v>0.15937033846153856</c:v>
                </c:pt>
                <c:pt idx="1">
                  <c:v>0.16103700512820518</c:v>
                </c:pt>
                <c:pt idx="2">
                  <c:v>0.16312033846153853</c:v>
                </c:pt>
                <c:pt idx="3">
                  <c:v>0.16572450512820519</c:v>
                </c:pt>
                <c:pt idx="4">
                  <c:v>0.16897971346153853</c:v>
                </c:pt>
                <c:pt idx="5">
                  <c:v>0.17304872387820519</c:v>
                </c:pt>
                <c:pt idx="6">
                  <c:v>0.17813498689903853</c:v>
                </c:pt>
                <c:pt idx="7">
                  <c:v>0.18449281567508016</c:v>
                </c:pt>
                <c:pt idx="8">
                  <c:v>0.19244010164513226</c:v>
                </c:pt>
                <c:pt idx="9">
                  <c:v>0.20237420910769741</c:v>
                </c:pt>
                <c:pt idx="10">
                  <c:v>0.21479184343590377</c:v>
                </c:pt>
                <c:pt idx="11">
                  <c:v>0.23031388634616168</c:v>
                </c:pt>
                <c:pt idx="12">
                  <c:v>0.2497164399839841</c:v>
                </c:pt>
                <c:pt idx="13">
                  <c:v>0.27396963203126223</c:v>
                </c:pt>
                <c:pt idx="14">
                  <c:v>0.30428612209035977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EF7-4891-B388-AA51F607164D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Uncompetitive!$AW$36:$AW$50</c:f>
              <c:numCache>
                <c:formatCode>General</c:formatCode>
                <c:ptCount val="15"/>
                <c:pt idx="0">
                  <c:v>0.18087958974358984</c:v>
                </c:pt>
                <c:pt idx="1">
                  <c:v>0.18254625641025649</c:v>
                </c:pt>
                <c:pt idx="2">
                  <c:v>0.18462958974358981</c:v>
                </c:pt>
                <c:pt idx="3">
                  <c:v>0.1872337564102565</c:v>
                </c:pt>
                <c:pt idx="4">
                  <c:v>0.19048896474358984</c:v>
                </c:pt>
                <c:pt idx="5">
                  <c:v>0.19455797516025647</c:v>
                </c:pt>
                <c:pt idx="6">
                  <c:v>0.19964423818108984</c:v>
                </c:pt>
                <c:pt idx="7">
                  <c:v>0.20600206695713147</c:v>
                </c:pt>
                <c:pt idx="8">
                  <c:v>0.21394935292718353</c:v>
                </c:pt>
                <c:pt idx="9">
                  <c:v>0.22388346038974868</c:v>
                </c:pt>
                <c:pt idx="10">
                  <c:v>0.23630109471795505</c:v>
                </c:pt>
                <c:pt idx="11">
                  <c:v>0.25182313762821296</c:v>
                </c:pt>
                <c:pt idx="12">
                  <c:v>0.27122569126603546</c:v>
                </c:pt>
                <c:pt idx="13">
                  <c:v>0.29547888331331351</c:v>
                </c:pt>
                <c:pt idx="14">
                  <c:v>0.32579537337241105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EF7-4891-B388-AA51F607164D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Uncompetitive!$AX$36:$AX$50</c:f>
              <c:numCache>
                <c:formatCode>General</c:formatCode>
                <c:ptCount val="15"/>
                <c:pt idx="0">
                  <c:v>0.20776615384615396</c:v>
                </c:pt>
                <c:pt idx="1">
                  <c:v>0.20943282051282064</c:v>
                </c:pt>
                <c:pt idx="2">
                  <c:v>0.21151615384615394</c:v>
                </c:pt>
                <c:pt idx="3">
                  <c:v>0.21412032051282059</c:v>
                </c:pt>
                <c:pt idx="4">
                  <c:v>0.21737552884615396</c:v>
                </c:pt>
                <c:pt idx="5">
                  <c:v>0.22144453926282057</c:v>
                </c:pt>
                <c:pt idx="6">
                  <c:v>0.22653080228365394</c:v>
                </c:pt>
                <c:pt idx="7">
                  <c:v>0.23288863105969557</c:v>
                </c:pt>
                <c:pt idx="8">
                  <c:v>0.24083591702974769</c:v>
                </c:pt>
                <c:pt idx="9">
                  <c:v>0.25077002449231278</c:v>
                </c:pt>
                <c:pt idx="10">
                  <c:v>0.26318765882051914</c:v>
                </c:pt>
                <c:pt idx="11">
                  <c:v>0.27870970173077708</c:v>
                </c:pt>
                <c:pt idx="12">
                  <c:v>0.29811225536859959</c:v>
                </c:pt>
                <c:pt idx="13">
                  <c:v>0.32236544741587764</c:v>
                </c:pt>
                <c:pt idx="14">
                  <c:v>0.35268193747497512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EF7-4891-B388-AA51F607164D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Uncompetitive!$AY$36:$AY$50</c:f>
              <c:numCache>
                <c:formatCode>General</c:formatCode>
                <c:ptCount val="15"/>
                <c:pt idx="0">
                  <c:v>0.2413743589743591</c:v>
                </c:pt>
                <c:pt idx="1">
                  <c:v>0.24304102564102575</c:v>
                </c:pt>
                <c:pt idx="2">
                  <c:v>0.24512435897435911</c:v>
                </c:pt>
                <c:pt idx="3">
                  <c:v>0.24772852564102577</c:v>
                </c:pt>
                <c:pt idx="4">
                  <c:v>0.25098373397435908</c:v>
                </c:pt>
                <c:pt idx="5">
                  <c:v>0.25505274439102571</c:v>
                </c:pt>
                <c:pt idx="6">
                  <c:v>0.26013900741185908</c:v>
                </c:pt>
                <c:pt idx="7">
                  <c:v>0.26649683618790077</c:v>
                </c:pt>
                <c:pt idx="8">
                  <c:v>0.27444412215795283</c:v>
                </c:pt>
                <c:pt idx="9">
                  <c:v>0.28437822962051795</c:v>
                </c:pt>
                <c:pt idx="10">
                  <c:v>0.29679586394872431</c:v>
                </c:pt>
                <c:pt idx="11">
                  <c:v>0.31231790685898225</c:v>
                </c:pt>
                <c:pt idx="12">
                  <c:v>0.3317204604968047</c:v>
                </c:pt>
                <c:pt idx="13">
                  <c:v>0.35597365254408281</c:v>
                </c:pt>
                <c:pt idx="14">
                  <c:v>0.38629014260318029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9EF7-4891-B388-AA51F607164D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Uncompetitive!$AZ$36:$AZ$50</c:f>
              <c:numCache>
                <c:formatCode>General</c:formatCode>
                <c:ptCount val="15"/>
                <c:pt idx="0">
                  <c:v>0.28338461538461546</c:v>
                </c:pt>
                <c:pt idx="1">
                  <c:v>0.28505128205128216</c:v>
                </c:pt>
                <c:pt idx="2">
                  <c:v>0.28713461538461549</c:v>
                </c:pt>
                <c:pt idx="3">
                  <c:v>0.28973878205128223</c:v>
                </c:pt>
                <c:pt idx="4">
                  <c:v>0.29299399038461549</c:v>
                </c:pt>
                <c:pt idx="5">
                  <c:v>0.29706300080128212</c:v>
                </c:pt>
                <c:pt idx="6">
                  <c:v>0.30214926382211549</c:v>
                </c:pt>
                <c:pt idx="7">
                  <c:v>0.30850709259815712</c:v>
                </c:pt>
                <c:pt idx="8">
                  <c:v>0.31645437856820924</c:v>
                </c:pt>
                <c:pt idx="9">
                  <c:v>0.32638848603077436</c:v>
                </c:pt>
                <c:pt idx="10">
                  <c:v>0.33880612035898072</c:v>
                </c:pt>
                <c:pt idx="11">
                  <c:v>0.35432816326923872</c:v>
                </c:pt>
                <c:pt idx="12">
                  <c:v>0.37373071690706111</c:v>
                </c:pt>
                <c:pt idx="13">
                  <c:v>0.39798390895433922</c:v>
                </c:pt>
                <c:pt idx="14">
                  <c:v>0.42830039901343675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9EF7-4891-B388-AA51F607164D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Uncompetitive!$BA$36:$BA$50</c:f>
              <c:numCache>
                <c:formatCode>General</c:formatCode>
                <c:ptCount val="15"/>
                <c:pt idx="0">
                  <c:v>0.33589743589743598</c:v>
                </c:pt>
                <c:pt idx="1">
                  <c:v>0.33756410256410263</c:v>
                </c:pt>
                <c:pt idx="2">
                  <c:v>0.33964743589743601</c:v>
                </c:pt>
                <c:pt idx="3">
                  <c:v>0.3422516025641027</c:v>
                </c:pt>
                <c:pt idx="4">
                  <c:v>0.34550681089743607</c:v>
                </c:pt>
                <c:pt idx="5">
                  <c:v>0.34957582131410259</c:v>
                </c:pt>
                <c:pt idx="6">
                  <c:v>0.35466208433493601</c:v>
                </c:pt>
                <c:pt idx="7">
                  <c:v>0.36101991311097759</c:v>
                </c:pt>
                <c:pt idx="8">
                  <c:v>0.36896719908102971</c:v>
                </c:pt>
                <c:pt idx="9">
                  <c:v>0.37890130654359483</c:v>
                </c:pt>
                <c:pt idx="10">
                  <c:v>0.39131894087180119</c:v>
                </c:pt>
                <c:pt idx="11">
                  <c:v>0.40684098378205913</c:v>
                </c:pt>
                <c:pt idx="12">
                  <c:v>0.42624353741988152</c:v>
                </c:pt>
                <c:pt idx="13">
                  <c:v>0.45049672946715968</c:v>
                </c:pt>
                <c:pt idx="14">
                  <c:v>0.48081321952625722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9EF7-4891-B388-AA51F607164D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Uncompetitive!$BB$36:$BB$50</c:f>
              <c:numCache>
                <c:formatCode>General</c:formatCode>
                <c:ptCount val="15"/>
                <c:pt idx="0">
                  <c:v>0.40153846153846168</c:v>
                </c:pt>
                <c:pt idx="1">
                  <c:v>0.40320512820512827</c:v>
                </c:pt>
                <c:pt idx="2">
                  <c:v>0.40528846153846176</c:v>
                </c:pt>
                <c:pt idx="3">
                  <c:v>0.40789262820512845</c:v>
                </c:pt>
                <c:pt idx="4">
                  <c:v>0.41114783653846176</c:v>
                </c:pt>
                <c:pt idx="5">
                  <c:v>0.41521684695512834</c:v>
                </c:pt>
                <c:pt idx="6">
                  <c:v>0.42030310997596165</c:v>
                </c:pt>
                <c:pt idx="7">
                  <c:v>0.42666093875200334</c:v>
                </c:pt>
                <c:pt idx="8">
                  <c:v>0.4346082247220554</c:v>
                </c:pt>
                <c:pt idx="9">
                  <c:v>0.44454233218462058</c:v>
                </c:pt>
                <c:pt idx="10">
                  <c:v>0.45695996651282694</c:v>
                </c:pt>
                <c:pt idx="11">
                  <c:v>0.47248200942308488</c:v>
                </c:pt>
                <c:pt idx="12">
                  <c:v>0.49188456306090722</c:v>
                </c:pt>
                <c:pt idx="13">
                  <c:v>0.51613775510818538</c:v>
                </c:pt>
                <c:pt idx="14">
                  <c:v>0.54645424516728291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9EF7-4891-B388-AA51F607164D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Uncompetitive!$BC$36:$BC$50</c:f>
              <c:numCache>
                <c:formatCode>General</c:formatCode>
                <c:ptCount val="15"/>
                <c:pt idx="0">
                  <c:v>0.48358974358974377</c:v>
                </c:pt>
                <c:pt idx="1">
                  <c:v>0.48525641025641031</c:v>
                </c:pt>
                <c:pt idx="2">
                  <c:v>0.48733974358974369</c:v>
                </c:pt>
                <c:pt idx="3">
                  <c:v>0.48994391025641043</c:v>
                </c:pt>
                <c:pt idx="4">
                  <c:v>0.4931991185897438</c:v>
                </c:pt>
                <c:pt idx="5">
                  <c:v>0.49726812900641032</c:v>
                </c:pt>
                <c:pt idx="6">
                  <c:v>0.50235439202724375</c:v>
                </c:pt>
                <c:pt idx="7">
                  <c:v>0.50871222080328538</c:v>
                </c:pt>
                <c:pt idx="8">
                  <c:v>0.51665950677333738</c:v>
                </c:pt>
                <c:pt idx="9">
                  <c:v>0.52659361423590267</c:v>
                </c:pt>
                <c:pt idx="10">
                  <c:v>0.53901124856410898</c:v>
                </c:pt>
                <c:pt idx="11">
                  <c:v>0.55453329147436692</c:v>
                </c:pt>
                <c:pt idx="12">
                  <c:v>0.57393584511218931</c:v>
                </c:pt>
                <c:pt idx="13">
                  <c:v>0.59818903715946736</c:v>
                </c:pt>
                <c:pt idx="14">
                  <c:v>0.6285055272185649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9EF7-4891-B388-AA51F607164D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Uncompetitive!$BD$36:$BD$50</c:f>
              <c:numCache>
                <c:formatCode>General</c:formatCode>
                <c:ptCount val="15"/>
                <c:pt idx="0">
                  <c:v>0.58615384615384625</c:v>
                </c:pt>
                <c:pt idx="1">
                  <c:v>0.58782051282051284</c:v>
                </c:pt>
                <c:pt idx="2">
                  <c:v>0.58990384615384617</c:v>
                </c:pt>
                <c:pt idx="3">
                  <c:v>0.59250801282051291</c:v>
                </c:pt>
                <c:pt idx="4">
                  <c:v>0.59576322115384639</c:v>
                </c:pt>
                <c:pt idx="5">
                  <c:v>0.59983223157051291</c:v>
                </c:pt>
                <c:pt idx="6">
                  <c:v>0.60491849459134617</c:v>
                </c:pt>
                <c:pt idx="7">
                  <c:v>0.6112763233673878</c:v>
                </c:pt>
                <c:pt idx="8">
                  <c:v>0.61922360933743992</c:v>
                </c:pt>
                <c:pt idx="9">
                  <c:v>0.6291577168000051</c:v>
                </c:pt>
                <c:pt idx="10">
                  <c:v>0.6415753511282114</c:v>
                </c:pt>
                <c:pt idx="11">
                  <c:v>0.65709739403846945</c:v>
                </c:pt>
                <c:pt idx="12">
                  <c:v>0.67649994767629185</c:v>
                </c:pt>
                <c:pt idx="13">
                  <c:v>0.7007531397235699</c:v>
                </c:pt>
                <c:pt idx="14">
                  <c:v>0.73106962978266743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9EF7-4891-B388-AA51F607164D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Uncompetitive!$BE$36:$BE$50</c:f>
              <c:numCache>
                <c:formatCode>General</c:formatCode>
                <c:ptCount val="15"/>
                <c:pt idx="0">
                  <c:v>7.3333333333333348E-2</c:v>
                </c:pt>
                <c:pt idx="1">
                  <c:v>7.5000000000000011E-2</c:v>
                </c:pt>
                <c:pt idx="2">
                  <c:v>7.7083333333333323E-2</c:v>
                </c:pt>
                <c:pt idx="3">
                  <c:v>7.9687499999999994E-2</c:v>
                </c:pt>
                <c:pt idx="4">
                  <c:v>8.2942708333333337E-2</c:v>
                </c:pt>
                <c:pt idx="5">
                  <c:v>8.7011718749999994E-2</c:v>
                </c:pt>
                <c:pt idx="6">
                  <c:v>9.2097981770833337E-2</c:v>
                </c:pt>
                <c:pt idx="7">
                  <c:v>9.8455810546874981E-2</c:v>
                </c:pt>
                <c:pt idx="8">
                  <c:v>0.10640309651692707</c:v>
                </c:pt>
                <c:pt idx="9">
                  <c:v>0.11633720397949217</c:v>
                </c:pt>
                <c:pt idx="10">
                  <c:v>0.12875483830769854</c:v>
                </c:pt>
                <c:pt idx="11">
                  <c:v>0.14427688121795654</c:v>
                </c:pt>
                <c:pt idx="12">
                  <c:v>0.16367943485577896</c:v>
                </c:pt>
                <c:pt idx="13">
                  <c:v>0.18793262690305704</c:v>
                </c:pt>
                <c:pt idx="14">
                  <c:v>0.21824911696215457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9EF7-4891-B388-AA51F607164D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Uncompetitive!$BF$36:$BF$50</c:f>
              <c:numCache>
                <c:formatCode>General</c:formatCode>
                <c:ptCount val="15"/>
                <c:pt idx="0">
                  <c:v>9.5887418005661557E-2</c:v>
                </c:pt>
                <c:pt idx="1">
                  <c:v>9.7554084672328234E-2</c:v>
                </c:pt>
                <c:pt idx="2">
                  <c:v>9.963741800566156E-2</c:v>
                </c:pt>
                <c:pt idx="3">
                  <c:v>0.10224158467232822</c:v>
                </c:pt>
                <c:pt idx="4">
                  <c:v>0.10549679300566155</c:v>
                </c:pt>
                <c:pt idx="5">
                  <c:v>0.1095658034223282</c:v>
                </c:pt>
                <c:pt idx="6">
                  <c:v>0.11465206644316153</c:v>
                </c:pt>
                <c:pt idx="7">
                  <c:v>0.1210098952192032</c:v>
                </c:pt>
                <c:pt idx="8">
                  <c:v>0.12895718118925531</c:v>
                </c:pt>
                <c:pt idx="9">
                  <c:v>0.13889128865182035</c:v>
                </c:pt>
                <c:pt idx="10">
                  <c:v>0.15130892298002677</c:v>
                </c:pt>
                <c:pt idx="11">
                  <c:v>0.16683096589028473</c:v>
                </c:pt>
                <c:pt idx="12">
                  <c:v>0.18623351952810718</c:v>
                </c:pt>
                <c:pt idx="13">
                  <c:v>0.21048671157538523</c:v>
                </c:pt>
                <c:pt idx="14">
                  <c:v>0.24080320163448282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9EF7-4891-B388-AA51F607164D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Uncompetitive!$BG$36:$BG$50</c:f>
              <c:numCache>
                <c:formatCode>General</c:formatCode>
                <c:ptCount val="15"/>
                <c:pt idx="0">
                  <c:v>0.10152593917374363</c:v>
                </c:pt>
                <c:pt idx="1">
                  <c:v>0.10319260584041028</c:v>
                </c:pt>
                <c:pt idx="2">
                  <c:v>0.10527593917374363</c:v>
                </c:pt>
                <c:pt idx="3">
                  <c:v>0.10788010584041027</c:v>
                </c:pt>
                <c:pt idx="4">
                  <c:v>0.1111353141737436</c:v>
                </c:pt>
                <c:pt idx="5">
                  <c:v>0.11520432459041027</c:v>
                </c:pt>
                <c:pt idx="6">
                  <c:v>0.12029058761124362</c:v>
                </c:pt>
                <c:pt idx="7">
                  <c:v>0.12664841638728527</c:v>
                </c:pt>
                <c:pt idx="8">
                  <c:v>0.13459570235733737</c:v>
                </c:pt>
                <c:pt idx="9">
                  <c:v>0.14452980981990243</c:v>
                </c:pt>
                <c:pt idx="10">
                  <c:v>0.15694744414810882</c:v>
                </c:pt>
                <c:pt idx="11">
                  <c:v>0.17246948705836679</c:v>
                </c:pt>
                <c:pt idx="12">
                  <c:v>0.19187204069618924</c:v>
                </c:pt>
                <c:pt idx="13">
                  <c:v>0.21612523274346729</c:v>
                </c:pt>
                <c:pt idx="14">
                  <c:v>0.24644172280256482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9EF7-4891-B388-AA51F607164D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Uncompetitive!$BH$36:$BH$50</c:f>
              <c:numCache>
                <c:formatCode>General</c:formatCode>
                <c:ptCount val="15"/>
                <c:pt idx="0">
                  <c:v>0.1085740906338462</c:v>
                </c:pt>
                <c:pt idx="1">
                  <c:v>0.11024075730051287</c:v>
                </c:pt>
                <c:pt idx="2">
                  <c:v>0.11232409063384619</c:v>
                </c:pt>
                <c:pt idx="3">
                  <c:v>0.11492825730051283</c:v>
                </c:pt>
                <c:pt idx="4">
                  <c:v>0.11818346563384617</c:v>
                </c:pt>
                <c:pt idx="5">
                  <c:v>0.12225247605051283</c:v>
                </c:pt>
                <c:pt idx="6">
                  <c:v>0.12733873907134616</c:v>
                </c:pt>
                <c:pt idx="7">
                  <c:v>0.13369656784738781</c:v>
                </c:pt>
                <c:pt idx="8">
                  <c:v>0.14164385381743994</c:v>
                </c:pt>
                <c:pt idx="9">
                  <c:v>0.15157796128000497</c:v>
                </c:pt>
                <c:pt idx="10">
                  <c:v>0.16399559560821139</c:v>
                </c:pt>
                <c:pt idx="11">
                  <c:v>0.17951763851846936</c:v>
                </c:pt>
                <c:pt idx="12">
                  <c:v>0.19892019215629178</c:v>
                </c:pt>
                <c:pt idx="13">
                  <c:v>0.22317338420356989</c:v>
                </c:pt>
                <c:pt idx="14">
                  <c:v>0.25348987426266745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9EF7-4891-B388-AA51F607164D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Uncompetitive!$BI$36:$BI$50</c:f>
              <c:numCache>
                <c:formatCode>General</c:formatCode>
                <c:ptCount val="15"/>
                <c:pt idx="0">
                  <c:v>0.11738427995897438</c:v>
                </c:pt>
                <c:pt idx="1">
                  <c:v>0.11905094662564106</c:v>
                </c:pt>
                <c:pt idx="2">
                  <c:v>0.12113427995897438</c:v>
                </c:pt>
                <c:pt idx="3">
                  <c:v>0.12373844662564105</c:v>
                </c:pt>
                <c:pt idx="4">
                  <c:v>0.12699365495897438</c:v>
                </c:pt>
                <c:pt idx="5">
                  <c:v>0.13106266537564104</c:v>
                </c:pt>
                <c:pt idx="6">
                  <c:v>0.13614892839647438</c:v>
                </c:pt>
                <c:pt idx="7">
                  <c:v>0.14250675717251604</c:v>
                </c:pt>
                <c:pt idx="8">
                  <c:v>0.15045404314256813</c:v>
                </c:pt>
                <c:pt idx="9">
                  <c:v>0.1603881506051332</c:v>
                </c:pt>
                <c:pt idx="10">
                  <c:v>0.17280578493333956</c:v>
                </c:pt>
                <c:pt idx="11">
                  <c:v>0.18832782784359758</c:v>
                </c:pt>
                <c:pt idx="12">
                  <c:v>0.20773038148141998</c:v>
                </c:pt>
                <c:pt idx="13">
                  <c:v>0.23198357352869808</c:v>
                </c:pt>
                <c:pt idx="14">
                  <c:v>0.26230006358779567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9EF7-4891-B388-AA51F607164D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Uncompetitive!$BJ$36:$BJ$50</c:f>
              <c:numCache>
                <c:formatCode>General</c:formatCode>
                <c:ptCount val="15"/>
                <c:pt idx="0">
                  <c:v>0.12839701661538466</c:v>
                </c:pt>
                <c:pt idx="1">
                  <c:v>0.13006368328205134</c:v>
                </c:pt>
                <c:pt idx="2">
                  <c:v>0.13214701661538467</c:v>
                </c:pt>
                <c:pt idx="3">
                  <c:v>0.13475118328205135</c:v>
                </c:pt>
                <c:pt idx="4">
                  <c:v>0.13800639161538464</c:v>
                </c:pt>
                <c:pt idx="5">
                  <c:v>0.1420754020320513</c:v>
                </c:pt>
                <c:pt idx="6">
                  <c:v>0.14716166505288464</c:v>
                </c:pt>
                <c:pt idx="7">
                  <c:v>0.15351949382892632</c:v>
                </c:pt>
                <c:pt idx="8">
                  <c:v>0.16146677979897839</c:v>
                </c:pt>
                <c:pt idx="9">
                  <c:v>0.17140088726154346</c:v>
                </c:pt>
                <c:pt idx="10">
                  <c:v>0.18381852158974984</c:v>
                </c:pt>
                <c:pt idx="11">
                  <c:v>0.19934056450000784</c:v>
                </c:pt>
                <c:pt idx="12">
                  <c:v>0.21874311813783026</c:v>
                </c:pt>
                <c:pt idx="13">
                  <c:v>0.24299631018510831</c:v>
                </c:pt>
                <c:pt idx="14">
                  <c:v>0.2733128002442059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9EF7-4891-B388-AA51F607164D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Uncompetitive!$BK$36:$BK$50</c:f>
              <c:numCache>
                <c:formatCode>General</c:formatCode>
                <c:ptCount val="15"/>
                <c:pt idx="0">
                  <c:v>0.1421629374358975</c:v>
                </c:pt>
                <c:pt idx="1">
                  <c:v>0.14382960410256415</c:v>
                </c:pt>
                <c:pt idx="2">
                  <c:v>0.14591293743589751</c:v>
                </c:pt>
                <c:pt idx="3">
                  <c:v>0.14851710410256416</c:v>
                </c:pt>
                <c:pt idx="4">
                  <c:v>0.15177231243589745</c:v>
                </c:pt>
                <c:pt idx="5">
                  <c:v>0.15584132285256411</c:v>
                </c:pt>
                <c:pt idx="6">
                  <c:v>0.16092758587339748</c:v>
                </c:pt>
                <c:pt idx="7">
                  <c:v>0.16728541464943913</c:v>
                </c:pt>
                <c:pt idx="8">
                  <c:v>0.17523270061949123</c:v>
                </c:pt>
                <c:pt idx="9">
                  <c:v>0.18516680808205632</c:v>
                </c:pt>
                <c:pt idx="10">
                  <c:v>0.19758444241026266</c:v>
                </c:pt>
                <c:pt idx="11">
                  <c:v>0.21310648532052071</c:v>
                </c:pt>
                <c:pt idx="12">
                  <c:v>0.23250903895834313</c:v>
                </c:pt>
                <c:pt idx="13">
                  <c:v>0.25676223100562112</c:v>
                </c:pt>
                <c:pt idx="14">
                  <c:v>0.28707872106471871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9EF7-4891-B388-AA51F607164D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Uncompetitive!$BL$36:$BL$50</c:f>
              <c:numCache>
                <c:formatCode>General</c:formatCode>
                <c:ptCount val="15"/>
                <c:pt idx="0">
                  <c:v>0.1593703384615385</c:v>
                </c:pt>
                <c:pt idx="1">
                  <c:v>0.16103700512820518</c:v>
                </c:pt>
                <c:pt idx="2">
                  <c:v>0.16312033846153853</c:v>
                </c:pt>
                <c:pt idx="3">
                  <c:v>0.16572450512820519</c:v>
                </c:pt>
                <c:pt idx="4">
                  <c:v>0.16897971346153851</c:v>
                </c:pt>
                <c:pt idx="5">
                  <c:v>0.17304872387820516</c:v>
                </c:pt>
                <c:pt idx="6">
                  <c:v>0.17813498689903851</c:v>
                </c:pt>
                <c:pt idx="7">
                  <c:v>0.18449281567508016</c:v>
                </c:pt>
                <c:pt idx="8">
                  <c:v>0.19244010164513223</c:v>
                </c:pt>
                <c:pt idx="9">
                  <c:v>0.20237420910769729</c:v>
                </c:pt>
                <c:pt idx="10">
                  <c:v>0.21479184343590374</c:v>
                </c:pt>
                <c:pt idx="11">
                  <c:v>0.23031388634616168</c:v>
                </c:pt>
                <c:pt idx="12">
                  <c:v>0.2497164399839841</c:v>
                </c:pt>
                <c:pt idx="13">
                  <c:v>0.27396963203126218</c:v>
                </c:pt>
                <c:pt idx="14">
                  <c:v>0.30428612209035977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9EF7-4891-B388-AA51F607164D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Uncompetitive!$BM$36:$BM$50</c:f>
              <c:numCache>
                <c:formatCode>General</c:formatCode>
                <c:ptCount val="15"/>
                <c:pt idx="0">
                  <c:v>0.18087958974358981</c:v>
                </c:pt>
                <c:pt idx="1">
                  <c:v>0.18254625641025646</c:v>
                </c:pt>
                <c:pt idx="2">
                  <c:v>0.18462958974358981</c:v>
                </c:pt>
                <c:pt idx="3">
                  <c:v>0.18723375641025647</c:v>
                </c:pt>
                <c:pt idx="4">
                  <c:v>0.19048896474358981</c:v>
                </c:pt>
                <c:pt idx="5">
                  <c:v>0.19455797516025641</c:v>
                </c:pt>
                <c:pt idx="6">
                  <c:v>0.19964423818108978</c:v>
                </c:pt>
                <c:pt idx="7">
                  <c:v>0.20600206695713144</c:v>
                </c:pt>
                <c:pt idx="8">
                  <c:v>0.21394935292718353</c:v>
                </c:pt>
                <c:pt idx="9">
                  <c:v>0.2238834603897486</c:v>
                </c:pt>
                <c:pt idx="10">
                  <c:v>0.23630109471795499</c:v>
                </c:pt>
                <c:pt idx="11">
                  <c:v>0.25182313762821296</c:v>
                </c:pt>
                <c:pt idx="12">
                  <c:v>0.27122569126603541</c:v>
                </c:pt>
                <c:pt idx="13">
                  <c:v>0.29547888331331346</c:v>
                </c:pt>
                <c:pt idx="14">
                  <c:v>0.3257953733724111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9EF7-4891-B388-AA51F607164D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Uncompetitive!$BN$36:$BN$50</c:f>
              <c:numCache>
                <c:formatCode>General</c:formatCode>
                <c:ptCount val="15"/>
                <c:pt idx="0">
                  <c:v>0.20776615384615388</c:v>
                </c:pt>
                <c:pt idx="1">
                  <c:v>0.20943282051282058</c:v>
                </c:pt>
                <c:pt idx="2">
                  <c:v>0.21151615384615391</c:v>
                </c:pt>
                <c:pt idx="3">
                  <c:v>0.21412032051282059</c:v>
                </c:pt>
                <c:pt idx="4">
                  <c:v>0.21737552884615391</c:v>
                </c:pt>
                <c:pt idx="5">
                  <c:v>0.22144453926282057</c:v>
                </c:pt>
                <c:pt idx="6">
                  <c:v>0.22653080228365391</c:v>
                </c:pt>
                <c:pt idx="7">
                  <c:v>0.23288863105969554</c:v>
                </c:pt>
                <c:pt idx="8">
                  <c:v>0.24083591702974763</c:v>
                </c:pt>
                <c:pt idx="9">
                  <c:v>0.25077002449231267</c:v>
                </c:pt>
                <c:pt idx="10">
                  <c:v>0.26318765882051909</c:v>
                </c:pt>
                <c:pt idx="11">
                  <c:v>0.27870970173077703</c:v>
                </c:pt>
                <c:pt idx="12">
                  <c:v>0.29811225536859948</c:v>
                </c:pt>
                <c:pt idx="13">
                  <c:v>0.32236544741587764</c:v>
                </c:pt>
                <c:pt idx="14">
                  <c:v>0.35268193747497512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9EF7-4891-B388-AA51F607164D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Uncompetitive!$BO$36:$BO$50</c:f>
              <c:numCache>
                <c:formatCode>General</c:formatCode>
                <c:ptCount val="15"/>
                <c:pt idx="0">
                  <c:v>0.24137435897435905</c:v>
                </c:pt>
                <c:pt idx="1">
                  <c:v>0.24304102564102575</c:v>
                </c:pt>
                <c:pt idx="2">
                  <c:v>0.24512435897435905</c:v>
                </c:pt>
                <c:pt idx="3">
                  <c:v>0.24772852564102571</c:v>
                </c:pt>
                <c:pt idx="4">
                  <c:v>0.25098373397435902</c:v>
                </c:pt>
                <c:pt idx="5">
                  <c:v>0.25505274439102571</c:v>
                </c:pt>
                <c:pt idx="6">
                  <c:v>0.26013900741185908</c:v>
                </c:pt>
                <c:pt idx="7">
                  <c:v>0.26649683618790071</c:v>
                </c:pt>
                <c:pt idx="8">
                  <c:v>0.27444412215795277</c:v>
                </c:pt>
                <c:pt idx="9">
                  <c:v>0.28437822962051784</c:v>
                </c:pt>
                <c:pt idx="10">
                  <c:v>0.2967958639487242</c:v>
                </c:pt>
                <c:pt idx="11">
                  <c:v>0.31231790685898225</c:v>
                </c:pt>
                <c:pt idx="12">
                  <c:v>0.3317204604968047</c:v>
                </c:pt>
                <c:pt idx="13">
                  <c:v>0.3559736525440827</c:v>
                </c:pt>
                <c:pt idx="14">
                  <c:v>0.38629014260318029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9EF7-4891-B388-AA51F607164D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Uncompetitive!$BP$36:$BP$50</c:f>
              <c:numCache>
                <c:formatCode>General</c:formatCode>
                <c:ptCount val="15"/>
                <c:pt idx="0">
                  <c:v>0.28338461538461546</c:v>
                </c:pt>
                <c:pt idx="1">
                  <c:v>0.28505128205128211</c:v>
                </c:pt>
                <c:pt idx="2">
                  <c:v>0.28713461538461543</c:v>
                </c:pt>
                <c:pt idx="3">
                  <c:v>0.28973878205128217</c:v>
                </c:pt>
                <c:pt idx="4">
                  <c:v>0.29299399038461543</c:v>
                </c:pt>
                <c:pt idx="5">
                  <c:v>0.29706300080128212</c:v>
                </c:pt>
                <c:pt idx="6">
                  <c:v>0.30214926382211549</c:v>
                </c:pt>
                <c:pt idx="7">
                  <c:v>0.30850709259815706</c:v>
                </c:pt>
                <c:pt idx="8">
                  <c:v>0.31645437856820918</c:v>
                </c:pt>
                <c:pt idx="9">
                  <c:v>0.32638848603077425</c:v>
                </c:pt>
                <c:pt idx="10">
                  <c:v>0.33880612035898061</c:v>
                </c:pt>
                <c:pt idx="11">
                  <c:v>0.35432816326923872</c:v>
                </c:pt>
                <c:pt idx="12">
                  <c:v>0.37373071690706106</c:v>
                </c:pt>
                <c:pt idx="13">
                  <c:v>0.39798390895433911</c:v>
                </c:pt>
                <c:pt idx="14">
                  <c:v>0.42830039901343675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9EF7-4891-B388-AA51F607164D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Uncompetitive!$BQ$36:$BQ$50</c:f>
              <c:numCache>
                <c:formatCode>General</c:formatCode>
                <c:ptCount val="15"/>
                <c:pt idx="0">
                  <c:v>0.33589743589743587</c:v>
                </c:pt>
                <c:pt idx="1">
                  <c:v>0.33756410256410257</c:v>
                </c:pt>
                <c:pt idx="2">
                  <c:v>0.33964743589743596</c:v>
                </c:pt>
                <c:pt idx="3">
                  <c:v>0.34225160256410259</c:v>
                </c:pt>
                <c:pt idx="4">
                  <c:v>0.34550681089743596</c:v>
                </c:pt>
                <c:pt idx="5">
                  <c:v>0.34957582131410259</c:v>
                </c:pt>
                <c:pt idx="6">
                  <c:v>0.35466208433493596</c:v>
                </c:pt>
                <c:pt idx="7">
                  <c:v>0.36101991311097759</c:v>
                </c:pt>
                <c:pt idx="8">
                  <c:v>0.36896719908102965</c:v>
                </c:pt>
                <c:pt idx="9">
                  <c:v>0.37890130654359472</c:v>
                </c:pt>
                <c:pt idx="10">
                  <c:v>0.39131894087180108</c:v>
                </c:pt>
                <c:pt idx="11">
                  <c:v>0.40684098378205913</c:v>
                </c:pt>
                <c:pt idx="12">
                  <c:v>0.42624353741988147</c:v>
                </c:pt>
                <c:pt idx="13">
                  <c:v>0.45049672946715963</c:v>
                </c:pt>
                <c:pt idx="14">
                  <c:v>0.48081321952625711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9EF7-4891-B388-AA51F607164D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Uncompetitive!$BR$36:$BR$50</c:f>
              <c:numCache>
                <c:formatCode>General</c:formatCode>
                <c:ptCount val="15"/>
                <c:pt idx="0">
                  <c:v>0.40153846153846157</c:v>
                </c:pt>
                <c:pt idx="1">
                  <c:v>0.40320512820512822</c:v>
                </c:pt>
                <c:pt idx="2">
                  <c:v>0.4052884615384616</c:v>
                </c:pt>
                <c:pt idx="3">
                  <c:v>0.40789262820512834</c:v>
                </c:pt>
                <c:pt idx="4">
                  <c:v>0.41114783653846165</c:v>
                </c:pt>
                <c:pt idx="5">
                  <c:v>0.41521684695512823</c:v>
                </c:pt>
                <c:pt idx="6">
                  <c:v>0.42030310997596165</c:v>
                </c:pt>
                <c:pt idx="7">
                  <c:v>0.42666093875200334</c:v>
                </c:pt>
                <c:pt idx="8">
                  <c:v>0.4346082247220554</c:v>
                </c:pt>
                <c:pt idx="9">
                  <c:v>0.44454233218462041</c:v>
                </c:pt>
                <c:pt idx="10">
                  <c:v>0.45695996651282672</c:v>
                </c:pt>
                <c:pt idx="11">
                  <c:v>0.47248200942308477</c:v>
                </c:pt>
                <c:pt idx="12">
                  <c:v>0.49188456306090722</c:v>
                </c:pt>
                <c:pt idx="13">
                  <c:v>0.51613775510818527</c:v>
                </c:pt>
                <c:pt idx="14">
                  <c:v>0.54645424516728291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9EF7-4891-B388-AA51F607164D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Uncompetitive!$BS$36:$BS$50</c:f>
              <c:numCache>
                <c:formatCode>General</c:formatCode>
                <c:ptCount val="15"/>
                <c:pt idx="0">
                  <c:v>0.48358974358974355</c:v>
                </c:pt>
                <c:pt idx="1">
                  <c:v>0.48525641025641031</c:v>
                </c:pt>
                <c:pt idx="2">
                  <c:v>0.48733974358974358</c:v>
                </c:pt>
                <c:pt idx="3">
                  <c:v>0.48994391025641032</c:v>
                </c:pt>
                <c:pt idx="4">
                  <c:v>0.49319911858974363</c:v>
                </c:pt>
                <c:pt idx="5">
                  <c:v>0.49726812900641032</c:v>
                </c:pt>
                <c:pt idx="6">
                  <c:v>0.50235439202724363</c:v>
                </c:pt>
                <c:pt idx="7">
                  <c:v>0.50871222080328538</c:v>
                </c:pt>
                <c:pt idx="8">
                  <c:v>0.51665950677333738</c:v>
                </c:pt>
                <c:pt idx="9">
                  <c:v>0.52659361423590245</c:v>
                </c:pt>
                <c:pt idx="10">
                  <c:v>0.53901124856410876</c:v>
                </c:pt>
                <c:pt idx="11">
                  <c:v>0.55453329147436681</c:v>
                </c:pt>
                <c:pt idx="12">
                  <c:v>0.5739358451121892</c:v>
                </c:pt>
                <c:pt idx="13">
                  <c:v>0.59818903715946714</c:v>
                </c:pt>
                <c:pt idx="14">
                  <c:v>0.62850552721856479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9EF7-4891-B388-AA51F607164D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Uncompetitive!$BT$36:$BT$50</c:f>
              <c:numCache>
                <c:formatCode>General</c:formatCode>
                <c:ptCount val="15"/>
                <c:pt idx="0">
                  <c:v>0.58615384615384603</c:v>
                </c:pt>
                <c:pt idx="1">
                  <c:v>0.58782051282051284</c:v>
                </c:pt>
                <c:pt idx="2">
                  <c:v>0.58990384615384617</c:v>
                </c:pt>
                <c:pt idx="3">
                  <c:v>0.59250801282051269</c:v>
                </c:pt>
                <c:pt idx="4">
                  <c:v>0.59576322115384617</c:v>
                </c:pt>
                <c:pt idx="5">
                  <c:v>0.5998322315705128</c:v>
                </c:pt>
                <c:pt idx="6">
                  <c:v>0.60491849459134606</c:v>
                </c:pt>
                <c:pt idx="7">
                  <c:v>0.6112763233673878</c:v>
                </c:pt>
                <c:pt idx="8">
                  <c:v>0.61922360933743992</c:v>
                </c:pt>
                <c:pt idx="9">
                  <c:v>0.62915771680000498</c:v>
                </c:pt>
                <c:pt idx="10">
                  <c:v>0.6415753511282114</c:v>
                </c:pt>
                <c:pt idx="11">
                  <c:v>0.65709739403846934</c:v>
                </c:pt>
                <c:pt idx="12">
                  <c:v>0.67649994767629174</c:v>
                </c:pt>
                <c:pt idx="13">
                  <c:v>0.70075313972356978</c:v>
                </c:pt>
                <c:pt idx="14">
                  <c:v>0.73106962978266732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9EF7-4891-B388-AA51F6071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Uncompetitive!$AP$69:$BE$69</c:f>
              <c:numCache>
                <c:formatCode>General</c:formatCode>
                <c:ptCount val="16"/>
                <c:pt idx="0">
                  <c:v>7.3333333333333348E-2</c:v>
                </c:pt>
                <c:pt idx="1">
                  <c:v>9.588741800566157E-2</c:v>
                </c:pt>
                <c:pt idx="2">
                  <c:v>0.10152593917374363</c:v>
                </c:pt>
                <c:pt idx="3">
                  <c:v>0.1085740906338462</c:v>
                </c:pt>
                <c:pt idx="4">
                  <c:v>0.11738427995897441</c:v>
                </c:pt>
                <c:pt idx="5">
                  <c:v>0.12839701661538466</c:v>
                </c:pt>
                <c:pt idx="6">
                  <c:v>0.1421629374358975</c:v>
                </c:pt>
                <c:pt idx="7">
                  <c:v>0.15937033846153856</c:v>
                </c:pt>
                <c:pt idx="8">
                  <c:v>0.18087958974358984</c:v>
                </c:pt>
                <c:pt idx="9">
                  <c:v>0.20776615384615396</c:v>
                </c:pt>
                <c:pt idx="10">
                  <c:v>0.2413743589743591</c:v>
                </c:pt>
                <c:pt idx="11">
                  <c:v>0.28338461538461546</c:v>
                </c:pt>
                <c:pt idx="12">
                  <c:v>0.33589743589743598</c:v>
                </c:pt>
                <c:pt idx="13">
                  <c:v>0.40153846153846168</c:v>
                </c:pt>
                <c:pt idx="14">
                  <c:v>0.48358974358974377</c:v>
                </c:pt>
                <c:pt idx="15">
                  <c:v>0.58615384615384625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45-4399-AB17-947129210C7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Uncompetitive!$AP$70:$BE$70</c:f>
              <c:numCache>
                <c:formatCode>General</c:formatCode>
                <c:ptCount val="16"/>
                <c:pt idx="0">
                  <c:v>7.5000000000000011E-2</c:v>
                </c:pt>
                <c:pt idx="1">
                  <c:v>9.7554084672328234E-2</c:v>
                </c:pt>
                <c:pt idx="2">
                  <c:v>0.10319260584041028</c:v>
                </c:pt>
                <c:pt idx="3">
                  <c:v>0.11024075730051285</c:v>
                </c:pt>
                <c:pt idx="4">
                  <c:v>0.11905094662564106</c:v>
                </c:pt>
                <c:pt idx="5">
                  <c:v>0.13006368328205134</c:v>
                </c:pt>
                <c:pt idx="6">
                  <c:v>0.14382960410256415</c:v>
                </c:pt>
                <c:pt idx="7">
                  <c:v>0.16103700512820518</c:v>
                </c:pt>
                <c:pt idx="8">
                  <c:v>0.18254625641025649</c:v>
                </c:pt>
                <c:pt idx="9">
                  <c:v>0.20943282051282064</c:v>
                </c:pt>
                <c:pt idx="10">
                  <c:v>0.24304102564102575</c:v>
                </c:pt>
                <c:pt idx="11">
                  <c:v>0.28505128205128216</c:v>
                </c:pt>
                <c:pt idx="12">
                  <c:v>0.33756410256410263</c:v>
                </c:pt>
                <c:pt idx="13">
                  <c:v>0.40320512820512827</c:v>
                </c:pt>
                <c:pt idx="14">
                  <c:v>0.48525641025641031</c:v>
                </c:pt>
                <c:pt idx="15">
                  <c:v>0.58782051282051284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445-4399-AB17-947129210C7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Uncompetitive!$AP$71:$BE$71</c:f>
              <c:numCache>
                <c:formatCode>General</c:formatCode>
                <c:ptCount val="16"/>
                <c:pt idx="0">
                  <c:v>7.7083333333333351E-2</c:v>
                </c:pt>
                <c:pt idx="1">
                  <c:v>9.9637418005661574E-2</c:v>
                </c:pt>
                <c:pt idx="2">
                  <c:v>0.1052759391737436</c:v>
                </c:pt>
                <c:pt idx="3">
                  <c:v>0.11232409063384619</c:v>
                </c:pt>
                <c:pt idx="4">
                  <c:v>0.12113427995897438</c:v>
                </c:pt>
                <c:pt idx="5">
                  <c:v>0.13214701661538467</c:v>
                </c:pt>
                <c:pt idx="6">
                  <c:v>0.14591293743589751</c:v>
                </c:pt>
                <c:pt idx="7">
                  <c:v>0.16312033846153853</c:v>
                </c:pt>
                <c:pt idx="8">
                  <c:v>0.18462958974358981</c:v>
                </c:pt>
                <c:pt idx="9">
                  <c:v>0.21151615384615394</c:v>
                </c:pt>
                <c:pt idx="10">
                  <c:v>0.24512435897435911</c:v>
                </c:pt>
                <c:pt idx="11">
                  <c:v>0.28713461538461549</c:v>
                </c:pt>
                <c:pt idx="12">
                  <c:v>0.33964743589743601</c:v>
                </c:pt>
                <c:pt idx="13">
                  <c:v>0.40528846153846176</c:v>
                </c:pt>
                <c:pt idx="14">
                  <c:v>0.48733974358974369</c:v>
                </c:pt>
                <c:pt idx="15">
                  <c:v>0.58990384615384617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445-4399-AB17-947129210C7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Uncompetitive!$AP$72:$BE$72</c:f>
              <c:numCache>
                <c:formatCode>General</c:formatCode>
                <c:ptCount val="16"/>
                <c:pt idx="0">
                  <c:v>7.9687500000000008E-2</c:v>
                </c:pt>
                <c:pt idx="1">
                  <c:v>0.10224158467232825</c:v>
                </c:pt>
                <c:pt idx="2">
                  <c:v>0.1078801058404103</c:v>
                </c:pt>
                <c:pt idx="3">
                  <c:v>0.11492825730051286</c:v>
                </c:pt>
                <c:pt idx="4">
                  <c:v>0.12373844662564108</c:v>
                </c:pt>
                <c:pt idx="5">
                  <c:v>0.13475118328205135</c:v>
                </c:pt>
                <c:pt idx="6">
                  <c:v>0.14851710410256419</c:v>
                </c:pt>
                <c:pt idx="7">
                  <c:v>0.16572450512820519</c:v>
                </c:pt>
                <c:pt idx="8">
                  <c:v>0.1872337564102565</c:v>
                </c:pt>
                <c:pt idx="9">
                  <c:v>0.21412032051282059</c:v>
                </c:pt>
                <c:pt idx="10">
                  <c:v>0.24772852564102577</c:v>
                </c:pt>
                <c:pt idx="11">
                  <c:v>0.28973878205128223</c:v>
                </c:pt>
                <c:pt idx="12">
                  <c:v>0.3422516025641027</c:v>
                </c:pt>
                <c:pt idx="13">
                  <c:v>0.40789262820512845</c:v>
                </c:pt>
                <c:pt idx="14">
                  <c:v>0.48994391025641043</c:v>
                </c:pt>
                <c:pt idx="15">
                  <c:v>0.59250801282051291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445-4399-AB17-947129210C7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Uncompetitive!$AP$73:$BE$73</c:f>
              <c:numCache>
                <c:formatCode>General</c:formatCode>
                <c:ptCount val="16"/>
                <c:pt idx="0">
                  <c:v>8.2942708333333337E-2</c:v>
                </c:pt>
                <c:pt idx="1">
                  <c:v>0.10549679300566157</c:v>
                </c:pt>
                <c:pt idx="2">
                  <c:v>0.11113531417374364</c:v>
                </c:pt>
                <c:pt idx="3">
                  <c:v>0.1181834656338462</c:v>
                </c:pt>
                <c:pt idx="4">
                  <c:v>0.12699365495897441</c:v>
                </c:pt>
                <c:pt idx="5">
                  <c:v>0.13800639161538467</c:v>
                </c:pt>
                <c:pt idx="6">
                  <c:v>0.15177231243589753</c:v>
                </c:pt>
                <c:pt idx="7">
                  <c:v>0.16897971346153853</c:v>
                </c:pt>
                <c:pt idx="8">
                  <c:v>0.19048896474358984</c:v>
                </c:pt>
                <c:pt idx="9">
                  <c:v>0.21737552884615396</c:v>
                </c:pt>
                <c:pt idx="10">
                  <c:v>0.25098373397435908</c:v>
                </c:pt>
                <c:pt idx="11">
                  <c:v>0.29299399038461549</c:v>
                </c:pt>
                <c:pt idx="12">
                  <c:v>0.34550681089743607</c:v>
                </c:pt>
                <c:pt idx="13">
                  <c:v>0.41114783653846176</c:v>
                </c:pt>
                <c:pt idx="14">
                  <c:v>0.4931991185897438</c:v>
                </c:pt>
                <c:pt idx="15">
                  <c:v>0.59576322115384639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445-4399-AB17-947129210C7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Uncompetitive!$AP$74:$BE$74</c:f>
              <c:numCache>
                <c:formatCode>General</c:formatCode>
                <c:ptCount val="16"/>
                <c:pt idx="0">
                  <c:v>8.7011718750000008E-2</c:v>
                </c:pt>
                <c:pt idx="1">
                  <c:v>0.1095658034223282</c:v>
                </c:pt>
                <c:pt idx="2">
                  <c:v>0.11520432459041027</c:v>
                </c:pt>
                <c:pt idx="3">
                  <c:v>0.12225247605051286</c:v>
                </c:pt>
                <c:pt idx="4">
                  <c:v>0.13106266537564107</c:v>
                </c:pt>
                <c:pt idx="5">
                  <c:v>0.14207540203205132</c:v>
                </c:pt>
                <c:pt idx="6">
                  <c:v>0.15584132285256416</c:v>
                </c:pt>
                <c:pt idx="7">
                  <c:v>0.17304872387820519</c:v>
                </c:pt>
                <c:pt idx="8">
                  <c:v>0.19455797516025647</c:v>
                </c:pt>
                <c:pt idx="9">
                  <c:v>0.22144453926282057</c:v>
                </c:pt>
                <c:pt idx="10">
                  <c:v>0.25505274439102571</c:v>
                </c:pt>
                <c:pt idx="11">
                  <c:v>0.29706300080128212</c:v>
                </c:pt>
                <c:pt idx="12">
                  <c:v>0.34957582131410259</c:v>
                </c:pt>
                <c:pt idx="13">
                  <c:v>0.41521684695512834</c:v>
                </c:pt>
                <c:pt idx="14">
                  <c:v>0.49726812900641032</c:v>
                </c:pt>
                <c:pt idx="15">
                  <c:v>0.59983223157051291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445-4399-AB17-947129210C7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Uncompetitive!$AP$75:$BE$75</c:f>
              <c:numCache>
                <c:formatCode>General</c:formatCode>
                <c:ptCount val="16"/>
                <c:pt idx="0">
                  <c:v>9.2097981770833351E-2</c:v>
                </c:pt>
                <c:pt idx="1">
                  <c:v>0.11465206644316159</c:v>
                </c:pt>
                <c:pt idx="2">
                  <c:v>0.12029058761124362</c:v>
                </c:pt>
                <c:pt idx="3">
                  <c:v>0.12733873907134619</c:v>
                </c:pt>
                <c:pt idx="4">
                  <c:v>0.13614892839647438</c:v>
                </c:pt>
                <c:pt idx="5">
                  <c:v>0.14716166505288467</c:v>
                </c:pt>
                <c:pt idx="6">
                  <c:v>0.16092758587339751</c:v>
                </c:pt>
                <c:pt idx="7">
                  <c:v>0.17813498689903853</c:v>
                </c:pt>
                <c:pt idx="8">
                  <c:v>0.19964423818108984</c:v>
                </c:pt>
                <c:pt idx="9">
                  <c:v>0.22653080228365394</c:v>
                </c:pt>
                <c:pt idx="10">
                  <c:v>0.26013900741185908</c:v>
                </c:pt>
                <c:pt idx="11">
                  <c:v>0.30214926382211549</c:v>
                </c:pt>
                <c:pt idx="12">
                  <c:v>0.35466208433493601</c:v>
                </c:pt>
                <c:pt idx="13">
                  <c:v>0.42030310997596165</c:v>
                </c:pt>
                <c:pt idx="14">
                  <c:v>0.50235439202724375</c:v>
                </c:pt>
                <c:pt idx="15">
                  <c:v>0.60491849459134617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445-4399-AB17-947129210C7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Uncompetitive!$AP$76:$BE$76</c:f>
              <c:numCache>
                <c:formatCode>General</c:formatCode>
                <c:ptCount val="16"/>
                <c:pt idx="0">
                  <c:v>9.8455810546874994E-2</c:v>
                </c:pt>
                <c:pt idx="1">
                  <c:v>0.12100989521920323</c:v>
                </c:pt>
                <c:pt idx="2">
                  <c:v>0.12664841638728527</c:v>
                </c:pt>
                <c:pt idx="3">
                  <c:v>0.13369656784738784</c:v>
                </c:pt>
                <c:pt idx="4">
                  <c:v>0.14250675717251604</c:v>
                </c:pt>
                <c:pt idx="5">
                  <c:v>0.15351949382892632</c:v>
                </c:pt>
                <c:pt idx="6">
                  <c:v>0.16728541464943913</c:v>
                </c:pt>
                <c:pt idx="7">
                  <c:v>0.18449281567508016</c:v>
                </c:pt>
                <c:pt idx="8">
                  <c:v>0.20600206695713147</c:v>
                </c:pt>
                <c:pt idx="9">
                  <c:v>0.23288863105969557</c:v>
                </c:pt>
                <c:pt idx="10">
                  <c:v>0.26649683618790077</c:v>
                </c:pt>
                <c:pt idx="11">
                  <c:v>0.30850709259815712</c:v>
                </c:pt>
                <c:pt idx="12">
                  <c:v>0.36101991311097759</c:v>
                </c:pt>
                <c:pt idx="13">
                  <c:v>0.42666093875200334</c:v>
                </c:pt>
                <c:pt idx="14">
                  <c:v>0.50871222080328538</c:v>
                </c:pt>
                <c:pt idx="15">
                  <c:v>0.6112763233673878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445-4399-AB17-947129210C7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Uncompetitive!$AP$77:$BE$77</c:f>
              <c:numCache>
                <c:formatCode>General</c:formatCode>
                <c:ptCount val="16"/>
                <c:pt idx="0">
                  <c:v>0.10640309651692707</c:v>
                </c:pt>
                <c:pt idx="1">
                  <c:v>0.12895718118925531</c:v>
                </c:pt>
                <c:pt idx="2">
                  <c:v>0.13459570235733737</c:v>
                </c:pt>
                <c:pt idx="3">
                  <c:v>0.14164385381743994</c:v>
                </c:pt>
                <c:pt idx="4">
                  <c:v>0.15045404314256816</c:v>
                </c:pt>
                <c:pt idx="5">
                  <c:v>0.16146677979897842</c:v>
                </c:pt>
                <c:pt idx="6">
                  <c:v>0.17523270061949123</c:v>
                </c:pt>
                <c:pt idx="7">
                  <c:v>0.19244010164513226</c:v>
                </c:pt>
                <c:pt idx="8">
                  <c:v>0.21394935292718353</c:v>
                </c:pt>
                <c:pt idx="9">
                  <c:v>0.24083591702974769</c:v>
                </c:pt>
                <c:pt idx="10">
                  <c:v>0.27444412215795283</c:v>
                </c:pt>
                <c:pt idx="11">
                  <c:v>0.31645437856820924</c:v>
                </c:pt>
                <c:pt idx="12">
                  <c:v>0.36896719908102971</c:v>
                </c:pt>
                <c:pt idx="13">
                  <c:v>0.4346082247220554</c:v>
                </c:pt>
                <c:pt idx="14">
                  <c:v>0.51665950677333738</c:v>
                </c:pt>
                <c:pt idx="15">
                  <c:v>0.61922360933743992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445-4399-AB17-947129210C7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Uncompetitive!$AP$78:$BE$78</c:f>
              <c:numCache>
                <c:formatCode>General</c:formatCode>
                <c:ptCount val="16"/>
                <c:pt idx="0">
                  <c:v>0.11633720397949218</c:v>
                </c:pt>
                <c:pt idx="1">
                  <c:v>0.13889128865182043</c:v>
                </c:pt>
                <c:pt idx="2">
                  <c:v>0.14452980981990246</c:v>
                </c:pt>
                <c:pt idx="3">
                  <c:v>0.15157796128000503</c:v>
                </c:pt>
                <c:pt idx="4">
                  <c:v>0.16038815060513326</c:v>
                </c:pt>
                <c:pt idx="5">
                  <c:v>0.17140088726154354</c:v>
                </c:pt>
                <c:pt idx="6">
                  <c:v>0.18516680808205638</c:v>
                </c:pt>
                <c:pt idx="7">
                  <c:v>0.20237420910769741</c:v>
                </c:pt>
                <c:pt idx="8">
                  <c:v>0.22388346038974868</c:v>
                </c:pt>
                <c:pt idx="9">
                  <c:v>0.25077002449231278</c:v>
                </c:pt>
                <c:pt idx="10">
                  <c:v>0.28437822962051795</c:v>
                </c:pt>
                <c:pt idx="11">
                  <c:v>0.32638848603077436</c:v>
                </c:pt>
                <c:pt idx="12">
                  <c:v>0.37890130654359483</c:v>
                </c:pt>
                <c:pt idx="13">
                  <c:v>0.44454233218462058</c:v>
                </c:pt>
                <c:pt idx="14">
                  <c:v>0.52659361423590267</c:v>
                </c:pt>
                <c:pt idx="15">
                  <c:v>0.6291577168000051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445-4399-AB17-947129210C7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Uncompetitive!$AP$79:$BE$79</c:f>
              <c:numCache>
                <c:formatCode>General</c:formatCode>
                <c:ptCount val="16"/>
                <c:pt idx="0">
                  <c:v>0.12875483830769854</c:v>
                </c:pt>
                <c:pt idx="1">
                  <c:v>0.15130892298002677</c:v>
                </c:pt>
                <c:pt idx="2">
                  <c:v>0.15694744414810882</c:v>
                </c:pt>
                <c:pt idx="3">
                  <c:v>0.16399559560821139</c:v>
                </c:pt>
                <c:pt idx="4">
                  <c:v>0.17280578493333962</c:v>
                </c:pt>
                <c:pt idx="5">
                  <c:v>0.18381852158974987</c:v>
                </c:pt>
                <c:pt idx="6">
                  <c:v>0.19758444241026271</c:v>
                </c:pt>
                <c:pt idx="7">
                  <c:v>0.21479184343590377</c:v>
                </c:pt>
                <c:pt idx="8">
                  <c:v>0.23630109471795505</c:v>
                </c:pt>
                <c:pt idx="9">
                  <c:v>0.26318765882051914</c:v>
                </c:pt>
                <c:pt idx="10">
                  <c:v>0.29679586394872431</c:v>
                </c:pt>
                <c:pt idx="11">
                  <c:v>0.33880612035898072</c:v>
                </c:pt>
                <c:pt idx="12">
                  <c:v>0.39131894087180119</c:v>
                </c:pt>
                <c:pt idx="13">
                  <c:v>0.45695996651282694</c:v>
                </c:pt>
                <c:pt idx="14">
                  <c:v>0.53901124856410898</c:v>
                </c:pt>
                <c:pt idx="15">
                  <c:v>0.6415753511282114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445-4399-AB17-947129210C7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Uncompetitive!$AP$80:$BE$80</c:f>
              <c:numCache>
                <c:formatCode>General</c:formatCode>
                <c:ptCount val="16"/>
                <c:pt idx="0">
                  <c:v>0.14427688121795651</c:v>
                </c:pt>
                <c:pt idx="1">
                  <c:v>0.16683096589028476</c:v>
                </c:pt>
                <c:pt idx="2">
                  <c:v>0.17246948705836679</c:v>
                </c:pt>
                <c:pt idx="3">
                  <c:v>0.17951763851846936</c:v>
                </c:pt>
                <c:pt idx="4">
                  <c:v>0.18832782784359758</c:v>
                </c:pt>
                <c:pt idx="5">
                  <c:v>0.19934056450000781</c:v>
                </c:pt>
                <c:pt idx="6">
                  <c:v>0.21310648532052071</c:v>
                </c:pt>
                <c:pt idx="7">
                  <c:v>0.23031388634616168</c:v>
                </c:pt>
                <c:pt idx="8">
                  <c:v>0.25182313762821296</c:v>
                </c:pt>
                <c:pt idx="9">
                  <c:v>0.27870970173077708</c:v>
                </c:pt>
                <c:pt idx="10">
                  <c:v>0.31231790685898225</c:v>
                </c:pt>
                <c:pt idx="11">
                  <c:v>0.35432816326923872</c:v>
                </c:pt>
                <c:pt idx="12">
                  <c:v>0.40684098378205913</c:v>
                </c:pt>
                <c:pt idx="13">
                  <c:v>0.47248200942308488</c:v>
                </c:pt>
                <c:pt idx="14">
                  <c:v>0.55453329147436692</c:v>
                </c:pt>
                <c:pt idx="15">
                  <c:v>0.65709739403846945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445-4399-AB17-947129210C7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Uncompetitive!$AP$81:$BF$81</c:f>
              <c:numCache>
                <c:formatCode>General</c:formatCode>
                <c:ptCount val="17"/>
                <c:pt idx="0">
                  <c:v>0.16367943485577896</c:v>
                </c:pt>
                <c:pt idx="1">
                  <c:v>0.18623351952810718</c:v>
                </c:pt>
                <c:pt idx="2">
                  <c:v>0.19187204069618921</c:v>
                </c:pt>
                <c:pt idx="3">
                  <c:v>0.19892019215629178</c:v>
                </c:pt>
                <c:pt idx="4">
                  <c:v>0.20773038148142001</c:v>
                </c:pt>
                <c:pt idx="5">
                  <c:v>0.21874311813783032</c:v>
                </c:pt>
                <c:pt idx="6">
                  <c:v>0.23250903895834313</c:v>
                </c:pt>
                <c:pt idx="7">
                  <c:v>0.2497164399839841</c:v>
                </c:pt>
                <c:pt idx="8">
                  <c:v>0.27122569126603546</c:v>
                </c:pt>
                <c:pt idx="9">
                  <c:v>0.29811225536859959</c:v>
                </c:pt>
                <c:pt idx="10">
                  <c:v>0.3317204604968047</c:v>
                </c:pt>
                <c:pt idx="11">
                  <c:v>0.37373071690706111</c:v>
                </c:pt>
                <c:pt idx="12">
                  <c:v>0.42624353741988152</c:v>
                </c:pt>
                <c:pt idx="13">
                  <c:v>0.49188456306090722</c:v>
                </c:pt>
                <c:pt idx="14">
                  <c:v>0.57393584511218931</c:v>
                </c:pt>
                <c:pt idx="15">
                  <c:v>0.67649994767629185</c:v>
                </c:pt>
                <c:pt idx="16">
                  <c:v>0.16367943485577896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445-4399-AB17-947129210C7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Uncompetitive!$AP$82:$BE$82</c:f>
              <c:numCache>
                <c:formatCode>General</c:formatCode>
                <c:ptCount val="16"/>
                <c:pt idx="0">
                  <c:v>0.18793262690305698</c:v>
                </c:pt>
                <c:pt idx="1">
                  <c:v>0.2104867115753852</c:v>
                </c:pt>
                <c:pt idx="2">
                  <c:v>0.21612523274346732</c:v>
                </c:pt>
                <c:pt idx="3">
                  <c:v>0.22317338420356989</c:v>
                </c:pt>
                <c:pt idx="4">
                  <c:v>0.23198357352869808</c:v>
                </c:pt>
                <c:pt idx="5">
                  <c:v>0.24299631018510831</c:v>
                </c:pt>
                <c:pt idx="6">
                  <c:v>0.25676223100562118</c:v>
                </c:pt>
                <c:pt idx="7">
                  <c:v>0.27396963203126223</c:v>
                </c:pt>
                <c:pt idx="8">
                  <c:v>0.29547888331331351</c:v>
                </c:pt>
                <c:pt idx="9">
                  <c:v>0.32236544741587764</c:v>
                </c:pt>
                <c:pt idx="10">
                  <c:v>0.35597365254408281</c:v>
                </c:pt>
                <c:pt idx="11">
                  <c:v>0.39798390895433922</c:v>
                </c:pt>
                <c:pt idx="12">
                  <c:v>0.45049672946715968</c:v>
                </c:pt>
                <c:pt idx="13">
                  <c:v>0.51613775510818538</c:v>
                </c:pt>
                <c:pt idx="14">
                  <c:v>0.59818903715946736</c:v>
                </c:pt>
                <c:pt idx="15">
                  <c:v>0.7007531397235699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445-4399-AB17-947129210C7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Uncompetitive!$AP$83:$BE$83</c:f>
              <c:numCache>
                <c:formatCode>General</c:formatCode>
                <c:ptCount val="16"/>
                <c:pt idx="0">
                  <c:v>0.21824911696215457</c:v>
                </c:pt>
                <c:pt idx="1">
                  <c:v>0.24080320163448282</c:v>
                </c:pt>
                <c:pt idx="2">
                  <c:v>0.24644172280256482</c:v>
                </c:pt>
                <c:pt idx="3">
                  <c:v>0.25348987426266739</c:v>
                </c:pt>
                <c:pt idx="4">
                  <c:v>0.26230006358779562</c:v>
                </c:pt>
                <c:pt idx="5">
                  <c:v>0.2733128002442059</c:v>
                </c:pt>
                <c:pt idx="6">
                  <c:v>0.28707872106471871</c:v>
                </c:pt>
                <c:pt idx="7">
                  <c:v>0.30428612209035977</c:v>
                </c:pt>
                <c:pt idx="8">
                  <c:v>0.32579537337241105</c:v>
                </c:pt>
                <c:pt idx="9">
                  <c:v>0.35268193747497512</c:v>
                </c:pt>
                <c:pt idx="10">
                  <c:v>0.38629014260318029</c:v>
                </c:pt>
                <c:pt idx="11">
                  <c:v>0.42830039901343675</c:v>
                </c:pt>
                <c:pt idx="12">
                  <c:v>0.48081321952625722</c:v>
                </c:pt>
                <c:pt idx="13">
                  <c:v>0.54645424516728291</c:v>
                </c:pt>
                <c:pt idx="14">
                  <c:v>0.6285055272185649</c:v>
                </c:pt>
                <c:pt idx="15">
                  <c:v>0.73106962978266743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445-4399-AB17-947129210C72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Uncompetitive!$BF$69:$BU$69</c:f>
              <c:numCache>
                <c:formatCode>General</c:formatCode>
                <c:ptCount val="16"/>
                <c:pt idx="0">
                  <c:v>7.3333333333333348E-2</c:v>
                </c:pt>
                <c:pt idx="1">
                  <c:v>9.5887418005661557E-2</c:v>
                </c:pt>
                <c:pt idx="2">
                  <c:v>0.10152593917374363</c:v>
                </c:pt>
                <c:pt idx="3">
                  <c:v>0.1085740906338462</c:v>
                </c:pt>
                <c:pt idx="4">
                  <c:v>0.11738427995897438</c:v>
                </c:pt>
                <c:pt idx="5">
                  <c:v>0.12839701661538466</c:v>
                </c:pt>
                <c:pt idx="6">
                  <c:v>0.1421629374358975</c:v>
                </c:pt>
                <c:pt idx="7">
                  <c:v>0.1593703384615385</c:v>
                </c:pt>
                <c:pt idx="8">
                  <c:v>0.18087958974358981</c:v>
                </c:pt>
                <c:pt idx="9">
                  <c:v>0.20776615384615388</c:v>
                </c:pt>
                <c:pt idx="10">
                  <c:v>0.24137435897435905</c:v>
                </c:pt>
                <c:pt idx="11">
                  <c:v>0.28338461538461546</c:v>
                </c:pt>
                <c:pt idx="12">
                  <c:v>0.33589743589743587</c:v>
                </c:pt>
                <c:pt idx="13">
                  <c:v>0.40153846153846157</c:v>
                </c:pt>
                <c:pt idx="14">
                  <c:v>0.48358974358974355</c:v>
                </c:pt>
                <c:pt idx="15">
                  <c:v>0.58615384615384603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F445-4399-AB17-947129210C7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Uncompetitive!$BF$70:$BU$70</c:f>
              <c:numCache>
                <c:formatCode>General</c:formatCode>
                <c:ptCount val="16"/>
                <c:pt idx="0">
                  <c:v>7.5000000000000011E-2</c:v>
                </c:pt>
                <c:pt idx="1">
                  <c:v>9.7554084672328234E-2</c:v>
                </c:pt>
                <c:pt idx="2">
                  <c:v>0.10319260584041028</c:v>
                </c:pt>
                <c:pt idx="3">
                  <c:v>0.11024075730051287</c:v>
                </c:pt>
                <c:pt idx="4">
                  <c:v>0.11905094662564106</c:v>
                </c:pt>
                <c:pt idx="5">
                  <c:v>0.13006368328205134</c:v>
                </c:pt>
                <c:pt idx="6">
                  <c:v>0.14382960410256415</c:v>
                </c:pt>
                <c:pt idx="7">
                  <c:v>0.16103700512820518</c:v>
                </c:pt>
                <c:pt idx="8">
                  <c:v>0.18254625641025646</c:v>
                </c:pt>
                <c:pt idx="9">
                  <c:v>0.20943282051282058</c:v>
                </c:pt>
                <c:pt idx="10">
                  <c:v>0.24304102564102575</c:v>
                </c:pt>
                <c:pt idx="11">
                  <c:v>0.28505128205128211</c:v>
                </c:pt>
                <c:pt idx="12">
                  <c:v>0.33756410256410257</c:v>
                </c:pt>
                <c:pt idx="13">
                  <c:v>0.40320512820512822</c:v>
                </c:pt>
                <c:pt idx="14">
                  <c:v>0.48525641025641031</c:v>
                </c:pt>
                <c:pt idx="15">
                  <c:v>0.58782051282051284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F445-4399-AB17-947129210C7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Uncompetitive!$BF$71:$BU$71</c:f>
              <c:numCache>
                <c:formatCode>General</c:formatCode>
                <c:ptCount val="16"/>
                <c:pt idx="0">
                  <c:v>7.7083333333333323E-2</c:v>
                </c:pt>
                <c:pt idx="1">
                  <c:v>9.963741800566156E-2</c:v>
                </c:pt>
                <c:pt idx="2">
                  <c:v>0.10527593917374363</c:v>
                </c:pt>
                <c:pt idx="3">
                  <c:v>0.11232409063384619</c:v>
                </c:pt>
                <c:pt idx="4">
                  <c:v>0.12113427995897438</c:v>
                </c:pt>
                <c:pt idx="5">
                  <c:v>0.13214701661538467</c:v>
                </c:pt>
                <c:pt idx="6">
                  <c:v>0.14591293743589751</c:v>
                </c:pt>
                <c:pt idx="7">
                  <c:v>0.16312033846153853</c:v>
                </c:pt>
                <c:pt idx="8">
                  <c:v>0.18462958974358981</c:v>
                </c:pt>
                <c:pt idx="9">
                  <c:v>0.21151615384615391</c:v>
                </c:pt>
                <c:pt idx="10">
                  <c:v>0.24512435897435905</c:v>
                </c:pt>
                <c:pt idx="11">
                  <c:v>0.28713461538461543</c:v>
                </c:pt>
                <c:pt idx="12">
                  <c:v>0.33964743589743596</c:v>
                </c:pt>
                <c:pt idx="13">
                  <c:v>0.4052884615384616</c:v>
                </c:pt>
                <c:pt idx="14">
                  <c:v>0.48733974358974358</c:v>
                </c:pt>
                <c:pt idx="15">
                  <c:v>0.58990384615384617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F445-4399-AB17-947129210C7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Uncompetitive!$BF$72:$BU$72</c:f>
              <c:numCache>
                <c:formatCode>General</c:formatCode>
                <c:ptCount val="16"/>
                <c:pt idx="0">
                  <c:v>7.9687499999999994E-2</c:v>
                </c:pt>
                <c:pt idx="1">
                  <c:v>0.10224158467232822</c:v>
                </c:pt>
                <c:pt idx="2">
                  <c:v>0.10788010584041027</c:v>
                </c:pt>
                <c:pt idx="3">
                  <c:v>0.11492825730051283</c:v>
                </c:pt>
                <c:pt idx="4">
                  <c:v>0.12373844662564105</c:v>
                </c:pt>
                <c:pt idx="5">
                  <c:v>0.13475118328205135</c:v>
                </c:pt>
                <c:pt idx="6">
                  <c:v>0.14851710410256416</c:v>
                </c:pt>
                <c:pt idx="7">
                  <c:v>0.16572450512820519</c:v>
                </c:pt>
                <c:pt idx="8">
                  <c:v>0.18723375641025647</c:v>
                </c:pt>
                <c:pt idx="9">
                  <c:v>0.21412032051282059</c:v>
                </c:pt>
                <c:pt idx="10">
                  <c:v>0.24772852564102571</c:v>
                </c:pt>
                <c:pt idx="11">
                  <c:v>0.28973878205128217</c:v>
                </c:pt>
                <c:pt idx="12">
                  <c:v>0.34225160256410259</c:v>
                </c:pt>
                <c:pt idx="13">
                  <c:v>0.40789262820512834</c:v>
                </c:pt>
                <c:pt idx="14">
                  <c:v>0.48994391025641032</c:v>
                </c:pt>
                <c:pt idx="15">
                  <c:v>0.59250801282051269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F445-4399-AB17-947129210C7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Uncompetitive!$BF$73:$BU$73</c:f>
              <c:numCache>
                <c:formatCode>General</c:formatCode>
                <c:ptCount val="16"/>
                <c:pt idx="0">
                  <c:v>8.2942708333333337E-2</c:v>
                </c:pt>
                <c:pt idx="1">
                  <c:v>0.10549679300566155</c:v>
                </c:pt>
                <c:pt idx="2">
                  <c:v>0.1111353141737436</c:v>
                </c:pt>
                <c:pt idx="3">
                  <c:v>0.11818346563384617</c:v>
                </c:pt>
                <c:pt idx="4">
                  <c:v>0.12699365495897438</c:v>
                </c:pt>
                <c:pt idx="5">
                  <c:v>0.13800639161538464</c:v>
                </c:pt>
                <c:pt idx="6">
                  <c:v>0.15177231243589745</c:v>
                </c:pt>
                <c:pt idx="7">
                  <c:v>0.16897971346153851</c:v>
                </c:pt>
                <c:pt idx="8">
                  <c:v>0.19048896474358981</c:v>
                </c:pt>
                <c:pt idx="9">
                  <c:v>0.21737552884615391</c:v>
                </c:pt>
                <c:pt idx="10">
                  <c:v>0.25098373397435902</c:v>
                </c:pt>
                <c:pt idx="11">
                  <c:v>0.29299399038461543</c:v>
                </c:pt>
                <c:pt idx="12">
                  <c:v>0.34550681089743596</c:v>
                </c:pt>
                <c:pt idx="13">
                  <c:v>0.41114783653846165</c:v>
                </c:pt>
                <c:pt idx="14">
                  <c:v>0.49319911858974363</c:v>
                </c:pt>
                <c:pt idx="15">
                  <c:v>0.59576322115384617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F445-4399-AB17-947129210C7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Uncompetitive!$BF$74:$BU$74</c:f>
              <c:numCache>
                <c:formatCode>General</c:formatCode>
                <c:ptCount val="16"/>
                <c:pt idx="0">
                  <c:v>8.7011718749999994E-2</c:v>
                </c:pt>
                <c:pt idx="1">
                  <c:v>0.1095658034223282</c:v>
                </c:pt>
                <c:pt idx="2">
                  <c:v>0.11520432459041027</c:v>
                </c:pt>
                <c:pt idx="3">
                  <c:v>0.12225247605051283</c:v>
                </c:pt>
                <c:pt idx="4">
                  <c:v>0.13106266537564104</c:v>
                </c:pt>
                <c:pt idx="5">
                  <c:v>0.1420754020320513</c:v>
                </c:pt>
                <c:pt idx="6">
                  <c:v>0.15584132285256411</c:v>
                </c:pt>
                <c:pt idx="7">
                  <c:v>0.17304872387820516</c:v>
                </c:pt>
                <c:pt idx="8">
                  <c:v>0.19455797516025641</c:v>
                </c:pt>
                <c:pt idx="9">
                  <c:v>0.22144453926282057</c:v>
                </c:pt>
                <c:pt idx="10">
                  <c:v>0.25505274439102571</c:v>
                </c:pt>
                <c:pt idx="11">
                  <c:v>0.29706300080128212</c:v>
                </c:pt>
                <c:pt idx="12">
                  <c:v>0.34957582131410259</c:v>
                </c:pt>
                <c:pt idx="13">
                  <c:v>0.41521684695512823</c:v>
                </c:pt>
                <c:pt idx="14">
                  <c:v>0.49726812900641032</c:v>
                </c:pt>
                <c:pt idx="15">
                  <c:v>0.5998322315705128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F445-4399-AB17-947129210C7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Uncompetitive!$BF$75:$BU$75</c:f>
              <c:numCache>
                <c:formatCode>General</c:formatCode>
                <c:ptCount val="16"/>
                <c:pt idx="0">
                  <c:v>9.2097981770833337E-2</c:v>
                </c:pt>
                <c:pt idx="1">
                  <c:v>0.11465206644316153</c:v>
                </c:pt>
                <c:pt idx="2">
                  <c:v>0.12029058761124362</c:v>
                </c:pt>
                <c:pt idx="3">
                  <c:v>0.12733873907134616</c:v>
                </c:pt>
                <c:pt idx="4">
                  <c:v>0.13614892839647438</c:v>
                </c:pt>
                <c:pt idx="5">
                  <c:v>0.14716166505288464</c:v>
                </c:pt>
                <c:pt idx="6">
                  <c:v>0.16092758587339748</c:v>
                </c:pt>
                <c:pt idx="7">
                  <c:v>0.17813498689903851</c:v>
                </c:pt>
                <c:pt idx="8">
                  <c:v>0.19964423818108978</c:v>
                </c:pt>
                <c:pt idx="9">
                  <c:v>0.22653080228365391</c:v>
                </c:pt>
                <c:pt idx="10">
                  <c:v>0.26013900741185908</c:v>
                </c:pt>
                <c:pt idx="11">
                  <c:v>0.30214926382211549</c:v>
                </c:pt>
                <c:pt idx="12">
                  <c:v>0.35466208433493596</c:v>
                </c:pt>
                <c:pt idx="13">
                  <c:v>0.42030310997596165</c:v>
                </c:pt>
                <c:pt idx="14">
                  <c:v>0.50235439202724363</c:v>
                </c:pt>
                <c:pt idx="15">
                  <c:v>0.60491849459134606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F445-4399-AB17-947129210C7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Uncompetitive!$BF$76:$BU$76</c:f>
              <c:numCache>
                <c:formatCode>General</c:formatCode>
                <c:ptCount val="16"/>
                <c:pt idx="0">
                  <c:v>9.8455810546874981E-2</c:v>
                </c:pt>
                <c:pt idx="1">
                  <c:v>0.1210098952192032</c:v>
                </c:pt>
                <c:pt idx="2">
                  <c:v>0.12664841638728527</c:v>
                </c:pt>
                <c:pt idx="3">
                  <c:v>0.13369656784738781</c:v>
                </c:pt>
                <c:pt idx="4">
                  <c:v>0.14250675717251604</c:v>
                </c:pt>
                <c:pt idx="5">
                  <c:v>0.15351949382892632</c:v>
                </c:pt>
                <c:pt idx="6">
                  <c:v>0.16728541464943913</c:v>
                </c:pt>
                <c:pt idx="7">
                  <c:v>0.18449281567508016</c:v>
                </c:pt>
                <c:pt idx="8">
                  <c:v>0.20600206695713144</c:v>
                </c:pt>
                <c:pt idx="9">
                  <c:v>0.23288863105969554</c:v>
                </c:pt>
                <c:pt idx="10">
                  <c:v>0.26649683618790071</c:v>
                </c:pt>
                <c:pt idx="11">
                  <c:v>0.30850709259815706</c:v>
                </c:pt>
                <c:pt idx="12">
                  <c:v>0.36101991311097759</c:v>
                </c:pt>
                <c:pt idx="13">
                  <c:v>0.42666093875200334</c:v>
                </c:pt>
                <c:pt idx="14">
                  <c:v>0.50871222080328538</c:v>
                </c:pt>
                <c:pt idx="15">
                  <c:v>0.6112763233673878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F445-4399-AB17-947129210C7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Uncompetitive!$BF$77:$BU$77</c:f>
              <c:numCache>
                <c:formatCode>General</c:formatCode>
                <c:ptCount val="16"/>
                <c:pt idx="0">
                  <c:v>0.10640309651692707</c:v>
                </c:pt>
                <c:pt idx="1">
                  <c:v>0.12895718118925531</c:v>
                </c:pt>
                <c:pt idx="2">
                  <c:v>0.13459570235733737</c:v>
                </c:pt>
                <c:pt idx="3">
                  <c:v>0.14164385381743994</c:v>
                </c:pt>
                <c:pt idx="4">
                  <c:v>0.15045404314256813</c:v>
                </c:pt>
                <c:pt idx="5">
                  <c:v>0.16146677979897839</c:v>
                </c:pt>
                <c:pt idx="6">
                  <c:v>0.17523270061949123</c:v>
                </c:pt>
                <c:pt idx="7">
                  <c:v>0.19244010164513223</c:v>
                </c:pt>
                <c:pt idx="8">
                  <c:v>0.21394935292718353</c:v>
                </c:pt>
                <c:pt idx="9">
                  <c:v>0.24083591702974763</c:v>
                </c:pt>
                <c:pt idx="10">
                  <c:v>0.27444412215795277</c:v>
                </c:pt>
                <c:pt idx="11">
                  <c:v>0.31645437856820918</c:v>
                </c:pt>
                <c:pt idx="12">
                  <c:v>0.36896719908102965</c:v>
                </c:pt>
                <c:pt idx="13">
                  <c:v>0.4346082247220554</c:v>
                </c:pt>
                <c:pt idx="14">
                  <c:v>0.51665950677333738</c:v>
                </c:pt>
                <c:pt idx="15">
                  <c:v>0.61922360933743992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F445-4399-AB17-947129210C7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Uncompetitive!$BF$78:$BU$78</c:f>
              <c:numCache>
                <c:formatCode>General</c:formatCode>
                <c:ptCount val="16"/>
                <c:pt idx="0">
                  <c:v>0.11633720397949217</c:v>
                </c:pt>
                <c:pt idx="1">
                  <c:v>0.13889128865182035</c:v>
                </c:pt>
                <c:pt idx="2">
                  <c:v>0.14452980981990243</c:v>
                </c:pt>
                <c:pt idx="3">
                  <c:v>0.15157796128000497</c:v>
                </c:pt>
                <c:pt idx="4">
                  <c:v>0.1603881506051332</c:v>
                </c:pt>
                <c:pt idx="5">
                  <c:v>0.17140088726154346</c:v>
                </c:pt>
                <c:pt idx="6">
                  <c:v>0.18516680808205632</c:v>
                </c:pt>
                <c:pt idx="7">
                  <c:v>0.20237420910769729</c:v>
                </c:pt>
                <c:pt idx="8">
                  <c:v>0.2238834603897486</c:v>
                </c:pt>
                <c:pt idx="9">
                  <c:v>0.25077002449231267</c:v>
                </c:pt>
                <c:pt idx="10">
                  <c:v>0.28437822962051784</c:v>
                </c:pt>
                <c:pt idx="11">
                  <c:v>0.32638848603077425</c:v>
                </c:pt>
                <c:pt idx="12">
                  <c:v>0.37890130654359472</c:v>
                </c:pt>
                <c:pt idx="13">
                  <c:v>0.44454233218462041</c:v>
                </c:pt>
                <c:pt idx="14">
                  <c:v>0.52659361423590245</c:v>
                </c:pt>
                <c:pt idx="15">
                  <c:v>0.62915771680000498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F445-4399-AB17-947129210C7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Uncompetitive!$BF$79:$BU$79</c:f>
              <c:numCache>
                <c:formatCode>General</c:formatCode>
                <c:ptCount val="16"/>
                <c:pt idx="0">
                  <c:v>0.12875483830769854</c:v>
                </c:pt>
                <c:pt idx="1">
                  <c:v>0.15130892298002677</c:v>
                </c:pt>
                <c:pt idx="2">
                  <c:v>0.15694744414810882</c:v>
                </c:pt>
                <c:pt idx="3">
                  <c:v>0.16399559560821139</c:v>
                </c:pt>
                <c:pt idx="4">
                  <c:v>0.17280578493333956</c:v>
                </c:pt>
                <c:pt idx="5">
                  <c:v>0.18381852158974984</c:v>
                </c:pt>
                <c:pt idx="6">
                  <c:v>0.19758444241026266</c:v>
                </c:pt>
                <c:pt idx="7">
                  <c:v>0.21479184343590374</c:v>
                </c:pt>
                <c:pt idx="8">
                  <c:v>0.23630109471795499</c:v>
                </c:pt>
                <c:pt idx="9">
                  <c:v>0.26318765882051909</c:v>
                </c:pt>
                <c:pt idx="10">
                  <c:v>0.2967958639487242</c:v>
                </c:pt>
                <c:pt idx="11">
                  <c:v>0.33880612035898061</c:v>
                </c:pt>
                <c:pt idx="12">
                  <c:v>0.39131894087180108</c:v>
                </c:pt>
                <c:pt idx="13">
                  <c:v>0.45695996651282672</c:v>
                </c:pt>
                <c:pt idx="14">
                  <c:v>0.53901124856410876</c:v>
                </c:pt>
                <c:pt idx="15">
                  <c:v>0.6415753511282114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F445-4399-AB17-947129210C7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Uncompetitive!$BF$80:$BU$80</c:f>
              <c:numCache>
                <c:formatCode>General</c:formatCode>
                <c:ptCount val="16"/>
                <c:pt idx="0">
                  <c:v>0.14427688121795654</c:v>
                </c:pt>
                <c:pt idx="1">
                  <c:v>0.16683096589028473</c:v>
                </c:pt>
                <c:pt idx="2">
                  <c:v>0.17246948705836679</c:v>
                </c:pt>
                <c:pt idx="3">
                  <c:v>0.17951763851846936</c:v>
                </c:pt>
                <c:pt idx="4">
                  <c:v>0.18832782784359758</c:v>
                </c:pt>
                <c:pt idx="5">
                  <c:v>0.19934056450000784</c:v>
                </c:pt>
                <c:pt idx="6">
                  <c:v>0.21310648532052071</c:v>
                </c:pt>
                <c:pt idx="7">
                  <c:v>0.23031388634616168</c:v>
                </c:pt>
                <c:pt idx="8">
                  <c:v>0.25182313762821296</c:v>
                </c:pt>
                <c:pt idx="9">
                  <c:v>0.27870970173077703</c:v>
                </c:pt>
                <c:pt idx="10">
                  <c:v>0.31231790685898225</c:v>
                </c:pt>
                <c:pt idx="11">
                  <c:v>0.35432816326923872</c:v>
                </c:pt>
                <c:pt idx="12">
                  <c:v>0.40684098378205913</c:v>
                </c:pt>
                <c:pt idx="13">
                  <c:v>0.47248200942308477</c:v>
                </c:pt>
                <c:pt idx="14">
                  <c:v>0.55453329147436681</c:v>
                </c:pt>
                <c:pt idx="15">
                  <c:v>0.65709739403846934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F445-4399-AB17-947129210C7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Uncompetitive!$BF$81:$BU$81</c:f>
              <c:numCache>
                <c:formatCode>General</c:formatCode>
                <c:ptCount val="16"/>
                <c:pt idx="0">
                  <c:v>0.16367943485577896</c:v>
                </c:pt>
                <c:pt idx="1">
                  <c:v>0.18623351952810718</c:v>
                </c:pt>
                <c:pt idx="2">
                  <c:v>0.19187204069618924</c:v>
                </c:pt>
                <c:pt idx="3">
                  <c:v>0.19892019215629178</c:v>
                </c:pt>
                <c:pt idx="4">
                  <c:v>0.20773038148141998</c:v>
                </c:pt>
                <c:pt idx="5">
                  <c:v>0.21874311813783026</c:v>
                </c:pt>
                <c:pt idx="6">
                  <c:v>0.23250903895834313</c:v>
                </c:pt>
                <c:pt idx="7">
                  <c:v>0.2497164399839841</c:v>
                </c:pt>
                <c:pt idx="8">
                  <c:v>0.27122569126603541</c:v>
                </c:pt>
                <c:pt idx="9">
                  <c:v>0.29811225536859948</c:v>
                </c:pt>
                <c:pt idx="10">
                  <c:v>0.3317204604968047</c:v>
                </c:pt>
                <c:pt idx="11">
                  <c:v>0.37373071690706106</c:v>
                </c:pt>
                <c:pt idx="12">
                  <c:v>0.42624353741988147</c:v>
                </c:pt>
                <c:pt idx="13">
                  <c:v>0.49188456306090722</c:v>
                </c:pt>
                <c:pt idx="14">
                  <c:v>0.5739358451121892</c:v>
                </c:pt>
                <c:pt idx="15">
                  <c:v>0.67649994767629174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F445-4399-AB17-947129210C7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Uncompetitive!$BF$82:$BU$82</c:f>
              <c:numCache>
                <c:formatCode>General</c:formatCode>
                <c:ptCount val="16"/>
                <c:pt idx="0">
                  <c:v>0.18793262690305704</c:v>
                </c:pt>
                <c:pt idx="1">
                  <c:v>0.21048671157538523</c:v>
                </c:pt>
                <c:pt idx="2">
                  <c:v>0.21612523274346729</c:v>
                </c:pt>
                <c:pt idx="3">
                  <c:v>0.22317338420356989</c:v>
                </c:pt>
                <c:pt idx="4">
                  <c:v>0.23198357352869808</c:v>
                </c:pt>
                <c:pt idx="5">
                  <c:v>0.24299631018510831</c:v>
                </c:pt>
                <c:pt idx="6">
                  <c:v>0.25676223100562112</c:v>
                </c:pt>
                <c:pt idx="7">
                  <c:v>0.27396963203126218</c:v>
                </c:pt>
                <c:pt idx="8">
                  <c:v>0.29547888331331346</c:v>
                </c:pt>
                <c:pt idx="9">
                  <c:v>0.32236544741587764</c:v>
                </c:pt>
                <c:pt idx="10">
                  <c:v>0.3559736525440827</c:v>
                </c:pt>
                <c:pt idx="11">
                  <c:v>0.39798390895433911</c:v>
                </c:pt>
                <c:pt idx="12">
                  <c:v>0.45049672946715963</c:v>
                </c:pt>
                <c:pt idx="13">
                  <c:v>0.51613775510818527</c:v>
                </c:pt>
                <c:pt idx="14">
                  <c:v>0.59818903715946714</c:v>
                </c:pt>
                <c:pt idx="15">
                  <c:v>0.70075313972356978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F445-4399-AB17-947129210C7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Uncompetitive!$BF$83:$BU$83</c:f>
              <c:numCache>
                <c:formatCode>General</c:formatCode>
                <c:ptCount val="16"/>
                <c:pt idx="0">
                  <c:v>0.21824911696215457</c:v>
                </c:pt>
                <c:pt idx="1">
                  <c:v>0.24080320163448282</c:v>
                </c:pt>
                <c:pt idx="2">
                  <c:v>0.24644172280256482</c:v>
                </c:pt>
                <c:pt idx="3">
                  <c:v>0.25348987426266745</c:v>
                </c:pt>
                <c:pt idx="4">
                  <c:v>0.26230006358779567</c:v>
                </c:pt>
                <c:pt idx="5">
                  <c:v>0.2733128002442059</c:v>
                </c:pt>
                <c:pt idx="6">
                  <c:v>0.28707872106471871</c:v>
                </c:pt>
                <c:pt idx="7">
                  <c:v>0.30428612209035977</c:v>
                </c:pt>
                <c:pt idx="8">
                  <c:v>0.3257953733724111</c:v>
                </c:pt>
                <c:pt idx="9">
                  <c:v>0.35268193747497512</c:v>
                </c:pt>
                <c:pt idx="10">
                  <c:v>0.38629014260318029</c:v>
                </c:pt>
                <c:pt idx="11">
                  <c:v>0.42830039901343675</c:v>
                </c:pt>
                <c:pt idx="12">
                  <c:v>0.48081321952625711</c:v>
                </c:pt>
                <c:pt idx="13">
                  <c:v>0.54645424516728291</c:v>
                </c:pt>
                <c:pt idx="14">
                  <c:v>0.62850552721856479</c:v>
                </c:pt>
                <c:pt idx="15">
                  <c:v>0.73106962978266732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F445-4399-AB17-947129210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'Mixed Non-competitive'!$X$21:$X$260</c:f>
              <c:numCache>
                <c:formatCode>General</c:formatCode>
                <c:ptCount val="240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  <c:pt idx="15">
                  <c:v>10.42889693766659</c:v>
                </c:pt>
                <c:pt idx="16">
                  <c:v>10.250724030253298</c:v>
                </c:pt>
                <c:pt idx="17">
                  <c:v>10.036390143542041</c:v>
                </c:pt>
                <c:pt idx="18">
                  <c:v>9.7807560710730161</c:v>
                </c:pt>
                <c:pt idx="19">
                  <c:v>9.4789611277220001</c:v>
                </c:pt>
                <c:pt idx="20">
                  <c:v>9.1269353097830876</c:v>
                </c:pt>
                <c:pt idx="21">
                  <c:v>8.7220407884732492</c:v>
                </c:pt>
                <c:pt idx="22">
                  <c:v>8.2637870083975482</c:v>
                </c:pt>
                <c:pt idx="23">
                  <c:v>7.7545119300678378</c:v>
                </c:pt>
                <c:pt idx="24">
                  <c:v>7.1998755984390792</c:v>
                </c:pt>
                <c:pt idx="25">
                  <c:v>6.6089955589202303</c:v>
                </c:pt>
                <c:pt idx="26">
                  <c:v>5.9940910529622142</c:v>
                </c:pt>
                <c:pt idx="27">
                  <c:v>5.3696026501237633</c:v>
                </c:pt>
                <c:pt idx="28">
                  <c:v>4.7508937382104177</c:v>
                </c:pt>
                <c:pt idx="29">
                  <c:v>4.1527687057828588</c:v>
                </c:pt>
                <c:pt idx="30">
                  <c:v>9.8496995756786596</c:v>
                </c:pt>
                <c:pt idx="31">
                  <c:v>9.6906168020073338</c:v>
                </c:pt>
                <c:pt idx="32">
                  <c:v>9.4988466296143503</c:v>
                </c:pt>
                <c:pt idx="33">
                  <c:v>9.2695496747039243</c:v>
                </c:pt>
                <c:pt idx="34">
                  <c:v>8.9980399788733951</c:v>
                </c:pt>
                <c:pt idx="35">
                  <c:v>8.6802297010579501</c:v>
                </c:pt>
                <c:pt idx="36">
                  <c:v>8.3132023864727511</c:v>
                </c:pt>
                <c:pt idx="37">
                  <c:v>7.8958744888056396</c:v>
                </c:pt>
                <c:pt idx="38">
                  <c:v>7.429657726701449</c:v>
                </c:pt>
                <c:pt idx="39">
                  <c:v>6.9189878630996118</c:v>
                </c:pt>
                <c:pt idx="40">
                  <c:v>6.3715596353153465</c:v>
                </c:pt>
                <c:pt idx="41">
                  <c:v>5.7981270603627522</c:v>
                </c:pt>
                <c:pt idx="42">
                  <c:v>5.211806766486645</c:v>
                </c:pt>
                <c:pt idx="43">
                  <c:v>4.626947012646891</c:v>
                </c:pt>
                <c:pt idx="44">
                  <c:v>4.0577544606809273</c:v>
                </c:pt>
                <c:pt idx="45">
                  <c:v>9.2103004884690822</c:v>
                </c:pt>
                <c:pt idx="46">
                  <c:v>9.0710552475073367</c:v>
                </c:pt>
                <c:pt idx="47">
                  <c:v>8.9028096676054798</c:v>
                </c:pt>
                <c:pt idx="48">
                  <c:v>8.7010803390606863</c:v>
                </c:pt>
                <c:pt idx="49">
                  <c:v>8.4614205095168007</c:v>
                </c:pt>
                <c:pt idx="50">
                  <c:v>8.1797934267344861</c:v>
                </c:pt>
                <c:pt idx="51">
                  <c:v>7.853069751536597</c:v>
                </c:pt>
                <c:pt idx="52">
                  <c:v>7.4796235692563302</c:v>
                </c:pt>
                <c:pt idx="53">
                  <c:v>7.0599604080870808</c:v>
                </c:pt>
                <c:pt idx="54">
                  <c:v>6.5972651403638611</c:v>
                </c:pt>
                <c:pt idx="55">
                  <c:v>6.0977247363948672</c:v>
                </c:pt>
                <c:pt idx="56">
                  <c:v>5.570483258652696</c:v>
                </c:pt>
                <c:pt idx="57">
                  <c:v>5.0271417353865164</c:v>
                </c:pt>
                <c:pt idx="58">
                  <c:v>4.4808210601307179</c:v>
                </c:pt>
                <c:pt idx="59">
                  <c:v>3.9449307508188474</c:v>
                </c:pt>
                <c:pt idx="60">
                  <c:v>8.5190282749061321</c:v>
                </c:pt>
                <c:pt idx="61">
                  <c:v>8.3997652126574618</c:v>
                </c:pt>
                <c:pt idx="62">
                  <c:v>8.255301474848233</c:v>
                </c:pt>
                <c:pt idx="63">
                  <c:v>8.0815625803466347</c:v>
                </c:pt>
                <c:pt idx="64">
                  <c:v>7.8744091610171587</c:v>
                </c:pt>
                <c:pt idx="65">
                  <c:v>7.6299379165980046</c:v>
                </c:pt>
                <c:pt idx="66">
                  <c:v>7.3448980596302311</c:v>
                </c:pt>
                <c:pt idx="67">
                  <c:v>7.0172111122381269</c:v>
                </c:pt>
                <c:pt idx="68">
                  <c:v>6.6465478701188117</c:v>
                </c:pt>
                <c:pt idx="69">
                  <c:v>6.2348745604152827</c:v>
                </c:pt>
                <c:pt idx="70">
                  <c:v>5.7868433072755838</c:v>
                </c:pt>
                <c:pt idx="71">
                  <c:v>5.3098897356288717</c:v>
                </c:pt>
                <c:pt idx="72">
                  <c:v>4.8139323331933657</c:v>
                </c:pt>
                <c:pt idx="73">
                  <c:v>4.3106500377980108</c:v>
                </c:pt>
                <c:pt idx="74">
                  <c:v>3.8124275927416442</c:v>
                </c:pt>
                <c:pt idx="75">
                  <c:v>7.7883429565619595</c:v>
                </c:pt>
                <c:pt idx="76">
                  <c:v>7.6885412958161172</c:v>
                </c:pt>
                <c:pt idx="77">
                  <c:v>7.5673293700644866</c:v>
                </c:pt>
                <c:pt idx="78">
                  <c:v>7.4210851114151106</c:v>
                </c:pt>
                <c:pt idx="79">
                  <c:v>7.2460412035620694</c:v>
                </c:pt>
                <c:pt idx="80">
                  <c:v>7.0385160675062277</c:v>
                </c:pt>
                <c:pt idx="81">
                  <c:v>6.7952479311825931</c:v>
                </c:pt>
                <c:pt idx="82">
                  <c:v>6.5138307524277339</c:v>
                </c:pt>
                <c:pt idx="83">
                  <c:v>6.1932243972721324</c:v>
                </c:pt>
                <c:pt idx="84">
                  <c:v>5.8342755161709485</c:v>
                </c:pt>
                <c:pt idx="85">
                  <c:v>5.440148203519021</c:v>
                </c:pt>
                <c:pt idx="86">
                  <c:v>5.0165404242143632</c:v>
                </c:pt>
                <c:pt idx="87">
                  <c:v>4.5715723928279148</c:v>
                </c:pt>
                <c:pt idx="88">
                  <c:v>4.115288825736596</c:v>
                </c:pt>
                <c:pt idx="89">
                  <c:v>3.6588114391513926</c:v>
                </c:pt>
                <c:pt idx="90">
                  <c:v>7.0341821717837583</c:v>
                </c:pt>
                <c:pt idx="91">
                  <c:v>6.952671574392328</c:v>
                </c:pt>
                <c:pt idx="92">
                  <c:v>6.8534018817852953</c:v>
                </c:pt>
                <c:pt idx="93">
                  <c:v>6.7332312062145503</c:v>
                </c:pt>
                <c:pt idx="94">
                  <c:v>6.5888170506880819</c:v>
                </c:pt>
                <c:pt idx="95">
                  <c:v>6.41678331328119</c:v>
                </c:pt>
                <c:pt idx="96">
                  <c:v>6.2139750284124995</c:v>
                </c:pt>
                <c:pt idx="97">
                  <c:v>5.9778074621483608</c:v>
                </c:pt>
                <c:pt idx="98">
                  <c:v>5.7066974170046514</c:v>
                </c:pt>
                <c:pt idx="99">
                  <c:v>5.4005359295109301</c:v>
                </c:pt>
                <c:pt idx="100">
                  <c:v>5.0611272213609233</c:v>
                </c:pt>
                <c:pt idx="101">
                  <c:v>4.6924897592673442</c:v>
                </c:pt>
                <c:pt idx="102">
                  <c:v>4.3009080613814863</c:v>
                </c:pt>
                <c:pt idx="103">
                  <c:v>3.8946538051311279</c:v>
                </c:pt>
                <c:pt idx="104">
                  <c:v>3.4833651072820584</c:v>
                </c:pt>
                <c:pt idx="105">
                  <c:v>6.274693331603447</c:v>
                </c:pt>
                <c:pt idx="106">
                  <c:v>6.2097528403727917</c:v>
                </c:pt>
                <c:pt idx="107">
                  <c:v>6.1304433857325886</c:v>
                </c:pt>
                <c:pt idx="108">
                  <c:v>6.0341106417931112</c:v>
                </c:pt>
                <c:pt idx="109">
                  <c:v>5.9178701366872071</c:v>
                </c:pt>
                <c:pt idx="110">
                  <c:v>5.7787192970219081</c:v>
                </c:pt>
                <c:pt idx="111">
                  <c:v>5.6137203443744017</c:v>
                </c:pt>
                <c:pt idx="112">
                  <c:v>5.4202652625842713</c:v>
                </c:pt>
                <c:pt idx="113">
                  <c:v>5.1964221149916181</c:v>
                </c:pt>
                <c:pt idx="114">
                  <c:v>4.941341114607301</c:v>
                </c:pt>
                <c:pt idx="115">
                  <c:v>4.6556702712894733</c:v>
                </c:pt>
                <c:pt idx="116">
                  <c:v>4.3419005942915678</c:v>
                </c:pt>
                <c:pt idx="117">
                  <c:v>4.0045421121017757</c:v>
                </c:pt>
                <c:pt idx="118">
                  <c:v>3.6500395776926537</c:v>
                </c:pt>
                <c:pt idx="119">
                  <c:v>3.2863805721085217</c:v>
                </c:pt>
                <c:pt idx="120">
                  <c:v>5.528539739710677</c:v>
                </c:pt>
                <c:pt idx="121">
                  <c:v>5.4780635859909887</c:v>
                </c:pt>
                <c:pt idx="122">
                  <c:v>5.4162499163258806</c:v>
                </c:pt>
                <c:pt idx="123">
                  <c:v>5.3409172532374676</c:v>
                </c:pt>
                <c:pt idx="124">
                  <c:v>5.2496479328661545</c:v>
                </c:pt>
                <c:pt idx="125">
                  <c:v>5.1398561234835274</c:v>
                </c:pt>
                <c:pt idx="126">
                  <c:v>5.0089098944740771</c:v>
                </c:pt>
                <c:pt idx="127">
                  <c:v>4.8543202248941402</c:v>
                </c:pt>
                <c:pt idx="128">
                  <c:v>4.6740033859337933</c:v>
                </c:pt>
                <c:pt idx="129">
                  <c:v>4.4666095398880525</c:v>
                </c:pt>
                <c:pt idx="130">
                  <c:v>4.2318889855063224</c:v>
                </c:pt>
                <c:pt idx="131">
                  <c:v>3.971040983042557</c:v>
                </c:pt>
                <c:pt idx="132">
                  <c:v>3.6869663612328538</c:v>
                </c:pt>
                <c:pt idx="133">
                  <c:v>3.3843366022865391</c:v>
                </c:pt>
                <c:pt idx="134">
                  <c:v>3.0694112984131214</c:v>
                </c:pt>
                <c:pt idx="135">
                  <c:v>4.8131034891297899</c:v>
                </c:pt>
                <c:pt idx="136">
                  <c:v>4.7748008051048725</c:v>
                </c:pt>
                <c:pt idx="137">
                  <c:v>4.7277712922453627</c:v>
                </c:pt>
                <c:pt idx="138">
                  <c:v>4.670271357734701</c:v>
                </c:pt>
                <c:pt idx="139">
                  <c:v>4.6003338338408062</c:v>
                </c:pt>
                <c:pt idx="140">
                  <c:v>4.5158033850324664</c:v>
                </c:pt>
                <c:pt idx="141">
                  <c:v>4.4144107111219038</c:v>
                </c:pt>
                <c:pt idx="142">
                  <c:v>4.2938978835067028</c:v>
                </c:pt>
                <c:pt idx="143">
                  <c:v>4.1522045894694424</c:v>
                </c:pt>
                <c:pt idx="144">
                  <c:v>3.9877174396123043</c:v>
                </c:pt>
                <c:pt idx="145">
                  <c:v>3.7995702552373491</c:v>
                </c:pt>
                <c:pt idx="146">
                  <c:v>3.587962649990426</c:v>
                </c:pt>
                <c:pt idx="147">
                  <c:v>3.3544410938877864</c:v>
                </c:pt>
                <c:pt idx="148">
                  <c:v>3.1020694308776795</c:v>
                </c:pt>
                <c:pt idx="149">
                  <c:v>2.8354159761044069</c:v>
                </c:pt>
                <c:pt idx="150">
                  <c:v>4.142942126285373</c:v>
                </c:pt>
                <c:pt idx="151">
                  <c:v>4.1145316818939488</c:v>
                </c:pt>
                <c:pt idx="152">
                  <c:v>4.0795619178125166</c:v>
                </c:pt>
                <c:pt idx="153">
                  <c:v>4.0366768316744563</c:v>
                </c:pt>
                <c:pt idx="154">
                  <c:v>3.9843219485377559</c:v>
                </c:pt>
                <c:pt idx="155">
                  <c:v>3.9207576550005006</c:v>
                </c:pt>
                <c:pt idx="156">
                  <c:v>3.8440986223060856</c:v>
                </c:pt>
                <c:pt idx="157">
                  <c:v>3.7523897630624155</c:v>
                </c:pt>
                <c:pt idx="158">
                  <c:v>3.643728975271924</c:v>
                </c:pt>
                <c:pt idx="159">
                  <c:v>3.5164435805596921</c:v>
                </c:pt>
                <c:pt idx="160">
                  <c:v>3.3693191902861708</c:v>
                </c:pt>
                <c:pt idx="161">
                  <c:v>3.2018657209159636</c:v>
                </c:pt>
                <c:pt idx="162">
                  <c:v>3.0145864337169295</c:v>
                </c:pt>
                <c:pt idx="163">
                  <c:v>2.8091966718693122</c:v>
                </c:pt>
                <c:pt idx="164">
                  <c:v>2.5887277196903731</c:v>
                </c:pt>
                <c:pt idx="165">
                  <c:v>3.5287730727470135</c:v>
                </c:pt>
                <c:pt idx="166">
                  <c:v>3.5081406854367176</c:v>
                </c:pt>
                <c:pt idx="167">
                  <c:v>3.4826870269908237</c:v>
                </c:pt>
                <c:pt idx="168">
                  <c:v>3.4513847021797917</c:v>
                </c:pt>
                <c:pt idx="169">
                  <c:v>3.4130392868716943</c:v>
                </c:pt>
                <c:pt idx="170">
                  <c:v>3.3662892965554532</c:v>
                </c:pt>
                <c:pt idx="171">
                  <c:v>3.3096224936981167</c:v>
                </c:pt>
                <c:pt idx="172">
                  <c:v>3.2414165638082761</c:v>
                </c:pt>
                <c:pt idx="173">
                  <c:v>3.1600131574240744</c:v>
                </c:pt>
                <c:pt idx="174">
                  <c:v>3.0638335688891698</c:v>
                </c:pt>
                <c:pt idx="175">
                  <c:v>2.9515405416538938</c:v>
                </c:pt>
                <c:pt idx="176">
                  <c:v>2.8222424962594439</c:v>
                </c:pt>
                <c:pt idx="177">
                  <c:v>2.6757233343725368</c:v>
                </c:pt>
                <c:pt idx="178">
                  <c:v>2.5126644004964795</c:v>
                </c:pt>
                <c:pt idx="179">
                  <c:v>2.3348098724713719</c:v>
                </c:pt>
                <c:pt idx="180">
                  <c:v>2.9770992366412217</c:v>
                </c:pt>
                <c:pt idx="181">
                  <c:v>2.9624003038359286</c:v>
                </c:pt>
                <c:pt idx="182">
                  <c:v>2.9442294989147868</c:v>
                </c:pt>
                <c:pt idx="183">
                  <c:v>2.9218270784070421</c:v>
                </c:pt>
                <c:pt idx="184">
                  <c:v>2.8942989500049277</c:v>
                </c:pt>
                <c:pt idx="185">
                  <c:v>2.8606097419462975</c:v>
                </c:pt>
                <c:pt idx="186">
                  <c:v>2.8195853015278045</c:v>
                </c:pt>
                <c:pt idx="187">
                  <c:v>2.7699303104441215</c:v>
                </c:pt>
                <c:pt idx="188">
                  <c:v>2.7102680197336131</c:v>
                </c:pt>
                <c:pt idx="189">
                  <c:v>2.6392096905713478</c:v>
                </c:pt>
                <c:pt idx="190">
                  <c:v>2.5554602539098847</c:v>
                </c:pt>
                <c:pt idx="191">
                  <c:v>2.4579627910242459</c:v>
                </c:pt>
                <c:pt idx="192">
                  <c:v>2.3460766257082883</c:v>
                </c:pt>
                <c:pt idx="193">
                  <c:v>2.2197719419246043</c:v>
                </c:pt>
                <c:pt idx="194">
                  <c:v>2.0798097044529995</c:v>
                </c:pt>
                <c:pt idx="195">
                  <c:v>2.490421455938697</c:v>
                </c:pt>
                <c:pt idx="196">
                  <c:v>2.4801271860095389</c:v>
                </c:pt>
                <c:pt idx="197">
                  <c:v>2.4673784104389083</c:v>
                </c:pt>
                <c:pt idx="198">
                  <c:v>2.4516255770552982</c:v>
                </c:pt>
                <c:pt idx="199">
                  <c:v>2.4322151574947006</c:v>
                </c:pt>
                <c:pt idx="200">
                  <c:v>2.408380120732597</c:v>
                </c:pt>
                <c:pt idx="201">
                  <c:v>2.3792353096249821</c:v>
                </c:pt>
                <c:pt idx="202">
                  <c:v>2.3437814647973902</c:v>
                </c:pt>
                <c:pt idx="203">
                  <c:v>2.3009228613644601</c:v>
                </c:pt>
                <c:pt idx="204">
                  <c:v>2.2495045524364046</c:v>
                </c:pt>
                <c:pt idx="205">
                  <c:v>2.1883755105096943</c:v>
                </c:pt>
                <c:pt idx="206">
                  <c:v>2.1164827021054857</c:v>
                </c:pt>
                <c:pt idx="207">
                  <c:v>2.0329973231466827</c:v>
                </c:pt>
                <c:pt idx="208">
                  <c:v>1.937467255791808</c:v>
                </c:pt>
                <c:pt idx="209">
                  <c:v>1.8299793785916618</c:v>
                </c:pt>
                <c:pt idx="210">
                  <c:v>2.0678685047720045</c:v>
                </c:pt>
                <c:pt idx="211">
                  <c:v>2.0607661822985466</c:v>
                </c:pt>
                <c:pt idx="212">
                  <c:v>2.0519565932259125</c:v>
                </c:pt>
                <c:pt idx="213">
                  <c:v>2.0410499632022239</c:v>
                </c:pt>
                <c:pt idx="214">
                  <c:v>2.0275786438130825</c:v>
                </c:pt>
                <c:pt idx="215">
                  <c:v>2.0109875169319547</c:v>
                </c:pt>
                <c:pt idx="216">
                  <c:v>1.9906265693517975</c:v>
                </c:pt>
                <c:pt idx="217">
                  <c:v>1.9657479398095519</c:v>
                </c:pt>
                <c:pt idx="218">
                  <c:v>1.9355106930001926</c:v>
                </c:pt>
                <c:pt idx="219">
                  <c:v>1.898997581751954</c:v>
                </c:pt>
                <c:pt idx="220">
                  <c:v>1.8552488517891519</c:v>
                </c:pt>
                <c:pt idx="221">
                  <c:v>1.8033182414373128</c:v>
                </c:pt>
                <c:pt idx="222">
                  <c:v>1.7423550184507584</c:v>
                </c:pt>
                <c:pt idx="223">
                  <c:v>1.6717123482378644</c:v>
                </c:pt>
                <c:pt idx="224">
                  <c:v>1.5910759041777636</c:v>
                </c:pt>
                <c:pt idx="225">
                  <c:v>1.7060367454068244</c:v>
                </c:pt>
                <c:pt idx="226">
                  <c:v>1.7011995637949837</c:v>
                </c:pt>
                <c:pt idx="227">
                  <c:v>1.6951915240423798</c:v>
                </c:pt>
                <c:pt idx="228">
                  <c:v>1.6877408884982084</c:v>
                </c:pt>
                <c:pt idx="229">
                  <c:v>1.6785191910021688</c:v>
                </c:pt>
                <c:pt idx="230">
                  <c:v>1.6671328204250488</c:v>
                </c:pt>
                <c:pt idx="231">
                  <c:v>1.6531152691496926</c:v>
                </c:pt>
                <c:pt idx="232">
                  <c:v>1.6359213693918624</c:v>
                </c:pt>
                <c:pt idx="233">
                  <c:v>1.6149255049722429</c:v>
                </c:pt>
                <c:pt idx="234">
                  <c:v>1.5894265830293828</c:v>
                </c:pt>
                <c:pt idx="235">
                  <c:v>1.5586633717169749</c:v>
                </c:pt>
                <c:pt idx="236">
                  <c:v>1.5218444161741047</c:v>
                </c:pt>
                <c:pt idx="237">
                  <c:v>1.478196714478542</c:v>
                </c:pt>
                <c:pt idx="238">
                  <c:v>1.4270360606510817</c:v>
                </c:pt>
                <c:pt idx="239">
                  <c:v>1.3678587637367461</c:v>
                </c:pt>
              </c:numCache>
            </c:numRef>
          </c:xVal>
          <c:yVal>
            <c:numRef>
              <c:f>'Mixed Non-competitive'!$Y$21:$Y$260</c:f>
              <c:numCache>
                <c:formatCode>General</c:formatCode>
                <c:ptCount val="240"/>
                <c:pt idx="0">
                  <c:v>13.636226982827138</c:v>
                </c:pt>
                <c:pt idx="1">
                  <c:v>13.333216098152613</c:v>
                </c:pt>
                <c:pt idx="2">
                  <c:v>12.97287786068674</c:v>
                </c:pt>
                <c:pt idx="3">
                  <c:v>12.548949174401955</c:v>
                </c:pt>
                <c:pt idx="4">
                  <c:v>12.056471319581743</c:v>
                </c:pt>
                <c:pt idx="5">
                  <c:v>11.492689542579489</c:v>
                </c:pt>
                <c:pt idx="6">
                  <c:v>10.858014739883906</c:v>
                </c:pt>
                <c:pt idx="7">
                  <c:v>10.156882371025654</c:v>
                </c:pt>
                <c:pt idx="8">
                  <c:v>9.3982900411195089</c:v>
                </c:pt>
                <c:pt idx="9">
                  <c:v>8.5957920770629581</c:v>
                </c:pt>
                <c:pt idx="10">
                  <c:v>7.76680543176081</c:v>
                </c:pt>
                <c:pt idx="11">
                  <c:v>6.93123636358591</c:v>
                </c:pt>
                <c:pt idx="12">
                  <c:v>6.1096282363462731</c:v>
                </c:pt>
                <c:pt idx="13">
                  <c:v>5.3211819060024288</c:v>
                </c:pt>
                <c:pt idx="14">
                  <c:v>4.5820423227323444</c:v>
                </c:pt>
                <c:pt idx="15">
                  <c:v>10.428873020296281</c:v>
                </c:pt>
                <c:pt idx="16">
                  <c:v>10.250704343823076</c:v>
                </c:pt>
                <c:pt idx="17">
                  <c:v>10.03637537068016</c:v>
                </c:pt>
                <c:pt idx="18">
                  <c:v>9.780746907153631</c:v>
                </c:pt>
                <c:pt idx="19">
                  <c:v>9.4789582335077576</c:v>
                </c:pt>
                <c:pt idx="20">
                  <c:v>9.1269392471276678</c:v>
                </c:pt>
                <c:pt idx="21">
                  <c:v>8.7220519419859865</c:v>
                </c:pt>
                <c:pt idx="22">
                  <c:v>8.2638055012800749</c:v>
                </c:pt>
                <c:pt idx="23">
                  <c:v>7.7545375482725714</c:v>
                </c:pt>
                <c:pt idx="24">
                  <c:v>7.1999077416893567</c:v>
                </c:pt>
                <c:pt idx="25">
                  <c:v>6.6090332370599443</c:v>
                </c:pt>
                <c:pt idx="26">
                  <c:v>5.9941329393276188</c:v>
                </c:pt>
                <c:pt idx="27">
                  <c:v>5.3696471904833274</c:v>
                </c:pt>
                <c:pt idx="28">
                  <c:v>4.7509392982398131</c:v>
                </c:pt>
                <c:pt idx="29">
                  <c:v>4.152813728346886</c:v>
                </c:pt>
                <c:pt idx="30">
                  <c:v>9.8496907318542348</c:v>
                </c:pt>
                <c:pt idx="31">
                  <c:v>9.6906102916680172</c:v>
                </c:pt>
                <c:pt idx="32">
                  <c:v>9.4988428366221118</c:v>
                </c:pt>
                <c:pt idx="33">
                  <c:v>9.2695489936099396</c:v>
                </c:pt>
                <c:pt idx="34">
                  <c:v>8.9980427893485118</c:v>
                </c:pt>
                <c:pt idx="35">
                  <c:v>8.6802363323783762</c:v>
                </c:pt>
                <c:pt idx="36">
                  <c:v>8.3132130731716689</c:v>
                </c:pt>
                <c:pt idx="37">
                  <c:v>7.8958893215256492</c:v>
                </c:pt>
                <c:pt idx="38">
                  <c:v>7.4296766057929746</c:v>
                </c:pt>
                <c:pt idx="39">
                  <c:v>6.9190104654852078</c:v>
                </c:pt>
                <c:pt idx="40">
                  <c:v>6.3715854059043044</c:v>
                </c:pt>
                <c:pt idx="41">
                  <c:v>5.7981552363136215</c:v>
                </c:pt>
                <c:pt idx="42">
                  <c:v>5.2118364355863109</c:v>
                </c:pt>
                <c:pt idx="43">
                  <c:v>4.6269771978105201</c:v>
                </c:pt>
                <c:pt idx="44">
                  <c:v>4.0577842146445358</c:v>
                </c:pt>
                <c:pt idx="45">
                  <c:v>9.2103064076724088</c:v>
                </c:pt>
                <c:pt idx="46">
                  <c:v>9.0710616825304307</c:v>
                </c:pt>
                <c:pt idx="47">
                  <c:v>8.9028167010850616</c:v>
                </c:pt>
                <c:pt idx="48">
                  <c:v>8.7010880543331783</c:v>
                </c:pt>
                <c:pt idx="49">
                  <c:v>8.4614289840837653</c:v>
                </c:pt>
                <c:pt idx="50">
                  <c:v>8.1798027232033412</c:v>
                </c:pt>
                <c:pt idx="51">
                  <c:v>7.8530799062658874</c:v>
                </c:pt>
                <c:pt idx="52">
                  <c:v>7.4796345796747596</c:v>
                </c:pt>
                <c:pt idx="53">
                  <c:v>7.0599722205889819</c:v>
                </c:pt>
                <c:pt idx="54">
                  <c:v>6.5972776415452659</c:v>
                </c:pt>
                <c:pt idx="55">
                  <c:v>6.0977377507451331</c:v>
                </c:pt>
                <c:pt idx="56">
                  <c:v>5.5704965551948211</c:v>
                </c:pt>
                <c:pt idx="57">
                  <c:v>5.0271550439763786</c:v>
                </c:pt>
                <c:pt idx="58">
                  <c:v>4.4808340955493327</c:v>
                </c:pt>
                <c:pt idx="59">
                  <c:v>3.9449432403565758</c:v>
                </c:pt>
                <c:pt idx="60">
                  <c:v>8.5190479386019113</c:v>
                </c:pt>
                <c:pt idx="61">
                  <c:v>8.3997837421011123</c:v>
                </c:pt>
                <c:pt idx="62">
                  <c:v>8.255318663036384</c:v>
                </c:pt>
                <c:pt idx="63">
                  <c:v>8.0815782028809586</c:v>
                </c:pt>
                <c:pt idx="64">
                  <c:v>7.8744229844367135</c:v>
                </c:pt>
                <c:pt idx="65">
                  <c:v>7.6299497114696475</c:v>
                </c:pt>
                <c:pt idx="66">
                  <c:v>7.3449076187436226</c:v>
                </c:pt>
                <c:pt idx="67">
                  <c:v>7.0172182732434445</c:v>
                </c:pt>
                <c:pt idx="68">
                  <c:v>6.6465525404546408</c:v>
                </c:pt>
                <c:pt idx="69">
                  <c:v>6.2348767406687324</c:v>
                </c:pt>
                <c:pt idx="70">
                  <c:v>5.7868431077935583</c:v>
                </c:pt>
                <c:pt idx="71">
                  <c:v>5.3098873810705767</c:v>
                </c:pt>
                <c:pt idx="72">
                  <c:v>4.8139281514253431</c:v>
                </c:pt>
                <c:pt idx="73">
                  <c:v>4.3106444330393812</c:v>
                </c:pt>
                <c:pt idx="74">
                  <c:v>3.812421007136122</c:v>
                </c:pt>
                <c:pt idx="75">
                  <c:v>7.7883746450907303</c:v>
                </c:pt>
                <c:pt idx="76">
                  <c:v>7.6885704471173595</c:v>
                </c:pt>
                <c:pt idx="77">
                  <c:v>7.5673555142375752</c:v>
                </c:pt>
                <c:pt idx="78">
                  <c:v>7.4211077360730711</c:v>
                </c:pt>
                <c:pt idx="79">
                  <c:v>7.2460597718137665</c:v>
                </c:pt>
                <c:pt idx="80">
                  <c:v>7.0385300471503873</c:v>
                </c:pt>
                <c:pt idx="81">
                  <c:v>6.7952568364845458</c:v>
                </c:pt>
                <c:pt idx="82">
                  <c:v>6.5138341977352852</c:v>
                </c:pt>
                <c:pt idx="83">
                  <c:v>6.1932221583203431</c:v>
                </c:pt>
                <c:pt idx="84">
                  <c:v>5.8342675906371095</c:v>
                </c:pt>
                <c:pt idx="85">
                  <c:v>5.4401348584475606</c:v>
                </c:pt>
                <c:pt idx="86">
                  <c:v>5.0165222163103991</c:v>
                </c:pt>
                <c:pt idx="87">
                  <c:v>4.571550150308326</c:v>
                </c:pt>
                <c:pt idx="88">
                  <c:v>4.115263588126381</c:v>
                </c:pt>
                <c:pt idx="89">
                  <c:v>3.6587843623759571</c:v>
                </c:pt>
                <c:pt idx="90">
                  <c:v>7.0342235734629348</c:v>
                </c:pt>
                <c:pt idx="91">
                  <c:v>6.952709341674252</c:v>
                </c:pt>
                <c:pt idx="92">
                  <c:v>6.8534353227275977</c:v>
                </c:pt>
                <c:pt idx="93">
                  <c:v>6.7332595567137394</c:v>
                </c:pt>
                <c:pt idx="94">
                  <c:v>6.5888394964909294</c:v>
                </c:pt>
                <c:pt idx="95">
                  <c:v>6.4167990281491605</c:v>
                </c:pt>
                <c:pt idx="96">
                  <c:v>6.2139832314566892</c:v>
                </c:pt>
                <c:pt idx="97">
                  <c:v>5.9778074948803477</c:v>
                </c:pt>
                <c:pt idx="98">
                  <c:v>5.7066888361458918</c:v>
                </c:pt>
                <c:pt idx="99">
                  <c:v>5.4005186052581369</c:v>
                </c:pt>
                <c:pt idx="100">
                  <c:v>5.0611014239452139</c:v>
                </c:pt>
                <c:pt idx="101">
                  <c:v>4.6924562119502582</c:v>
                </c:pt>
                <c:pt idx="102">
                  <c:v>4.3008679388931688</c:v>
                </c:pt>
                <c:pt idx="103">
                  <c:v>3.8946086653361198</c:v>
                </c:pt>
                <c:pt idx="104">
                  <c:v>3.4833167597042922</c:v>
                </c:pt>
                <c:pt idx="105">
                  <c:v>6.2747417452558238</c:v>
                </c:pt>
                <c:pt idx="106">
                  <c:v>6.2097968569709048</c:v>
                </c:pt>
                <c:pt idx="107">
                  <c:v>6.1304821429022933</c:v>
                </c:pt>
                <c:pt idx="108">
                  <c:v>6.0341431741069416</c:v>
                </c:pt>
                <c:pt idx="109">
                  <c:v>5.9178953964759167</c:v>
                </c:pt>
                <c:pt idx="110">
                  <c:v>5.778736194266795</c:v>
                </c:pt>
                <c:pt idx="111">
                  <c:v>5.6137278105431747</c:v>
                </c:pt>
                <c:pt idx="112">
                  <c:v>5.4202623411473603</c:v>
                </c:pt>
                <c:pt idx="113">
                  <c:v>5.1964080767295648</c:v>
                </c:pt>
                <c:pt idx="114">
                  <c:v>4.9413155884228912</c:v>
                </c:pt>
                <c:pt idx="115">
                  <c:v>4.6556333719844201</c:v>
                </c:pt>
                <c:pt idx="116">
                  <c:v>4.3418530203485677</c:v>
                </c:pt>
                <c:pt idx="117">
                  <c:v>4.0044851832260999</c:v>
                </c:pt>
                <c:pt idx="118">
                  <c:v>3.6499751880227591</c:v>
                </c:pt>
                <c:pt idx="119">
                  <c:v>3.2863110520612357</c:v>
                </c:pt>
                <c:pt idx="120">
                  <c:v>5.5285923354321316</c:v>
                </c:pt>
                <c:pt idx="121">
                  <c:v>5.4781113520740909</c:v>
                </c:pt>
                <c:pt idx="122">
                  <c:v>5.4162918771687583</c:v>
                </c:pt>
                <c:pt idx="123">
                  <c:v>5.3409523017277118</c:v>
                </c:pt>
                <c:pt idx="124">
                  <c:v>5.2496748458911453</c:v>
                </c:pt>
                <c:pt idx="125">
                  <c:v>5.139873597261797</c:v>
                </c:pt>
                <c:pt idx="126">
                  <c:v>5.0089166061664745</c:v>
                </c:pt>
                <c:pt idx="127">
                  <c:v>4.8543149256808551</c:v>
                </c:pt>
                <c:pt idx="128">
                  <c:v>4.6739850268879932</c:v>
                </c:pt>
                <c:pt idx="129">
                  <c:v>4.466577424762515</c:v>
                </c:pt>
                <c:pt idx="130">
                  <c:v>4.2318429341474566</c:v>
                </c:pt>
                <c:pt idx="131">
                  <c:v>3.9709814775627525</c:v>
                </c:pt>
                <c:pt idx="132">
                  <c:v>3.6868946386053518</c:v>
                </c:pt>
                <c:pt idx="133">
                  <c:v>3.3842546573830932</c:v>
                </c:pt>
                <c:pt idx="134">
                  <c:v>3.0693217750344197</c:v>
                </c:pt>
                <c:pt idx="135">
                  <c:v>4.8131575753222</c:v>
                </c:pt>
                <c:pt idx="136">
                  <c:v>4.7748499252454071</c:v>
                </c:pt>
                <c:pt idx="137">
                  <c:v>4.7278144144136096</c:v>
                </c:pt>
                <c:pt idx="138">
                  <c:v>4.6703072956477332</c:v>
                </c:pt>
                <c:pt idx="139">
                  <c:v>4.600361254559135</c:v>
                </c:pt>
                <c:pt idx="140">
                  <c:v>4.5158208352421489</c:v>
                </c:pt>
                <c:pt idx="141">
                  <c:v>4.4144166694536322</c:v>
                </c:pt>
                <c:pt idx="142">
                  <c:v>4.2938908461517826</c:v>
                </c:pt>
                <c:pt idx="143">
                  <c:v>4.1521831938689546</c:v>
                </c:pt>
                <c:pt idx="144">
                  <c:v>3.9876806250797956</c:v>
                </c:pt>
                <c:pt idx="145">
                  <c:v>3.7995174494070549</c:v>
                </c:pt>
                <c:pt idx="146">
                  <c:v>3.5878939568403085</c:v>
                </c:pt>
                <c:pt idx="147">
                  <c:v>3.3543574461135939</c:v>
                </c:pt>
                <c:pt idx="148">
                  <c:v>3.1019726624905362</c:v>
                </c:pt>
                <c:pt idx="149">
                  <c:v>2.8353087769101144</c:v>
                </c:pt>
                <c:pt idx="150">
                  <c:v>4.1429953713233889</c:v>
                </c:pt>
                <c:pt idx="151">
                  <c:v>4.1145800662115102</c:v>
                </c:pt>
                <c:pt idx="152">
                  <c:v>4.0796044044324438</c:v>
                </c:pt>
                <c:pt idx="153">
                  <c:v>4.036712214091172</c:v>
                </c:pt>
                <c:pt idx="154">
                  <c:v>3.9843488498069206</c:v>
                </c:pt>
                <c:pt idx="155">
                  <c:v>3.9207745426832084</c:v>
                </c:pt>
                <c:pt idx="156">
                  <c:v>3.8441038469824069</c:v>
                </c:pt>
                <c:pt idx="157">
                  <c:v>3.7523816289317695</c:v>
                </c:pt>
                <c:pt idx="158">
                  <c:v>3.6437058504440327</c:v>
                </c:pt>
                <c:pt idx="159">
                  <c:v>3.5164040507206771</c:v>
                </c:pt>
                <c:pt idx="160">
                  <c:v>3.3692622512949804</c:v>
                </c:pt>
                <c:pt idx="161">
                  <c:v>3.2017909932510586</c:v>
                </c:pt>
                <c:pt idx="162">
                  <c:v>3.0144943663329338</c:v>
                </c:pt>
                <c:pt idx="163">
                  <c:v>2.8090886897109546</c:v>
                </c:pt>
                <c:pt idx="164">
                  <c:v>2.5886062651387309</c:v>
                </c:pt>
                <c:pt idx="165">
                  <c:v>3.5288236463770892</c:v>
                </c:pt>
                <c:pt idx="166">
                  <c:v>3.5081866816046059</c:v>
                </c:pt>
                <c:pt idx="167">
                  <c:v>3.4827274454658048</c:v>
                </c:pt>
                <c:pt idx="168">
                  <c:v>3.451418366452824</c:v>
                </c:pt>
                <c:pt idx="169">
                  <c:v>3.4130648352490116</c:v>
                </c:pt>
                <c:pt idx="170">
                  <c:v>3.3663051855673269</c:v>
                </c:pt>
                <c:pt idx="171">
                  <c:v>3.3096270210900047</c:v>
                </c:pt>
                <c:pt idx="172">
                  <c:v>3.2414079199183061</c:v>
                </c:pt>
                <c:pt idx="173">
                  <c:v>3.1599895142341627</c:v>
                </c:pt>
                <c:pt idx="174">
                  <c:v>3.0637932142717874</c:v>
                </c:pt>
                <c:pt idx="175">
                  <c:v>2.9514820608714984</c:v>
                </c:pt>
                <c:pt idx="176">
                  <c:v>2.8221649924451118</c:v>
                </c:pt>
                <c:pt idx="177">
                  <c:v>2.675626664689307</c:v>
                </c:pt>
                <c:pt idx="178">
                  <c:v>2.5125493877285194</c:v>
                </c:pt>
                <c:pt idx="179">
                  <c:v>2.3346784390964186</c:v>
                </c:pt>
                <c:pt idx="180">
                  <c:v>2.977145861039777</c:v>
                </c:pt>
                <c:pt idx="181">
                  <c:v>2.9624427489513443</c:v>
                </c:pt>
                <c:pt idx="182">
                  <c:v>2.9442668317866354</c:v>
                </c:pt>
                <c:pt idx="183">
                  <c:v>2.9218581909510646</c:v>
                </c:pt>
                <c:pt idx="184">
                  <c:v>2.8943225436875517</c:v>
                </c:pt>
                <c:pt idx="185">
                  <c:v>2.8606243210539573</c:v>
                </c:pt>
                <c:pt idx="186">
                  <c:v>2.8195891813391105</c:v>
                </c:pt>
                <c:pt idx="187">
                  <c:v>2.7699216485341998</c:v>
                </c:pt>
                <c:pt idx="188">
                  <c:v>2.7102448801137804</c:v>
                </c:pt>
                <c:pt idx="189">
                  <c:v>2.6391701504487037</c:v>
                </c:pt>
                <c:pt idx="190">
                  <c:v>2.5554025601647901</c:v>
                </c:pt>
                <c:pt idx="191">
                  <c:v>2.4578855664881414</c:v>
                </c:pt>
                <c:pt idx="192">
                  <c:v>2.3459791129374725</c:v>
                </c:pt>
                <c:pt idx="193">
                  <c:v>2.2196542551081899</c:v>
                </c:pt>
                <c:pt idx="194">
                  <c:v>2.0796730421808829</c:v>
                </c:pt>
                <c:pt idx="195">
                  <c:v>2.4904633788012198</c:v>
                </c:pt>
                <c:pt idx="196">
                  <c:v>2.4801653877451058</c:v>
                </c:pt>
                <c:pt idx="197">
                  <c:v>2.4674120446404948</c:v>
                </c:pt>
                <c:pt idx="198">
                  <c:v>2.4516536298640981</c:v>
                </c:pt>
                <c:pt idx="199">
                  <c:v>2.4322364278670481</c:v>
                </c:pt>
                <c:pt idx="200">
                  <c:v>2.4083932058895248</c:v>
                </c:pt>
                <c:pt idx="201">
                  <c:v>2.3792386007668416</c:v>
                </c:pt>
                <c:pt idx="202">
                  <c:v>2.3437731601495226</c:v>
                </c:pt>
                <c:pt idx="203">
                  <c:v>2.300901005611026</c:v>
                </c:pt>
                <c:pt idx="204">
                  <c:v>2.2494671129589059</c:v>
                </c:pt>
                <c:pt idx="205">
                  <c:v>2.1883205004820168</c:v>
                </c:pt>
                <c:pt idx="206">
                  <c:v>2.1164083568816667</c:v>
                </c:pt>
                <c:pt idx="207">
                  <c:v>2.0329023278879896</c:v>
                </c:pt>
                <c:pt idx="208">
                  <c:v>1.9373510080521403</c:v>
                </c:pt>
                <c:pt idx="209">
                  <c:v>1.829842250889226</c:v>
                </c:pt>
                <c:pt idx="210">
                  <c:v>2.0679054198728934</c:v>
                </c:pt>
                <c:pt idx="211">
                  <c:v>2.0607998512377121</c:v>
                </c:pt>
                <c:pt idx="212">
                  <c:v>2.0519862655749139</c:v>
                </c:pt>
                <c:pt idx="213">
                  <c:v>2.0410747334598982</c:v>
                </c:pt>
                <c:pt idx="214">
                  <c:v>2.0275974292759984</c:v>
                </c:pt>
                <c:pt idx="215">
                  <c:v>2.010999037933769</c:v>
                </c:pt>
                <c:pt idx="216">
                  <c:v>1.9906293356854607</c:v>
                </c:pt>
                <c:pt idx="217">
                  <c:v>1.9657402489594671</c:v>
                </c:pt>
                <c:pt idx="218">
                  <c:v>1.9354906479101845</c:v>
                </c:pt>
                <c:pt idx="219">
                  <c:v>1.8989631378801994</c:v>
                </c:pt>
                <c:pt idx="220">
                  <c:v>1.8551979044145419</c:v>
                </c:pt>
                <c:pt idx="221">
                  <c:v>1.8032487633603724</c:v>
                </c:pt>
                <c:pt idx="222">
                  <c:v>1.7422652537275851</c:v>
                </c:pt>
                <c:pt idx="223">
                  <c:v>1.6716010577505815</c:v>
                </c:pt>
                <c:pt idx="224">
                  <c:v>1.5909426430269209</c:v>
                </c:pt>
                <c:pt idx="225">
                  <c:v>1.7060686885278988</c:v>
                </c:pt>
                <c:pt idx="226">
                  <c:v>1.7012287218381195</c:v>
                </c:pt>
                <c:pt idx="227">
                  <c:v>1.6952172442162643</c:v>
                </c:pt>
                <c:pt idx="228">
                  <c:v>1.6877623781852971</c:v>
                </c:pt>
                <c:pt idx="229">
                  <c:v>1.6785354949599736</c:v>
                </c:pt>
                <c:pt idx="230">
                  <c:v>1.6671427982464277</c:v>
                </c:pt>
                <c:pt idx="231">
                  <c:v>1.6531175756433851</c:v>
                </c:pt>
                <c:pt idx="232">
                  <c:v>1.6359144420594258</c:v>
                </c:pt>
                <c:pt idx="233">
                  <c:v>1.614907564682474</c:v>
                </c:pt>
                <c:pt idx="234">
                  <c:v>1.5893956561785891</c:v>
                </c:pt>
                <c:pt idx="235">
                  <c:v>1.5586173441970443</c:v>
                </c:pt>
                <c:pt idx="236">
                  <c:v>1.5217811305230071</c:v>
                </c:pt>
                <c:pt idx="237">
                  <c:v>1.4781141203251329</c:v>
                </c:pt>
                <c:pt idx="238">
                  <c:v>1.4269324232436016</c:v>
                </c:pt>
                <c:pt idx="239">
                  <c:v>1.367732924319299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B00-4C2C-9A08-80D50595C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'Non-competitive'!$AO$36:$AO$50</c:f>
              <c:numCache>
                <c:formatCode>General</c:formatCode>
                <c:ptCount val="15"/>
                <c:pt idx="0">
                  <c:v>7.9314475558811451E-2</c:v>
                </c:pt>
                <c:pt idx="1">
                  <c:v>8.0467909500389193E-2</c:v>
                </c:pt>
                <c:pt idx="2">
                  <c:v>8.1909701927361384E-2</c:v>
                </c:pt>
                <c:pt idx="3">
                  <c:v>8.3711942461076619E-2</c:v>
                </c:pt>
                <c:pt idx="4">
                  <c:v>8.5964743128220666E-2</c:v>
                </c:pt>
                <c:pt idx="5">
                  <c:v>8.8780743962150716E-2</c:v>
                </c:pt>
                <c:pt idx="6">
                  <c:v>9.2300745004563298E-2</c:v>
                </c:pt>
                <c:pt idx="7">
                  <c:v>9.6700746307579008E-2</c:v>
                </c:pt>
                <c:pt idx="8">
                  <c:v>0.10220074793634866</c:v>
                </c:pt>
                <c:pt idx="9">
                  <c:v>0.1090757499723107</c:v>
                </c:pt>
                <c:pt idx="10">
                  <c:v>0.11766950251726327</c:v>
                </c:pt>
                <c:pt idx="11">
                  <c:v>0.12841169319845397</c:v>
                </c:pt>
                <c:pt idx="12">
                  <c:v>0.14183943154994233</c:v>
                </c:pt>
                <c:pt idx="13">
                  <c:v>0.15862410448930284</c:v>
                </c:pt>
                <c:pt idx="14">
                  <c:v>0.17960494566350343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F7D-4458-AF26-C2DE15F0CFD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'Non-competitive'!$AP$36:$AP$50</c:f>
              <c:numCache>
                <c:formatCode>General</c:formatCode>
                <c:ptCount val="15"/>
                <c:pt idx="0">
                  <c:v>9.8427853462038681E-2</c:v>
                </c:pt>
                <c:pt idx="1">
                  <c:v>9.9859244468281594E-2</c:v>
                </c:pt>
                <c:pt idx="2">
                  <c:v>0.10164848322608525</c:v>
                </c:pt>
                <c:pt idx="3">
                  <c:v>0.10388503167333982</c:v>
                </c:pt>
                <c:pt idx="4">
                  <c:v>0.10668071723240802</c:v>
                </c:pt>
                <c:pt idx="5">
                  <c:v>0.11017532418124328</c:v>
                </c:pt>
                <c:pt idx="6">
                  <c:v>0.11454358286728734</c:v>
                </c:pt>
                <c:pt idx="7">
                  <c:v>0.12000390622484242</c:v>
                </c:pt>
                <c:pt idx="8">
                  <c:v>0.12682931042178627</c:v>
                </c:pt>
                <c:pt idx="9">
                  <c:v>0.1353610656679661</c:v>
                </c:pt>
                <c:pt idx="10">
                  <c:v>0.14602575972569085</c:v>
                </c:pt>
                <c:pt idx="11">
                  <c:v>0.15935662729784683</c:v>
                </c:pt>
                <c:pt idx="12">
                  <c:v>0.17602021176304178</c:v>
                </c:pt>
                <c:pt idx="13">
                  <c:v>0.1968496923445355</c:v>
                </c:pt>
                <c:pt idx="14">
                  <c:v>0.22288654307140257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F7D-4458-AF26-C2DE15F0CFDF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'Non-competitive'!$AQ$36:$AQ$50</c:f>
              <c:numCache>
                <c:formatCode>General</c:formatCode>
                <c:ptCount val="15"/>
                <c:pt idx="0">
                  <c:v>0.10320619793784551</c:v>
                </c:pt>
                <c:pt idx="1">
                  <c:v>0.10470707821025473</c:v>
                </c:pt>
                <c:pt idx="2">
                  <c:v>0.10658317855076624</c:v>
                </c:pt>
                <c:pt idx="3">
                  <c:v>0.10892830397640563</c:v>
                </c:pt>
                <c:pt idx="4">
                  <c:v>0.11185971075845488</c:v>
                </c:pt>
                <c:pt idx="5">
                  <c:v>0.11552396923601642</c:v>
                </c:pt>
                <c:pt idx="6">
                  <c:v>0.12010429233296835</c:v>
                </c:pt>
                <c:pt idx="7">
                  <c:v>0.12582969620415826</c:v>
                </c:pt>
                <c:pt idx="8">
                  <c:v>0.13298645104314571</c:v>
                </c:pt>
                <c:pt idx="9">
                  <c:v>0.14193239459187998</c:v>
                </c:pt>
                <c:pt idx="10">
                  <c:v>0.15311482402779777</c:v>
                </c:pt>
                <c:pt idx="11">
                  <c:v>0.16709286082269506</c:v>
                </c:pt>
                <c:pt idx="12">
                  <c:v>0.18456540681631664</c:v>
                </c:pt>
                <c:pt idx="13">
                  <c:v>0.20640608930834367</c:v>
                </c:pt>
                <c:pt idx="14">
                  <c:v>0.23370694242337736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F7D-4458-AF26-C2DE15F0CFDF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'Non-competitive'!$AR$36:$AR$50</c:f>
              <c:numCache>
                <c:formatCode>General</c:formatCode>
                <c:ptCount val="15"/>
                <c:pt idx="0">
                  <c:v>0.109179128532604</c:v>
                </c:pt>
                <c:pt idx="1">
                  <c:v>0.11076687038772108</c:v>
                </c:pt>
                <c:pt idx="2">
                  <c:v>0.11275154770661742</c:v>
                </c:pt>
                <c:pt idx="3">
                  <c:v>0.11523239435523787</c:v>
                </c:pt>
                <c:pt idx="4">
                  <c:v>0.11833345266601338</c:v>
                </c:pt>
                <c:pt idx="5">
                  <c:v>0.12220977555448283</c:v>
                </c:pt>
                <c:pt idx="6">
                  <c:v>0.12705517916506961</c:v>
                </c:pt>
                <c:pt idx="7">
                  <c:v>0.1331119336783031</c:v>
                </c:pt>
                <c:pt idx="8">
                  <c:v>0.14068287681984495</c:v>
                </c:pt>
                <c:pt idx="9">
                  <c:v>0.15014655574677224</c:v>
                </c:pt>
                <c:pt idx="10">
                  <c:v>0.16197615440543137</c:v>
                </c:pt>
                <c:pt idx="11">
                  <c:v>0.17676315272875534</c:v>
                </c:pt>
                <c:pt idx="12">
                  <c:v>0.1952469006329102</c:v>
                </c:pt>
                <c:pt idx="13">
                  <c:v>0.21835158551310385</c:v>
                </c:pt>
                <c:pt idx="14">
                  <c:v>0.24723244161334582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F7D-4458-AF26-C2DE15F0CFDF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'Non-competitive'!$AS$36:$AS$50</c:f>
              <c:numCache>
                <c:formatCode>General</c:formatCode>
                <c:ptCount val="15"/>
                <c:pt idx="0">
                  <c:v>0.11664529177605217</c:v>
                </c:pt>
                <c:pt idx="1">
                  <c:v>0.11834161060955406</c:v>
                </c:pt>
                <c:pt idx="2">
                  <c:v>0.12046200915143145</c:v>
                </c:pt>
                <c:pt idx="3">
                  <c:v>0.12311250732877818</c:v>
                </c:pt>
                <c:pt idx="4">
                  <c:v>0.12642563005046159</c:v>
                </c:pt>
                <c:pt idx="5">
                  <c:v>0.13056703345256584</c:v>
                </c:pt>
                <c:pt idx="6">
                  <c:v>0.13574378770519621</c:v>
                </c:pt>
                <c:pt idx="7">
                  <c:v>0.14221473052098413</c:v>
                </c:pt>
                <c:pt idx="8">
                  <c:v>0.15030340904071904</c:v>
                </c:pt>
                <c:pt idx="9">
                  <c:v>0.16041425719038765</c:v>
                </c:pt>
                <c:pt idx="10">
                  <c:v>0.17305281737747341</c:v>
                </c:pt>
                <c:pt idx="11">
                  <c:v>0.18885101761133063</c:v>
                </c:pt>
                <c:pt idx="12">
                  <c:v>0.20859876790365217</c:v>
                </c:pt>
                <c:pt idx="13">
                  <c:v>0.23328345576905413</c:v>
                </c:pt>
                <c:pt idx="14">
                  <c:v>0.2641393156008065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F7D-4458-AF26-C2DE15F0CFDF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'Non-competitive'!$AT$36:$AT$50</c:f>
              <c:numCache>
                <c:formatCode>General</c:formatCode>
                <c:ptCount val="15"/>
                <c:pt idx="0">
                  <c:v>0.12597799583036234</c:v>
                </c:pt>
                <c:pt idx="1">
                  <c:v>0.12781003588684528</c:v>
                </c:pt>
                <c:pt idx="2">
                  <c:v>0.13010008595744893</c:v>
                </c:pt>
                <c:pt idx="3">
                  <c:v>0.13296264854570355</c:v>
                </c:pt>
                <c:pt idx="4">
                  <c:v>0.13654085178102182</c:v>
                </c:pt>
                <c:pt idx="5">
                  <c:v>0.14101360582516964</c:v>
                </c:pt>
                <c:pt idx="6">
                  <c:v>0.14660454838035442</c:v>
                </c:pt>
                <c:pt idx="7">
                  <c:v>0.15359322657433536</c:v>
                </c:pt>
                <c:pt idx="8">
                  <c:v>0.16232907431681159</c:v>
                </c:pt>
                <c:pt idx="9">
                  <c:v>0.17324888399490687</c:v>
                </c:pt>
                <c:pt idx="10">
                  <c:v>0.18689864609252596</c:v>
                </c:pt>
                <c:pt idx="11">
                  <c:v>0.20396084871454981</c:v>
                </c:pt>
                <c:pt idx="12">
                  <c:v>0.22528860199207959</c:v>
                </c:pt>
                <c:pt idx="13">
                  <c:v>0.2519482935889919</c:v>
                </c:pt>
                <c:pt idx="14">
                  <c:v>0.28527290808513223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F7D-4458-AF26-C2DE15F0CFDF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'Non-competitive'!$AU$36:$AU$50</c:f>
              <c:numCache>
                <c:formatCode>General</c:formatCode>
                <c:ptCount val="15"/>
                <c:pt idx="0">
                  <c:v>0.13764387589825006</c:v>
                </c:pt>
                <c:pt idx="1">
                  <c:v>0.1396455674834593</c:v>
                </c:pt>
                <c:pt idx="2">
                  <c:v>0.14214768196497085</c:v>
                </c:pt>
                <c:pt idx="3">
                  <c:v>0.14527532506686028</c:v>
                </c:pt>
                <c:pt idx="4">
                  <c:v>0.14918487894422214</c:v>
                </c:pt>
                <c:pt idx="5">
                  <c:v>0.15407182129092439</c:v>
                </c:pt>
                <c:pt idx="6">
                  <c:v>0.16018049922430219</c:v>
                </c:pt>
                <c:pt idx="7">
                  <c:v>0.16781634664102449</c:v>
                </c:pt>
                <c:pt idx="8">
                  <c:v>0.17736115591192733</c:v>
                </c:pt>
                <c:pt idx="9">
                  <c:v>0.18929216750055591</c:v>
                </c:pt>
                <c:pt idx="10">
                  <c:v>0.20420593198634163</c:v>
                </c:pt>
                <c:pt idx="11">
                  <c:v>0.2228481375935738</c:v>
                </c:pt>
                <c:pt idx="12">
                  <c:v>0.246150894602614</c:v>
                </c:pt>
                <c:pt idx="13">
                  <c:v>0.2752793408639142</c:v>
                </c:pt>
                <c:pt idx="14">
                  <c:v>0.31168989869053948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F7D-4458-AF26-C2DE15F0CFDF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'Non-competitive'!$AV$36:$AV$50</c:f>
              <c:numCache>
                <c:formatCode>General</c:formatCode>
                <c:ptCount val="15"/>
                <c:pt idx="0">
                  <c:v>0.15222622598310973</c:v>
                </c:pt>
                <c:pt idx="1">
                  <c:v>0.15443998197922681</c:v>
                </c:pt>
                <c:pt idx="2">
                  <c:v>0.1572071769743732</c:v>
                </c:pt>
                <c:pt idx="3">
                  <c:v>0.16066617071830622</c:v>
                </c:pt>
                <c:pt idx="4">
                  <c:v>0.16498991289822246</c:v>
                </c:pt>
                <c:pt idx="5">
                  <c:v>0.17039459062311776</c:v>
                </c:pt>
                <c:pt idx="6">
                  <c:v>0.17715043777923692</c:v>
                </c:pt>
                <c:pt idx="7">
                  <c:v>0.18559524672438582</c:v>
                </c:pt>
                <c:pt idx="8">
                  <c:v>0.19615125790582202</c:v>
                </c:pt>
                <c:pt idx="9">
                  <c:v>0.20934627188261726</c:v>
                </c:pt>
                <c:pt idx="10">
                  <c:v>0.22584003935361119</c:v>
                </c:pt>
                <c:pt idx="11">
                  <c:v>0.24645724869235372</c:v>
                </c:pt>
                <c:pt idx="12">
                  <c:v>0.27222876036578186</c:v>
                </c:pt>
                <c:pt idx="13">
                  <c:v>0.30444314995756699</c:v>
                </c:pt>
                <c:pt idx="14">
                  <c:v>0.34471113694729849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F7D-4458-AF26-C2DE15F0CFDF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'Non-competitive'!$AW$36:$AW$50</c:f>
              <c:numCache>
                <c:formatCode>General</c:formatCode>
                <c:ptCount val="15"/>
                <c:pt idx="0">
                  <c:v>0.17045416358918428</c:v>
                </c:pt>
                <c:pt idx="1">
                  <c:v>0.17293300009893622</c:v>
                </c:pt>
                <c:pt idx="2">
                  <c:v>0.17603154573612617</c:v>
                </c:pt>
                <c:pt idx="3">
                  <c:v>0.17990472778261363</c:v>
                </c:pt>
                <c:pt idx="4">
                  <c:v>0.18474620534072292</c:v>
                </c:pt>
                <c:pt idx="5">
                  <c:v>0.19079805228835955</c:v>
                </c:pt>
                <c:pt idx="6">
                  <c:v>0.19836286097290537</c:v>
                </c:pt>
                <c:pt idx="7">
                  <c:v>0.20781887182858758</c:v>
                </c:pt>
                <c:pt idx="8">
                  <c:v>0.21963888539819038</c:v>
                </c:pt>
                <c:pt idx="9">
                  <c:v>0.23441390236019388</c:v>
                </c:pt>
                <c:pt idx="10">
                  <c:v>0.25288267356269822</c:v>
                </c:pt>
                <c:pt idx="11">
                  <c:v>0.27596863756582868</c:v>
                </c:pt>
                <c:pt idx="12">
                  <c:v>0.30482609256974175</c:v>
                </c:pt>
                <c:pt idx="13">
                  <c:v>0.34089791132463304</c:v>
                </c:pt>
                <c:pt idx="14">
                  <c:v>0.38598768476824724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BF7D-4458-AF26-C2DE15F0CFDF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'Non-competitive'!$AX$36:$AX$50</c:f>
              <c:numCache>
                <c:formatCode>General</c:formatCode>
                <c:ptCount val="15"/>
                <c:pt idx="0">
                  <c:v>0.19323908559677744</c:v>
                </c:pt>
                <c:pt idx="1">
                  <c:v>0.19604927274857295</c:v>
                </c:pt>
                <c:pt idx="2">
                  <c:v>0.19956200668831731</c:v>
                </c:pt>
                <c:pt idx="3">
                  <c:v>0.20395292411299779</c:v>
                </c:pt>
                <c:pt idx="4">
                  <c:v>0.20944157089384841</c:v>
                </c:pt>
                <c:pt idx="5">
                  <c:v>0.2163023793699117</c:v>
                </c:pt>
                <c:pt idx="6">
                  <c:v>0.22487838996499079</c:v>
                </c:pt>
                <c:pt idx="7">
                  <c:v>0.23559840320883965</c:v>
                </c:pt>
                <c:pt idx="8">
                  <c:v>0.24899841976365072</c:v>
                </c:pt>
                <c:pt idx="9">
                  <c:v>0.26574844045716467</c:v>
                </c:pt>
                <c:pt idx="10">
                  <c:v>0.28668596632405691</c:v>
                </c:pt>
                <c:pt idx="11">
                  <c:v>0.31285787365767231</c:v>
                </c:pt>
                <c:pt idx="12">
                  <c:v>0.34557275782469149</c:v>
                </c:pt>
                <c:pt idx="13">
                  <c:v>0.3864663630334656</c:v>
                </c:pt>
                <c:pt idx="14">
                  <c:v>0.43758336954443317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BF7D-4458-AF26-C2DE15F0CFDF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'Non-competitive'!$AY$36:$AY$50</c:f>
              <c:numCache>
                <c:formatCode>General</c:formatCode>
                <c:ptCount val="15"/>
                <c:pt idx="0">
                  <c:v>0.22172023810626892</c:v>
                </c:pt>
                <c:pt idx="1">
                  <c:v>0.2249446135606189</c:v>
                </c:pt>
                <c:pt idx="2">
                  <c:v>0.22897508287855636</c:v>
                </c:pt>
                <c:pt idx="3">
                  <c:v>0.23401316952597817</c:v>
                </c:pt>
                <c:pt idx="4">
                  <c:v>0.2403107778352554</c:v>
                </c:pt>
                <c:pt idx="5">
                  <c:v>0.24818278822185197</c:v>
                </c:pt>
                <c:pt idx="6">
                  <c:v>0.25802280120509768</c:v>
                </c:pt>
                <c:pt idx="7">
                  <c:v>0.27032281743415487</c:v>
                </c:pt>
                <c:pt idx="8">
                  <c:v>0.2856978377204763</c:v>
                </c:pt>
                <c:pt idx="9">
                  <c:v>0.30491661307837814</c:v>
                </c:pt>
                <c:pt idx="10">
                  <c:v>0.32894008227575533</c:v>
                </c:pt>
                <c:pt idx="11">
                  <c:v>0.35896941877247696</c:v>
                </c:pt>
                <c:pt idx="12">
                  <c:v>0.39650608939337889</c:v>
                </c:pt>
                <c:pt idx="13">
                  <c:v>0.44342692766950631</c:v>
                </c:pt>
                <c:pt idx="14">
                  <c:v>0.5020779755146656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BF7D-4458-AF26-C2DE15F0CFDF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'Non-competitive'!$AZ$36:$AZ$50</c:f>
              <c:numCache>
                <c:formatCode>General</c:formatCode>
                <c:ptCount val="15"/>
                <c:pt idx="0">
                  <c:v>0.25732167874313333</c:v>
                </c:pt>
                <c:pt idx="1">
                  <c:v>0.26106378957567627</c:v>
                </c:pt>
                <c:pt idx="2">
                  <c:v>0.26574142811635504</c:v>
                </c:pt>
                <c:pt idx="3">
                  <c:v>0.27158847629220345</c:v>
                </c:pt>
                <c:pt idx="4">
                  <c:v>0.27889728651201406</c:v>
                </c:pt>
                <c:pt idx="5">
                  <c:v>0.28803329928677723</c:v>
                </c:pt>
                <c:pt idx="6">
                  <c:v>0.29945331525523128</c:v>
                </c:pt>
                <c:pt idx="7">
                  <c:v>0.31372833521579874</c:v>
                </c:pt>
                <c:pt idx="8">
                  <c:v>0.33157211016650823</c:v>
                </c:pt>
                <c:pt idx="9">
                  <c:v>0.35387682885489496</c:v>
                </c:pt>
                <c:pt idx="10">
                  <c:v>0.38175772721537832</c:v>
                </c:pt>
                <c:pt idx="11">
                  <c:v>0.41660885016598259</c:v>
                </c:pt>
                <c:pt idx="12">
                  <c:v>0.46017275385423784</c:v>
                </c:pt>
                <c:pt idx="13">
                  <c:v>0.51462763346455709</c:v>
                </c:pt>
                <c:pt idx="14">
                  <c:v>0.5826962329774561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BF7D-4458-AF26-C2DE15F0CFDF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'Non-competitive'!$BA$36:$BA$50</c:f>
              <c:numCache>
                <c:formatCode>General</c:formatCode>
                <c:ptCount val="15"/>
                <c:pt idx="0">
                  <c:v>0.30182347953921379</c:v>
                </c:pt>
                <c:pt idx="1">
                  <c:v>0.30621275959449806</c:v>
                </c:pt>
                <c:pt idx="2">
                  <c:v>0.31169935966360346</c:v>
                </c:pt>
                <c:pt idx="3">
                  <c:v>0.3185576097499852</c:v>
                </c:pt>
                <c:pt idx="4">
                  <c:v>0.32713042235796247</c:v>
                </c:pt>
                <c:pt idx="5">
                  <c:v>0.33784643811793391</c:v>
                </c:pt>
                <c:pt idx="6">
                  <c:v>0.35124145781789828</c:v>
                </c:pt>
                <c:pt idx="7">
                  <c:v>0.36798523244285369</c:v>
                </c:pt>
                <c:pt idx="8">
                  <c:v>0.38891495072404808</c:v>
                </c:pt>
                <c:pt idx="9">
                  <c:v>0.41507709857554104</c:v>
                </c:pt>
                <c:pt idx="10">
                  <c:v>0.44777978338990709</c:v>
                </c:pt>
                <c:pt idx="11">
                  <c:v>0.48865813940786484</c:v>
                </c:pt>
                <c:pt idx="12">
                  <c:v>0.53975608443031176</c:v>
                </c:pt>
                <c:pt idx="13">
                  <c:v>0.60362851570837073</c:v>
                </c:pt>
                <c:pt idx="14">
                  <c:v>0.68346905480594433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BF7D-4458-AF26-C2DE15F0CFDF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'Non-competitive'!$BB$36:$BB$50</c:f>
              <c:numCache>
                <c:formatCode>General</c:formatCode>
                <c:ptCount val="15"/>
                <c:pt idx="0">
                  <c:v>0.35745073053431436</c:v>
                </c:pt>
                <c:pt idx="1">
                  <c:v>0.36264897211802533</c:v>
                </c:pt>
                <c:pt idx="2">
                  <c:v>0.36914677409766394</c:v>
                </c:pt>
                <c:pt idx="3">
                  <c:v>0.3772690265722124</c:v>
                </c:pt>
                <c:pt idx="4">
                  <c:v>0.38742184216539788</c:v>
                </c:pt>
                <c:pt idx="5">
                  <c:v>0.4001128616568797</c:v>
                </c:pt>
                <c:pt idx="6">
                  <c:v>0.41597663602123203</c:v>
                </c:pt>
                <c:pt idx="7">
                  <c:v>0.43580635397667244</c:v>
                </c:pt>
                <c:pt idx="8">
                  <c:v>0.46059350142097299</c:v>
                </c:pt>
                <c:pt idx="9">
                  <c:v>0.4915774357263486</c:v>
                </c:pt>
                <c:pt idx="10">
                  <c:v>0.53030735360806813</c:v>
                </c:pt>
                <c:pt idx="11">
                  <c:v>0.57871975096021755</c:v>
                </c:pt>
                <c:pt idx="12">
                  <c:v>0.63923524765040429</c:v>
                </c:pt>
                <c:pt idx="13">
                  <c:v>0.71487961851313775</c:v>
                </c:pt>
                <c:pt idx="14">
                  <c:v>0.80943508209155446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BF7D-4458-AF26-C2DE15F0CFDF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'Non-competitive'!$BC$36:$BC$50</c:f>
              <c:numCache>
                <c:formatCode>General</c:formatCode>
                <c:ptCount val="15"/>
                <c:pt idx="0">
                  <c:v>0.42698479427819003</c:v>
                </c:pt>
                <c:pt idx="1">
                  <c:v>0.43319423777243421</c:v>
                </c:pt>
                <c:pt idx="2">
                  <c:v>0.44095604214023959</c:v>
                </c:pt>
                <c:pt idx="3">
                  <c:v>0.45065829759999626</c:v>
                </c:pt>
                <c:pt idx="4">
                  <c:v>0.46278611692469207</c:v>
                </c:pt>
                <c:pt idx="5">
                  <c:v>0.4779458910805619</c:v>
                </c:pt>
                <c:pt idx="6">
                  <c:v>0.49689560877539912</c:v>
                </c:pt>
                <c:pt idx="7">
                  <c:v>0.52058275589394565</c:v>
                </c:pt>
                <c:pt idx="8">
                  <c:v>0.55019168979212896</c:v>
                </c:pt>
                <c:pt idx="9">
                  <c:v>0.58720285716485798</c:v>
                </c:pt>
                <c:pt idx="10">
                  <c:v>0.63346681638076918</c:v>
                </c:pt>
                <c:pt idx="11">
                  <c:v>0.69129676540065832</c:v>
                </c:pt>
                <c:pt idx="12">
                  <c:v>0.76358420167551955</c:v>
                </c:pt>
                <c:pt idx="13">
                  <c:v>0.85394349701909633</c:v>
                </c:pt>
                <c:pt idx="14">
                  <c:v>0.96689261619856692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BF7D-4458-AF26-C2DE15F0CFDF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'Non-competitive'!$BD$36:$BD$50</c:f>
              <c:numCache>
                <c:formatCode>General</c:formatCode>
                <c:ptCount val="15"/>
                <c:pt idx="0">
                  <c:v>0.51390237395803462</c:v>
                </c:pt>
                <c:pt idx="1">
                  <c:v>0.52137581984044545</c:v>
                </c:pt>
                <c:pt idx="2">
                  <c:v>0.53071762719345905</c:v>
                </c:pt>
                <c:pt idx="3">
                  <c:v>0.5423948863847261</c:v>
                </c:pt>
                <c:pt idx="4">
                  <c:v>0.55699146037380987</c:v>
                </c:pt>
                <c:pt idx="5">
                  <c:v>0.57523717786016459</c:v>
                </c:pt>
                <c:pt idx="6">
                  <c:v>0.59804432471810809</c:v>
                </c:pt>
                <c:pt idx="7">
                  <c:v>0.62655325829053732</c:v>
                </c:pt>
                <c:pt idx="8">
                  <c:v>0.66218942525607394</c:v>
                </c:pt>
                <c:pt idx="9">
                  <c:v>0.70673463396299474</c:v>
                </c:pt>
                <c:pt idx="10">
                  <c:v>0.76241614484664555</c:v>
                </c:pt>
                <c:pt idx="11">
                  <c:v>0.83201803345120917</c:v>
                </c:pt>
                <c:pt idx="12">
                  <c:v>0.91902039420691373</c:v>
                </c:pt>
                <c:pt idx="13">
                  <c:v>1.0277733451515445</c:v>
                </c:pt>
                <c:pt idx="14">
                  <c:v>1.1637145338323329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BF7D-4458-AF26-C2DE15F0CFDF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'Non-competitive'!$BE$36:$BE$50</c:f>
              <c:numCache>
                <c:formatCode>General</c:formatCode>
                <c:ptCount val="15"/>
                <c:pt idx="0">
                  <c:v>7.3333333333333348E-2</c:v>
                </c:pt>
                <c:pt idx="1">
                  <c:v>7.5000000000000011E-2</c:v>
                </c:pt>
                <c:pt idx="2">
                  <c:v>7.7083333333333323E-2</c:v>
                </c:pt>
                <c:pt idx="3">
                  <c:v>7.9687499999999994E-2</c:v>
                </c:pt>
                <c:pt idx="4">
                  <c:v>8.2942708333333337E-2</c:v>
                </c:pt>
                <c:pt idx="5">
                  <c:v>8.7011718749999994E-2</c:v>
                </c:pt>
                <c:pt idx="6">
                  <c:v>9.2097981770833337E-2</c:v>
                </c:pt>
                <c:pt idx="7">
                  <c:v>9.8455810546874981E-2</c:v>
                </c:pt>
                <c:pt idx="8">
                  <c:v>0.10640309651692707</c:v>
                </c:pt>
                <c:pt idx="9">
                  <c:v>0.11633720397949217</c:v>
                </c:pt>
                <c:pt idx="10">
                  <c:v>0.12875483830769854</c:v>
                </c:pt>
                <c:pt idx="11">
                  <c:v>0.14427688121795654</c:v>
                </c:pt>
                <c:pt idx="12">
                  <c:v>0.16367943485577896</c:v>
                </c:pt>
                <c:pt idx="13">
                  <c:v>0.18793262690305704</c:v>
                </c:pt>
                <c:pt idx="14">
                  <c:v>0.21824911696215457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BF7D-4458-AF26-C2DE15F0CFDF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'Non-competitive'!$BF$36:$BF$50</c:f>
              <c:numCache>
                <c:formatCode>General</c:formatCode>
                <c:ptCount val="15"/>
                <c:pt idx="0">
                  <c:v>9.5887418005661557E-2</c:v>
                </c:pt>
                <c:pt idx="1">
                  <c:v>9.7554084672328234E-2</c:v>
                </c:pt>
                <c:pt idx="2">
                  <c:v>9.963741800566156E-2</c:v>
                </c:pt>
                <c:pt idx="3">
                  <c:v>0.10224158467232822</c:v>
                </c:pt>
                <c:pt idx="4">
                  <c:v>0.10549679300566155</c:v>
                </c:pt>
                <c:pt idx="5">
                  <c:v>0.1095658034223282</c:v>
                </c:pt>
                <c:pt idx="6">
                  <c:v>0.11465206644316153</c:v>
                </c:pt>
                <c:pt idx="7">
                  <c:v>0.1210098952192032</c:v>
                </c:pt>
                <c:pt idx="8">
                  <c:v>0.12895718118925531</c:v>
                </c:pt>
                <c:pt idx="9">
                  <c:v>0.13889128865182035</c:v>
                </c:pt>
                <c:pt idx="10">
                  <c:v>0.15130892298002677</c:v>
                </c:pt>
                <c:pt idx="11">
                  <c:v>0.16683096589028473</c:v>
                </c:pt>
                <c:pt idx="12">
                  <c:v>0.18623351952810718</c:v>
                </c:pt>
                <c:pt idx="13">
                  <c:v>0.21048671157538523</c:v>
                </c:pt>
                <c:pt idx="14">
                  <c:v>0.24080320163448282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BF7D-4458-AF26-C2DE15F0CFDF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'Non-competitive'!$BG$36:$BG$50</c:f>
              <c:numCache>
                <c:formatCode>General</c:formatCode>
                <c:ptCount val="15"/>
                <c:pt idx="0">
                  <c:v>0.10152593917374363</c:v>
                </c:pt>
                <c:pt idx="1">
                  <c:v>0.10319260584041028</c:v>
                </c:pt>
                <c:pt idx="2">
                  <c:v>0.10527593917374363</c:v>
                </c:pt>
                <c:pt idx="3">
                  <c:v>0.10788010584041027</c:v>
                </c:pt>
                <c:pt idx="4">
                  <c:v>0.1111353141737436</c:v>
                </c:pt>
                <c:pt idx="5">
                  <c:v>0.11520432459041027</c:v>
                </c:pt>
                <c:pt idx="6">
                  <c:v>0.12029058761124362</c:v>
                </c:pt>
                <c:pt idx="7">
                  <c:v>0.12664841638728527</c:v>
                </c:pt>
                <c:pt idx="8">
                  <c:v>0.13459570235733737</c:v>
                </c:pt>
                <c:pt idx="9">
                  <c:v>0.14452980981990243</c:v>
                </c:pt>
                <c:pt idx="10">
                  <c:v>0.15694744414810882</c:v>
                </c:pt>
                <c:pt idx="11">
                  <c:v>0.17246948705836679</c:v>
                </c:pt>
                <c:pt idx="12">
                  <c:v>0.19187204069618924</c:v>
                </c:pt>
                <c:pt idx="13">
                  <c:v>0.21612523274346729</c:v>
                </c:pt>
                <c:pt idx="14">
                  <c:v>0.24644172280256482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BF7D-4458-AF26-C2DE15F0CFDF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'Non-competitive'!$BH$36:$BH$50</c:f>
              <c:numCache>
                <c:formatCode>General</c:formatCode>
                <c:ptCount val="15"/>
                <c:pt idx="0">
                  <c:v>0.1085740906338462</c:v>
                </c:pt>
                <c:pt idx="1">
                  <c:v>0.11024075730051287</c:v>
                </c:pt>
                <c:pt idx="2">
                  <c:v>0.11232409063384619</c:v>
                </c:pt>
                <c:pt idx="3">
                  <c:v>0.11492825730051283</c:v>
                </c:pt>
                <c:pt idx="4">
                  <c:v>0.11818346563384617</c:v>
                </c:pt>
                <c:pt idx="5">
                  <c:v>0.12225247605051283</c:v>
                </c:pt>
                <c:pt idx="6">
                  <c:v>0.12733873907134616</c:v>
                </c:pt>
                <c:pt idx="7">
                  <c:v>0.13369656784738781</c:v>
                </c:pt>
                <c:pt idx="8">
                  <c:v>0.14164385381743994</c:v>
                </c:pt>
                <c:pt idx="9">
                  <c:v>0.15157796128000497</c:v>
                </c:pt>
                <c:pt idx="10">
                  <c:v>0.16399559560821139</c:v>
                </c:pt>
                <c:pt idx="11">
                  <c:v>0.17951763851846936</c:v>
                </c:pt>
                <c:pt idx="12">
                  <c:v>0.19892019215629178</c:v>
                </c:pt>
                <c:pt idx="13">
                  <c:v>0.22317338420356989</c:v>
                </c:pt>
                <c:pt idx="14">
                  <c:v>0.25348987426266745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BF7D-4458-AF26-C2DE15F0CFDF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'Non-competitive'!$BI$36:$BI$50</c:f>
              <c:numCache>
                <c:formatCode>General</c:formatCode>
                <c:ptCount val="15"/>
                <c:pt idx="0">
                  <c:v>0.11738427995897438</c:v>
                </c:pt>
                <c:pt idx="1">
                  <c:v>0.11905094662564106</c:v>
                </c:pt>
                <c:pt idx="2">
                  <c:v>0.12113427995897438</c:v>
                </c:pt>
                <c:pt idx="3">
                  <c:v>0.12373844662564105</c:v>
                </c:pt>
                <c:pt idx="4">
                  <c:v>0.12699365495897438</c:v>
                </c:pt>
                <c:pt idx="5">
                  <c:v>0.13106266537564104</c:v>
                </c:pt>
                <c:pt idx="6">
                  <c:v>0.13614892839647438</c:v>
                </c:pt>
                <c:pt idx="7">
                  <c:v>0.14250675717251604</c:v>
                </c:pt>
                <c:pt idx="8">
                  <c:v>0.15045404314256813</c:v>
                </c:pt>
                <c:pt idx="9">
                  <c:v>0.1603881506051332</c:v>
                </c:pt>
                <c:pt idx="10">
                  <c:v>0.17280578493333956</c:v>
                </c:pt>
                <c:pt idx="11">
                  <c:v>0.18832782784359758</c:v>
                </c:pt>
                <c:pt idx="12">
                  <c:v>0.20773038148141998</c:v>
                </c:pt>
                <c:pt idx="13">
                  <c:v>0.23198357352869808</c:v>
                </c:pt>
                <c:pt idx="14">
                  <c:v>0.26230006358779567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BF7D-4458-AF26-C2DE15F0CFDF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'Non-competitive'!$BJ$36:$BJ$50</c:f>
              <c:numCache>
                <c:formatCode>General</c:formatCode>
                <c:ptCount val="15"/>
                <c:pt idx="0">
                  <c:v>0.12839701661538466</c:v>
                </c:pt>
                <c:pt idx="1">
                  <c:v>0.13006368328205134</c:v>
                </c:pt>
                <c:pt idx="2">
                  <c:v>0.13214701661538467</c:v>
                </c:pt>
                <c:pt idx="3">
                  <c:v>0.13475118328205135</c:v>
                </c:pt>
                <c:pt idx="4">
                  <c:v>0.13800639161538464</c:v>
                </c:pt>
                <c:pt idx="5">
                  <c:v>0.1420754020320513</c:v>
                </c:pt>
                <c:pt idx="6">
                  <c:v>0.14716166505288464</c:v>
                </c:pt>
                <c:pt idx="7">
                  <c:v>0.15351949382892632</c:v>
                </c:pt>
                <c:pt idx="8">
                  <c:v>0.16146677979897839</c:v>
                </c:pt>
                <c:pt idx="9">
                  <c:v>0.17140088726154346</c:v>
                </c:pt>
                <c:pt idx="10">
                  <c:v>0.18381852158974984</c:v>
                </c:pt>
                <c:pt idx="11">
                  <c:v>0.19934056450000784</c:v>
                </c:pt>
                <c:pt idx="12">
                  <c:v>0.21874311813783026</c:v>
                </c:pt>
                <c:pt idx="13">
                  <c:v>0.24299631018510831</c:v>
                </c:pt>
                <c:pt idx="14">
                  <c:v>0.2733128002442059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BF7D-4458-AF26-C2DE15F0CFDF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'Non-competitive'!$BK$36:$BK$50</c:f>
              <c:numCache>
                <c:formatCode>General</c:formatCode>
                <c:ptCount val="15"/>
                <c:pt idx="0">
                  <c:v>0.1421629374358975</c:v>
                </c:pt>
                <c:pt idx="1">
                  <c:v>0.14382960410256415</c:v>
                </c:pt>
                <c:pt idx="2">
                  <c:v>0.14591293743589751</c:v>
                </c:pt>
                <c:pt idx="3">
                  <c:v>0.14851710410256416</c:v>
                </c:pt>
                <c:pt idx="4">
                  <c:v>0.15177231243589745</c:v>
                </c:pt>
                <c:pt idx="5">
                  <c:v>0.15584132285256411</c:v>
                </c:pt>
                <c:pt idx="6">
                  <c:v>0.16092758587339748</c:v>
                </c:pt>
                <c:pt idx="7">
                  <c:v>0.16728541464943913</c:v>
                </c:pt>
                <c:pt idx="8">
                  <c:v>0.17523270061949123</c:v>
                </c:pt>
                <c:pt idx="9">
                  <c:v>0.18516680808205632</c:v>
                </c:pt>
                <c:pt idx="10">
                  <c:v>0.19758444241026266</c:v>
                </c:pt>
                <c:pt idx="11">
                  <c:v>0.21310648532052071</c:v>
                </c:pt>
                <c:pt idx="12">
                  <c:v>0.23250903895834313</c:v>
                </c:pt>
                <c:pt idx="13">
                  <c:v>0.25676223100562112</c:v>
                </c:pt>
                <c:pt idx="14">
                  <c:v>0.28707872106471871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BF7D-4458-AF26-C2DE15F0CFDF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'Non-competitive'!$BL$36:$BL$50</c:f>
              <c:numCache>
                <c:formatCode>General</c:formatCode>
                <c:ptCount val="15"/>
                <c:pt idx="0">
                  <c:v>0.1593703384615385</c:v>
                </c:pt>
                <c:pt idx="1">
                  <c:v>0.16103700512820518</c:v>
                </c:pt>
                <c:pt idx="2">
                  <c:v>0.16312033846153853</c:v>
                </c:pt>
                <c:pt idx="3">
                  <c:v>0.16572450512820519</c:v>
                </c:pt>
                <c:pt idx="4">
                  <c:v>0.16897971346153851</c:v>
                </c:pt>
                <c:pt idx="5">
                  <c:v>0.17304872387820516</c:v>
                </c:pt>
                <c:pt idx="6">
                  <c:v>0.17813498689903851</c:v>
                </c:pt>
                <c:pt idx="7">
                  <c:v>0.18449281567508016</c:v>
                </c:pt>
                <c:pt idx="8">
                  <c:v>0.19244010164513223</c:v>
                </c:pt>
                <c:pt idx="9">
                  <c:v>0.20237420910769729</c:v>
                </c:pt>
                <c:pt idx="10">
                  <c:v>0.21479184343590374</c:v>
                </c:pt>
                <c:pt idx="11">
                  <c:v>0.23031388634616168</c:v>
                </c:pt>
                <c:pt idx="12">
                  <c:v>0.2497164399839841</c:v>
                </c:pt>
                <c:pt idx="13">
                  <c:v>0.27396963203126218</c:v>
                </c:pt>
                <c:pt idx="14">
                  <c:v>0.30428612209035977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BF7D-4458-AF26-C2DE15F0CFDF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'Non-competitive'!$BM$36:$BM$50</c:f>
              <c:numCache>
                <c:formatCode>General</c:formatCode>
                <c:ptCount val="15"/>
                <c:pt idx="0">
                  <c:v>0.18087958974358981</c:v>
                </c:pt>
                <c:pt idx="1">
                  <c:v>0.18254625641025646</c:v>
                </c:pt>
                <c:pt idx="2">
                  <c:v>0.18462958974358981</c:v>
                </c:pt>
                <c:pt idx="3">
                  <c:v>0.18723375641025647</c:v>
                </c:pt>
                <c:pt idx="4">
                  <c:v>0.19048896474358981</c:v>
                </c:pt>
                <c:pt idx="5">
                  <c:v>0.19455797516025641</c:v>
                </c:pt>
                <c:pt idx="6">
                  <c:v>0.19964423818108978</c:v>
                </c:pt>
                <c:pt idx="7">
                  <c:v>0.20600206695713144</c:v>
                </c:pt>
                <c:pt idx="8">
                  <c:v>0.21394935292718353</c:v>
                </c:pt>
                <c:pt idx="9">
                  <c:v>0.2238834603897486</c:v>
                </c:pt>
                <c:pt idx="10">
                  <c:v>0.23630109471795499</c:v>
                </c:pt>
                <c:pt idx="11">
                  <c:v>0.25182313762821296</c:v>
                </c:pt>
                <c:pt idx="12">
                  <c:v>0.27122569126603541</c:v>
                </c:pt>
                <c:pt idx="13">
                  <c:v>0.29547888331331346</c:v>
                </c:pt>
                <c:pt idx="14">
                  <c:v>0.3257953733724111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BF7D-4458-AF26-C2DE15F0CFDF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'Non-competitive'!$BN$36:$BN$50</c:f>
              <c:numCache>
                <c:formatCode>General</c:formatCode>
                <c:ptCount val="15"/>
                <c:pt idx="0">
                  <c:v>0.20776615384615388</c:v>
                </c:pt>
                <c:pt idx="1">
                  <c:v>0.20943282051282058</c:v>
                </c:pt>
                <c:pt idx="2">
                  <c:v>0.21151615384615391</c:v>
                </c:pt>
                <c:pt idx="3">
                  <c:v>0.21412032051282059</c:v>
                </c:pt>
                <c:pt idx="4">
                  <c:v>0.21737552884615391</c:v>
                </c:pt>
                <c:pt idx="5">
                  <c:v>0.22144453926282057</c:v>
                </c:pt>
                <c:pt idx="6">
                  <c:v>0.22653080228365391</c:v>
                </c:pt>
                <c:pt idx="7">
                  <c:v>0.23288863105969554</c:v>
                </c:pt>
                <c:pt idx="8">
                  <c:v>0.24083591702974763</c:v>
                </c:pt>
                <c:pt idx="9">
                  <c:v>0.25077002449231267</c:v>
                </c:pt>
                <c:pt idx="10">
                  <c:v>0.26318765882051909</c:v>
                </c:pt>
                <c:pt idx="11">
                  <c:v>0.27870970173077703</c:v>
                </c:pt>
                <c:pt idx="12">
                  <c:v>0.29811225536859948</c:v>
                </c:pt>
                <c:pt idx="13">
                  <c:v>0.32236544741587764</c:v>
                </c:pt>
                <c:pt idx="14">
                  <c:v>0.35268193747497512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BF7D-4458-AF26-C2DE15F0CFDF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'Non-competitive'!$BO$36:$BO$50</c:f>
              <c:numCache>
                <c:formatCode>General</c:formatCode>
                <c:ptCount val="15"/>
                <c:pt idx="0">
                  <c:v>0.24137435897435905</c:v>
                </c:pt>
                <c:pt idx="1">
                  <c:v>0.24304102564102575</c:v>
                </c:pt>
                <c:pt idx="2">
                  <c:v>0.24512435897435905</c:v>
                </c:pt>
                <c:pt idx="3">
                  <c:v>0.24772852564102571</c:v>
                </c:pt>
                <c:pt idx="4">
                  <c:v>0.25098373397435902</c:v>
                </c:pt>
                <c:pt idx="5">
                  <c:v>0.25505274439102571</c:v>
                </c:pt>
                <c:pt idx="6">
                  <c:v>0.26013900741185908</c:v>
                </c:pt>
                <c:pt idx="7">
                  <c:v>0.26649683618790071</c:v>
                </c:pt>
                <c:pt idx="8">
                  <c:v>0.27444412215795277</c:v>
                </c:pt>
                <c:pt idx="9">
                  <c:v>0.28437822962051784</c:v>
                </c:pt>
                <c:pt idx="10">
                  <c:v>0.2967958639487242</c:v>
                </c:pt>
                <c:pt idx="11">
                  <c:v>0.31231790685898225</c:v>
                </c:pt>
                <c:pt idx="12">
                  <c:v>0.3317204604968047</c:v>
                </c:pt>
                <c:pt idx="13">
                  <c:v>0.3559736525440827</c:v>
                </c:pt>
                <c:pt idx="14">
                  <c:v>0.38629014260318029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BF7D-4458-AF26-C2DE15F0CFDF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'Non-competitive'!$BP$36:$BP$50</c:f>
              <c:numCache>
                <c:formatCode>General</c:formatCode>
                <c:ptCount val="15"/>
                <c:pt idx="0">
                  <c:v>0.28338461538461546</c:v>
                </c:pt>
                <c:pt idx="1">
                  <c:v>0.28505128205128211</c:v>
                </c:pt>
                <c:pt idx="2">
                  <c:v>0.28713461538461543</c:v>
                </c:pt>
                <c:pt idx="3">
                  <c:v>0.28973878205128217</c:v>
                </c:pt>
                <c:pt idx="4">
                  <c:v>0.29299399038461543</c:v>
                </c:pt>
                <c:pt idx="5">
                  <c:v>0.29706300080128212</c:v>
                </c:pt>
                <c:pt idx="6">
                  <c:v>0.30214926382211549</c:v>
                </c:pt>
                <c:pt idx="7">
                  <c:v>0.30850709259815706</c:v>
                </c:pt>
                <c:pt idx="8">
                  <c:v>0.31645437856820918</c:v>
                </c:pt>
                <c:pt idx="9">
                  <c:v>0.32638848603077425</c:v>
                </c:pt>
                <c:pt idx="10">
                  <c:v>0.33880612035898061</c:v>
                </c:pt>
                <c:pt idx="11">
                  <c:v>0.35432816326923872</c:v>
                </c:pt>
                <c:pt idx="12">
                  <c:v>0.37373071690706106</c:v>
                </c:pt>
                <c:pt idx="13">
                  <c:v>0.39798390895433911</c:v>
                </c:pt>
                <c:pt idx="14">
                  <c:v>0.42830039901343675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BF7D-4458-AF26-C2DE15F0CFDF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'Non-competitive'!$BQ$36:$BQ$50</c:f>
              <c:numCache>
                <c:formatCode>General</c:formatCode>
                <c:ptCount val="15"/>
                <c:pt idx="0">
                  <c:v>0.33589743589743587</c:v>
                </c:pt>
                <c:pt idx="1">
                  <c:v>0.33756410256410257</c:v>
                </c:pt>
                <c:pt idx="2">
                  <c:v>0.33964743589743596</c:v>
                </c:pt>
                <c:pt idx="3">
                  <c:v>0.34225160256410259</c:v>
                </c:pt>
                <c:pt idx="4">
                  <c:v>0.34550681089743596</c:v>
                </c:pt>
                <c:pt idx="5">
                  <c:v>0.34957582131410259</c:v>
                </c:pt>
                <c:pt idx="6">
                  <c:v>0.35466208433493596</c:v>
                </c:pt>
                <c:pt idx="7">
                  <c:v>0.36101991311097759</c:v>
                </c:pt>
                <c:pt idx="8">
                  <c:v>0.36896719908102965</c:v>
                </c:pt>
                <c:pt idx="9">
                  <c:v>0.37890130654359472</c:v>
                </c:pt>
                <c:pt idx="10">
                  <c:v>0.39131894087180108</c:v>
                </c:pt>
                <c:pt idx="11">
                  <c:v>0.40684098378205913</c:v>
                </c:pt>
                <c:pt idx="12">
                  <c:v>0.42624353741988147</c:v>
                </c:pt>
                <c:pt idx="13">
                  <c:v>0.45049672946715963</c:v>
                </c:pt>
                <c:pt idx="14">
                  <c:v>0.48081321952625711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BF7D-4458-AF26-C2DE15F0CFDF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'Non-competitive'!$BR$36:$BR$50</c:f>
              <c:numCache>
                <c:formatCode>General</c:formatCode>
                <c:ptCount val="15"/>
                <c:pt idx="0">
                  <c:v>0.40153846153846157</c:v>
                </c:pt>
                <c:pt idx="1">
                  <c:v>0.40320512820512822</c:v>
                </c:pt>
                <c:pt idx="2">
                  <c:v>0.4052884615384616</c:v>
                </c:pt>
                <c:pt idx="3">
                  <c:v>0.40789262820512834</c:v>
                </c:pt>
                <c:pt idx="4">
                  <c:v>0.41114783653846165</c:v>
                </c:pt>
                <c:pt idx="5">
                  <c:v>0.41521684695512823</c:v>
                </c:pt>
                <c:pt idx="6">
                  <c:v>0.42030310997596165</c:v>
                </c:pt>
                <c:pt idx="7">
                  <c:v>0.42666093875200334</c:v>
                </c:pt>
                <c:pt idx="8">
                  <c:v>0.4346082247220554</c:v>
                </c:pt>
                <c:pt idx="9">
                  <c:v>0.44454233218462041</c:v>
                </c:pt>
                <c:pt idx="10">
                  <c:v>0.45695996651282672</c:v>
                </c:pt>
                <c:pt idx="11">
                  <c:v>0.47248200942308477</c:v>
                </c:pt>
                <c:pt idx="12">
                  <c:v>0.49188456306090722</c:v>
                </c:pt>
                <c:pt idx="13">
                  <c:v>0.51613775510818527</c:v>
                </c:pt>
                <c:pt idx="14">
                  <c:v>0.54645424516728291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BF7D-4458-AF26-C2DE15F0CFDF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'Non-competitive'!$BS$36:$BS$50</c:f>
              <c:numCache>
                <c:formatCode>General</c:formatCode>
                <c:ptCount val="15"/>
                <c:pt idx="0">
                  <c:v>0.48358974358974355</c:v>
                </c:pt>
                <c:pt idx="1">
                  <c:v>0.48525641025641031</c:v>
                </c:pt>
                <c:pt idx="2">
                  <c:v>0.48733974358974358</c:v>
                </c:pt>
                <c:pt idx="3">
                  <c:v>0.48994391025641032</c:v>
                </c:pt>
                <c:pt idx="4">
                  <c:v>0.49319911858974363</c:v>
                </c:pt>
                <c:pt idx="5">
                  <c:v>0.49726812900641032</c:v>
                </c:pt>
                <c:pt idx="6">
                  <c:v>0.50235439202724363</c:v>
                </c:pt>
                <c:pt idx="7">
                  <c:v>0.50871222080328538</c:v>
                </c:pt>
                <c:pt idx="8">
                  <c:v>0.51665950677333738</c:v>
                </c:pt>
                <c:pt idx="9">
                  <c:v>0.52659361423590245</c:v>
                </c:pt>
                <c:pt idx="10">
                  <c:v>0.53901124856410876</c:v>
                </c:pt>
                <c:pt idx="11">
                  <c:v>0.55453329147436681</c:v>
                </c:pt>
                <c:pt idx="12">
                  <c:v>0.5739358451121892</c:v>
                </c:pt>
                <c:pt idx="13">
                  <c:v>0.59818903715946714</c:v>
                </c:pt>
                <c:pt idx="14">
                  <c:v>0.62850552721856479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BF7D-4458-AF26-C2DE15F0CFDF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'Non-competitive'!$BT$36:$BT$50</c:f>
              <c:numCache>
                <c:formatCode>General</c:formatCode>
                <c:ptCount val="15"/>
                <c:pt idx="0">
                  <c:v>0.58615384615384603</c:v>
                </c:pt>
                <c:pt idx="1">
                  <c:v>0.58782051282051284</c:v>
                </c:pt>
                <c:pt idx="2">
                  <c:v>0.58990384615384617</c:v>
                </c:pt>
                <c:pt idx="3">
                  <c:v>0.59250801282051269</c:v>
                </c:pt>
                <c:pt idx="4">
                  <c:v>0.59576322115384617</c:v>
                </c:pt>
                <c:pt idx="5">
                  <c:v>0.5998322315705128</c:v>
                </c:pt>
                <c:pt idx="6">
                  <c:v>0.60491849459134606</c:v>
                </c:pt>
                <c:pt idx="7">
                  <c:v>0.6112763233673878</c:v>
                </c:pt>
                <c:pt idx="8">
                  <c:v>0.61922360933743992</c:v>
                </c:pt>
                <c:pt idx="9">
                  <c:v>0.62915771680000498</c:v>
                </c:pt>
                <c:pt idx="10">
                  <c:v>0.6415753511282114</c:v>
                </c:pt>
                <c:pt idx="11">
                  <c:v>0.65709739403846934</c:v>
                </c:pt>
                <c:pt idx="12">
                  <c:v>0.67649994767629174</c:v>
                </c:pt>
                <c:pt idx="13">
                  <c:v>0.70075313972356978</c:v>
                </c:pt>
                <c:pt idx="14">
                  <c:v>0.73106962978266732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BF7D-4458-AF26-C2DE15F0C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Non-competitive'!$AO$20:$AO$34</c:f>
              <c:numCache>
                <c:formatCode>General</c:formatCode>
                <c:ptCount val="15"/>
                <c:pt idx="0">
                  <c:v>13.636226982827138</c:v>
                </c:pt>
                <c:pt idx="1">
                  <c:v>13.333216098152613</c:v>
                </c:pt>
                <c:pt idx="2">
                  <c:v>12.97287786068674</c:v>
                </c:pt>
                <c:pt idx="3">
                  <c:v>12.548949174401955</c:v>
                </c:pt>
                <c:pt idx="4">
                  <c:v>12.056471319581743</c:v>
                </c:pt>
                <c:pt idx="5">
                  <c:v>11.492689542579489</c:v>
                </c:pt>
                <c:pt idx="6">
                  <c:v>10.858014739883906</c:v>
                </c:pt>
                <c:pt idx="7">
                  <c:v>10.156882371025654</c:v>
                </c:pt>
                <c:pt idx="8">
                  <c:v>9.3982900411195089</c:v>
                </c:pt>
                <c:pt idx="9">
                  <c:v>8.5957920770629581</c:v>
                </c:pt>
                <c:pt idx="10">
                  <c:v>7.76680543176081</c:v>
                </c:pt>
                <c:pt idx="11">
                  <c:v>6.93123636358591</c:v>
                </c:pt>
                <c:pt idx="12">
                  <c:v>6.1096282363462731</c:v>
                </c:pt>
                <c:pt idx="13">
                  <c:v>5.3211819060024288</c:v>
                </c:pt>
                <c:pt idx="14">
                  <c:v>4.5820423227323444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E1-4C84-8DEF-880BABB1228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Non-competitive'!$AP$20:$AP$34</c:f>
              <c:numCache>
                <c:formatCode>General</c:formatCode>
                <c:ptCount val="15"/>
                <c:pt idx="0">
                  <c:v>10.428873020296281</c:v>
                </c:pt>
                <c:pt idx="1">
                  <c:v>10.250704343823076</c:v>
                </c:pt>
                <c:pt idx="2">
                  <c:v>10.03637537068016</c:v>
                </c:pt>
                <c:pt idx="3">
                  <c:v>9.780746907153631</c:v>
                </c:pt>
                <c:pt idx="4">
                  <c:v>9.4789582335077576</c:v>
                </c:pt>
                <c:pt idx="5">
                  <c:v>9.1269392471276678</c:v>
                </c:pt>
                <c:pt idx="6">
                  <c:v>8.7220519419859865</c:v>
                </c:pt>
                <c:pt idx="7">
                  <c:v>8.2638055012800749</c:v>
                </c:pt>
                <c:pt idx="8">
                  <c:v>7.7545375482725714</c:v>
                </c:pt>
                <c:pt idx="9">
                  <c:v>7.1999077416893567</c:v>
                </c:pt>
                <c:pt idx="10">
                  <c:v>6.6090332370599443</c:v>
                </c:pt>
                <c:pt idx="11">
                  <c:v>5.9941329393276188</c:v>
                </c:pt>
                <c:pt idx="12">
                  <c:v>5.3696471904833274</c:v>
                </c:pt>
                <c:pt idx="13">
                  <c:v>4.7509392982398131</c:v>
                </c:pt>
                <c:pt idx="14">
                  <c:v>4.152813728346886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CE1-4C84-8DEF-880BABB1228E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Non-competitive'!$AQ$20:$AQ$34</c:f>
              <c:numCache>
                <c:formatCode>General</c:formatCode>
                <c:ptCount val="15"/>
                <c:pt idx="0">
                  <c:v>9.8496907318542348</c:v>
                </c:pt>
                <c:pt idx="1">
                  <c:v>9.6906102916680172</c:v>
                </c:pt>
                <c:pt idx="2">
                  <c:v>9.4988428366221118</c:v>
                </c:pt>
                <c:pt idx="3">
                  <c:v>9.2695489936099396</c:v>
                </c:pt>
                <c:pt idx="4">
                  <c:v>8.9980427893485118</c:v>
                </c:pt>
                <c:pt idx="5">
                  <c:v>8.6802363323783762</c:v>
                </c:pt>
                <c:pt idx="6">
                  <c:v>8.3132130731716689</c:v>
                </c:pt>
                <c:pt idx="7">
                  <c:v>7.8958893215256492</c:v>
                </c:pt>
                <c:pt idx="8">
                  <c:v>7.4296766057929746</c:v>
                </c:pt>
                <c:pt idx="9">
                  <c:v>6.9190104654852078</c:v>
                </c:pt>
                <c:pt idx="10">
                  <c:v>6.3715854059043044</c:v>
                </c:pt>
                <c:pt idx="11">
                  <c:v>5.7981552363136215</c:v>
                </c:pt>
                <c:pt idx="12">
                  <c:v>5.2118364355863109</c:v>
                </c:pt>
                <c:pt idx="13">
                  <c:v>4.6269771978105201</c:v>
                </c:pt>
                <c:pt idx="14">
                  <c:v>4.0577842146445358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CE1-4C84-8DEF-880BABB1228E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Non-competitive'!$AR$20:$AR$34</c:f>
              <c:numCache>
                <c:formatCode>General</c:formatCode>
                <c:ptCount val="15"/>
                <c:pt idx="0">
                  <c:v>9.2103064076724088</c:v>
                </c:pt>
                <c:pt idx="1">
                  <c:v>9.0710616825304307</c:v>
                </c:pt>
                <c:pt idx="2">
                  <c:v>8.9028167010850616</c:v>
                </c:pt>
                <c:pt idx="3">
                  <c:v>8.7010880543331783</c:v>
                </c:pt>
                <c:pt idx="4">
                  <c:v>8.4614289840837653</c:v>
                </c:pt>
                <c:pt idx="5">
                  <c:v>8.1798027232033412</c:v>
                </c:pt>
                <c:pt idx="6">
                  <c:v>7.8530799062658874</c:v>
                </c:pt>
                <c:pt idx="7">
                  <c:v>7.4796345796747596</c:v>
                </c:pt>
                <c:pt idx="8">
                  <c:v>7.0599722205889819</c:v>
                </c:pt>
                <c:pt idx="9">
                  <c:v>6.5972776415452659</c:v>
                </c:pt>
                <c:pt idx="10">
                  <c:v>6.0977377507451331</c:v>
                </c:pt>
                <c:pt idx="11">
                  <c:v>5.5704965551948211</c:v>
                </c:pt>
                <c:pt idx="12">
                  <c:v>5.0271550439763786</c:v>
                </c:pt>
                <c:pt idx="13">
                  <c:v>4.4808340955493327</c:v>
                </c:pt>
                <c:pt idx="14">
                  <c:v>3.9449432403565758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CE1-4C84-8DEF-880BABB1228E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Non-competitive'!$AS$20:$AS$34</c:f>
              <c:numCache>
                <c:formatCode>General</c:formatCode>
                <c:ptCount val="15"/>
                <c:pt idx="0">
                  <c:v>8.5190479386019113</c:v>
                </c:pt>
                <c:pt idx="1">
                  <c:v>8.3997837421011123</c:v>
                </c:pt>
                <c:pt idx="2">
                  <c:v>8.255318663036384</c:v>
                </c:pt>
                <c:pt idx="3">
                  <c:v>8.0815782028809586</c:v>
                </c:pt>
                <c:pt idx="4">
                  <c:v>7.8744229844367135</c:v>
                </c:pt>
                <c:pt idx="5">
                  <c:v>7.6299497114696475</c:v>
                </c:pt>
                <c:pt idx="6">
                  <c:v>7.3449076187436226</c:v>
                </c:pt>
                <c:pt idx="7">
                  <c:v>7.0172182732434445</c:v>
                </c:pt>
                <c:pt idx="8">
                  <c:v>6.6465525404546408</c:v>
                </c:pt>
                <c:pt idx="9">
                  <c:v>6.2348767406687324</c:v>
                </c:pt>
                <c:pt idx="10">
                  <c:v>5.7868431077935583</c:v>
                </c:pt>
                <c:pt idx="11">
                  <c:v>5.3098873810705767</c:v>
                </c:pt>
                <c:pt idx="12">
                  <c:v>4.8139281514253431</c:v>
                </c:pt>
                <c:pt idx="13">
                  <c:v>4.3106444330393812</c:v>
                </c:pt>
                <c:pt idx="14">
                  <c:v>3.812421007136122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CE1-4C84-8DEF-880BABB1228E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Non-competitive'!$AT$20:$AT$34</c:f>
              <c:numCache>
                <c:formatCode>General</c:formatCode>
                <c:ptCount val="15"/>
                <c:pt idx="0">
                  <c:v>7.7883746450907303</c:v>
                </c:pt>
                <c:pt idx="1">
                  <c:v>7.6885704471173595</c:v>
                </c:pt>
                <c:pt idx="2">
                  <c:v>7.5673555142375752</c:v>
                </c:pt>
                <c:pt idx="3">
                  <c:v>7.4211077360730711</c:v>
                </c:pt>
                <c:pt idx="4">
                  <c:v>7.2460597718137665</c:v>
                </c:pt>
                <c:pt idx="5">
                  <c:v>7.0385300471503873</c:v>
                </c:pt>
                <c:pt idx="6">
                  <c:v>6.7952568364845458</c:v>
                </c:pt>
                <c:pt idx="7">
                  <c:v>6.5138341977352852</c:v>
                </c:pt>
                <c:pt idx="8">
                  <c:v>6.1932221583203431</c:v>
                </c:pt>
                <c:pt idx="9">
                  <c:v>5.8342675906371095</c:v>
                </c:pt>
                <c:pt idx="10">
                  <c:v>5.4401348584475606</c:v>
                </c:pt>
                <c:pt idx="11">
                  <c:v>5.0165222163103991</c:v>
                </c:pt>
                <c:pt idx="12">
                  <c:v>4.571550150308326</c:v>
                </c:pt>
                <c:pt idx="13">
                  <c:v>4.115263588126381</c:v>
                </c:pt>
                <c:pt idx="14">
                  <c:v>3.6587843623759571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CE1-4C84-8DEF-880BABB1228E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Non-competitive'!$AU$20:$AU$34</c:f>
              <c:numCache>
                <c:formatCode>General</c:formatCode>
                <c:ptCount val="15"/>
                <c:pt idx="0">
                  <c:v>7.0342235734629348</c:v>
                </c:pt>
                <c:pt idx="1">
                  <c:v>6.952709341674252</c:v>
                </c:pt>
                <c:pt idx="2">
                  <c:v>6.8534353227275977</c:v>
                </c:pt>
                <c:pt idx="3">
                  <c:v>6.7332595567137394</c:v>
                </c:pt>
                <c:pt idx="4">
                  <c:v>6.5888394964909294</c:v>
                </c:pt>
                <c:pt idx="5">
                  <c:v>6.4167990281491605</c:v>
                </c:pt>
                <c:pt idx="6">
                  <c:v>6.2139832314566892</c:v>
                </c:pt>
                <c:pt idx="7">
                  <c:v>5.9778074948803477</c:v>
                </c:pt>
                <c:pt idx="8">
                  <c:v>5.7066888361458918</c:v>
                </c:pt>
                <c:pt idx="9">
                  <c:v>5.4005186052581369</c:v>
                </c:pt>
                <c:pt idx="10">
                  <c:v>5.0611014239452139</c:v>
                </c:pt>
                <c:pt idx="11">
                  <c:v>4.6924562119502582</c:v>
                </c:pt>
                <c:pt idx="12">
                  <c:v>4.3008679388931688</c:v>
                </c:pt>
                <c:pt idx="13">
                  <c:v>3.8946086653361198</c:v>
                </c:pt>
                <c:pt idx="14">
                  <c:v>3.4833167597042922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CE1-4C84-8DEF-880BABB1228E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Non-competitive'!$AV$20:$AV$34</c:f>
              <c:numCache>
                <c:formatCode>General</c:formatCode>
                <c:ptCount val="15"/>
                <c:pt idx="0">
                  <c:v>6.2747417452558238</c:v>
                </c:pt>
                <c:pt idx="1">
                  <c:v>6.2097968569709048</c:v>
                </c:pt>
                <c:pt idx="2">
                  <c:v>6.1304821429022933</c:v>
                </c:pt>
                <c:pt idx="3">
                  <c:v>6.0341431741069416</c:v>
                </c:pt>
                <c:pt idx="4">
                  <c:v>5.9178953964759167</c:v>
                </c:pt>
                <c:pt idx="5">
                  <c:v>5.778736194266795</c:v>
                </c:pt>
                <c:pt idx="6">
                  <c:v>5.6137278105431747</c:v>
                </c:pt>
                <c:pt idx="7">
                  <c:v>5.4202623411473603</c:v>
                </c:pt>
                <c:pt idx="8">
                  <c:v>5.1964080767295648</c:v>
                </c:pt>
                <c:pt idx="9">
                  <c:v>4.9413155884228912</c:v>
                </c:pt>
                <c:pt idx="10">
                  <c:v>4.6556333719844201</c:v>
                </c:pt>
                <c:pt idx="11">
                  <c:v>4.3418530203485677</c:v>
                </c:pt>
                <c:pt idx="12">
                  <c:v>4.0044851832260999</c:v>
                </c:pt>
                <c:pt idx="13">
                  <c:v>3.6499751880227591</c:v>
                </c:pt>
                <c:pt idx="14">
                  <c:v>3.2863110520612357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CE1-4C84-8DEF-880BABB1228E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Non-competitive'!$AW$20:$AW$34</c:f>
              <c:numCache>
                <c:formatCode>General</c:formatCode>
                <c:ptCount val="15"/>
                <c:pt idx="0">
                  <c:v>5.5285923354321316</c:v>
                </c:pt>
                <c:pt idx="1">
                  <c:v>5.4781113520740909</c:v>
                </c:pt>
                <c:pt idx="2">
                  <c:v>5.4162918771687583</c:v>
                </c:pt>
                <c:pt idx="3">
                  <c:v>5.3409523017277118</c:v>
                </c:pt>
                <c:pt idx="4">
                  <c:v>5.2496748458911453</c:v>
                </c:pt>
                <c:pt idx="5">
                  <c:v>5.139873597261797</c:v>
                </c:pt>
                <c:pt idx="6">
                  <c:v>5.0089166061664745</c:v>
                </c:pt>
                <c:pt idx="7">
                  <c:v>4.8543149256808551</c:v>
                </c:pt>
                <c:pt idx="8">
                  <c:v>4.6739850268879932</c:v>
                </c:pt>
                <c:pt idx="9">
                  <c:v>4.466577424762515</c:v>
                </c:pt>
                <c:pt idx="10">
                  <c:v>4.2318429341474566</c:v>
                </c:pt>
                <c:pt idx="11">
                  <c:v>3.9709814775627525</c:v>
                </c:pt>
                <c:pt idx="12">
                  <c:v>3.6868946386053518</c:v>
                </c:pt>
                <c:pt idx="13">
                  <c:v>3.3842546573830932</c:v>
                </c:pt>
                <c:pt idx="14">
                  <c:v>3.0693217750344197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DCE1-4C84-8DEF-880BABB1228E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Non-competitive'!$AX$20:$AX$34</c:f>
              <c:numCache>
                <c:formatCode>General</c:formatCode>
                <c:ptCount val="15"/>
                <c:pt idx="0">
                  <c:v>4.8131575753222</c:v>
                </c:pt>
                <c:pt idx="1">
                  <c:v>4.7748499252454071</c:v>
                </c:pt>
                <c:pt idx="2">
                  <c:v>4.7278144144136096</c:v>
                </c:pt>
                <c:pt idx="3">
                  <c:v>4.6703072956477332</c:v>
                </c:pt>
                <c:pt idx="4">
                  <c:v>4.600361254559135</c:v>
                </c:pt>
                <c:pt idx="5">
                  <c:v>4.5158208352421489</c:v>
                </c:pt>
                <c:pt idx="6">
                  <c:v>4.4144166694536322</c:v>
                </c:pt>
                <c:pt idx="7">
                  <c:v>4.2938908461517826</c:v>
                </c:pt>
                <c:pt idx="8">
                  <c:v>4.1521831938689546</c:v>
                </c:pt>
                <c:pt idx="9">
                  <c:v>3.9876806250797956</c:v>
                </c:pt>
                <c:pt idx="10">
                  <c:v>3.7995174494070549</c:v>
                </c:pt>
                <c:pt idx="11">
                  <c:v>3.5878939568403085</c:v>
                </c:pt>
                <c:pt idx="12">
                  <c:v>3.3543574461135939</c:v>
                </c:pt>
                <c:pt idx="13">
                  <c:v>3.1019726624905362</c:v>
                </c:pt>
                <c:pt idx="14">
                  <c:v>2.8353087769101144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DCE1-4C84-8DEF-880BABB1228E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Non-competitive'!$AY$20:$AY$34</c:f>
              <c:numCache>
                <c:formatCode>General</c:formatCode>
                <c:ptCount val="15"/>
                <c:pt idx="0">
                  <c:v>4.1429953713233889</c:v>
                </c:pt>
                <c:pt idx="1">
                  <c:v>4.1145800662115102</c:v>
                </c:pt>
                <c:pt idx="2">
                  <c:v>4.0796044044324438</c:v>
                </c:pt>
                <c:pt idx="3">
                  <c:v>4.036712214091172</c:v>
                </c:pt>
                <c:pt idx="4">
                  <c:v>3.9843488498069206</c:v>
                </c:pt>
                <c:pt idx="5">
                  <c:v>3.9207745426832084</c:v>
                </c:pt>
                <c:pt idx="6">
                  <c:v>3.8441038469824069</c:v>
                </c:pt>
                <c:pt idx="7">
                  <c:v>3.7523816289317695</c:v>
                </c:pt>
                <c:pt idx="8">
                  <c:v>3.6437058504440327</c:v>
                </c:pt>
                <c:pt idx="9">
                  <c:v>3.5164040507206771</c:v>
                </c:pt>
                <c:pt idx="10">
                  <c:v>3.3692622512949804</c:v>
                </c:pt>
                <c:pt idx="11">
                  <c:v>3.2017909932510586</c:v>
                </c:pt>
                <c:pt idx="12">
                  <c:v>3.0144943663329338</c:v>
                </c:pt>
                <c:pt idx="13">
                  <c:v>2.8090886897109546</c:v>
                </c:pt>
                <c:pt idx="14">
                  <c:v>2.5886062651387309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DCE1-4C84-8DEF-880BABB1228E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Non-competitive'!$AZ$20:$AZ$34</c:f>
              <c:numCache>
                <c:formatCode>General</c:formatCode>
                <c:ptCount val="15"/>
                <c:pt idx="0">
                  <c:v>3.5288236463770892</c:v>
                </c:pt>
                <c:pt idx="1">
                  <c:v>3.5081866816046059</c:v>
                </c:pt>
                <c:pt idx="2">
                  <c:v>3.4827274454658048</c:v>
                </c:pt>
                <c:pt idx="3">
                  <c:v>3.451418366452824</c:v>
                </c:pt>
                <c:pt idx="4">
                  <c:v>3.4130648352490116</c:v>
                </c:pt>
                <c:pt idx="5">
                  <c:v>3.3663051855673269</c:v>
                </c:pt>
                <c:pt idx="6">
                  <c:v>3.3096270210900047</c:v>
                </c:pt>
                <c:pt idx="7">
                  <c:v>3.2414079199183061</c:v>
                </c:pt>
                <c:pt idx="8">
                  <c:v>3.1599895142341627</c:v>
                </c:pt>
                <c:pt idx="9">
                  <c:v>3.0637932142717874</c:v>
                </c:pt>
                <c:pt idx="10">
                  <c:v>2.9514820608714984</c:v>
                </c:pt>
                <c:pt idx="11">
                  <c:v>2.8221649924451118</c:v>
                </c:pt>
                <c:pt idx="12">
                  <c:v>2.675626664689307</c:v>
                </c:pt>
                <c:pt idx="13">
                  <c:v>2.5125493877285194</c:v>
                </c:pt>
                <c:pt idx="14">
                  <c:v>2.3346784390964186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DCE1-4C84-8DEF-880BABB1228E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Non-competitive'!$BA$20:$BA$34</c:f>
              <c:numCache>
                <c:formatCode>General</c:formatCode>
                <c:ptCount val="15"/>
                <c:pt idx="0">
                  <c:v>2.977145861039777</c:v>
                </c:pt>
                <c:pt idx="1">
                  <c:v>2.9624427489513443</c:v>
                </c:pt>
                <c:pt idx="2">
                  <c:v>2.9442668317866354</c:v>
                </c:pt>
                <c:pt idx="3">
                  <c:v>2.9218581909510646</c:v>
                </c:pt>
                <c:pt idx="4">
                  <c:v>2.8943225436875517</c:v>
                </c:pt>
                <c:pt idx="5">
                  <c:v>2.8606243210539573</c:v>
                </c:pt>
                <c:pt idx="6">
                  <c:v>2.8195891813391105</c:v>
                </c:pt>
                <c:pt idx="7">
                  <c:v>2.7699216485341998</c:v>
                </c:pt>
                <c:pt idx="8">
                  <c:v>2.7102448801137804</c:v>
                </c:pt>
                <c:pt idx="9">
                  <c:v>2.6391701504487037</c:v>
                </c:pt>
                <c:pt idx="10">
                  <c:v>2.5554025601647901</c:v>
                </c:pt>
                <c:pt idx="11">
                  <c:v>2.4578855664881414</c:v>
                </c:pt>
                <c:pt idx="12">
                  <c:v>2.3459791129374725</c:v>
                </c:pt>
                <c:pt idx="13">
                  <c:v>2.2196542551081899</c:v>
                </c:pt>
                <c:pt idx="14">
                  <c:v>2.0796730421808829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DCE1-4C84-8DEF-880BABB1228E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Non-competitive'!$BB$20:$BB$34</c:f>
              <c:numCache>
                <c:formatCode>General</c:formatCode>
                <c:ptCount val="15"/>
                <c:pt idx="0">
                  <c:v>2.4904633788012198</c:v>
                </c:pt>
                <c:pt idx="1">
                  <c:v>2.4801653877451058</c:v>
                </c:pt>
                <c:pt idx="2">
                  <c:v>2.4674120446404948</c:v>
                </c:pt>
                <c:pt idx="3">
                  <c:v>2.4516536298640981</c:v>
                </c:pt>
                <c:pt idx="4">
                  <c:v>2.4322364278670481</c:v>
                </c:pt>
                <c:pt idx="5">
                  <c:v>2.4083932058895248</c:v>
                </c:pt>
                <c:pt idx="6">
                  <c:v>2.3792386007668416</c:v>
                </c:pt>
                <c:pt idx="7">
                  <c:v>2.3437731601495226</c:v>
                </c:pt>
                <c:pt idx="8">
                  <c:v>2.300901005611026</c:v>
                </c:pt>
                <c:pt idx="9">
                  <c:v>2.2494671129589059</c:v>
                </c:pt>
                <c:pt idx="10">
                  <c:v>2.1883205004820168</c:v>
                </c:pt>
                <c:pt idx="11">
                  <c:v>2.1164083568816667</c:v>
                </c:pt>
                <c:pt idx="12">
                  <c:v>2.0329023278879896</c:v>
                </c:pt>
                <c:pt idx="13">
                  <c:v>1.9373510080521403</c:v>
                </c:pt>
                <c:pt idx="14">
                  <c:v>1.829842250889226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DCE1-4C84-8DEF-880BABB1228E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Non-competitive'!$BC$20:$BC$34</c:f>
              <c:numCache>
                <c:formatCode>General</c:formatCode>
                <c:ptCount val="15"/>
                <c:pt idx="0">
                  <c:v>2.0679054198728934</c:v>
                </c:pt>
                <c:pt idx="1">
                  <c:v>2.0607998512377121</c:v>
                </c:pt>
                <c:pt idx="2">
                  <c:v>2.0519862655749139</c:v>
                </c:pt>
                <c:pt idx="3">
                  <c:v>2.0410747334598982</c:v>
                </c:pt>
                <c:pt idx="4">
                  <c:v>2.0275974292759984</c:v>
                </c:pt>
                <c:pt idx="5">
                  <c:v>2.010999037933769</c:v>
                </c:pt>
                <c:pt idx="6">
                  <c:v>1.9906293356854607</c:v>
                </c:pt>
                <c:pt idx="7">
                  <c:v>1.9657402489594671</c:v>
                </c:pt>
                <c:pt idx="8">
                  <c:v>1.9354906479101845</c:v>
                </c:pt>
                <c:pt idx="9">
                  <c:v>1.8989631378801994</c:v>
                </c:pt>
                <c:pt idx="10">
                  <c:v>1.8551979044145419</c:v>
                </c:pt>
                <c:pt idx="11">
                  <c:v>1.8032487633603724</c:v>
                </c:pt>
                <c:pt idx="12">
                  <c:v>1.7422652537275851</c:v>
                </c:pt>
                <c:pt idx="13">
                  <c:v>1.6716010577505815</c:v>
                </c:pt>
                <c:pt idx="14">
                  <c:v>1.5909426430269209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DCE1-4C84-8DEF-880BABB1228E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Non-competitive'!$BD$20:$BD$34</c:f>
              <c:numCache>
                <c:formatCode>General</c:formatCode>
                <c:ptCount val="15"/>
                <c:pt idx="0">
                  <c:v>1.7060686885278988</c:v>
                </c:pt>
                <c:pt idx="1">
                  <c:v>1.7012287218381195</c:v>
                </c:pt>
                <c:pt idx="2">
                  <c:v>1.6952172442162643</c:v>
                </c:pt>
                <c:pt idx="3">
                  <c:v>1.6877623781852971</c:v>
                </c:pt>
                <c:pt idx="4">
                  <c:v>1.6785354949599736</c:v>
                </c:pt>
                <c:pt idx="5">
                  <c:v>1.6671427982464277</c:v>
                </c:pt>
                <c:pt idx="6">
                  <c:v>1.6531175756433851</c:v>
                </c:pt>
                <c:pt idx="7">
                  <c:v>1.6359144420594258</c:v>
                </c:pt>
                <c:pt idx="8">
                  <c:v>1.614907564682474</c:v>
                </c:pt>
                <c:pt idx="9">
                  <c:v>1.5893956561785891</c:v>
                </c:pt>
                <c:pt idx="10">
                  <c:v>1.5586173441970443</c:v>
                </c:pt>
                <c:pt idx="11">
                  <c:v>1.5217811305230071</c:v>
                </c:pt>
                <c:pt idx="12">
                  <c:v>1.4781141203251329</c:v>
                </c:pt>
                <c:pt idx="13">
                  <c:v>1.4269324232436016</c:v>
                </c:pt>
                <c:pt idx="14">
                  <c:v>1.367732924319299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DCE1-4C84-8DEF-880BABB1228E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Non-competitive'!$BE$20:$BE$34</c:f>
              <c:numCache>
                <c:formatCode>General</c:formatCode>
                <c:ptCount val="15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DCE1-4C84-8DEF-880BABB1228E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Non-competitive'!$BF$20:$BF$34</c:f>
              <c:numCache>
                <c:formatCode>General</c:formatCode>
                <c:ptCount val="15"/>
                <c:pt idx="0">
                  <c:v>10.42889693766659</c:v>
                </c:pt>
                <c:pt idx="1">
                  <c:v>10.250724030253298</c:v>
                </c:pt>
                <c:pt idx="2">
                  <c:v>10.036390143542041</c:v>
                </c:pt>
                <c:pt idx="3">
                  <c:v>9.7807560710730161</c:v>
                </c:pt>
                <c:pt idx="4">
                  <c:v>9.4789611277220001</c:v>
                </c:pt>
                <c:pt idx="5">
                  <c:v>9.1269353097830876</c:v>
                </c:pt>
                <c:pt idx="6">
                  <c:v>8.7220407884732492</c:v>
                </c:pt>
                <c:pt idx="7">
                  <c:v>8.2637870083975482</c:v>
                </c:pt>
                <c:pt idx="8">
                  <c:v>7.7545119300678378</c:v>
                </c:pt>
                <c:pt idx="9">
                  <c:v>7.1998755984390792</c:v>
                </c:pt>
                <c:pt idx="10">
                  <c:v>6.6089955589202303</c:v>
                </c:pt>
                <c:pt idx="11">
                  <c:v>5.9940910529622142</c:v>
                </c:pt>
                <c:pt idx="12">
                  <c:v>5.3696026501237633</c:v>
                </c:pt>
                <c:pt idx="13">
                  <c:v>4.7508937382104177</c:v>
                </c:pt>
                <c:pt idx="14">
                  <c:v>4.1527687057828588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DCE1-4C84-8DEF-880BABB1228E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Non-competitive'!$BG$20:$BG$34</c:f>
              <c:numCache>
                <c:formatCode>General</c:formatCode>
                <c:ptCount val="15"/>
                <c:pt idx="0">
                  <c:v>9.8496995756786596</c:v>
                </c:pt>
                <c:pt idx="1">
                  <c:v>9.6906168020073338</c:v>
                </c:pt>
                <c:pt idx="2">
                  <c:v>9.4988466296143503</c:v>
                </c:pt>
                <c:pt idx="3">
                  <c:v>9.2695496747039243</c:v>
                </c:pt>
                <c:pt idx="4">
                  <c:v>8.9980399788733951</c:v>
                </c:pt>
                <c:pt idx="5">
                  <c:v>8.6802297010579501</c:v>
                </c:pt>
                <c:pt idx="6">
                  <c:v>8.3132023864727511</c:v>
                </c:pt>
                <c:pt idx="7">
                  <c:v>7.8958744888056396</c:v>
                </c:pt>
                <c:pt idx="8">
                  <c:v>7.429657726701449</c:v>
                </c:pt>
                <c:pt idx="9">
                  <c:v>6.9189878630996118</c:v>
                </c:pt>
                <c:pt idx="10">
                  <c:v>6.3715596353153465</c:v>
                </c:pt>
                <c:pt idx="11">
                  <c:v>5.7981270603627522</c:v>
                </c:pt>
                <c:pt idx="12">
                  <c:v>5.211806766486645</c:v>
                </c:pt>
                <c:pt idx="13">
                  <c:v>4.626947012646891</c:v>
                </c:pt>
                <c:pt idx="14">
                  <c:v>4.0577544606809273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DCE1-4C84-8DEF-880BABB1228E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Non-competitive'!$BH$20:$BH$34</c:f>
              <c:numCache>
                <c:formatCode>General</c:formatCode>
                <c:ptCount val="15"/>
                <c:pt idx="0">
                  <c:v>9.2103004884690822</c:v>
                </c:pt>
                <c:pt idx="1">
                  <c:v>9.0710552475073367</c:v>
                </c:pt>
                <c:pt idx="2">
                  <c:v>8.9028096676054798</c:v>
                </c:pt>
                <c:pt idx="3">
                  <c:v>8.7010803390606863</c:v>
                </c:pt>
                <c:pt idx="4">
                  <c:v>8.4614205095168007</c:v>
                </c:pt>
                <c:pt idx="5">
                  <c:v>8.1797934267344861</c:v>
                </c:pt>
                <c:pt idx="6">
                  <c:v>7.853069751536597</c:v>
                </c:pt>
                <c:pt idx="7">
                  <c:v>7.4796235692563302</c:v>
                </c:pt>
                <c:pt idx="8">
                  <c:v>7.0599604080870808</c:v>
                </c:pt>
                <c:pt idx="9">
                  <c:v>6.5972651403638611</c:v>
                </c:pt>
                <c:pt idx="10">
                  <c:v>6.0977247363948672</c:v>
                </c:pt>
                <c:pt idx="11">
                  <c:v>5.570483258652696</c:v>
                </c:pt>
                <c:pt idx="12">
                  <c:v>5.0271417353865164</c:v>
                </c:pt>
                <c:pt idx="13">
                  <c:v>4.4808210601307179</c:v>
                </c:pt>
                <c:pt idx="14">
                  <c:v>3.9449307508188474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DCE1-4C84-8DEF-880BABB1228E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Non-competitive'!$BI$20:$BI$34</c:f>
              <c:numCache>
                <c:formatCode>General</c:formatCode>
                <c:ptCount val="15"/>
                <c:pt idx="0">
                  <c:v>8.5190282749061321</c:v>
                </c:pt>
                <c:pt idx="1">
                  <c:v>8.3997652126574618</c:v>
                </c:pt>
                <c:pt idx="2">
                  <c:v>8.255301474848233</c:v>
                </c:pt>
                <c:pt idx="3">
                  <c:v>8.0815625803466347</c:v>
                </c:pt>
                <c:pt idx="4">
                  <c:v>7.8744091610171587</c:v>
                </c:pt>
                <c:pt idx="5">
                  <c:v>7.6299379165980046</c:v>
                </c:pt>
                <c:pt idx="6">
                  <c:v>7.3448980596302311</c:v>
                </c:pt>
                <c:pt idx="7">
                  <c:v>7.0172111122381269</c:v>
                </c:pt>
                <c:pt idx="8">
                  <c:v>6.6465478701188117</c:v>
                </c:pt>
                <c:pt idx="9">
                  <c:v>6.2348745604152827</c:v>
                </c:pt>
                <c:pt idx="10">
                  <c:v>5.7868433072755838</c:v>
                </c:pt>
                <c:pt idx="11">
                  <c:v>5.3098897356288717</c:v>
                </c:pt>
                <c:pt idx="12">
                  <c:v>4.8139323331933657</c:v>
                </c:pt>
                <c:pt idx="13">
                  <c:v>4.3106500377980108</c:v>
                </c:pt>
                <c:pt idx="14">
                  <c:v>3.8124275927416442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DCE1-4C84-8DEF-880BABB1228E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Non-competitive'!$BJ$20:$BJ$34</c:f>
              <c:numCache>
                <c:formatCode>General</c:formatCode>
                <c:ptCount val="15"/>
                <c:pt idx="0">
                  <c:v>7.7883429565619595</c:v>
                </c:pt>
                <c:pt idx="1">
                  <c:v>7.6885412958161172</c:v>
                </c:pt>
                <c:pt idx="2">
                  <c:v>7.5673293700644866</c:v>
                </c:pt>
                <c:pt idx="3">
                  <c:v>7.4210851114151106</c:v>
                </c:pt>
                <c:pt idx="4">
                  <c:v>7.2460412035620694</c:v>
                </c:pt>
                <c:pt idx="5">
                  <c:v>7.0385160675062277</c:v>
                </c:pt>
                <c:pt idx="6">
                  <c:v>6.7952479311825931</c:v>
                </c:pt>
                <c:pt idx="7">
                  <c:v>6.5138307524277339</c:v>
                </c:pt>
                <c:pt idx="8">
                  <c:v>6.1932243972721324</c:v>
                </c:pt>
                <c:pt idx="9">
                  <c:v>5.8342755161709485</c:v>
                </c:pt>
                <c:pt idx="10">
                  <c:v>5.440148203519021</c:v>
                </c:pt>
                <c:pt idx="11">
                  <c:v>5.0165404242143632</c:v>
                </c:pt>
                <c:pt idx="12">
                  <c:v>4.5715723928279148</c:v>
                </c:pt>
                <c:pt idx="13">
                  <c:v>4.115288825736596</c:v>
                </c:pt>
                <c:pt idx="14">
                  <c:v>3.6588114391513926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DCE1-4C84-8DEF-880BABB1228E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Non-competitive'!$BK$20:$BK$34</c:f>
              <c:numCache>
                <c:formatCode>General</c:formatCode>
                <c:ptCount val="15"/>
                <c:pt idx="0">
                  <c:v>7.0341821717837583</c:v>
                </c:pt>
                <c:pt idx="1">
                  <c:v>6.952671574392328</c:v>
                </c:pt>
                <c:pt idx="2">
                  <c:v>6.8534018817852953</c:v>
                </c:pt>
                <c:pt idx="3">
                  <c:v>6.7332312062145503</c:v>
                </c:pt>
                <c:pt idx="4">
                  <c:v>6.5888170506880819</c:v>
                </c:pt>
                <c:pt idx="5">
                  <c:v>6.41678331328119</c:v>
                </c:pt>
                <c:pt idx="6">
                  <c:v>6.2139750284124995</c:v>
                </c:pt>
                <c:pt idx="7">
                  <c:v>5.9778074621483608</c:v>
                </c:pt>
                <c:pt idx="8">
                  <c:v>5.7066974170046514</c:v>
                </c:pt>
                <c:pt idx="9">
                  <c:v>5.4005359295109301</c:v>
                </c:pt>
                <c:pt idx="10">
                  <c:v>5.0611272213609233</c:v>
                </c:pt>
                <c:pt idx="11">
                  <c:v>4.6924897592673442</c:v>
                </c:pt>
                <c:pt idx="12">
                  <c:v>4.3009080613814863</c:v>
                </c:pt>
                <c:pt idx="13">
                  <c:v>3.8946538051311279</c:v>
                </c:pt>
                <c:pt idx="14">
                  <c:v>3.4833651072820584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DCE1-4C84-8DEF-880BABB1228E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Non-competitive'!$BL$20:$BL$34</c:f>
              <c:numCache>
                <c:formatCode>General</c:formatCode>
                <c:ptCount val="15"/>
                <c:pt idx="0">
                  <c:v>6.274693331603447</c:v>
                </c:pt>
                <c:pt idx="1">
                  <c:v>6.2097528403727917</c:v>
                </c:pt>
                <c:pt idx="2">
                  <c:v>6.1304433857325886</c:v>
                </c:pt>
                <c:pt idx="3">
                  <c:v>6.0341106417931112</c:v>
                </c:pt>
                <c:pt idx="4">
                  <c:v>5.9178701366872071</c:v>
                </c:pt>
                <c:pt idx="5">
                  <c:v>5.7787192970219081</c:v>
                </c:pt>
                <c:pt idx="6">
                  <c:v>5.6137203443744017</c:v>
                </c:pt>
                <c:pt idx="7">
                  <c:v>5.4202652625842713</c:v>
                </c:pt>
                <c:pt idx="8">
                  <c:v>5.1964221149916181</c:v>
                </c:pt>
                <c:pt idx="9">
                  <c:v>4.941341114607301</c:v>
                </c:pt>
                <c:pt idx="10">
                  <c:v>4.6556702712894733</c:v>
                </c:pt>
                <c:pt idx="11">
                  <c:v>4.3419005942915678</c:v>
                </c:pt>
                <c:pt idx="12">
                  <c:v>4.0045421121017757</c:v>
                </c:pt>
                <c:pt idx="13">
                  <c:v>3.6500395776926537</c:v>
                </c:pt>
                <c:pt idx="14">
                  <c:v>3.2863805721085217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DCE1-4C84-8DEF-880BABB1228E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Non-competitive'!$BM$20:$BM$34</c:f>
              <c:numCache>
                <c:formatCode>General</c:formatCode>
                <c:ptCount val="15"/>
                <c:pt idx="0">
                  <c:v>5.528539739710677</c:v>
                </c:pt>
                <c:pt idx="1">
                  <c:v>5.4780635859909887</c:v>
                </c:pt>
                <c:pt idx="2">
                  <c:v>5.4162499163258806</c:v>
                </c:pt>
                <c:pt idx="3">
                  <c:v>5.3409172532374676</c:v>
                </c:pt>
                <c:pt idx="4">
                  <c:v>5.2496479328661545</c:v>
                </c:pt>
                <c:pt idx="5">
                  <c:v>5.1398561234835274</c:v>
                </c:pt>
                <c:pt idx="6">
                  <c:v>5.0089098944740771</c:v>
                </c:pt>
                <c:pt idx="7">
                  <c:v>4.8543202248941402</c:v>
                </c:pt>
                <c:pt idx="8">
                  <c:v>4.6740033859337933</c:v>
                </c:pt>
                <c:pt idx="9">
                  <c:v>4.4666095398880525</c:v>
                </c:pt>
                <c:pt idx="10">
                  <c:v>4.2318889855063224</c:v>
                </c:pt>
                <c:pt idx="11">
                  <c:v>3.971040983042557</c:v>
                </c:pt>
                <c:pt idx="12">
                  <c:v>3.6869663612328538</c:v>
                </c:pt>
                <c:pt idx="13">
                  <c:v>3.3843366022865391</c:v>
                </c:pt>
                <c:pt idx="14">
                  <c:v>3.0694112984131214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DCE1-4C84-8DEF-880BABB1228E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Non-competitive'!$BN$20:$BN$34</c:f>
              <c:numCache>
                <c:formatCode>General</c:formatCode>
                <c:ptCount val="15"/>
                <c:pt idx="0">
                  <c:v>4.8131034891297899</c:v>
                </c:pt>
                <c:pt idx="1">
                  <c:v>4.7748008051048725</c:v>
                </c:pt>
                <c:pt idx="2">
                  <c:v>4.7277712922453627</c:v>
                </c:pt>
                <c:pt idx="3">
                  <c:v>4.670271357734701</c:v>
                </c:pt>
                <c:pt idx="4">
                  <c:v>4.6003338338408062</c:v>
                </c:pt>
                <c:pt idx="5">
                  <c:v>4.5158033850324664</c:v>
                </c:pt>
                <c:pt idx="6">
                  <c:v>4.4144107111219038</c:v>
                </c:pt>
                <c:pt idx="7">
                  <c:v>4.2938978835067028</c:v>
                </c:pt>
                <c:pt idx="8">
                  <c:v>4.1522045894694424</c:v>
                </c:pt>
                <c:pt idx="9">
                  <c:v>3.9877174396123043</c:v>
                </c:pt>
                <c:pt idx="10">
                  <c:v>3.7995702552373491</c:v>
                </c:pt>
                <c:pt idx="11">
                  <c:v>3.587962649990426</c:v>
                </c:pt>
                <c:pt idx="12">
                  <c:v>3.3544410938877864</c:v>
                </c:pt>
                <c:pt idx="13">
                  <c:v>3.1020694308776795</c:v>
                </c:pt>
                <c:pt idx="14">
                  <c:v>2.8354159761044069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DCE1-4C84-8DEF-880BABB1228E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Non-competitive'!$BO$20:$BO$34</c:f>
              <c:numCache>
                <c:formatCode>General</c:formatCode>
                <c:ptCount val="15"/>
                <c:pt idx="0">
                  <c:v>4.142942126285373</c:v>
                </c:pt>
                <c:pt idx="1">
                  <c:v>4.1145316818939488</c:v>
                </c:pt>
                <c:pt idx="2">
                  <c:v>4.0795619178125166</c:v>
                </c:pt>
                <c:pt idx="3">
                  <c:v>4.0366768316744563</c:v>
                </c:pt>
                <c:pt idx="4">
                  <c:v>3.9843219485377559</c:v>
                </c:pt>
                <c:pt idx="5">
                  <c:v>3.9207576550005006</c:v>
                </c:pt>
                <c:pt idx="6">
                  <c:v>3.8440986223060856</c:v>
                </c:pt>
                <c:pt idx="7">
                  <c:v>3.7523897630624155</c:v>
                </c:pt>
                <c:pt idx="8">
                  <c:v>3.643728975271924</c:v>
                </c:pt>
                <c:pt idx="9">
                  <c:v>3.5164435805596921</c:v>
                </c:pt>
                <c:pt idx="10">
                  <c:v>3.3693191902861708</c:v>
                </c:pt>
                <c:pt idx="11">
                  <c:v>3.2018657209159636</c:v>
                </c:pt>
                <c:pt idx="12">
                  <c:v>3.0145864337169295</c:v>
                </c:pt>
                <c:pt idx="13">
                  <c:v>2.8091966718693122</c:v>
                </c:pt>
                <c:pt idx="14">
                  <c:v>2.5887277196903731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DCE1-4C84-8DEF-880BABB1228E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Non-competitive'!$BP$20:$BP$34</c:f>
              <c:numCache>
                <c:formatCode>General</c:formatCode>
                <c:ptCount val="15"/>
                <c:pt idx="0">
                  <c:v>3.5287730727470135</c:v>
                </c:pt>
                <c:pt idx="1">
                  <c:v>3.5081406854367176</c:v>
                </c:pt>
                <c:pt idx="2">
                  <c:v>3.4826870269908237</c:v>
                </c:pt>
                <c:pt idx="3">
                  <c:v>3.4513847021797917</c:v>
                </c:pt>
                <c:pt idx="4">
                  <c:v>3.4130392868716943</c:v>
                </c:pt>
                <c:pt idx="5">
                  <c:v>3.3662892965554532</c:v>
                </c:pt>
                <c:pt idx="6">
                  <c:v>3.3096224936981167</c:v>
                </c:pt>
                <c:pt idx="7">
                  <c:v>3.2414165638082761</c:v>
                </c:pt>
                <c:pt idx="8">
                  <c:v>3.1600131574240744</c:v>
                </c:pt>
                <c:pt idx="9">
                  <c:v>3.0638335688891698</c:v>
                </c:pt>
                <c:pt idx="10">
                  <c:v>2.9515405416538938</c:v>
                </c:pt>
                <c:pt idx="11">
                  <c:v>2.8222424962594439</c:v>
                </c:pt>
                <c:pt idx="12">
                  <c:v>2.6757233343725368</c:v>
                </c:pt>
                <c:pt idx="13">
                  <c:v>2.5126644004964795</c:v>
                </c:pt>
                <c:pt idx="14">
                  <c:v>2.3348098724713719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DCE1-4C84-8DEF-880BABB1228E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Non-competitive'!$BQ$20:$BQ$34</c:f>
              <c:numCache>
                <c:formatCode>General</c:formatCode>
                <c:ptCount val="15"/>
                <c:pt idx="0">
                  <c:v>2.9770992366412217</c:v>
                </c:pt>
                <c:pt idx="1">
                  <c:v>2.9624003038359286</c:v>
                </c:pt>
                <c:pt idx="2">
                  <c:v>2.9442294989147868</c:v>
                </c:pt>
                <c:pt idx="3">
                  <c:v>2.9218270784070421</c:v>
                </c:pt>
                <c:pt idx="4">
                  <c:v>2.8942989500049277</c:v>
                </c:pt>
                <c:pt idx="5">
                  <c:v>2.8606097419462975</c:v>
                </c:pt>
                <c:pt idx="6">
                  <c:v>2.8195853015278045</c:v>
                </c:pt>
                <c:pt idx="7">
                  <c:v>2.7699303104441215</c:v>
                </c:pt>
                <c:pt idx="8">
                  <c:v>2.7102680197336131</c:v>
                </c:pt>
                <c:pt idx="9">
                  <c:v>2.6392096905713478</c:v>
                </c:pt>
                <c:pt idx="10">
                  <c:v>2.5554602539098847</c:v>
                </c:pt>
                <c:pt idx="11">
                  <c:v>2.4579627910242459</c:v>
                </c:pt>
                <c:pt idx="12">
                  <c:v>2.3460766257082883</c:v>
                </c:pt>
                <c:pt idx="13">
                  <c:v>2.2197719419246043</c:v>
                </c:pt>
                <c:pt idx="14">
                  <c:v>2.0798097044529995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DCE1-4C84-8DEF-880BABB1228E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Non-competitive'!$BR$20:$BR$34</c:f>
              <c:numCache>
                <c:formatCode>General</c:formatCode>
                <c:ptCount val="15"/>
                <c:pt idx="0">
                  <c:v>2.490421455938697</c:v>
                </c:pt>
                <c:pt idx="1">
                  <c:v>2.4801271860095389</c:v>
                </c:pt>
                <c:pt idx="2">
                  <c:v>2.4673784104389083</c:v>
                </c:pt>
                <c:pt idx="3">
                  <c:v>2.4516255770552982</c:v>
                </c:pt>
                <c:pt idx="4">
                  <c:v>2.4322151574947006</c:v>
                </c:pt>
                <c:pt idx="5">
                  <c:v>2.408380120732597</c:v>
                </c:pt>
                <c:pt idx="6">
                  <c:v>2.3792353096249821</c:v>
                </c:pt>
                <c:pt idx="7">
                  <c:v>2.3437814647973902</c:v>
                </c:pt>
                <c:pt idx="8">
                  <c:v>2.3009228613644601</c:v>
                </c:pt>
                <c:pt idx="9">
                  <c:v>2.2495045524364046</c:v>
                </c:pt>
                <c:pt idx="10">
                  <c:v>2.1883755105096943</c:v>
                </c:pt>
                <c:pt idx="11">
                  <c:v>2.1164827021054857</c:v>
                </c:pt>
                <c:pt idx="12">
                  <c:v>2.0329973231466827</c:v>
                </c:pt>
                <c:pt idx="13">
                  <c:v>1.937467255791808</c:v>
                </c:pt>
                <c:pt idx="14">
                  <c:v>1.8299793785916618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DCE1-4C84-8DEF-880BABB1228E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Non-competitive'!$BS$20:$BS$34</c:f>
              <c:numCache>
                <c:formatCode>General</c:formatCode>
                <c:ptCount val="15"/>
                <c:pt idx="0">
                  <c:v>2.0678685047720045</c:v>
                </c:pt>
                <c:pt idx="1">
                  <c:v>2.0607661822985466</c:v>
                </c:pt>
                <c:pt idx="2">
                  <c:v>2.0519565932259125</c:v>
                </c:pt>
                <c:pt idx="3">
                  <c:v>2.0410499632022239</c:v>
                </c:pt>
                <c:pt idx="4">
                  <c:v>2.0275786438130825</c:v>
                </c:pt>
                <c:pt idx="5">
                  <c:v>2.0109875169319547</c:v>
                </c:pt>
                <c:pt idx="6">
                  <c:v>1.9906265693517975</c:v>
                </c:pt>
                <c:pt idx="7">
                  <c:v>1.9657479398095519</c:v>
                </c:pt>
                <c:pt idx="8">
                  <c:v>1.9355106930001926</c:v>
                </c:pt>
                <c:pt idx="9">
                  <c:v>1.898997581751954</c:v>
                </c:pt>
                <c:pt idx="10">
                  <c:v>1.8552488517891519</c:v>
                </c:pt>
                <c:pt idx="11">
                  <c:v>1.8033182414373128</c:v>
                </c:pt>
                <c:pt idx="12">
                  <c:v>1.7423550184507584</c:v>
                </c:pt>
                <c:pt idx="13">
                  <c:v>1.6717123482378644</c:v>
                </c:pt>
                <c:pt idx="14">
                  <c:v>1.5910759041777636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DCE1-4C84-8DEF-880BABB1228E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'Mixed Non-competitive'!$BT$20:$BT$34</c:f>
              <c:numCache>
                <c:formatCode>General</c:formatCode>
                <c:ptCount val="15"/>
                <c:pt idx="0">
                  <c:v>1.7060367454068244</c:v>
                </c:pt>
                <c:pt idx="1">
                  <c:v>1.7011995637949837</c:v>
                </c:pt>
                <c:pt idx="2">
                  <c:v>1.6951915240423798</c:v>
                </c:pt>
                <c:pt idx="3">
                  <c:v>1.6877408884982084</c:v>
                </c:pt>
                <c:pt idx="4">
                  <c:v>1.6785191910021688</c:v>
                </c:pt>
                <c:pt idx="5">
                  <c:v>1.6671328204250488</c:v>
                </c:pt>
                <c:pt idx="6">
                  <c:v>1.6531152691496926</c:v>
                </c:pt>
                <c:pt idx="7">
                  <c:v>1.6359213693918624</c:v>
                </c:pt>
                <c:pt idx="8">
                  <c:v>1.6149255049722429</c:v>
                </c:pt>
                <c:pt idx="9">
                  <c:v>1.5894265830293828</c:v>
                </c:pt>
                <c:pt idx="10">
                  <c:v>1.5586633717169749</c:v>
                </c:pt>
                <c:pt idx="11">
                  <c:v>1.5218444161741047</c:v>
                </c:pt>
                <c:pt idx="12">
                  <c:v>1.478196714478542</c:v>
                </c:pt>
                <c:pt idx="13">
                  <c:v>1.4270360606510817</c:v>
                </c:pt>
                <c:pt idx="14">
                  <c:v>1.3678587637367461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DCE1-4C84-8DEF-880BABB12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Non-competitive'!$AO$36:$AO$50</c:f>
              <c:numCache>
                <c:formatCode>General</c:formatCode>
                <c:ptCount val="15"/>
                <c:pt idx="0">
                  <c:v>7.333406823304979E-2</c:v>
                </c:pt>
                <c:pt idx="1">
                  <c:v>7.5000659453689889E-2</c:v>
                </c:pt>
                <c:pt idx="2">
                  <c:v>7.7083898479489987E-2</c:v>
                </c:pt>
                <c:pt idx="3">
                  <c:v>7.9687947261740111E-2</c:v>
                </c:pt>
                <c:pt idx="4">
                  <c:v>8.2943008239552765E-2</c:v>
                </c:pt>
                <c:pt idx="5">
                  <c:v>8.701183446181858E-2</c:v>
                </c:pt>
                <c:pt idx="6">
                  <c:v>9.2097867239650841E-2</c:v>
                </c:pt>
                <c:pt idx="7">
                  <c:v>9.8455408211941195E-2</c:v>
                </c:pt>
                <c:pt idx="8">
                  <c:v>0.10640233442730414</c:v>
                </c:pt>
                <c:pt idx="9">
                  <c:v>0.11633599219650781</c:v>
                </c:pt>
                <c:pt idx="10">
                  <c:v>0.12875306440801237</c:v>
                </c:pt>
                <c:pt idx="11">
                  <c:v>0.14427440467239311</c:v>
                </c:pt>
                <c:pt idx="12">
                  <c:v>0.16367608000286898</c:v>
                </c:pt>
                <c:pt idx="13">
                  <c:v>0.18792817416596386</c:v>
                </c:pt>
                <c:pt idx="14">
                  <c:v>0.21824329186983243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2E-431F-B207-A60E0F766070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Non-competitive'!$AP$36:$AP$50</c:f>
              <c:numCache>
                <c:formatCode>General</c:formatCode>
                <c:ptCount val="15"/>
                <c:pt idx="0">
                  <c:v>9.5887637911962059E-2</c:v>
                </c:pt>
                <c:pt idx="1">
                  <c:v>9.7554272024496083E-2</c:v>
                </c:pt>
                <c:pt idx="2">
                  <c:v>9.963756466516363E-2</c:v>
                </c:pt>
                <c:pt idx="3">
                  <c:v>0.10224168046599802</c:v>
                </c:pt>
                <c:pt idx="4">
                  <c:v>0.10549682521704104</c:v>
                </c:pt>
                <c:pt idx="5">
                  <c:v>0.10956575615584482</c:v>
                </c:pt>
                <c:pt idx="6">
                  <c:v>0.11465191982934957</c:v>
                </c:pt>
                <c:pt idx="7">
                  <c:v>0.12100962442123046</c:v>
                </c:pt>
                <c:pt idx="8">
                  <c:v>0.1289567551610816</c:v>
                </c:pt>
                <c:pt idx="9">
                  <c:v>0.13889066858589555</c:v>
                </c:pt>
                <c:pt idx="10">
                  <c:v>0.15130806036691294</c:v>
                </c:pt>
                <c:pt idx="11">
                  <c:v>0.16682980009318465</c:v>
                </c:pt>
                <c:pt idx="12">
                  <c:v>0.18623197475102438</c:v>
                </c:pt>
                <c:pt idx="13">
                  <c:v>0.21048469307332393</c:v>
                </c:pt>
                <c:pt idx="14">
                  <c:v>0.24080059097619841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32E-431F-B207-A60E0F766070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Non-competitive'!$AQ$36:$AQ$50</c:f>
              <c:numCache>
                <c:formatCode>General</c:formatCode>
                <c:ptCount val="15"/>
                <c:pt idx="0">
                  <c:v>0.10152603033169011</c:v>
                </c:pt>
                <c:pt idx="1">
                  <c:v>0.10319267516719763</c:v>
                </c:pt>
                <c:pt idx="2">
                  <c:v>0.10527598121158203</c:v>
                </c:pt>
                <c:pt idx="3">
                  <c:v>0.1078801137670625</c:v>
                </c:pt>
                <c:pt idx="4">
                  <c:v>0.11113527946141311</c:v>
                </c:pt>
                <c:pt idx="5">
                  <c:v>0.1152042365793514</c:v>
                </c:pt>
                <c:pt idx="6">
                  <c:v>0.12029043297677423</c:v>
                </c:pt>
                <c:pt idx="7">
                  <c:v>0.12664817847355278</c:v>
                </c:pt>
                <c:pt idx="8">
                  <c:v>0.13459536034452596</c:v>
                </c:pt>
                <c:pt idx="9">
                  <c:v>0.14452933768324244</c:v>
                </c:pt>
                <c:pt idx="10">
                  <c:v>0.15694680935663802</c:v>
                </c:pt>
                <c:pt idx="11">
                  <c:v>0.17246864894838254</c:v>
                </c:pt>
                <c:pt idx="12">
                  <c:v>0.19187094843806318</c:v>
                </c:pt>
                <c:pt idx="13">
                  <c:v>0.21612382280016396</c:v>
                </c:pt>
                <c:pt idx="14">
                  <c:v>0.24643991575278987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32E-431F-B207-A60E0F766070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Non-competitive'!$AR$36:$AR$50</c:f>
              <c:numCache>
                <c:formatCode>General</c:formatCode>
                <c:ptCount val="15"/>
                <c:pt idx="0">
                  <c:v>0.10857402085635021</c:v>
                </c:pt>
                <c:pt idx="1">
                  <c:v>0.11024067909557458</c:v>
                </c:pt>
                <c:pt idx="2">
                  <c:v>0.11232400189460506</c:v>
                </c:pt>
                <c:pt idx="3">
                  <c:v>0.1149281553933931</c:v>
                </c:pt>
                <c:pt idx="4">
                  <c:v>0.11818334726687819</c:v>
                </c:pt>
                <c:pt idx="5">
                  <c:v>0.12225233710873458</c:v>
                </c:pt>
                <c:pt idx="6">
                  <c:v>0.12733857441105506</c:v>
                </c:pt>
                <c:pt idx="7">
                  <c:v>0.13369637103895568</c:v>
                </c:pt>
                <c:pt idx="8">
                  <c:v>0.14164361682383142</c:v>
                </c:pt>
                <c:pt idx="9">
                  <c:v>0.15157767405492611</c:v>
                </c:pt>
                <c:pt idx="10">
                  <c:v>0.16399524559379447</c:v>
                </c:pt>
                <c:pt idx="11">
                  <c:v>0.17951721001737991</c:v>
                </c:pt>
                <c:pt idx="12">
                  <c:v>0.19891966554686169</c:v>
                </c:pt>
                <c:pt idx="13">
                  <c:v>0.22317273495871395</c:v>
                </c:pt>
                <c:pt idx="14">
                  <c:v>0.25348907172352925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32E-431F-B207-A60E0F766070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Non-competitive'!$AS$36:$AS$50</c:f>
              <c:numCache>
                <c:formatCode>General</c:formatCode>
                <c:ptCount val="15"/>
                <c:pt idx="0">
                  <c:v>0.11738400901217529</c:v>
                </c:pt>
                <c:pt idx="1">
                  <c:v>0.11905068400604575</c:v>
                </c:pt>
                <c:pt idx="2">
                  <c:v>0.1211340277483838</c:v>
                </c:pt>
                <c:pt idx="3">
                  <c:v>0.12373820742630633</c:v>
                </c:pt>
                <c:pt idx="4">
                  <c:v>0.12699343202370958</c:v>
                </c:pt>
                <c:pt idx="5">
                  <c:v>0.13106246277046357</c:v>
                </c:pt>
                <c:pt idx="6">
                  <c:v>0.13614875120390613</c:v>
                </c:pt>
                <c:pt idx="7">
                  <c:v>0.14250661174570928</c:v>
                </c:pt>
                <c:pt idx="8">
                  <c:v>0.15045393742296326</c:v>
                </c:pt>
                <c:pt idx="9">
                  <c:v>0.16038809451953068</c:v>
                </c:pt>
                <c:pt idx="10">
                  <c:v>0.17280579089023995</c:v>
                </c:pt>
                <c:pt idx="11">
                  <c:v>0.18832791135362659</c:v>
                </c:pt>
                <c:pt idx="12">
                  <c:v>0.20773056193285991</c:v>
                </c:pt>
                <c:pt idx="13">
                  <c:v>0.23198387515690144</c:v>
                </c:pt>
                <c:pt idx="14">
                  <c:v>0.26230051668695337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32E-431F-B207-A60E0F766070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Non-competitive'!$AT$36:$AT$50</c:f>
              <c:numCache>
                <c:formatCode>General</c:formatCode>
                <c:ptCount val="15"/>
                <c:pt idx="0">
                  <c:v>0.12839649420695665</c:v>
                </c:pt>
                <c:pt idx="1">
                  <c:v>0.13006319014413473</c:v>
                </c:pt>
                <c:pt idx="2">
                  <c:v>0.13214656006560727</c:v>
                </c:pt>
                <c:pt idx="3">
                  <c:v>0.13475077246744793</c:v>
                </c:pt>
                <c:pt idx="4">
                  <c:v>0.13800603796974881</c:v>
                </c:pt>
                <c:pt idx="5">
                  <c:v>0.14207511984762486</c:v>
                </c:pt>
                <c:pt idx="6">
                  <c:v>0.14716147219496994</c:v>
                </c:pt>
                <c:pt idx="7">
                  <c:v>0.15351941262915131</c:v>
                </c:pt>
                <c:pt idx="8">
                  <c:v>0.16146683817187804</c:v>
                </c:pt>
                <c:pt idx="9">
                  <c:v>0.17140112010028644</c:v>
                </c:pt>
                <c:pt idx="10">
                  <c:v>0.18381897251079687</c:v>
                </c:pt>
                <c:pt idx="11">
                  <c:v>0.199341288023935</c:v>
                </c:pt>
                <c:pt idx="12">
                  <c:v>0.21874418241535762</c:v>
                </c:pt>
                <c:pt idx="13">
                  <c:v>0.24299780040463587</c:v>
                </c:pt>
                <c:pt idx="14">
                  <c:v>0.27331482289123366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32E-431F-B207-A60E0F766070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Non-competitive'!$AU$36:$AU$50</c:f>
              <c:numCache>
                <c:formatCode>General</c:formatCode>
                <c:ptCount val="15"/>
                <c:pt idx="0">
                  <c:v>0.14216210070043336</c:v>
                </c:pt>
                <c:pt idx="1">
                  <c:v>0.14382882281674589</c:v>
                </c:pt>
                <c:pt idx="2">
                  <c:v>0.14591222546213659</c:v>
                </c:pt>
                <c:pt idx="3">
                  <c:v>0.14851647876887489</c:v>
                </c:pt>
                <c:pt idx="4">
                  <c:v>0.15177179540229777</c:v>
                </c:pt>
                <c:pt idx="5">
                  <c:v>0.1558409411940764</c:v>
                </c:pt>
                <c:pt idx="6">
                  <c:v>0.1609273734337997</c:v>
                </c:pt>
                <c:pt idx="7">
                  <c:v>0.16728541373345379</c:v>
                </c:pt>
                <c:pt idx="8">
                  <c:v>0.1752329641080215</c:v>
                </c:pt>
                <c:pt idx="9">
                  <c:v>0.18516740207623106</c:v>
                </c:pt>
                <c:pt idx="10">
                  <c:v>0.19758544953649301</c:v>
                </c:pt>
                <c:pt idx="11">
                  <c:v>0.21310800886182044</c:v>
                </c:pt>
                <c:pt idx="12">
                  <c:v>0.2325112080184798</c:v>
                </c:pt>
                <c:pt idx="13">
                  <c:v>0.25676520696430383</c:v>
                </c:pt>
                <c:pt idx="14">
                  <c:v>0.28708270564658395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32E-431F-B207-A60E0F766070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Non-competitive'!$AV$36:$AV$50</c:f>
              <c:numCache>
                <c:formatCode>General</c:formatCode>
                <c:ptCount val="15"/>
                <c:pt idx="0">
                  <c:v>0.15936910881727923</c:v>
                </c:pt>
                <c:pt idx="1">
                  <c:v>0.16103586365750988</c:v>
                </c:pt>
                <c:pt idx="2">
                  <c:v>0.16311930720779816</c:v>
                </c:pt>
                <c:pt idx="3">
                  <c:v>0.16572361164565852</c:v>
                </c:pt>
                <c:pt idx="4">
                  <c:v>0.16897899219298401</c:v>
                </c:pt>
                <c:pt idx="5">
                  <c:v>0.17304821787714084</c:v>
                </c:pt>
                <c:pt idx="6">
                  <c:v>0.17813474998233692</c:v>
                </c:pt>
                <c:pt idx="7">
                  <c:v>0.18449291511383195</c:v>
                </c:pt>
                <c:pt idx="8">
                  <c:v>0.19244062152820079</c:v>
                </c:pt>
                <c:pt idx="9">
                  <c:v>0.20237525454616181</c:v>
                </c:pt>
                <c:pt idx="10">
                  <c:v>0.21479354581861315</c:v>
                </c:pt>
                <c:pt idx="11">
                  <c:v>0.23031640990917723</c:v>
                </c:pt>
                <c:pt idx="12">
                  <c:v>0.24971999002238243</c:v>
                </c:pt>
                <c:pt idx="13">
                  <c:v>0.27397446516388885</c:v>
                </c:pt>
                <c:pt idx="14">
                  <c:v>0.3042925590907718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32E-431F-B207-A60E0F766070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Non-competitive'!$AW$36:$AW$50</c:f>
              <c:numCache>
                <c:formatCode>General</c:formatCode>
                <c:ptCount val="15"/>
                <c:pt idx="0">
                  <c:v>0.18087786896333657</c:v>
                </c:pt>
                <c:pt idx="1">
                  <c:v>0.18254466470846487</c:v>
                </c:pt>
                <c:pt idx="2">
                  <c:v>0.18462815938987523</c:v>
                </c:pt>
                <c:pt idx="3">
                  <c:v>0.18723252774163815</c:v>
                </c:pt>
                <c:pt idx="4">
                  <c:v>0.19048798818134183</c:v>
                </c:pt>
                <c:pt idx="5">
                  <c:v>0.1945573137309714</c:v>
                </c:pt>
                <c:pt idx="6">
                  <c:v>0.19964397066800843</c:v>
                </c:pt>
                <c:pt idx="7">
                  <c:v>0.20600229183930466</c:v>
                </c:pt>
                <c:pt idx="8">
                  <c:v>0.21395019330342493</c:v>
                </c:pt>
                <c:pt idx="9">
                  <c:v>0.22388507013357534</c:v>
                </c:pt>
                <c:pt idx="10">
                  <c:v>0.2363036661712633</c:v>
                </c:pt>
                <c:pt idx="11">
                  <c:v>0.25182691121837325</c:v>
                </c:pt>
                <c:pt idx="12">
                  <c:v>0.27123096752726078</c:v>
                </c:pt>
                <c:pt idx="13">
                  <c:v>0.29548603791337008</c:v>
                </c:pt>
                <c:pt idx="14">
                  <c:v>0.32580487589600665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32E-431F-B207-A60E0F766070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Non-competitive'!$AX$36:$AX$50</c:f>
              <c:numCache>
                <c:formatCode>General</c:formatCode>
                <c:ptCount val="15"/>
                <c:pt idx="0">
                  <c:v>0.20776381914590827</c:v>
                </c:pt>
                <c:pt idx="1">
                  <c:v>0.20943066602215865</c:v>
                </c:pt>
                <c:pt idx="2">
                  <c:v>0.21151422461747157</c:v>
                </c:pt>
                <c:pt idx="3">
                  <c:v>0.21411867286161268</c:v>
                </c:pt>
                <c:pt idx="4">
                  <c:v>0.21737423316678914</c:v>
                </c:pt>
                <c:pt idx="5">
                  <c:v>0.22144368354825963</c:v>
                </c:pt>
                <c:pt idx="6">
                  <c:v>0.22653049652509782</c:v>
                </c:pt>
                <c:pt idx="7">
                  <c:v>0.23288901274614551</c:v>
                </c:pt>
                <c:pt idx="8">
                  <c:v>0.24083715802245517</c:v>
                </c:pt>
                <c:pt idx="9">
                  <c:v>0.25077233961784223</c:v>
                </c:pt>
                <c:pt idx="10">
                  <c:v>0.26319131661207606</c:v>
                </c:pt>
                <c:pt idx="11">
                  <c:v>0.27871503785486834</c:v>
                </c:pt>
                <c:pt idx="12">
                  <c:v>0.2981196894083587</c:v>
                </c:pt>
                <c:pt idx="13">
                  <c:v>0.32237550385022162</c:v>
                </c:pt>
                <c:pt idx="14">
                  <c:v>0.35269527190255023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32E-431F-B207-A60E0F766070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Non-competitive'!$AY$36:$AY$50</c:f>
              <c:numCache>
                <c:formatCode>General</c:formatCode>
                <c:ptCount val="15"/>
                <c:pt idx="0">
                  <c:v>0.24137125687412292</c:v>
                </c:pt>
                <c:pt idx="1">
                  <c:v>0.2430381676642758</c:v>
                </c:pt>
                <c:pt idx="2">
                  <c:v>0.24512180615196694</c:v>
                </c:pt>
                <c:pt idx="3">
                  <c:v>0.24772635426158082</c:v>
                </c:pt>
                <c:pt idx="4">
                  <c:v>0.2509820393985982</c:v>
                </c:pt>
                <c:pt idx="5">
                  <c:v>0.25505164581986989</c:v>
                </c:pt>
                <c:pt idx="6">
                  <c:v>0.26013865384645957</c:v>
                </c:pt>
                <c:pt idx="7">
                  <c:v>0.26649741387969661</c:v>
                </c:pt>
                <c:pt idx="8">
                  <c:v>0.27444586392124298</c:v>
                </c:pt>
                <c:pt idx="9">
                  <c:v>0.28438142647317588</c:v>
                </c:pt>
                <c:pt idx="10">
                  <c:v>0.29680087966309204</c:v>
                </c:pt>
                <c:pt idx="11">
                  <c:v>0.31232519615048715</c:v>
                </c:pt>
                <c:pt idx="12">
                  <c:v>0.33173059175973119</c:v>
                </c:pt>
                <c:pt idx="13">
                  <c:v>0.35598733627128609</c:v>
                </c:pt>
                <c:pt idx="14">
                  <c:v>0.38630826691072973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932E-431F-B207-A60E0F766070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Non-competitive'!$AZ$36:$AZ$50</c:f>
              <c:numCache>
                <c:formatCode>General</c:formatCode>
                <c:ptCount val="15"/>
                <c:pt idx="0">
                  <c:v>0.28338055403439116</c:v>
                </c:pt>
                <c:pt idx="1">
                  <c:v>0.28504754471692223</c:v>
                </c:pt>
                <c:pt idx="2">
                  <c:v>0.28713128307008612</c:v>
                </c:pt>
                <c:pt idx="3">
                  <c:v>0.28973595601154095</c:v>
                </c:pt>
                <c:pt idx="4">
                  <c:v>0.29299179718835949</c:v>
                </c:pt>
                <c:pt idx="5">
                  <c:v>0.2970615986593827</c:v>
                </c:pt>
                <c:pt idx="6">
                  <c:v>0.30214885049816165</c:v>
                </c:pt>
                <c:pt idx="7">
                  <c:v>0.3085079152966354</c:v>
                </c:pt>
                <c:pt idx="8">
                  <c:v>0.31645674629472764</c:v>
                </c:pt>
                <c:pt idx="9">
                  <c:v>0.32639278504234281</c:v>
                </c:pt>
                <c:pt idx="10">
                  <c:v>0.33881283347686186</c:v>
                </c:pt>
                <c:pt idx="11">
                  <c:v>0.35433789402001059</c:v>
                </c:pt>
                <c:pt idx="12">
                  <c:v>0.37374421969894656</c:v>
                </c:pt>
                <c:pt idx="13">
                  <c:v>0.39800212679761654</c:v>
                </c:pt>
                <c:pt idx="14">
                  <c:v>0.42832451067095395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932E-431F-B207-A60E0F766070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Non-competitive'!$BA$36:$BA$50</c:f>
              <c:numCache>
                <c:formatCode>General</c:formatCode>
                <c:ptCount val="15"/>
                <c:pt idx="0">
                  <c:v>0.3358921754847265</c:v>
                </c:pt>
                <c:pt idx="1">
                  <c:v>0.3375592660327304</c:v>
                </c:pt>
                <c:pt idx="2">
                  <c:v>0.33964312921773521</c:v>
                </c:pt>
                <c:pt idx="3">
                  <c:v>0.34224795819899118</c:v>
                </c:pt>
                <c:pt idx="4">
                  <c:v>0.34550399442556123</c:v>
                </c:pt>
                <c:pt idx="5">
                  <c:v>0.34957403970877376</c:v>
                </c:pt>
                <c:pt idx="6">
                  <c:v>0.35466159631278943</c:v>
                </c:pt>
                <c:pt idx="7">
                  <c:v>0.36102104206780894</c:v>
                </c:pt>
                <c:pt idx="8">
                  <c:v>0.36897034926158345</c:v>
                </c:pt>
                <c:pt idx="9">
                  <c:v>0.37890698325380157</c:v>
                </c:pt>
                <c:pt idx="10">
                  <c:v>0.39132777574407418</c:v>
                </c:pt>
                <c:pt idx="11">
                  <c:v>0.406853766356915</c:v>
                </c:pt>
                <c:pt idx="12">
                  <c:v>0.42626125462296605</c:v>
                </c:pt>
                <c:pt idx="13">
                  <c:v>0.45052061495552975</c:v>
                </c:pt>
                <c:pt idx="14">
                  <c:v>0.48084481537123441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932E-431F-B207-A60E0F766070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Non-competitive'!$BB$36:$BB$50</c:f>
              <c:numCache>
                <c:formatCode>General</c:formatCode>
                <c:ptCount val="15"/>
                <c:pt idx="0">
                  <c:v>0.40153170229764562</c:v>
                </c:pt>
                <c:pt idx="1">
                  <c:v>0.40319891767749044</c:v>
                </c:pt>
                <c:pt idx="2">
                  <c:v>0.4052829369022965</c:v>
                </c:pt>
                <c:pt idx="3">
                  <c:v>0.40788796093330393</c:v>
                </c:pt>
                <c:pt idx="4">
                  <c:v>0.41114424097206326</c:v>
                </c:pt>
                <c:pt idx="5">
                  <c:v>0.4152145910205125</c:v>
                </c:pt>
                <c:pt idx="6">
                  <c:v>0.42030252858107403</c:v>
                </c:pt>
                <c:pt idx="7">
                  <c:v>0.42666245053177598</c:v>
                </c:pt>
                <c:pt idx="8">
                  <c:v>0.43461235297015333</c:v>
                </c:pt>
                <c:pt idx="9">
                  <c:v>0.44454973101812506</c:v>
                </c:pt>
                <c:pt idx="10">
                  <c:v>0.45697145357808971</c:v>
                </c:pt>
                <c:pt idx="11">
                  <c:v>0.4724986067780455</c:v>
                </c:pt>
                <c:pt idx="12">
                  <c:v>0.49190754827799021</c:v>
                </c:pt>
                <c:pt idx="13">
                  <c:v>0.51616872515292123</c:v>
                </c:pt>
                <c:pt idx="14">
                  <c:v>0.54649519624658482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932E-431F-B207-A60E0F766070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Non-competitive'!$BC$36:$BC$50</c:f>
              <c:numCache>
                <c:formatCode>General</c:formatCode>
                <c:ptCount val="15"/>
                <c:pt idx="0">
                  <c:v>0.48358111081379451</c:v>
                </c:pt>
                <c:pt idx="1">
                  <c:v>0.48524848223344058</c:v>
                </c:pt>
                <c:pt idx="2">
                  <c:v>0.48733269650799815</c:v>
                </c:pt>
                <c:pt idx="3">
                  <c:v>0.4899379643511948</c:v>
                </c:pt>
                <c:pt idx="4">
                  <c:v>0.49319454915519084</c:v>
                </c:pt>
                <c:pt idx="5">
                  <c:v>0.4972652801601859</c:v>
                </c:pt>
                <c:pt idx="6">
                  <c:v>0.50235369391642981</c:v>
                </c:pt>
                <c:pt idx="7">
                  <c:v>0.50871421111173454</c:v>
                </c:pt>
                <c:pt idx="8">
                  <c:v>0.51666485760586556</c:v>
                </c:pt>
                <c:pt idx="9">
                  <c:v>0.52660316572352939</c:v>
                </c:pt>
                <c:pt idx="10">
                  <c:v>0.53902605087060895</c:v>
                </c:pt>
                <c:pt idx="11">
                  <c:v>0.55455465730445852</c:v>
                </c:pt>
                <c:pt idx="12">
                  <c:v>0.57396541534677059</c:v>
                </c:pt>
                <c:pt idx="13">
                  <c:v>0.59822886289966037</c:v>
                </c:pt>
                <c:pt idx="14">
                  <c:v>0.62855817234077282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932E-431F-B207-A60E0F766070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Non-competitive'!$BD$36:$BD$50</c:f>
              <c:numCache>
                <c:formatCode>General</c:formatCode>
                <c:ptCount val="15"/>
                <c:pt idx="0">
                  <c:v>0.5861428714589807</c:v>
                </c:pt>
                <c:pt idx="1">
                  <c:v>0.58781043792837817</c:v>
                </c:pt>
                <c:pt idx="2">
                  <c:v>0.58989489601512501</c:v>
                </c:pt>
                <c:pt idx="3">
                  <c:v>0.59250046862355843</c:v>
                </c:pt>
                <c:pt idx="4">
                  <c:v>0.59575743438410045</c:v>
                </c:pt>
                <c:pt idx="5">
                  <c:v>0.59982864158477778</c:v>
                </c:pt>
                <c:pt idx="6">
                  <c:v>0.60491765058562452</c:v>
                </c:pt>
                <c:pt idx="7">
                  <c:v>0.61127891183668281</c:v>
                </c:pt>
                <c:pt idx="8">
                  <c:v>0.61923048840050599</c:v>
                </c:pt>
                <c:pt idx="9">
                  <c:v>0.62916995910528462</c:v>
                </c:pt>
                <c:pt idx="10">
                  <c:v>0.64159429748625807</c:v>
                </c:pt>
                <c:pt idx="11">
                  <c:v>0.65712472046247483</c:v>
                </c:pt>
                <c:pt idx="12">
                  <c:v>0.67653774918274601</c:v>
                </c:pt>
                <c:pt idx="13">
                  <c:v>0.70080403508308464</c:v>
                </c:pt>
                <c:pt idx="14">
                  <c:v>0.73113689245850799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932E-431F-B207-A60E0F766070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Non-competitive'!$BE$36:$BE$50</c:f>
              <c:numCache>
                <c:formatCode>General</c:formatCode>
                <c:ptCount val="15"/>
                <c:pt idx="0">
                  <c:v>7.3333333333333348E-2</c:v>
                </c:pt>
                <c:pt idx="1">
                  <c:v>7.5000000000000011E-2</c:v>
                </c:pt>
                <c:pt idx="2">
                  <c:v>7.7083333333333323E-2</c:v>
                </c:pt>
                <c:pt idx="3">
                  <c:v>7.9687499999999994E-2</c:v>
                </c:pt>
                <c:pt idx="4">
                  <c:v>8.2942708333333337E-2</c:v>
                </c:pt>
                <c:pt idx="5">
                  <c:v>8.7011718749999994E-2</c:v>
                </c:pt>
                <c:pt idx="6">
                  <c:v>9.2097981770833337E-2</c:v>
                </c:pt>
                <c:pt idx="7">
                  <c:v>9.8455810546874981E-2</c:v>
                </c:pt>
                <c:pt idx="8">
                  <c:v>0.10640309651692707</c:v>
                </c:pt>
                <c:pt idx="9">
                  <c:v>0.11633720397949217</c:v>
                </c:pt>
                <c:pt idx="10">
                  <c:v>0.12875483830769854</c:v>
                </c:pt>
                <c:pt idx="11">
                  <c:v>0.14427688121795654</c:v>
                </c:pt>
                <c:pt idx="12">
                  <c:v>0.16367943485577896</c:v>
                </c:pt>
                <c:pt idx="13">
                  <c:v>0.18793262690305704</c:v>
                </c:pt>
                <c:pt idx="14">
                  <c:v>0.21824911696215457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932E-431F-B207-A60E0F766070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Non-competitive'!$BF$36:$BF$50</c:f>
              <c:numCache>
                <c:formatCode>General</c:formatCode>
                <c:ptCount val="15"/>
                <c:pt idx="0">
                  <c:v>9.5887418005661557E-2</c:v>
                </c:pt>
                <c:pt idx="1">
                  <c:v>9.7554084672328234E-2</c:v>
                </c:pt>
                <c:pt idx="2">
                  <c:v>9.963741800566156E-2</c:v>
                </c:pt>
                <c:pt idx="3">
                  <c:v>0.10224158467232822</c:v>
                </c:pt>
                <c:pt idx="4">
                  <c:v>0.10549679300566155</c:v>
                </c:pt>
                <c:pt idx="5">
                  <c:v>0.1095658034223282</c:v>
                </c:pt>
                <c:pt idx="6">
                  <c:v>0.11465206644316153</c:v>
                </c:pt>
                <c:pt idx="7">
                  <c:v>0.1210098952192032</c:v>
                </c:pt>
                <c:pt idx="8">
                  <c:v>0.12895718118925531</c:v>
                </c:pt>
                <c:pt idx="9">
                  <c:v>0.13889128865182035</c:v>
                </c:pt>
                <c:pt idx="10">
                  <c:v>0.15130892298002677</c:v>
                </c:pt>
                <c:pt idx="11">
                  <c:v>0.16683096589028473</c:v>
                </c:pt>
                <c:pt idx="12">
                  <c:v>0.18623351952810718</c:v>
                </c:pt>
                <c:pt idx="13">
                  <c:v>0.21048671157538523</c:v>
                </c:pt>
                <c:pt idx="14">
                  <c:v>0.24080320163448282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932E-431F-B207-A60E0F766070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Non-competitive'!$BG$36:$BG$50</c:f>
              <c:numCache>
                <c:formatCode>General</c:formatCode>
                <c:ptCount val="15"/>
                <c:pt idx="0">
                  <c:v>0.10152593917374363</c:v>
                </c:pt>
                <c:pt idx="1">
                  <c:v>0.10319260584041028</c:v>
                </c:pt>
                <c:pt idx="2">
                  <c:v>0.10527593917374363</c:v>
                </c:pt>
                <c:pt idx="3">
                  <c:v>0.10788010584041027</c:v>
                </c:pt>
                <c:pt idx="4">
                  <c:v>0.1111353141737436</c:v>
                </c:pt>
                <c:pt idx="5">
                  <c:v>0.11520432459041027</c:v>
                </c:pt>
                <c:pt idx="6">
                  <c:v>0.12029058761124362</c:v>
                </c:pt>
                <c:pt idx="7">
                  <c:v>0.12664841638728527</c:v>
                </c:pt>
                <c:pt idx="8">
                  <c:v>0.13459570235733737</c:v>
                </c:pt>
                <c:pt idx="9">
                  <c:v>0.14452980981990243</c:v>
                </c:pt>
                <c:pt idx="10">
                  <c:v>0.15694744414810882</c:v>
                </c:pt>
                <c:pt idx="11">
                  <c:v>0.17246948705836679</c:v>
                </c:pt>
                <c:pt idx="12">
                  <c:v>0.19187204069618924</c:v>
                </c:pt>
                <c:pt idx="13">
                  <c:v>0.21612523274346729</c:v>
                </c:pt>
                <c:pt idx="14">
                  <c:v>0.24644172280256482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932E-431F-B207-A60E0F766070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Non-competitive'!$BH$36:$BH$50</c:f>
              <c:numCache>
                <c:formatCode>General</c:formatCode>
                <c:ptCount val="15"/>
                <c:pt idx="0">
                  <c:v>0.1085740906338462</c:v>
                </c:pt>
                <c:pt idx="1">
                  <c:v>0.11024075730051287</c:v>
                </c:pt>
                <c:pt idx="2">
                  <c:v>0.11232409063384619</c:v>
                </c:pt>
                <c:pt idx="3">
                  <c:v>0.11492825730051283</c:v>
                </c:pt>
                <c:pt idx="4">
                  <c:v>0.11818346563384617</c:v>
                </c:pt>
                <c:pt idx="5">
                  <c:v>0.12225247605051283</c:v>
                </c:pt>
                <c:pt idx="6">
                  <c:v>0.12733873907134616</c:v>
                </c:pt>
                <c:pt idx="7">
                  <c:v>0.13369656784738781</c:v>
                </c:pt>
                <c:pt idx="8">
                  <c:v>0.14164385381743994</c:v>
                </c:pt>
                <c:pt idx="9">
                  <c:v>0.15157796128000497</c:v>
                </c:pt>
                <c:pt idx="10">
                  <c:v>0.16399559560821139</c:v>
                </c:pt>
                <c:pt idx="11">
                  <c:v>0.17951763851846936</c:v>
                </c:pt>
                <c:pt idx="12">
                  <c:v>0.19892019215629178</c:v>
                </c:pt>
                <c:pt idx="13">
                  <c:v>0.22317338420356989</c:v>
                </c:pt>
                <c:pt idx="14">
                  <c:v>0.25348987426266745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932E-431F-B207-A60E0F766070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Non-competitive'!$BI$36:$BI$50</c:f>
              <c:numCache>
                <c:formatCode>General</c:formatCode>
                <c:ptCount val="15"/>
                <c:pt idx="0">
                  <c:v>0.11738427995897438</c:v>
                </c:pt>
                <c:pt idx="1">
                  <c:v>0.11905094662564106</c:v>
                </c:pt>
                <c:pt idx="2">
                  <c:v>0.12113427995897438</c:v>
                </c:pt>
                <c:pt idx="3">
                  <c:v>0.12373844662564105</c:v>
                </c:pt>
                <c:pt idx="4">
                  <c:v>0.12699365495897438</c:v>
                </c:pt>
                <c:pt idx="5">
                  <c:v>0.13106266537564104</c:v>
                </c:pt>
                <c:pt idx="6">
                  <c:v>0.13614892839647438</c:v>
                </c:pt>
                <c:pt idx="7">
                  <c:v>0.14250675717251604</c:v>
                </c:pt>
                <c:pt idx="8">
                  <c:v>0.15045404314256813</c:v>
                </c:pt>
                <c:pt idx="9">
                  <c:v>0.1603881506051332</c:v>
                </c:pt>
                <c:pt idx="10">
                  <c:v>0.17280578493333956</c:v>
                </c:pt>
                <c:pt idx="11">
                  <c:v>0.18832782784359758</c:v>
                </c:pt>
                <c:pt idx="12">
                  <c:v>0.20773038148141998</c:v>
                </c:pt>
                <c:pt idx="13">
                  <c:v>0.23198357352869808</c:v>
                </c:pt>
                <c:pt idx="14">
                  <c:v>0.26230006358779567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932E-431F-B207-A60E0F766070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Non-competitive'!$BJ$36:$BJ$50</c:f>
              <c:numCache>
                <c:formatCode>General</c:formatCode>
                <c:ptCount val="15"/>
                <c:pt idx="0">
                  <c:v>0.12839701661538466</c:v>
                </c:pt>
                <c:pt idx="1">
                  <c:v>0.13006368328205134</c:v>
                </c:pt>
                <c:pt idx="2">
                  <c:v>0.13214701661538467</c:v>
                </c:pt>
                <c:pt idx="3">
                  <c:v>0.13475118328205135</c:v>
                </c:pt>
                <c:pt idx="4">
                  <c:v>0.13800639161538464</c:v>
                </c:pt>
                <c:pt idx="5">
                  <c:v>0.1420754020320513</c:v>
                </c:pt>
                <c:pt idx="6">
                  <c:v>0.14716166505288464</c:v>
                </c:pt>
                <c:pt idx="7">
                  <c:v>0.15351949382892632</c:v>
                </c:pt>
                <c:pt idx="8">
                  <c:v>0.16146677979897839</c:v>
                </c:pt>
                <c:pt idx="9">
                  <c:v>0.17140088726154346</c:v>
                </c:pt>
                <c:pt idx="10">
                  <c:v>0.18381852158974984</c:v>
                </c:pt>
                <c:pt idx="11">
                  <c:v>0.19934056450000784</c:v>
                </c:pt>
                <c:pt idx="12">
                  <c:v>0.21874311813783026</c:v>
                </c:pt>
                <c:pt idx="13">
                  <c:v>0.24299631018510831</c:v>
                </c:pt>
                <c:pt idx="14">
                  <c:v>0.2733128002442059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932E-431F-B207-A60E0F766070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Non-competitive'!$BK$36:$BK$50</c:f>
              <c:numCache>
                <c:formatCode>General</c:formatCode>
                <c:ptCount val="15"/>
                <c:pt idx="0">
                  <c:v>0.1421629374358975</c:v>
                </c:pt>
                <c:pt idx="1">
                  <c:v>0.14382960410256415</c:v>
                </c:pt>
                <c:pt idx="2">
                  <c:v>0.14591293743589751</c:v>
                </c:pt>
                <c:pt idx="3">
                  <c:v>0.14851710410256416</c:v>
                </c:pt>
                <c:pt idx="4">
                  <c:v>0.15177231243589745</c:v>
                </c:pt>
                <c:pt idx="5">
                  <c:v>0.15584132285256411</c:v>
                </c:pt>
                <c:pt idx="6">
                  <c:v>0.16092758587339748</c:v>
                </c:pt>
                <c:pt idx="7">
                  <c:v>0.16728541464943913</c:v>
                </c:pt>
                <c:pt idx="8">
                  <c:v>0.17523270061949123</c:v>
                </c:pt>
                <c:pt idx="9">
                  <c:v>0.18516680808205632</c:v>
                </c:pt>
                <c:pt idx="10">
                  <c:v>0.19758444241026266</c:v>
                </c:pt>
                <c:pt idx="11">
                  <c:v>0.21310648532052071</c:v>
                </c:pt>
                <c:pt idx="12">
                  <c:v>0.23250903895834313</c:v>
                </c:pt>
                <c:pt idx="13">
                  <c:v>0.25676223100562112</c:v>
                </c:pt>
                <c:pt idx="14">
                  <c:v>0.28707872106471871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932E-431F-B207-A60E0F766070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Non-competitive'!$BL$36:$BL$50</c:f>
              <c:numCache>
                <c:formatCode>General</c:formatCode>
                <c:ptCount val="15"/>
                <c:pt idx="0">
                  <c:v>0.1593703384615385</c:v>
                </c:pt>
                <c:pt idx="1">
                  <c:v>0.16103700512820518</c:v>
                </c:pt>
                <c:pt idx="2">
                  <c:v>0.16312033846153853</c:v>
                </c:pt>
                <c:pt idx="3">
                  <c:v>0.16572450512820519</c:v>
                </c:pt>
                <c:pt idx="4">
                  <c:v>0.16897971346153851</c:v>
                </c:pt>
                <c:pt idx="5">
                  <c:v>0.17304872387820516</c:v>
                </c:pt>
                <c:pt idx="6">
                  <c:v>0.17813498689903851</c:v>
                </c:pt>
                <c:pt idx="7">
                  <c:v>0.18449281567508016</c:v>
                </c:pt>
                <c:pt idx="8">
                  <c:v>0.19244010164513223</c:v>
                </c:pt>
                <c:pt idx="9">
                  <c:v>0.20237420910769729</c:v>
                </c:pt>
                <c:pt idx="10">
                  <c:v>0.21479184343590374</c:v>
                </c:pt>
                <c:pt idx="11">
                  <c:v>0.23031388634616168</c:v>
                </c:pt>
                <c:pt idx="12">
                  <c:v>0.2497164399839841</c:v>
                </c:pt>
                <c:pt idx="13">
                  <c:v>0.27396963203126218</c:v>
                </c:pt>
                <c:pt idx="14">
                  <c:v>0.30428612209035977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932E-431F-B207-A60E0F766070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Non-competitive'!$BM$36:$BM$50</c:f>
              <c:numCache>
                <c:formatCode>General</c:formatCode>
                <c:ptCount val="15"/>
                <c:pt idx="0">
                  <c:v>0.18087958974358981</c:v>
                </c:pt>
                <c:pt idx="1">
                  <c:v>0.18254625641025646</c:v>
                </c:pt>
                <c:pt idx="2">
                  <c:v>0.18462958974358981</c:v>
                </c:pt>
                <c:pt idx="3">
                  <c:v>0.18723375641025647</c:v>
                </c:pt>
                <c:pt idx="4">
                  <c:v>0.19048896474358981</c:v>
                </c:pt>
                <c:pt idx="5">
                  <c:v>0.19455797516025641</c:v>
                </c:pt>
                <c:pt idx="6">
                  <c:v>0.19964423818108978</c:v>
                </c:pt>
                <c:pt idx="7">
                  <c:v>0.20600206695713144</c:v>
                </c:pt>
                <c:pt idx="8">
                  <c:v>0.21394935292718353</c:v>
                </c:pt>
                <c:pt idx="9">
                  <c:v>0.2238834603897486</c:v>
                </c:pt>
                <c:pt idx="10">
                  <c:v>0.23630109471795499</c:v>
                </c:pt>
                <c:pt idx="11">
                  <c:v>0.25182313762821296</c:v>
                </c:pt>
                <c:pt idx="12">
                  <c:v>0.27122569126603541</c:v>
                </c:pt>
                <c:pt idx="13">
                  <c:v>0.29547888331331346</c:v>
                </c:pt>
                <c:pt idx="14">
                  <c:v>0.3257953733724111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932E-431F-B207-A60E0F766070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Non-competitive'!$BN$36:$BN$50</c:f>
              <c:numCache>
                <c:formatCode>General</c:formatCode>
                <c:ptCount val="15"/>
                <c:pt idx="0">
                  <c:v>0.20776615384615388</c:v>
                </c:pt>
                <c:pt idx="1">
                  <c:v>0.20943282051282058</c:v>
                </c:pt>
                <c:pt idx="2">
                  <c:v>0.21151615384615391</c:v>
                </c:pt>
                <c:pt idx="3">
                  <c:v>0.21412032051282059</c:v>
                </c:pt>
                <c:pt idx="4">
                  <c:v>0.21737552884615391</c:v>
                </c:pt>
                <c:pt idx="5">
                  <c:v>0.22144453926282057</c:v>
                </c:pt>
                <c:pt idx="6">
                  <c:v>0.22653080228365391</c:v>
                </c:pt>
                <c:pt idx="7">
                  <c:v>0.23288863105969554</c:v>
                </c:pt>
                <c:pt idx="8">
                  <c:v>0.24083591702974763</c:v>
                </c:pt>
                <c:pt idx="9">
                  <c:v>0.25077002449231267</c:v>
                </c:pt>
                <c:pt idx="10">
                  <c:v>0.26318765882051909</c:v>
                </c:pt>
                <c:pt idx="11">
                  <c:v>0.27870970173077703</c:v>
                </c:pt>
                <c:pt idx="12">
                  <c:v>0.29811225536859948</c:v>
                </c:pt>
                <c:pt idx="13">
                  <c:v>0.32236544741587764</c:v>
                </c:pt>
                <c:pt idx="14">
                  <c:v>0.35268193747497512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932E-431F-B207-A60E0F766070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Non-competitive'!$BO$36:$BO$50</c:f>
              <c:numCache>
                <c:formatCode>General</c:formatCode>
                <c:ptCount val="15"/>
                <c:pt idx="0">
                  <c:v>0.24137435897435905</c:v>
                </c:pt>
                <c:pt idx="1">
                  <c:v>0.24304102564102575</c:v>
                </c:pt>
                <c:pt idx="2">
                  <c:v>0.24512435897435905</c:v>
                </c:pt>
                <c:pt idx="3">
                  <c:v>0.24772852564102571</c:v>
                </c:pt>
                <c:pt idx="4">
                  <c:v>0.25098373397435902</c:v>
                </c:pt>
                <c:pt idx="5">
                  <c:v>0.25505274439102571</c:v>
                </c:pt>
                <c:pt idx="6">
                  <c:v>0.26013900741185908</c:v>
                </c:pt>
                <c:pt idx="7">
                  <c:v>0.26649683618790071</c:v>
                </c:pt>
                <c:pt idx="8">
                  <c:v>0.27444412215795277</c:v>
                </c:pt>
                <c:pt idx="9">
                  <c:v>0.28437822962051784</c:v>
                </c:pt>
                <c:pt idx="10">
                  <c:v>0.2967958639487242</c:v>
                </c:pt>
                <c:pt idx="11">
                  <c:v>0.31231790685898225</c:v>
                </c:pt>
                <c:pt idx="12">
                  <c:v>0.3317204604968047</c:v>
                </c:pt>
                <c:pt idx="13">
                  <c:v>0.3559736525440827</c:v>
                </c:pt>
                <c:pt idx="14">
                  <c:v>0.38629014260318029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932E-431F-B207-A60E0F766070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Non-competitive'!$BP$36:$BP$50</c:f>
              <c:numCache>
                <c:formatCode>General</c:formatCode>
                <c:ptCount val="15"/>
                <c:pt idx="0">
                  <c:v>0.28338461538461546</c:v>
                </c:pt>
                <c:pt idx="1">
                  <c:v>0.28505128205128211</c:v>
                </c:pt>
                <c:pt idx="2">
                  <c:v>0.28713461538461543</c:v>
                </c:pt>
                <c:pt idx="3">
                  <c:v>0.28973878205128217</c:v>
                </c:pt>
                <c:pt idx="4">
                  <c:v>0.29299399038461543</c:v>
                </c:pt>
                <c:pt idx="5">
                  <c:v>0.29706300080128212</c:v>
                </c:pt>
                <c:pt idx="6">
                  <c:v>0.30214926382211549</c:v>
                </c:pt>
                <c:pt idx="7">
                  <c:v>0.30850709259815706</c:v>
                </c:pt>
                <c:pt idx="8">
                  <c:v>0.31645437856820918</c:v>
                </c:pt>
                <c:pt idx="9">
                  <c:v>0.32638848603077425</c:v>
                </c:pt>
                <c:pt idx="10">
                  <c:v>0.33880612035898061</c:v>
                </c:pt>
                <c:pt idx="11">
                  <c:v>0.35432816326923872</c:v>
                </c:pt>
                <c:pt idx="12">
                  <c:v>0.37373071690706106</c:v>
                </c:pt>
                <c:pt idx="13">
                  <c:v>0.39798390895433911</c:v>
                </c:pt>
                <c:pt idx="14">
                  <c:v>0.42830039901343675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932E-431F-B207-A60E0F766070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Non-competitive'!$BQ$36:$BQ$50</c:f>
              <c:numCache>
                <c:formatCode>General</c:formatCode>
                <c:ptCount val="15"/>
                <c:pt idx="0">
                  <c:v>0.33589743589743587</c:v>
                </c:pt>
                <c:pt idx="1">
                  <c:v>0.33756410256410257</c:v>
                </c:pt>
                <c:pt idx="2">
                  <c:v>0.33964743589743596</c:v>
                </c:pt>
                <c:pt idx="3">
                  <c:v>0.34225160256410259</c:v>
                </c:pt>
                <c:pt idx="4">
                  <c:v>0.34550681089743596</c:v>
                </c:pt>
                <c:pt idx="5">
                  <c:v>0.34957582131410259</c:v>
                </c:pt>
                <c:pt idx="6">
                  <c:v>0.35466208433493596</c:v>
                </c:pt>
                <c:pt idx="7">
                  <c:v>0.36101991311097759</c:v>
                </c:pt>
                <c:pt idx="8">
                  <c:v>0.36896719908102965</c:v>
                </c:pt>
                <c:pt idx="9">
                  <c:v>0.37890130654359472</c:v>
                </c:pt>
                <c:pt idx="10">
                  <c:v>0.39131894087180108</c:v>
                </c:pt>
                <c:pt idx="11">
                  <c:v>0.40684098378205913</c:v>
                </c:pt>
                <c:pt idx="12">
                  <c:v>0.42624353741988147</c:v>
                </c:pt>
                <c:pt idx="13">
                  <c:v>0.45049672946715963</c:v>
                </c:pt>
                <c:pt idx="14">
                  <c:v>0.48081321952625711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932E-431F-B207-A60E0F766070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Non-competitive'!$BR$36:$BR$50</c:f>
              <c:numCache>
                <c:formatCode>General</c:formatCode>
                <c:ptCount val="15"/>
                <c:pt idx="0">
                  <c:v>0.40153846153846157</c:v>
                </c:pt>
                <c:pt idx="1">
                  <c:v>0.40320512820512822</c:v>
                </c:pt>
                <c:pt idx="2">
                  <c:v>0.4052884615384616</c:v>
                </c:pt>
                <c:pt idx="3">
                  <c:v>0.40789262820512834</c:v>
                </c:pt>
                <c:pt idx="4">
                  <c:v>0.41114783653846165</c:v>
                </c:pt>
                <c:pt idx="5">
                  <c:v>0.41521684695512823</c:v>
                </c:pt>
                <c:pt idx="6">
                  <c:v>0.42030310997596165</c:v>
                </c:pt>
                <c:pt idx="7">
                  <c:v>0.42666093875200334</c:v>
                </c:pt>
                <c:pt idx="8">
                  <c:v>0.4346082247220554</c:v>
                </c:pt>
                <c:pt idx="9">
                  <c:v>0.44454233218462041</c:v>
                </c:pt>
                <c:pt idx="10">
                  <c:v>0.45695996651282672</c:v>
                </c:pt>
                <c:pt idx="11">
                  <c:v>0.47248200942308477</c:v>
                </c:pt>
                <c:pt idx="12">
                  <c:v>0.49188456306090722</c:v>
                </c:pt>
                <c:pt idx="13">
                  <c:v>0.51613775510818527</c:v>
                </c:pt>
                <c:pt idx="14">
                  <c:v>0.54645424516728291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932E-431F-B207-A60E0F766070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Non-competitive'!$BS$36:$BS$50</c:f>
              <c:numCache>
                <c:formatCode>General</c:formatCode>
                <c:ptCount val="15"/>
                <c:pt idx="0">
                  <c:v>0.48358974358974355</c:v>
                </c:pt>
                <c:pt idx="1">
                  <c:v>0.48525641025641031</c:v>
                </c:pt>
                <c:pt idx="2">
                  <c:v>0.48733974358974358</c:v>
                </c:pt>
                <c:pt idx="3">
                  <c:v>0.48994391025641032</c:v>
                </c:pt>
                <c:pt idx="4">
                  <c:v>0.49319911858974363</c:v>
                </c:pt>
                <c:pt idx="5">
                  <c:v>0.49726812900641032</c:v>
                </c:pt>
                <c:pt idx="6">
                  <c:v>0.50235439202724363</c:v>
                </c:pt>
                <c:pt idx="7">
                  <c:v>0.50871222080328538</c:v>
                </c:pt>
                <c:pt idx="8">
                  <c:v>0.51665950677333738</c:v>
                </c:pt>
                <c:pt idx="9">
                  <c:v>0.52659361423590245</c:v>
                </c:pt>
                <c:pt idx="10">
                  <c:v>0.53901124856410876</c:v>
                </c:pt>
                <c:pt idx="11">
                  <c:v>0.55453329147436681</c:v>
                </c:pt>
                <c:pt idx="12">
                  <c:v>0.5739358451121892</c:v>
                </c:pt>
                <c:pt idx="13">
                  <c:v>0.59818903715946714</c:v>
                </c:pt>
                <c:pt idx="14">
                  <c:v>0.62850552721856479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932E-431F-B207-A60E0F766070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'Mixed Non-competitive'!$BT$36:$BT$50</c:f>
              <c:numCache>
                <c:formatCode>General</c:formatCode>
                <c:ptCount val="15"/>
                <c:pt idx="0">
                  <c:v>0.58615384615384603</c:v>
                </c:pt>
                <c:pt idx="1">
                  <c:v>0.58782051282051284</c:v>
                </c:pt>
                <c:pt idx="2">
                  <c:v>0.58990384615384617</c:v>
                </c:pt>
                <c:pt idx="3">
                  <c:v>0.59250801282051269</c:v>
                </c:pt>
                <c:pt idx="4">
                  <c:v>0.59576322115384617</c:v>
                </c:pt>
                <c:pt idx="5">
                  <c:v>0.5998322315705128</c:v>
                </c:pt>
                <c:pt idx="6">
                  <c:v>0.60491849459134606</c:v>
                </c:pt>
                <c:pt idx="7">
                  <c:v>0.6112763233673878</c:v>
                </c:pt>
                <c:pt idx="8">
                  <c:v>0.61922360933743992</c:v>
                </c:pt>
                <c:pt idx="9">
                  <c:v>0.62915771680000498</c:v>
                </c:pt>
                <c:pt idx="10">
                  <c:v>0.6415753511282114</c:v>
                </c:pt>
                <c:pt idx="11">
                  <c:v>0.65709739403846934</c:v>
                </c:pt>
                <c:pt idx="12">
                  <c:v>0.67649994767629174</c:v>
                </c:pt>
                <c:pt idx="13">
                  <c:v>0.70075313972356978</c:v>
                </c:pt>
                <c:pt idx="14">
                  <c:v>0.73106962978266732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932E-431F-B207-A60E0F766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Non-competitive'!$AP$69:$BE$69</c:f>
              <c:numCache>
                <c:formatCode>General</c:formatCode>
                <c:ptCount val="16"/>
                <c:pt idx="0">
                  <c:v>7.333406823304979E-2</c:v>
                </c:pt>
                <c:pt idx="1">
                  <c:v>9.5887637911962059E-2</c:v>
                </c:pt>
                <c:pt idx="2">
                  <c:v>0.10152603033169011</c:v>
                </c:pt>
                <c:pt idx="3">
                  <c:v>0.10857402085635021</c:v>
                </c:pt>
                <c:pt idx="4">
                  <c:v>0.11738400901217529</c:v>
                </c:pt>
                <c:pt idx="5">
                  <c:v>0.12839649420695665</c:v>
                </c:pt>
                <c:pt idx="6">
                  <c:v>0.14216210070043336</c:v>
                </c:pt>
                <c:pt idx="7">
                  <c:v>0.15936910881727923</c:v>
                </c:pt>
                <c:pt idx="8">
                  <c:v>0.18087786896333657</c:v>
                </c:pt>
                <c:pt idx="9">
                  <c:v>0.20776381914590827</c:v>
                </c:pt>
                <c:pt idx="10">
                  <c:v>0.24137125687412292</c:v>
                </c:pt>
                <c:pt idx="11">
                  <c:v>0.28338055403439116</c:v>
                </c:pt>
                <c:pt idx="12">
                  <c:v>0.3358921754847265</c:v>
                </c:pt>
                <c:pt idx="13">
                  <c:v>0.40153170229764562</c:v>
                </c:pt>
                <c:pt idx="14">
                  <c:v>0.48358111081379451</c:v>
                </c:pt>
                <c:pt idx="15">
                  <c:v>0.5861428714589807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AF-49E0-9717-ED5601929361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Non-competitive'!$AP$70:$BE$70</c:f>
              <c:numCache>
                <c:formatCode>General</c:formatCode>
                <c:ptCount val="16"/>
                <c:pt idx="0">
                  <c:v>7.5000659453689889E-2</c:v>
                </c:pt>
                <c:pt idx="1">
                  <c:v>9.7554272024496083E-2</c:v>
                </c:pt>
                <c:pt idx="2">
                  <c:v>0.10319267516719763</c:v>
                </c:pt>
                <c:pt idx="3">
                  <c:v>0.11024067909557458</c:v>
                </c:pt>
                <c:pt idx="4">
                  <c:v>0.11905068400604575</c:v>
                </c:pt>
                <c:pt idx="5">
                  <c:v>0.13006319014413473</c:v>
                </c:pt>
                <c:pt idx="6">
                  <c:v>0.14382882281674589</c:v>
                </c:pt>
                <c:pt idx="7">
                  <c:v>0.16103586365750988</c:v>
                </c:pt>
                <c:pt idx="8">
                  <c:v>0.18254466470846487</c:v>
                </c:pt>
                <c:pt idx="9">
                  <c:v>0.20943066602215865</c:v>
                </c:pt>
                <c:pt idx="10">
                  <c:v>0.2430381676642758</c:v>
                </c:pt>
                <c:pt idx="11">
                  <c:v>0.28504754471692223</c:v>
                </c:pt>
                <c:pt idx="12">
                  <c:v>0.3375592660327304</c:v>
                </c:pt>
                <c:pt idx="13">
                  <c:v>0.40319891767749044</c:v>
                </c:pt>
                <c:pt idx="14">
                  <c:v>0.48524848223344058</c:v>
                </c:pt>
                <c:pt idx="15">
                  <c:v>0.58781043792837817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AF-49E0-9717-ED5601929361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Non-competitive'!$AP$71:$BE$71</c:f>
              <c:numCache>
                <c:formatCode>General</c:formatCode>
                <c:ptCount val="16"/>
                <c:pt idx="0">
                  <c:v>7.7083898479489987E-2</c:v>
                </c:pt>
                <c:pt idx="1">
                  <c:v>9.963756466516363E-2</c:v>
                </c:pt>
                <c:pt idx="2">
                  <c:v>0.10527598121158203</c:v>
                </c:pt>
                <c:pt idx="3">
                  <c:v>0.11232400189460506</c:v>
                </c:pt>
                <c:pt idx="4">
                  <c:v>0.1211340277483838</c:v>
                </c:pt>
                <c:pt idx="5">
                  <c:v>0.13214656006560727</c:v>
                </c:pt>
                <c:pt idx="6">
                  <c:v>0.14591222546213659</c:v>
                </c:pt>
                <c:pt idx="7">
                  <c:v>0.16311930720779816</c:v>
                </c:pt>
                <c:pt idx="8">
                  <c:v>0.18462815938987523</c:v>
                </c:pt>
                <c:pt idx="9">
                  <c:v>0.21151422461747157</c:v>
                </c:pt>
                <c:pt idx="10">
                  <c:v>0.24512180615196694</c:v>
                </c:pt>
                <c:pt idx="11">
                  <c:v>0.28713128307008612</c:v>
                </c:pt>
                <c:pt idx="12">
                  <c:v>0.33964312921773521</c:v>
                </c:pt>
                <c:pt idx="13">
                  <c:v>0.4052829369022965</c:v>
                </c:pt>
                <c:pt idx="14">
                  <c:v>0.48733269650799815</c:v>
                </c:pt>
                <c:pt idx="15">
                  <c:v>0.58989489601512501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5AF-49E0-9717-ED5601929361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Non-competitive'!$AP$72:$BE$72</c:f>
              <c:numCache>
                <c:formatCode>General</c:formatCode>
                <c:ptCount val="16"/>
                <c:pt idx="0">
                  <c:v>7.9687947261740111E-2</c:v>
                </c:pt>
                <c:pt idx="1">
                  <c:v>0.10224168046599802</c:v>
                </c:pt>
                <c:pt idx="2">
                  <c:v>0.1078801137670625</c:v>
                </c:pt>
                <c:pt idx="3">
                  <c:v>0.1149281553933931</c:v>
                </c:pt>
                <c:pt idx="4">
                  <c:v>0.12373820742630633</c:v>
                </c:pt>
                <c:pt idx="5">
                  <c:v>0.13475077246744793</c:v>
                </c:pt>
                <c:pt idx="6">
                  <c:v>0.14851647876887489</c:v>
                </c:pt>
                <c:pt idx="7">
                  <c:v>0.16572361164565852</c:v>
                </c:pt>
                <c:pt idx="8">
                  <c:v>0.18723252774163815</c:v>
                </c:pt>
                <c:pt idx="9">
                  <c:v>0.21411867286161268</c:v>
                </c:pt>
                <c:pt idx="10">
                  <c:v>0.24772635426158082</c:v>
                </c:pt>
                <c:pt idx="11">
                  <c:v>0.28973595601154095</c:v>
                </c:pt>
                <c:pt idx="12">
                  <c:v>0.34224795819899118</c:v>
                </c:pt>
                <c:pt idx="13">
                  <c:v>0.40788796093330393</c:v>
                </c:pt>
                <c:pt idx="14">
                  <c:v>0.4899379643511948</c:v>
                </c:pt>
                <c:pt idx="15">
                  <c:v>0.59250046862355843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5AF-49E0-9717-ED5601929361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Non-competitive'!$AP$73:$BE$73</c:f>
              <c:numCache>
                <c:formatCode>General</c:formatCode>
                <c:ptCount val="16"/>
                <c:pt idx="0">
                  <c:v>8.2943008239552765E-2</c:v>
                </c:pt>
                <c:pt idx="1">
                  <c:v>0.10549682521704104</c:v>
                </c:pt>
                <c:pt idx="2">
                  <c:v>0.11113527946141311</c:v>
                </c:pt>
                <c:pt idx="3">
                  <c:v>0.11818334726687819</c:v>
                </c:pt>
                <c:pt idx="4">
                  <c:v>0.12699343202370958</c:v>
                </c:pt>
                <c:pt idx="5">
                  <c:v>0.13800603796974881</c:v>
                </c:pt>
                <c:pt idx="6">
                  <c:v>0.15177179540229777</c:v>
                </c:pt>
                <c:pt idx="7">
                  <c:v>0.16897899219298401</c:v>
                </c:pt>
                <c:pt idx="8">
                  <c:v>0.19048798818134183</c:v>
                </c:pt>
                <c:pt idx="9">
                  <c:v>0.21737423316678914</c:v>
                </c:pt>
                <c:pt idx="10">
                  <c:v>0.2509820393985982</c:v>
                </c:pt>
                <c:pt idx="11">
                  <c:v>0.29299179718835949</c:v>
                </c:pt>
                <c:pt idx="12">
                  <c:v>0.34550399442556123</c:v>
                </c:pt>
                <c:pt idx="13">
                  <c:v>0.41114424097206326</c:v>
                </c:pt>
                <c:pt idx="14">
                  <c:v>0.49319454915519084</c:v>
                </c:pt>
                <c:pt idx="15">
                  <c:v>0.59575743438410045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5AF-49E0-9717-ED5601929361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Non-competitive'!$AP$74:$BE$74</c:f>
              <c:numCache>
                <c:formatCode>General</c:formatCode>
                <c:ptCount val="16"/>
                <c:pt idx="0">
                  <c:v>8.701183446181858E-2</c:v>
                </c:pt>
                <c:pt idx="1">
                  <c:v>0.10956575615584482</c:v>
                </c:pt>
                <c:pt idx="2">
                  <c:v>0.1152042365793514</c:v>
                </c:pt>
                <c:pt idx="3">
                  <c:v>0.12225233710873458</c:v>
                </c:pt>
                <c:pt idx="4">
                  <c:v>0.13106246277046357</c:v>
                </c:pt>
                <c:pt idx="5">
                  <c:v>0.14207511984762486</c:v>
                </c:pt>
                <c:pt idx="6">
                  <c:v>0.1558409411940764</c:v>
                </c:pt>
                <c:pt idx="7">
                  <c:v>0.17304821787714084</c:v>
                </c:pt>
                <c:pt idx="8">
                  <c:v>0.1945573137309714</c:v>
                </c:pt>
                <c:pt idx="9">
                  <c:v>0.22144368354825963</c:v>
                </c:pt>
                <c:pt idx="10">
                  <c:v>0.25505164581986989</c:v>
                </c:pt>
                <c:pt idx="11">
                  <c:v>0.2970615986593827</c:v>
                </c:pt>
                <c:pt idx="12">
                  <c:v>0.34957403970877376</c:v>
                </c:pt>
                <c:pt idx="13">
                  <c:v>0.4152145910205125</c:v>
                </c:pt>
                <c:pt idx="14">
                  <c:v>0.4972652801601859</c:v>
                </c:pt>
                <c:pt idx="15">
                  <c:v>0.59982864158477778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5AF-49E0-9717-ED5601929361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Non-competitive'!$AP$75:$BE$75</c:f>
              <c:numCache>
                <c:formatCode>General</c:formatCode>
                <c:ptCount val="16"/>
                <c:pt idx="0">
                  <c:v>9.2097867239650841E-2</c:v>
                </c:pt>
                <c:pt idx="1">
                  <c:v>0.11465191982934957</c:v>
                </c:pt>
                <c:pt idx="2">
                  <c:v>0.12029043297677423</c:v>
                </c:pt>
                <c:pt idx="3">
                  <c:v>0.12733857441105506</c:v>
                </c:pt>
                <c:pt idx="4">
                  <c:v>0.13614875120390613</c:v>
                </c:pt>
                <c:pt idx="5">
                  <c:v>0.14716147219496994</c:v>
                </c:pt>
                <c:pt idx="6">
                  <c:v>0.1609273734337997</c:v>
                </c:pt>
                <c:pt idx="7">
                  <c:v>0.17813474998233692</c:v>
                </c:pt>
                <c:pt idx="8">
                  <c:v>0.19964397066800843</c:v>
                </c:pt>
                <c:pt idx="9">
                  <c:v>0.22653049652509782</c:v>
                </c:pt>
                <c:pt idx="10">
                  <c:v>0.26013865384645957</c:v>
                </c:pt>
                <c:pt idx="11">
                  <c:v>0.30214885049816165</c:v>
                </c:pt>
                <c:pt idx="12">
                  <c:v>0.35466159631278943</c:v>
                </c:pt>
                <c:pt idx="13">
                  <c:v>0.42030252858107403</c:v>
                </c:pt>
                <c:pt idx="14">
                  <c:v>0.50235369391642981</c:v>
                </c:pt>
                <c:pt idx="15">
                  <c:v>0.60491765058562452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5AF-49E0-9717-ED5601929361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Non-competitive'!$AP$76:$BE$76</c:f>
              <c:numCache>
                <c:formatCode>General</c:formatCode>
                <c:ptCount val="16"/>
                <c:pt idx="0">
                  <c:v>9.8455408211941195E-2</c:v>
                </c:pt>
                <c:pt idx="1">
                  <c:v>0.12100962442123046</c:v>
                </c:pt>
                <c:pt idx="2">
                  <c:v>0.12664817847355278</c:v>
                </c:pt>
                <c:pt idx="3">
                  <c:v>0.13369637103895568</c:v>
                </c:pt>
                <c:pt idx="4">
                  <c:v>0.14250661174570928</c:v>
                </c:pt>
                <c:pt idx="5">
                  <c:v>0.15351941262915131</c:v>
                </c:pt>
                <c:pt idx="6">
                  <c:v>0.16728541373345379</c:v>
                </c:pt>
                <c:pt idx="7">
                  <c:v>0.18449291511383195</c:v>
                </c:pt>
                <c:pt idx="8">
                  <c:v>0.20600229183930466</c:v>
                </c:pt>
                <c:pt idx="9">
                  <c:v>0.23288901274614551</c:v>
                </c:pt>
                <c:pt idx="10">
                  <c:v>0.26649741387969661</c:v>
                </c:pt>
                <c:pt idx="11">
                  <c:v>0.3085079152966354</c:v>
                </c:pt>
                <c:pt idx="12">
                  <c:v>0.36102104206780894</c:v>
                </c:pt>
                <c:pt idx="13">
                  <c:v>0.42666245053177598</c:v>
                </c:pt>
                <c:pt idx="14">
                  <c:v>0.50871421111173454</c:v>
                </c:pt>
                <c:pt idx="15">
                  <c:v>0.61127891183668281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5AF-49E0-9717-ED5601929361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Non-competitive'!$AP$77:$BE$77</c:f>
              <c:numCache>
                <c:formatCode>General</c:formatCode>
                <c:ptCount val="16"/>
                <c:pt idx="0">
                  <c:v>0.10640233442730414</c:v>
                </c:pt>
                <c:pt idx="1">
                  <c:v>0.1289567551610816</c:v>
                </c:pt>
                <c:pt idx="2">
                  <c:v>0.13459536034452596</c:v>
                </c:pt>
                <c:pt idx="3">
                  <c:v>0.14164361682383142</c:v>
                </c:pt>
                <c:pt idx="4">
                  <c:v>0.15045393742296326</c:v>
                </c:pt>
                <c:pt idx="5">
                  <c:v>0.16146683817187804</c:v>
                </c:pt>
                <c:pt idx="6">
                  <c:v>0.1752329641080215</c:v>
                </c:pt>
                <c:pt idx="7">
                  <c:v>0.19244062152820079</c:v>
                </c:pt>
                <c:pt idx="8">
                  <c:v>0.21395019330342493</c:v>
                </c:pt>
                <c:pt idx="9">
                  <c:v>0.24083715802245517</c:v>
                </c:pt>
                <c:pt idx="10">
                  <c:v>0.27444586392124298</c:v>
                </c:pt>
                <c:pt idx="11">
                  <c:v>0.31645674629472764</c:v>
                </c:pt>
                <c:pt idx="12">
                  <c:v>0.36897034926158345</c:v>
                </c:pt>
                <c:pt idx="13">
                  <c:v>0.43461235297015333</c:v>
                </c:pt>
                <c:pt idx="14">
                  <c:v>0.51666485760586556</c:v>
                </c:pt>
                <c:pt idx="15">
                  <c:v>0.61923048840050599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5AF-49E0-9717-ED5601929361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Non-competitive'!$AP$78:$BE$78</c:f>
              <c:numCache>
                <c:formatCode>General</c:formatCode>
                <c:ptCount val="16"/>
                <c:pt idx="0">
                  <c:v>0.11633599219650781</c:v>
                </c:pt>
                <c:pt idx="1">
                  <c:v>0.13889066858589555</c:v>
                </c:pt>
                <c:pt idx="2">
                  <c:v>0.14452933768324244</c:v>
                </c:pt>
                <c:pt idx="3">
                  <c:v>0.15157767405492611</c:v>
                </c:pt>
                <c:pt idx="4">
                  <c:v>0.16038809451953068</c:v>
                </c:pt>
                <c:pt idx="5">
                  <c:v>0.17140112010028644</c:v>
                </c:pt>
                <c:pt idx="6">
                  <c:v>0.18516740207623106</c:v>
                </c:pt>
                <c:pt idx="7">
                  <c:v>0.20237525454616181</c:v>
                </c:pt>
                <c:pt idx="8">
                  <c:v>0.22388507013357534</c:v>
                </c:pt>
                <c:pt idx="9">
                  <c:v>0.25077233961784223</c:v>
                </c:pt>
                <c:pt idx="10">
                  <c:v>0.28438142647317588</c:v>
                </c:pt>
                <c:pt idx="11">
                  <c:v>0.32639278504234281</c:v>
                </c:pt>
                <c:pt idx="12">
                  <c:v>0.37890698325380157</c:v>
                </c:pt>
                <c:pt idx="13">
                  <c:v>0.44454973101812506</c:v>
                </c:pt>
                <c:pt idx="14">
                  <c:v>0.52660316572352939</c:v>
                </c:pt>
                <c:pt idx="15">
                  <c:v>0.62916995910528462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5AF-49E0-9717-ED5601929361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Non-competitive'!$AP$79:$BE$79</c:f>
              <c:numCache>
                <c:formatCode>General</c:formatCode>
                <c:ptCount val="16"/>
                <c:pt idx="0">
                  <c:v>0.12875306440801237</c:v>
                </c:pt>
                <c:pt idx="1">
                  <c:v>0.15130806036691294</c:v>
                </c:pt>
                <c:pt idx="2">
                  <c:v>0.15694680935663802</c:v>
                </c:pt>
                <c:pt idx="3">
                  <c:v>0.16399524559379447</c:v>
                </c:pt>
                <c:pt idx="4">
                  <c:v>0.17280579089023995</c:v>
                </c:pt>
                <c:pt idx="5">
                  <c:v>0.18381897251079687</c:v>
                </c:pt>
                <c:pt idx="6">
                  <c:v>0.19758544953649301</c:v>
                </c:pt>
                <c:pt idx="7">
                  <c:v>0.21479354581861315</c:v>
                </c:pt>
                <c:pt idx="8">
                  <c:v>0.2363036661712633</c:v>
                </c:pt>
                <c:pt idx="9">
                  <c:v>0.26319131661207606</c:v>
                </c:pt>
                <c:pt idx="10">
                  <c:v>0.29680087966309204</c:v>
                </c:pt>
                <c:pt idx="11">
                  <c:v>0.33881283347686186</c:v>
                </c:pt>
                <c:pt idx="12">
                  <c:v>0.39132777574407418</c:v>
                </c:pt>
                <c:pt idx="13">
                  <c:v>0.45697145357808971</c:v>
                </c:pt>
                <c:pt idx="14">
                  <c:v>0.53902605087060895</c:v>
                </c:pt>
                <c:pt idx="15">
                  <c:v>0.64159429748625807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5AF-49E0-9717-ED5601929361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Non-competitive'!$AP$80:$BE$80</c:f>
              <c:numCache>
                <c:formatCode>General</c:formatCode>
                <c:ptCount val="16"/>
                <c:pt idx="0">
                  <c:v>0.14427440467239311</c:v>
                </c:pt>
                <c:pt idx="1">
                  <c:v>0.16682980009318465</c:v>
                </c:pt>
                <c:pt idx="2">
                  <c:v>0.17246864894838254</c:v>
                </c:pt>
                <c:pt idx="3">
                  <c:v>0.17951721001737991</c:v>
                </c:pt>
                <c:pt idx="4">
                  <c:v>0.18832791135362659</c:v>
                </c:pt>
                <c:pt idx="5">
                  <c:v>0.199341288023935</c:v>
                </c:pt>
                <c:pt idx="6">
                  <c:v>0.21310800886182044</c:v>
                </c:pt>
                <c:pt idx="7">
                  <c:v>0.23031640990917723</c:v>
                </c:pt>
                <c:pt idx="8">
                  <c:v>0.25182691121837325</c:v>
                </c:pt>
                <c:pt idx="9">
                  <c:v>0.27871503785486834</c:v>
                </c:pt>
                <c:pt idx="10">
                  <c:v>0.31232519615048715</c:v>
                </c:pt>
                <c:pt idx="11">
                  <c:v>0.35433789402001059</c:v>
                </c:pt>
                <c:pt idx="12">
                  <c:v>0.406853766356915</c:v>
                </c:pt>
                <c:pt idx="13">
                  <c:v>0.4724986067780455</c:v>
                </c:pt>
                <c:pt idx="14">
                  <c:v>0.55455465730445852</c:v>
                </c:pt>
                <c:pt idx="15">
                  <c:v>0.65712472046247483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5AF-49E0-9717-ED5601929361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Non-competitive'!$AP$81:$BF$81</c:f>
              <c:numCache>
                <c:formatCode>General</c:formatCode>
                <c:ptCount val="17"/>
                <c:pt idx="0">
                  <c:v>0.16367608000286898</c:v>
                </c:pt>
                <c:pt idx="1">
                  <c:v>0.18623197475102438</c:v>
                </c:pt>
                <c:pt idx="2">
                  <c:v>0.19187094843806318</c:v>
                </c:pt>
                <c:pt idx="3">
                  <c:v>0.19891966554686169</c:v>
                </c:pt>
                <c:pt idx="4">
                  <c:v>0.20773056193285991</c:v>
                </c:pt>
                <c:pt idx="5">
                  <c:v>0.21874418241535762</c:v>
                </c:pt>
                <c:pt idx="6">
                  <c:v>0.2325112080184798</c:v>
                </c:pt>
                <c:pt idx="7">
                  <c:v>0.24971999002238243</c:v>
                </c:pt>
                <c:pt idx="8">
                  <c:v>0.27123096752726078</c:v>
                </c:pt>
                <c:pt idx="9">
                  <c:v>0.2981196894083587</c:v>
                </c:pt>
                <c:pt idx="10">
                  <c:v>0.33173059175973119</c:v>
                </c:pt>
                <c:pt idx="11">
                  <c:v>0.37374421969894656</c:v>
                </c:pt>
                <c:pt idx="12">
                  <c:v>0.42626125462296605</c:v>
                </c:pt>
                <c:pt idx="13">
                  <c:v>0.49190754827799021</c:v>
                </c:pt>
                <c:pt idx="14">
                  <c:v>0.57396541534677059</c:v>
                </c:pt>
                <c:pt idx="15">
                  <c:v>0.67653774918274601</c:v>
                </c:pt>
                <c:pt idx="16">
                  <c:v>0.16367943485577896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5AF-49E0-9717-ED5601929361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Non-competitive'!$AP$82:$BE$82</c:f>
              <c:numCache>
                <c:formatCode>General</c:formatCode>
                <c:ptCount val="16"/>
                <c:pt idx="0">
                  <c:v>0.18792817416596386</c:v>
                </c:pt>
                <c:pt idx="1">
                  <c:v>0.21048469307332393</c:v>
                </c:pt>
                <c:pt idx="2">
                  <c:v>0.21612382280016396</c:v>
                </c:pt>
                <c:pt idx="3">
                  <c:v>0.22317273495871395</c:v>
                </c:pt>
                <c:pt idx="4">
                  <c:v>0.23198387515690144</c:v>
                </c:pt>
                <c:pt idx="5">
                  <c:v>0.24299780040463587</c:v>
                </c:pt>
                <c:pt idx="6">
                  <c:v>0.25676520696430383</c:v>
                </c:pt>
                <c:pt idx="7">
                  <c:v>0.27397446516388885</c:v>
                </c:pt>
                <c:pt idx="8">
                  <c:v>0.29548603791337008</c:v>
                </c:pt>
                <c:pt idx="9">
                  <c:v>0.32237550385022162</c:v>
                </c:pt>
                <c:pt idx="10">
                  <c:v>0.35598733627128609</c:v>
                </c:pt>
                <c:pt idx="11">
                  <c:v>0.39800212679761654</c:v>
                </c:pt>
                <c:pt idx="12">
                  <c:v>0.45052061495552975</c:v>
                </c:pt>
                <c:pt idx="13">
                  <c:v>0.51616872515292123</c:v>
                </c:pt>
                <c:pt idx="14">
                  <c:v>0.59822886289966037</c:v>
                </c:pt>
                <c:pt idx="15">
                  <c:v>0.70080403508308464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5AF-49E0-9717-ED5601929361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Non-competitive'!$AP$83:$BE$83</c:f>
              <c:numCache>
                <c:formatCode>General</c:formatCode>
                <c:ptCount val="16"/>
                <c:pt idx="0">
                  <c:v>0.21824329186983243</c:v>
                </c:pt>
                <c:pt idx="1">
                  <c:v>0.24080059097619841</c:v>
                </c:pt>
                <c:pt idx="2">
                  <c:v>0.24643991575278987</c:v>
                </c:pt>
                <c:pt idx="3">
                  <c:v>0.25348907172352925</c:v>
                </c:pt>
                <c:pt idx="4">
                  <c:v>0.26230051668695337</c:v>
                </c:pt>
                <c:pt idx="5">
                  <c:v>0.27331482289123366</c:v>
                </c:pt>
                <c:pt idx="6">
                  <c:v>0.28708270564658395</c:v>
                </c:pt>
                <c:pt idx="7">
                  <c:v>0.3042925590907718</c:v>
                </c:pt>
                <c:pt idx="8">
                  <c:v>0.32580487589600665</c:v>
                </c:pt>
                <c:pt idx="9">
                  <c:v>0.35269527190255023</c:v>
                </c:pt>
                <c:pt idx="10">
                  <c:v>0.38630826691072973</c:v>
                </c:pt>
                <c:pt idx="11">
                  <c:v>0.42832451067095395</c:v>
                </c:pt>
                <c:pt idx="12">
                  <c:v>0.48084481537123441</c:v>
                </c:pt>
                <c:pt idx="13">
                  <c:v>0.54649519624658482</c:v>
                </c:pt>
                <c:pt idx="14">
                  <c:v>0.62855817234077282</c:v>
                </c:pt>
                <c:pt idx="15">
                  <c:v>0.73113689245850799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5AF-49E0-9717-ED5601929361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Non-competitive'!$BF$69:$BU$69</c:f>
              <c:numCache>
                <c:formatCode>General</c:formatCode>
                <c:ptCount val="16"/>
                <c:pt idx="0">
                  <c:v>7.3333333333333348E-2</c:v>
                </c:pt>
                <c:pt idx="1">
                  <c:v>9.5887418005661557E-2</c:v>
                </c:pt>
                <c:pt idx="2">
                  <c:v>0.10152593917374363</c:v>
                </c:pt>
                <c:pt idx="3">
                  <c:v>0.1085740906338462</c:v>
                </c:pt>
                <c:pt idx="4">
                  <c:v>0.11738427995897438</c:v>
                </c:pt>
                <c:pt idx="5">
                  <c:v>0.12839701661538466</c:v>
                </c:pt>
                <c:pt idx="6">
                  <c:v>0.1421629374358975</c:v>
                </c:pt>
                <c:pt idx="7">
                  <c:v>0.1593703384615385</c:v>
                </c:pt>
                <c:pt idx="8">
                  <c:v>0.18087958974358981</c:v>
                </c:pt>
                <c:pt idx="9">
                  <c:v>0.20776615384615388</c:v>
                </c:pt>
                <c:pt idx="10">
                  <c:v>0.24137435897435905</c:v>
                </c:pt>
                <c:pt idx="11">
                  <c:v>0.28338461538461546</c:v>
                </c:pt>
                <c:pt idx="12">
                  <c:v>0.33589743589743587</c:v>
                </c:pt>
                <c:pt idx="13">
                  <c:v>0.40153846153846157</c:v>
                </c:pt>
                <c:pt idx="14">
                  <c:v>0.48358974358974355</c:v>
                </c:pt>
                <c:pt idx="15">
                  <c:v>0.58615384615384603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5AF-49E0-9717-ED5601929361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Non-competitive'!$BF$70:$BU$70</c:f>
              <c:numCache>
                <c:formatCode>General</c:formatCode>
                <c:ptCount val="16"/>
                <c:pt idx="0">
                  <c:v>7.5000000000000011E-2</c:v>
                </c:pt>
                <c:pt idx="1">
                  <c:v>9.7554084672328234E-2</c:v>
                </c:pt>
                <c:pt idx="2">
                  <c:v>0.10319260584041028</c:v>
                </c:pt>
                <c:pt idx="3">
                  <c:v>0.11024075730051287</c:v>
                </c:pt>
                <c:pt idx="4">
                  <c:v>0.11905094662564106</c:v>
                </c:pt>
                <c:pt idx="5">
                  <c:v>0.13006368328205134</c:v>
                </c:pt>
                <c:pt idx="6">
                  <c:v>0.14382960410256415</c:v>
                </c:pt>
                <c:pt idx="7">
                  <c:v>0.16103700512820518</c:v>
                </c:pt>
                <c:pt idx="8">
                  <c:v>0.18254625641025646</c:v>
                </c:pt>
                <c:pt idx="9">
                  <c:v>0.20943282051282058</c:v>
                </c:pt>
                <c:pt idx="10">
                  <c:v>0.24304102564102575</c:v>
                </c:pt>
                <c:pt idx="11">
                  <c:v>0.28505128205128211</c:v>
                </c:pt>
                <c:pt idx="12">
                  <c:v>0.33756410256410257</c:v>
                </c:pt>
                <c:pt idx="13">
                  <c:v>0.40320512820512822</c:v>
                </c:pt>
                <c:pt idx="14">
                  <c:v>0.48525641025641031</c:v>
                </c:pt>
                <c:pt idx="15">
                  <c:v>0.58782051282051284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5AF-49E0-9717-ED5601929361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Non-competitive'!$BF$71:$BU$71</c:f>
              <c:numCache>
                <c:formatCode>General</c:formatCode>
                <c:ptCount val="16"/>
                <c:pt idx="0">
                  <c:v>7.7083333333333323E-2</c:v>
                </c:pt>
                <c:pt idx="1">
                  <c:v>9.963741800566156E-2</c:v>
                </c:pt>
                <c:pt idx="2">
                  <c:v>0.10527593917374363</c:v>
                </c:pt>
                <c:pt idx="3">
                  <c:v>0.11232409063384619</c:v>
                </c:pt>
                <c:pt idx="4">
                  <c:v>0.12113427995897438</c:v>
                </c:pt>
                <c:pt idx="5">
                  <c:v>0.13214701661538467</c:v>
                </c:pt>
                <c:pt idx="6">
                  <c:v>0.14591293743589751</c:v>
                </c:pt>
                <c:pt idx="7">
                  <c:v>0.16312033846153853</c:v>
                </c:pt>
                <c:pt idx="8">
                  <c:v>0.18462958974358981</c:v>
                </c:pt>
                <c:pt idx="9">
                  <c:v>0.21151615384615391</c:v>
                </c:pt>
                <c:pt idx="10">
                  <c:v>0.24512435897435905</c:v>
                </c:pt>
                <c:pt idx="11">
                  <c:v>0.28713461538461543</c:v>
                </c:pt>
                <c:pt idx="12">
                  <c:v>0.33964743589743596</c:v>
                </c:pt>
                <c:pt idx="13">
                  <c:v>0.4052884615384616</c:v>
                </c:pt>
                <c:pt idx="14">
                  <c:v>0.48733974358974358</c:v>
                </c:pt>
                <c:pt idx="15">
                  <c:v>0.58990384615384617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5AF-49E0-9717-ED5601929361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Non-competitive'!$BF$72:$BU$72</c:f>
              <c:numCache>
                <c:formatCode>General</c:formatCode>
                <c:ptCount val="16"/>
                <c:pt idx="0">
                  <c:v>7.9687499999999994E-2</c:v>
                </c:pt>
                <c:pt idx="1">
                  <c:v>0.10224158467232822</c:v>
                </c:pt>
                <c:pt idx="2">
                  <c:v>0.10788010584041027</c:v>
                </c:pt>
                <c:pt idx="3">
                  <c:v>0.11492825730051283</c:v>
                </c:pt>
                <c:pt idx="4">
                  <c:v>0.12373844662564105</c:v>
                </c:pt>
                <c:pt idx="5">
                  <c:v>0.13475118328205135</c:v>
                </c:pt>
                <c:pt idx="6">
                  <c:v>0.14851710410256416</c:v>
                </c:pt>
                <c:pt idx="7">
                  <c:v>0.16572450512820519</c:v>
                </c:pt>
                <c:pt idx="8">
                  <c:v>0.18723375641025647</c:v>
                </c:pt>
                <c:pt idx="9">
                  <c:v>0.21412032051282059</c:v>
                </c:pt>
                <c:pt idx="10">
                  <c:v>0.24772852564102571</c:v>
                </c:pt>
                <c:pt idx="11">
                  <c:v>0.28973878205128217</c:v>
                </c:pt>
                <c:pt idx="12">
                  <c:v>0.34225160256410259</c:v>
                </c:pt>
                <c:pt idx="13">
                  <c:v>0.40789262820512834</c:v>
                </c:pt>
                <c:pt idx="14">
                  <c:v>0.48994391025641032</c:v>
                </c:pt>
                <c:pt idx="15">
                  <c:v>0.59250801282051269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5AF-49E0-9717-ED5601929361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Non-competitive'!$BF$73:$BU$73</c:f>
              <c:numCache>
                <c:formatCode>General</c:formatCode>
                <c:ptCount val="16"/>
                <c:pt idx="0">
                  <c:v>8.2942708333333337E-2</c:v>
                </c:pt>
                <c:pt idx="1">
                  <c:v>0.10549679300566155</c:v>
                </c:pt>
                <c:pt idx="2">
                  <c:v>0.1111353141737436</c:v>
                </c:pt>
                <c:pt idx="3">
                  <c:v>0.11818346563384617</c:v>
                </c:pt>
                <c:pt idx="4">
                  <c:v>0.12699365495897438</c:v>
                </c:pt>
                <c:pt idx="5">
                  <c:v>0.13800639161538464</c:v>
                </c:pt>
                <c:pt idx="6">
                  <c:v>0.15177231243589745</c:v>
                </c:pt>
                <c:pt idx="7">
                  <c:v>0.16897971346153851</c:v>
                </c:pt>
                <c:pt idx="8">
                  <c:v>0.19048896474358981</c:v>
                </c:pt>
                <c:pt idx="9">
                  <c:v>0.21737552884615391</c:v>
                </c:pt>
                <c:pt idx="10">
                  <c:v>0.25098373397435902</c:v>
                </c:pt>
                <c:pt idx="11">
                  <c:v>0.29299399038461543</c:v>
                </c:pt>
                <c:pt idx="12">
                  <c:v>0.34550681089743596</c:v>
                </c:pt>
                <c:pt idx="13">
                  <c:v>0.41114783653846165</c:v>
                </c:pt>
                <c:pt idx="14">
                  <c:v>0.49319911858974363</c:v>
                </c:pt>
                <c:pt idx="15">
                  <c:v>0.59576322115384617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5AF-49E0-9717-ED5601929361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Non-competitive'!$BF$74:$BU$74</c:f>
              <c:numCache>
                <c:formatCode>General</c:formatCode>
                <c:ptCount val="16"/>
                <c:pt idx="0">
                  <c:v>8.7011718749999994E-2</c:v>
                </c:pt>
                <c:pt idx="1">
                  <c:v>0.1095658034223282</c:v>
                </c:pt>
                <c:pt idx="2">
                  <c:v>0.11520432459041027</c:v>
                </c:pt>
                <c:pt idx="3">
                  <c:v>0.12225247605051283</c:v>
                </c:pt>
                <c:pt idx="4">
                  <c:v>0.13106266537564104</c:v>
                </c:pt>
                <c:pt idx="5">
                  <c:v>0.1420754020320513</c:v>
                </c:pt>
                <c:pt idx="6">
                  <c:v>0.15584132285256411</c:v>
                </c:pt>
                <c:pt idx="7">
                  <c:v>0.17304872387820516</c:v>
                </c:pt>
                <c:pt idx="8">
                  <c:v>0.19455797516025641</c:v>
                </c:pt>
                <c:pt idx="9">
                  <c:v>0.22144453926282057</c:v>
                </c:pt>
                <c:pt idx="10">
                  <c:v>0.25505274439102571</c:v>
                </c:pt>
                <c:pt idx="11">
                  <c:v>0.29706300080128212</c:v>
                </c:pt>
                <c:pt idx="12">
                  <c:v>0.34957582131410259</c:v>
                </c:pt>
                <c:pt idx="13">
                  <c:v>0.41521684695512823</c:v>
                </c:pt>
                <c:pt idx="14">
                  <c:v>0.49726812900641032</c:v>
                </c:pt>
                <c:pt idx="15">
                  <c:v>0.5998322315705128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5AF-49E0-9717-ED5601929361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Non-competitive'!$BF$75:$BU$75</c:f>
              <c:numCache>
                <c:formatCode>General</c:formatCode>
                <c:ptCount val="16"/>
                <c:pt idx="0">
                  <c:v>9.2097981770833337E-2</c:v>
                </c:pt>
                <c:pt idx="1">
                  <c:v>0.11465206644316153</c:v>
                </c:pt>
                <c:pt idx="2">
                  <c:v>0.12029058761124362</c:v>
                </c:pt>
                <c:pt idx="3">
                  <c:v>0.12733873907134616</c:v>
                </c:pt>
                <c:pt idx="4">
                  <c:v>0.13614892839647438</c:v>
                </c:pt>
                <c:pt idx="5">
                  <c:v>0.14716166505288464</c:v>
                </c:pt>
                <c:pt idx="6">
                  <c:v>0.16092758587339748</c:v>
                </c:pt>
                <c:pt idx="7">
                  <c:v>0.17813498689903851</c:v>
                </c:pt>
                <c:pt idx="8">
                  <c:v>0.19964423818108978</c:v>
                </c:pt>
                <c:pt idx="9">
                  <c:v>0.22653080228365391</c:v>
                </c:pt>
                <c:pt idx="10">
                  <c:v>0.26013900741185908</c:v>
                </c:pt>
                <c:pt idx="11">
                  <c:v>0.30214926382211549</c:v>
                </c:pt>
                <c:pt idx="12">
                  <c:v>0.35466208433493596</c:v>
                </c:pt>
                <c:pt idx="13">
                  <c:v>0.42030310997596165</c:v>
                </c:pt>
                <c:pt idx="14">
                  <c:v>0.50235439202724363</c:v>
                </c:pt>
                <c:pt idx="15">
                  <c:v>0.60491849459134606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5AF-49E0-9717-ED5601929361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Non-competitive'!$BF$76:$BU$76</c:f>
              <c:numCache>
                <c:formatCode>General</c:formatCode>
                <c:ptCount val="16"/>
                <c:pt idx="0">
                  <c:v>9.8455810546874981E-2</c:v>
                </c:pt>
                <c:pt idx="1">
                  <c:v>0.1210098952192032</c:v>
                </c:pt>
                <c:pt idx="2">
                  <c:v>0.12664841638728527</c:v>
                </c:pt>
                <c:pt idx="3">
                  <c:v>0.13369656784738781</c:v>
                </c:pt>
                <c:pt idx="4">
                  <c:v>0.14250675717251604</c:v>
                </c:pt>
                <c:pt idx="5">
                  <c:v>0.15351949382892632</c:v>
                </c:pt>
                <c:pt idx="6">
                  <c:v>0.16728541464943913</c:v>
                </c:pt>
                <c:pt idx="7">
                  <c:v>0.18449281567508016</c:v>
                </c:pt>
                <c:pt idx="8">
                  <c:v>0.20600206695713144</c:v>
                </c:pt>
                <c:pt idx="9">
                  <c:v>0.23288863105969554</c:v>
                </c:pt>
                <c:pt idx="10">
                  <c:v>0.26649683618790071</c:v>
                </c:pt>
                <c:pt idx="11">
                  <c:v>0.30850709259815706</c:v>
                </c:pt>
                <c:pt idx="12">
                  <c:v>0.36101991311097759</c:v>
                </c:pt>
                <c:pt idx="13">
                  <c:v>0.42666093875200334</c:v>
                </c:pt>
                <c:pt idx="14">
                  <c:v>0.50871222080328538</c:v>
                </c:pt>
                <c:pt idx="15">
                  <c:v>0.6112763233673878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5AF-49E0-9717-ED5601929361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Non-competitive'!$BF$77:$BU$77</c:f>
              <c:numCache>
                <c:formatCode>General</c:formatCode>
                <c:ptCount val="16"/>
                <c:pt idx="0">
                  <c:v>0.10640309651692707</c:v>
                </c:pt>
                <c:pt idx="1">
                  <c:v>0.12895718118925531</c:v>
                </c:pt>
                <c:pt idx="2">
                  <c:v>0.13459570235733737</c:v>
                </c:pt>
                <c:pt idx="3">
                  <c:v>0.14164385381743994</c:v>
                </c:pt>
                <c:pt idx="4">
                  <c:v>0.15045404314256813</c:v>
                </c:pt>
                <c:pt idx="5">
                  <c:v>0.16146677979897839</c:v>
                </c:pt>
                <c:pt idx="6">
                  <c:v>0.17523270061949123</c:v>
                </c:pt>
                <c:pt idx="7">
                  <c:v>0.19244010164513223</c:v>
                </c:pt>
                <c:pt idx="8">
                  <c:v>0.21394935292718353</c:v>
                </c:pt>
                <c:pt idx="9">
                  <c:v>0.24083591702974763</c:v>
                </c:pt>
                <c:pt idx="10">
                  <c:v>0.27444412215795277</c:v>
                </c:pt>
                <c:pt idx="11">
                  <c:v>0.31645437856820918</c:v>
                </c:pt>
                <c:pt idx="12">
                  <c:v>0.36896719908102965</c:v>
                </c:pt>
                <c:pt idx="13">
                  <c:v>0.4346082247220554</c:v>
                </c:pt>
                <c:pt idx="14">
                  <c:v>0.51665950677333738</c:v>
                </c:pt>
                <c:pt idx="15">
                  <c:v>0.61922360933743992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5AF-49E0-9717-ED5601929361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Non-competitive'!$BF$78:$BU$78</c:f>
              <c:numCache>
                <c:formatCode>General</c:formatCode>
                <c:ptCount val="16"/>
                <c:pt idx="0">
                  <c:v>0.11633720397949217</c:v>
                </c:pt>
                <c:pt idx="1">
                  <c:v>0.13889128865182035</c:v>
                </c:pt>
                <c:pt idx="2">
                  <c:v>0.14452980981990243</c:v>
                </c:pt>
                <c:pt idx="3">
                  <c:v>0.15157796128000497</c:v>
                </c:pt>
                <c:pt idx="4">
                  <c:v>0.1603881506051332</c:v>
                </c:pt>
                <c:pt idx="5">
                  <c:v>0.17140088726154346</c:v>
                </c:pt>
                <c:pt idx="6">
                  <c:v>0.18516680808205632</c:v>
                </c:pt>
                <c:pt idx="7">
                  <c:v>0.20237420910769729</c:v>
                </c:pt>
                <c:pt idx="8">
                  <c:v>0.2238834603897486</c:v>
                </c:pt>
                <c:pt idx="9">
                  <c:v>0.25077002449231267</c:v>
                </c:pt>
                <c:pt idx="10">
                  <c:v>0.28437822962051784</c:v>
                </c:pt>
                <c:pt idx="11">
                  <c:v>0.32638848603077425</c:v>
                </c:pt>
                <c:pt idx="12">
                  <c:v>0.37890130654359472</c:v>
                </c:pt>
                <c:pt idx="13">
                  <c:v>0.44454233218462041</c:v>
                </c:pt>
                <c:pt idx="14">
                  <c:v>0.52659361423590245</c:v>
                </c:pt>
                <c:pt idx="15">
                  <c:v>0.62915771680000498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5AF-49E0-9717-ED5601929361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Non-competitive'!$BF$79:$BU$79</c:f>
              <c:numCache>
                <c:formatCode>General</c:formatCode>
                <c:ptCount val="16"/>
                <c:pt idx="0">
                  <c:v>0.12875483830769854</c:v>
                </c:pt>
                <c:pt idx="1">
                  <c:v>0.15130892298002677</c:v>
                </c:pt>
                <c:pt idx="2">
                  <c:v>0.15694744414810882</c:v>
                </c:pt>
                <c:pt idx="3">
                  <c:v>0.16399559560821139</c:v>
                </c:pt>
                <c:pt idx="4">
                  <c:v>0.17280578493333956</c:v>
                </c:pt>
                <c:pt idx="5">
                  <c:v>0.18381852158974984</c:v>
                </c:pt>
                <c:pt idx="6">
                  <c:v>0.19758444241026266</c:v>
                </c:pt>
                <c:pt idx="7">
                  <c:v>0.21479184343590374</c:v>
                </c:pt>
                <c:pt idx="8">
                  <c:v>0.23630109471795499</c:v>
                </c:pt>
                <c:pt idx="9">
                  <c:v>0.26318765882051909</c:v>
                </c:pt>
                <c:pt idx="10">
                  <c:v>0.2967958639487242</c:v>
                </c:pt>
                <c:pt idx="11">
                  <c:v>0.33880612035898061</c:v>
                </c:pt>
                <c:pt idx="12">
                  <c:v>0.39131894087180108</c:v>
                </c:pt>
                <c:pt idx="13">
                  <c:v>0.45695996651282672</c:v>
                </c:pt>
                <c:pt idx="14">
                  <c:v>0.53901124856410876</c:v>
                </c:pt>
                <c:pt idx="15">
                  <c:v>0.6415753511282114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5AF-49E0-9717-ED5601929361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Non-competitive'!$BF$80:$BU$80</c:f>
              <c:numCache>
                <c:formatCode>General</c:formatCode>
                <c:ptCount val="16"/>
                <c:pt idx="0">
                  <c:v>0.14427688121795654</c:v>
                </c:pt>
                <c:pt idx="1">
                  <c:v>0.16683096589028473</c:v>
                </c:pt>
                <c:pt idx="2">
                  <c:v>0.17246948705836679</c:v>
                </c:pt>
                <c:pt idx="3">
                  <c:v>0.17951763851846936</c:v>
                </c:pt>
                <c:pt idx="4">
                  <c:v>0.18832782784359758</c:v>
                </c:pt>
                <c:pt idx="5">
                  <c:v>0.19934056450000784</c:v>
                </c:pt>
                <c:pt idx="6">
                  <c:v>0.21310648532052071</c:v>
                </c:pt>
                <c:pt idx="7">
                  <c:v>0.23031388634616168</c:v>
                </c:pt>
                <c:pt idx="8">
                  <c:v>0.25182313762821296</c:v>
                </c:pt>
                <c:pt idx="9">
                  <c:v>0.27870970173077703</c:v>
                </c:pt>
                <c:pt idx="10">
                  <c:v>0.31231790685898225</c:v>
                </c:pt>
                <c:pt idx="11">
                  <c:v>0.35432816326923872</c:v>
                </c:pt>
                <c:pt idx="12">
                  <c:v>0.40684098378205913</c:v>
                </c:pt>
                <c:pt idx="13">
                  <c:v>0.47248200942308477</c:v>
                </c:pt>
                <c:pt idx="14">
                  <c:v>0.55453329147436681</c:v>
                </c:pt>
                <c:pt idx="15">
                  <c:v>0.65709739403846934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5AF-49E0-9717-ED5601929361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Non-competitive'!$BF$81:$BU$81</c:f>
              <c:numCache>
                <c:formatCode>General</c:formatCode>
                <c:ptCount val="16"/>
                <c:pt idx="0">
                  <c:v>0.16367943485577896</c:v>
                </c:pt>
                <c:pt idx="1">
                  <c:v>0.18623351952810718</c:v>
                </c:pt>
                <c:pt idx="2">
                  <c:v>0.19187204069618924</c:v>
                </c:pt>
                <c:pt idx="3">
                  <c:v>0.19892019215629178</c:v>
                </c:pt>
                <c:pt idx="4">
                  <c:v>0.20773038148141998</c:v>
                </c:pt>
                <c:pt idx="5">
                  <c:v>0.21874311813783026</c:v>
                </c:pt>
                <c:pt idx="6">
                  <c:v>0.23250903895834313</c:v>
                </c:pt>
                <c:pt idx="7">
                  <c:v>0.2497164399839841</c:v>
                </c:pt>
                <c:pt idx="8">
                  <c:v>0.27122569126603541</c:v>
                </c:pt>
                <c:pt idx="9">
                  <c:v>0.29811225536859948</c:v>
                </c:pt>
                <c:pt idx="10">
                  <c:v>0.3317204604968047</c:v>
                </c:pt>
                <c:pt idx="11">
                  <c:v>0.37373071690706106</c:v>
                </c:pt>
                <c:pt idx="12">
                  <c:v>0.42624353741988147</c:v>
                </c:pt>
                <c:pt idx="13">
                  <c:v>0.49188456306090722</c:v>
                </c:pt>
                <c:pt idx="14">
                  <c:v>0.5739358451121892</c:v>
                </c:pt>
                <c:pt idx="15">
                  <c:v>0.67649994767629174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5AF-49E0-9717-ED5601929361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Non-competitive'!$BF$82:$BU$82</c:f>
              <c:numCache>
                <c:formatCode>General</c:formatCode>
                <c:ptCount val="16"/>
                <c:pt idx="0">
                  <c:v>0.18793262690305704</c:v>
                </c:pt>
                <c:pt idx="1">
                  <c:v>0.21048671157538523</c:v>
                </c:pt>
                <c:pt idx="2">
                  <c:v>0.21612523274346729</c:v>
                </c:pt>
                <c:pt idx="3">
                  <c:v>0.22317338420356989</c:v>
                </c:pt>
                <c:pt idx="4">
                  <c:v>0.23198357352869808</c:v>
                </c:pt>
                <c:pt idx="5">
                  <c:v>0.24299631018510831</c:v>
                </c:pt>
                <c:pt idx="6">
                  <c:v>0.25676223100562112</c:v>
                </c:pt>
                <c:pt idx="7">
                  <c:v>0.27396963203126218</c:v>
                </c:pt>
                <c:pt idx="8">
                  <c:v>0.29547888331331346</c:v>
                </c:pt>
                <c:pt idx="9">
                  <c:v>0.32236544741587764</c:v>
                </c:pt>
                <c:pt idx="10">
                  <c:v>0.3559736525440827</c:v>
                </c:pt>
                <c:pt idx="11">
                  <c:v>0.39798390895433911</c:v>
                </c:pt>
                <c:pt idx="12">
                  <c:v>0.45049672946715963</c:v>
                </c:pt>
                <c:pt idx="13">
                  <c:v>0.51613775510818527</c:v>
                </c:pt>
                <c:pt idx="14">
                  <c:v>0.59818903715946714</c:v>
                </c:pt>
                <c:pt idx="15">
                  <c:v>0.70075313972356978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5AF-49E0-9717-ED5601929361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'Mixed Non-competitive'!$BF$83:$BU$83</c:f>
              <c:numCache>
                <c:formatCode>General</c:formatCode>
                <c:ptCount val="16"/>
                <c:pt idx="0">
                  <c:v>0.21824911696215457</c:v>
                </c:pt>
                <c:pt idx="1">
                  <c:v>0.24080320163448282</c:v>
                </c:pt>
                <c:pt idx="2">
                  <c:v>0.24644172280256482</c:v>
                </c:pt>
                <c:pt idx="3">
                  <c:v>0.25348987426266745</c:v>
                </c:pt>
                <c:pt idx="4">
                  <c:v>0.26230006358779567</c:v>
                </c:pt>
                <c:pt idx="5">
                  <c:v>0.2733128002442059</c:v>
                </c:pt>
                <c:pt idx="6">
                  <c:v>0.28707872106471871</c:v>
                </c:pt>
                <c:pt idx="7">
                  <c:v>0.30428612209035977</c:v>
                </c:pt>
                <c:pt idx="8">
                  <c:v>0.3257953733724111</c:v>
                </c:pt>
                <c:pt idx="9">
                  <c:v>0.35268193747497512</c:v>
                </c:pt>
                <c:pt idx="10">
                  <c:v>0.38629014260318029</c:v>
                </c:pt>
                <c:pt idx="11">
                  <c:v>0.42830039901343675</c:v>
                </c:pt>
                <c:pt idx="12">
                  <c:v>0.48081321952625711</c:v>
                </c:pt>
                <c:pt idx="13">
                  <c:v>0.54645424516728291</c:v>
                </c:pt>
                <c:pt idx="14">
                  <c:v>0.62850552721856479</c:v>
                </c:pt>
                <c:pt idx="15">
                  <c:v>0.73106962978266732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5AF-49E0-9717-ED5601929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'Modifier equation'!$X$21:$X$260</c:f>
              <c:numCache>
                <c:formatCode>General</c:formatCode>
                <c:ptCount val="240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  <c:pt idx="15">
                  <c:v>10.42889693766659</c:v>
                </c:pt>
                <c:pt idx="16">
                  <c:v>10.250724030253298</c:v>
                </c:pt>
                <c:pt idx="17">
                  <c:v>10.036390143542041</c:v>
                </c:pt>
                <c:pt idx="18">
                  <c:v>9.7807560710730161</c:v>
                </c:pt>
                <c:pt idx="19">
                  <c:v>9.4789611277220001</c:v>
                </c:pt>
                <c:pt idx="20">
                  <c:v>9.1269353097830876</c:v>
                </c:pt>
                <c:pt idx="21">
                  <c:v>8.7220407884732492</c:v>
                </c:pt>
                <c:pt idx="22">
                  <c:v>8.2637870083975482</c:v>
                </c:pt>
                <c:pt idx="23">
                  <c:v>7.7545119300678378</c:v>
                </c:pt>
                <c:pt idx="24">
                  <c:v>7.1998755984390792</c:v>
                </c:pt>
                <c:pt idx="25">
                  <c:v>6.6089955589202303</c:v>
                </c:pt>
                <c:pt idx="26">
                  <c:v>5.9940910529622142</c:v>
                </c:pt>
                <c:pt idx="27">
                  <c:v>5.3696026501237633</c:v>
                </c:pt>
                <c:pt idx="28">
                  <c:v>4.7508937382104177</c:v>
                </c:pt>
                <c:pt idx="29">
                  <c:v>4.1527687057828588</c:v>
                </c:pt>
                <c:pt idx="30">
                  <c:v>9.8496995756786596</c:v>
                </c:pt>
                <c:pt idx="31">
                  <c:v>9.6906168020073338</c:v>
                </c:pt>
                <c:pt idx="32">
                  <c:v>9.4988466296143503</c:v>
                </c:pt>
                <c:pt idx="33">
                  <c:v>9.2695496747039243</c:v>
                </c:pt>
                <c:pt idx="34">
                  <c:v>8.9980399788733951</c:v>
                </c:pt>
                <c:pt idx="35">
                  <c:v>8.6802297010579501</c:v>
                </c:pt>
                <c:pt idx="36">
                  <c:v>8.3132023864727511</c:v>
                </c:pt>
                <c:pt idx="37">
                  <c:v>7.8958744888056396</c:v>
                </c:pt>
                <c:pt idx="38">
                  <c:v>7.429657726701449</c:v>
                </c:pt>
                <c:pt idx="39">
                  <c:v>6.9189878630996118</c:v>
                </c:pt>
                <c:pt idx="40">
                  <c:v>6.3715596353153465</c:v>
                </c:pt>
                <c:pt idx="41">
                  <c:v>5.7981270603627522</c:v>
                </c:pt>
                <c:pt idx="42">
                  <c:v>5.211806766486645</c:v>
                </c:pt>
                <c:pt idx="43">
                  <c:v>4.626947012646891</c:v>
                </c:pt>
                <c:pt idx="44">
                  <c:v>4.0577544606809273</c:v>
                </c:pt>
                <c:pt idx="45">
                  <c:v>9.2103004884690822</c:v>
                </c:pt>
                <c:pt idx="46">
                  <c:v>9.0710552475073367</c:v>
                </c:pt>
                <c:pt idx="47">
                  <c:v>8.9028096676054798</c:v>
                </c:pt>
                <c:pt idx="48">
                  <c:v>8.7010803390606863</c:v>
                </c:pt>
                <c:pt idx="49">
                  <c:v>8.4614205095168007</c:v>
                </c:pt>
                <c:pt idx="50">
                  <c:v>8.1797934267344861</c:v>
                </c:pt>
                <c:pt idx="51">
                  <c:v>7.853069751536597</c:v>
                </c:pt>
                <c:pt idx="52">
                  <c:v>7.4796235692563302</c:v>
                </c:pt>
                <c:pt idx="53">
                  <c:v>7.0599604080870808</c:v>
                </c:pt>
                <c:pt idx="54">
                  <c:v>6.5972651403638611</c:v>
                </c:pt>
                <c:pt idx="55">
                  <c:v>6.0977247363948672</c:v>
                </c:pt>
                <c:pt idx="56">
                  <c:v>5.570483258652696</c:v>
                </c:pt>
                <c:pt idx="57">
                  <c:v>5.0271417353865164</c:v>
                </c:pt>
                <c:pt idx="58">
                  <c:v>4.4808210601307179</c:v>
                </c:pt>
                <c:pt idx="59">
                  <c:v>3.9449307508188474</c:v>
                </c:pt>
                <c:pt idx="60">
                  <c:v>8.5190282749061321</c:v>
                </c:pt>
                <c:pt idx="61">
                  <c:v>8.3997652126574618</c:v>
                </c:pt>
                <c:pt idx="62">
                  <c:v>8.255301474848233</c:v>
                </c:pt>
                <c:pt idx="63">
                  <c:v>8.0815625803466347</c:v>
                </c:pt>
                <c:pt idx="64">
                  <c:v>7.8744091610171587</c:v>
                </c:pt>
                <c:pt idx="65">
                  <c:v>7.6299379165980046</c:v>
                </c:pt>
                <c:pt idx="66">
                  <c:v>7.3448980596302311</c:v>
                </c:pt>
                <c:pt idx="67">
                  <c:v>7.0172111122381269</c:v>
                </c:pt>
                <c:pt idx="68">
                  <c:v>6.6465478701188117</c:v>
                </c:pt>
                <c:pt idx="69">
                  <c:v>6.2348745604152827</c:v>
                </c:pt>
                <c:pt idx="70">
                  <c:v>5.7868433072755838</c:v>
                </c:pt>
                <c:pt idx="71">
                  <c:v>5.3098897356288717</c:v>
                </c:pt>
                <c:pt idx="72">
                  <c:v>4.8139323331933657</c:v>
                </c:pt>
                <c:pt idx="73">
                  <c:v>4.3106500377980108</c:v>
                </c:pt>
                <c:pt idx="74">
                  <c:v>3.8124275927416442</c:v>
                </c:pt>
                <c:pt idx="75">
                  <c:v>7.7883429565619595</c:v>
                </c:pt>
                <c:pt idx="76">
                  <c:v>7.6885412958161172</c:v>
                </c:pt>
                <c:pt idx="77">
                  <c:v>7.5673293700644866</c:v>
                </c:pt>
                <c:pt idx="78">
                  <c:v>7.4210851114151106</c:v>
                </c:pt>
                <c:pt idx="79">
                  <c:v>7.2460412035620694</c:v>
                </c:pt>
                <c:pt idx="80">
                  <c:v>7.0385160675062277</c:v>
                </c:pt>
                <c:pt idx="81">
                  <c:v>6.7952479311825931</c:v>
                </c:pt>
                <c:pt idx="82">
                  <c:v>6.5138307524277339</c:v>
                </c:pt>
                <c:pt idx="83">
                  <c:v>6.1932243972721324</c:v>
                </c:pt>
                <c:pt idx="84">
                  <c:v>5.8342755161709485</c:v>
                </c:pt>
                <c:pt idx="85">
                  <c:v>5.440148203519021</c:v>
                </c:pt>
                <c:pt idx="86">
                  <c:v>5.0165404242143632</c:v>
                </c:pt>
                <c:pt idx="87">
                  <c:v>4.5715723928279148</c:v>
                </c:pt>
                <c:pt idx="88">
                  <c:v>4.115288825736596</c:v>
                </c:pt>
                <c:pt idx="89">
                  <c:v>3.6588114391513926</c:v>
                </c:pt>
                <c:pt idx="90">
                  <c:v>7.0341821717837583</c:v>
                </c:pt>
                <c:pt idx="91">
                  <c:v>6.952671574392328</c:v>
                </c:pt>
                <c:pt idx="92">
                  <c:v>6.8534018817852953</c:v>
                </c:pt>
                <c:pt idx="93">
                  <c:v>6.7332312062145503</c:v>
                </c:pt>
                <c:pt idx="94">
                  <c:v>6.5888170506880819</c:v>
                </c:pt>
                <c:pt idx="95">
                  <c:v>6.41678331328119</c:v>
                </c:pt>
                <c:pt idx="96">
                  <c:v>6.2139750284124995</c:v>
                </c:pt>
                <c:pt idx="97">
                  <c:v>5.9778074621483608</c:v>
                </c:pt>
                <c:pt idx="98">
                  <c:v>5.7066974170046514</c:v>
                </c:pt>
                <c:pt idx="99">
                  <c:v>5.4005359295109301</c:v>
                </c:pt>
                <c:pt idx="100">
                  <c:v>5.0611272213609233</c:v>
                </c:pt>
                <c:pt idx="101">
                  <c:v>4.6924897592673442</c:v>
                </c:pt>
                <c:pt idx="102">
                  <c:v>4.3009080613814863</c:v>
                </c:pt>
                <c:pt idx="103">
                  <c:v>3.8946538051311279</c:v>
                </c:pt>
                <c:pt idx="104">
                  <c:v>3.4833651072820584</c:v>
                </c:pt>
                <c:pt idx="105">
                  <c:v>6.274693331603447</c:v>
                </c:pt>
                <c:pt idx="106">
                  <c:v>6.2097528403727917</c:v>
                </c:pt>
                <c:pt idx="107">
                  <c:v>6.1304433857325886</c:v>
                </c:pt>
                <c:pt idx="108">
                  <c:v>6.0341106417931112</c:v>
                </c:pt>
                <c:pt idx="109">
                  <c:v>5.9178701366872071</c:v>
                </c:pt>
                <c:pt idx="110">
                  <c:v>5.7787192970219081</c:v>
                </c:pt>
                <c:pt idx="111">
                  <c:v>5.6137203443744017</c:v>
                </c:pt>
                <c:pt idx="112">
                  <c:v>5.4202652625842713</c:v>
                </c:pt>
                <c:pt idx="113">
                  <c:v>5.1964221149916181</c:v>
                </c:pt>
                <c:pt idx="114">
                  <c:v>4.941341114607301</c:v>
                </c:pt>
                <c:pt idx="115">
                  <c:v>4.6556702712894733</c:v>
                </c:pt>
                <c:pt idx="116">
                  <c:v>4.3419005942915678</c:v>
                </c:pt>
                <c:pt idx="117">
                  <c:v>4.0045421121017757</c:v>
                </c:pt>
                <c:pt idx="118">
                  <c:v>3.6500395776926537</c:v>
                </c:pt>
                <c:pt idx="119">
                  <c:v>3.2863805721085217</c:v>
                </c:pt>
                <c:pt idx="120">
                  <c:v>5.528539739710677</c:v>
                </c:pt>
                <c:pt idx="121">
                  <c:v>5.4780635859909887</c:v>
                </c:pt>
                <c:pt idx="122">
                  <c:v>5.4162499163258806</c:v>
                </c:pt>
                <c:pt idx="123">
                  <c:v>5.3409172532374676</c:v>
                </c:pt>
                <c:pt idx="124">
                  <c:v>5.2496479328661545</c:v>
                </c:pt>
                <c:pt idx="125">
                  <c:v>5.1398561234835274</c:v>
                </c:pt>
                <c:pt idx="126">
                  <c:v>5.0089098944740771</c:v>
                </c:pt>
                <c:pt idx="127">
                  <c:v>4.8543202248941402</c:v>
                </c:pt>
                <c:pt idx="128">
                  <c:v>4.6740033859337933</c:v>
                </c:pt>
                <c:pt idx="129">
                  <c:v>4.4666095398880525</c:v>
                </c:pt>
                <c:pt idx="130">
                  <c:v>4.2318889855063224</c:v>
                </c:pt>
                <c:pt idx="131">
                  <c:v>3.971040983042557</c:v>
                </c:pt>
                <c:pt idx="132">
                  <c:v>3.6869663612328538</c:v>
                </c:pt>
                <c:pt idx="133">
                  <c:v>3.3843366022865391</c:v>
                </c:pt>
                <c:pt idx="134">
                  <c:v>3.0694112984131214</c:v>
                </c:pt>
                <c:pt idx="135">
                  <c:v>4.8131034891297899</c:v>
                </c:pt>
                <c:pt idx="136">
                  <c:v>4.7748008051048725</c:v>
                </c:pt>
                <c:pt idx="137">
                  <c:v>4.7277712922453627</c:v>
                </c:pt>
                <c:pt idx="138">
                  <c:v>4.670271357734701</c:v>
                </c:pt>
                <c:pt idx="139">
                  <c:v>4.6003338338408062</c:v>
                </c:pt>
                <c:pt idx="140">
                  <c:v>4.5158033850324664</c:v>
                </c:pt>
                <c:pt idx="141">
                  <c:v>4.4144107111219038</c:v>
                </c:pt>
                <c:pt idx="142">
                  <c:v>4.2938978835067028</c:v>
                </c:pt>
                <c:pt idx="143">
                  <c:v>4.1522045894694424</c:v>
                </c:pt>
                <c:pt idx="144">
                  <c:v>3.9877174396123043</c:v>
                </c:pt>
                <c:pt idx="145">
                  <c:v>3.7995702552373491</c:v>
                </c:pt>
                <c:pt idx="146">
                  <c:v>3.587962649990426</c:v>
                </c:pt>
                <c:pt idx="147">
                  <c:v>3.3544410938877864</c:v>
                </c:pt>
                <c:pt idx="148">
                  <c:v>3.1020694308776795</c:v>
                </c:pt>
                <c:pt idx="149">
                  <c:v>2.8354159761044069</c:v>
                </c:pt>
                <c:pt idx="150">
                  <c:v>4.142942126285373</c:v>
                </c:pt>
                <c:pt idx="151">
                  <c:v>4.1145316818939488</c:v>
                </c:pt>
                <c:pt idx="152">
                  <c:v>4.0795619178125166</c:v>
                </c:pt>
                <c:pt idx="153">
                  <c:v>4.0366768316744563</c:v>
                </c:pt>
                <c:pt idx="154">
                  <c:v>3.9843219485377559</c:v>
                </c:pt>
                <c:pt idx="155">
                  <c:v>3.9207576550005006</c:v>
                </c:pt>
                <c:pt idx="156">
                  <c:v>3.8440986223060856</c:v>
                </c:pt>
                <c:pt idx="157">
                  <c:v>3.7523897630624155</c:v>
                </c:pt>
                <c:pt idx="158">
                  <c:v>3.643728975271924</c:v>
                </c:pt>
                <c:pt idx="159">
                  <c:v>3.5164435805596921</c:v>
                </c:pt>
                <c:pt idx="160">
                  <c:v>3.3693191902861708</c:v>
                </c:pt>
                <c:pt idx="161">
                  <c:v>3.2018657209159636</c:v>
                </c:pt>
                <c:pt idx="162">
                  <c:v>3.0145864337169295</c:v>
                </c:pt>
                <c:pt idx="163">
                  <c:v>2.8091966718693122</c:v>
                </c:pt>
                <c:pt idx="164">
                  <c:v>2.5887277196903731</c:v>
                </c:pt>
                <c:pt idx="165">
                  <c:v>3.5287730727470135</c:v>
                </c:pt>
                <c:pt idx="166">
                  <c:v>3.5081406854367176</c:v>
                </c:pt>
                <c:pt idx="167">
                  <c:v>3.4826870269908237</c:v>
                </c:pt>
                <c:pt idx="168">
                  <c:v>3.4513847021797917</c:v>
                </c:pt>
                <c:pt idx="169">
                  <c:v>3.4130392868716943</c:v>
                </c:pt>
                <c:pt idx="170">
                  <c:v>3.3662892965554532</c:v>
                </c:pt>
                <c:pt idx="171">
                  <c:v>3.3096224936981167</c:v>
                </c:pt>
                <c:pt idx="172">
                  <c:v>3.2414165638082761</c:v>
                </c:pt>
                <c:pt idx="173">
                  <c:v>3.1600131574240744</c:v>
                </c:pt>
                <c:pt idx="174">
                  <c:v>3.0638335688891698</c:v>
                </c:pt>
                <c:pt idx="175">
                  <c:v>2.9515405416538938</c:v>
                </c:pt>
                <c:pt idx="176">
                  <c:v>2.8222424962594439</c:v>
                </c:pt>
                <c:pt idx="177">
                  <c:v>2.6757233343725368</c:v>
                </c:pt>
                <c:pt idx="178">
                  <c:v>2.5126644004964795</c:v>
                </c:pt>
                <c:pt idx="179">
                  <c:v>2.3348098724713719</c:v>
                </c:pt>
                <c:pt idx="180">
                  <c:v>2.9770992366412217</c:v>
                </c:pt>
                <c:pt idx="181">
                  <c:v>2.9624003038359286</c:v>
                </c:pt>
                <c:pt idx="182">
                  <c:v>2.9442294989147868</c:v>
                </c:pt>
                <c:pt idx="183">
                  <c:v>2.9218270784070421</c:v>
                </c:pt>
                <c:pt idx="184">
                  <c:v>2.8942989500049277</c:v>
                </c:pt>
                <c:pt idx="185">
                  <c:v>2.8606097419462975</c:v>
                </c:pt>
                <c:pt idx="186">
                  <c:v>2.8195853015278045</c:v>
                </c:pt>
                <c:pt idx="187">
                  <c:v>2.7699303104441215</c:v>
                </c:pt>
                <c:pt idx="188">
                  <c:v>2.7102680197336131</c:v>
                </c:pt>
                <c:pt idx="189">
                  <c:v>2.6392096905713478</c:v>
                </c:pt>
                <c:pt idx="190">
                  <c:v>2.5554602539098847</c:v>
                </c:pt>
                <c:pt idx="191">
                  <c:v>2.4579627910242459</c:v>
                </c:pt>
                <c:pt idx="192">
                  <c:v>2.3460766257082883</c:v>
                </c:pt>
                <c:pt idx="193">
                  <c:v>2.2197719419246043</c:v>
                </c:pt>
                <c:pt idx="194">
                  <c:v>2.0798097044529995</c:v>
                </c:pt>
                <c:pt idx="195">
                  <c:v>2.490421455938697</c:v>
                </c:pt>
                <c:pt idx="196">
                  <c:v>2.4801271860095389</c:v>
                </c:pt>
                <c:pt idx="197">
                  <c:v>2.4673784104389083</c:v>
                </c:pt>
                <c:pt idx="198">
                  <c:v>2.4516255770552982</c:v>
                </c:pt>
                <c:pt idx="199">
                  <c:v>2.4322151574947006</c:v>
                </c:pt>
                <c:pt idx="200">
                  <c:v>2.408380120732597</c:v>
                </c:pt>
                <c:pt idx="201">
                  <c:v>2.3792353096249821</c:v>
                </c:pt>
                <c:pt idx="202">
                  <c:v>2.3437814647973902</c:v>
                </c:pt>
                <c:pt idx="203">
                  <c:v>2.3009228613644601</c:v>
                </c:pt>
                <c:pt idx="204">
                  <c:v>2.2495045524364046</c:v>
                </c:pt>
                <c:pt idx="205">
                  <c:v>2.1883755105096943</c:v>
                </c:pt>
                <c:pt idx="206">
                  <c:v>2.1164827021054857</c:v>
                </c:pt>
                <c:pt idx="207">
                  <c:v>2.0329973231466827</c:v>
                </c:pt>
                <c:pt idx="208">
                  <c:v>1.937467255791808</c:v>
                </c:pt>
                <c:pt idx="209">
                  <c:v>1.8299793785916618</c:v>
                </c:pt>
                <c:pt idx="210">
                  <c:v>2.0678685047720045</c:v>
                </c:pt>
                <c:pt idx="211">
                  <c:v>2.0607661822985466</c:v>
                </c:pt>
                <c:pt idx="212">
                  <c:v>2.0519565932259125</c:v>
                </c:pt>
                <c:pt idx="213">
                  <c:v>2.0410499632022239</c:v>
                </c:pt>
                <c:pt idx="214">
                  <c:v>2.0275786438130825</c:v>
                </c:pt>
                <c:pt idx="215">
                  <c:v>2.0109875169319547</c:v>
                </c:pt>
                <c:pt idx="216">
                  <c:v>1.9906265693517975</c:v>
                </c:pt>
                <c:pt idx="217">
                  <c:v>1.9657479398095519</c:v>
                </c:pt>
                <c:pt idx="218">
                  <c:v>1.9355106930001926</c:v>
                </c:pt>
                <c:pt idx="219">
                  <c:v>1.898997581751954</c:v>
                </c:pt>
                <c:pt idx="220">
                  <c:v>1.8552488517891519</c:v>
                </c:pt>
                <c:pt idx="221">
                  <c:v>1.8033182414373128</c:v>
                </c:pt>
                <c:pt idx="222">
                  <c:v>1.7423550184507584</c:v>
                </c:pt>
                <c:pt idx="223">
                  <c:v>1.6717123482378644</c:v>
                </c:pt>
                <c:pt idx="224">
                  <c:v>1.5910759041777636</c:v>
                </c:pt>
                <c:pt idx="225">
                  <c:v>1.7060367454068244</c:v>
                </c:pt>
                <c:pt idx="226">
                  <c:v>1.7011995637949837</c:v>
                </c:pt>
                <c:pt idx="227">
                  <c:v>1.6951915240423798</c:v>
                </c:pt>
                <c:pt idx="228">
                  <c:v>1.6877408884982084</c:v>
                </c:pt>
                <c:pt idx="229">
                  <c:v>1.6785191910021688</c:v>
                </c:pt>
                <c:pt idx="230">
                  <c:v>1.6671328204250488</c:v>
                </c:pt>
                <c:pt idx="231">
                  <c:v>1.6531152691496926</c:v>
                </c:pt>
                <c:pt idx="232">
                  <c:v>1.6359213693918624</c:v>
                </c:pt>
                <c:pt idx="233">
                  <c:v>1.6149255049722429</c:v>
                </c:pt>
                <c:pt idx="234">
                  <c:v>1.5894265830293828</c:v>
                </c:pt>
                <c:pt idx="235">
                  <c:v>1.5586633717169749</c:v>
                </c:pt>
                <c:pt idx="236">
                  <c:v>1.5218444161741047</c:v>
                </c:pt>
                <c:pt idx="237">
                  <c:v>1.478196714478542</c:v>
                </c:pt>
                <c:pt idx="238">
                  <c:v>1.4270360606510817</c:v>
                </c:pt>
                <c:pt idx="239">
                  <c:v>1.3678587637367461</c:v>
                </c:pt>
              </c:numCache>
            </c:numRef>
          </c:xVal>
          <c:yVal>
            <c:numRef>
              <c:f>'Modifier equation'!$Y$21:$Y$260</c:f>
              <c:numCache>
                <c:formatCode>General</c:formatCode>
                <c:ptCount val="240"/>
                <c:pt idx="0">
                  <c:v>13.6362767302679</c:v>
                </c:pt>
                <c:pt idx="1">
                  <c:v>13.333254708782373</c:v>
                </c:pt>
                <c:pt idx="2">
                  <c:v>12.972903821023348</c:v>
                </c:pt>
                <c:pt idx="3">
                  <c:v>12.548961077530732</c:v>
                </c:pt>
                <c:pt idx="4">
                  <c:v>12.056468013062988</c:v>
                </c:pt>
                <c:pt idx="5">
                  <c:v>11.492670302895856</c:v>
                </c:pt>
                <c:pt idx="6">
                  <c:v>10.857979452149703</c:v>
                </c:pt>
                <c:pt idx="7">
                  <c:v>10.156831680333356</c:v>
                </c:pt>
                <c:pt idx="8">
                  <c:v>9.3982254346275571</c:v>
                </c:pt>
                <c:pt idx="9">
                  <c:v>8.5957158599290864</c:v>
                </c:pt>
                <c:pt idx="10">
                  <c:v>7.7667205788649243</c:v>
                </c:pt>
                <c:pt idx="11">
                  <c:v>6.9311462597336755</c:v>
                </c:pt>
                <c:pt idx="12">
                  <c:v>6.1095363498756488</c:v>
                </c:pt>
                <c:pt idx="13">
                  <c:v>5.3210914607503712</c:v>
                </c:pt>
                <c:pt idx="14">
                  <c:v>4.5819560319855412</c:v>
                </c:pt>
                <c:pt idx="15">
                  <c:v>10.428853877850187</c:v>
                </c:pt>
                <c:pt idx="16">
                  <c:v>10.250684795823853</c:v>
                </c:pt>
                <c:pt idx="17">
                  <c:v>10.036355368562349</c:v>
                </c:pt>
                <c:pt idx="18">
                  <c:v>9.7807264116006341</c:v>
                </c:pt>
                <c:pt idx="19">
                  <c:v>9.4789372228947144</c:v>
                </c:pt>
                <c:pt idx="20">
                  <c:v>9.1269177280459317</c:v>
                </c:pt>
                <c:pt idx="21">
                  <c:v>8.7220299609987357</c:v>
                </c:pt>
                <c:pt idx="22">
                  <c:v>8.2637831561681221</c:v>
                </c:pt>
                <c:pt idx="23">
                  <c:v>7.7545149961354456</c:v>
                </c:pt>
                <c:pt idx="24">
                  <c:v>7.1998852007752419</c:v>
                </c:pt>
                <c:pt idx="25">
                  <c:v>6.609010979599665</c:v>
                </c:pt>
                <c:pt idx="26">
                  <c:v>5.9941112742490974</c:v>
                </c:pt>
                <c:pt idx="27">
                  <c:v>5.3696264374785274</c:v>
                </c:pt>
                <c:pt idx="28">
                  <c:v>4.7509197573999122</c:v>
                </c:pt>
                <c:pt idx="29">
                  <c:v>4.1527956512888311</c:v>
                </c:pt>
                <c:pt idx="30">
                  <c:v>9.8496628989695303</c:v>
                </c:pt>
                <c:pt idx="31">
                  <c:v>9.6905833550691689</c:v>
                </c:pt>
                <c:pt idx="32">
                  <c:v>9.4988169609747377</c:v>
                </c:pt>
                <c:pt idx="33">
                  <c:v>9.2695243585485496</c:v>
                </c:pt>
                <c:pt idx="34">
                  <c:v>8.9980195838565162</c:v>
                </c:pt>
                <c:pt idx="35">
                  <c:v>8.6802147459647792</c:v>
                </c:pt>
                <c:pt idx="36">
                  <c:v>8.3131932837311773</c:v>
                </c:pt>
                <c:pt idx="37">
                  <c:v>7.8958714804718504</c:v>
                </c:pt>
                <c:pt idx="38">
                  <c:v>7.4296608220010567</c:v>
                </c:pt>
                <c:pt idx="39">
                  <c:v>6.9189967905426446</c:v>
                </c:pt>
                <c:pt idx="40">
                  <c:v>6.3715738237474051</c:v>
                </c:pt>
                <c:pt idx="41">
                  <c:v>5.798145660090734</c:v>
                </c:pt>
                <c:pt idx="42">
                  <c:v>5.2118287133198127</c:v>
                </c:pt>
                <c:pt idx="43">
                  <c:v>4.6269711263747624</c:v>
                </c:pt>
                <c:pt idx="44">
                  <c:v>4.0577795594515784</c:v>
                </c:pt>
                <c:pt idx="45">
                  <c:v>9.2102703131550765</c:v>
                </c:pt>
                <c:pt idx="46">
                  <c:v>9.0710277117538887</c:v>
                </c:pt>
                <c:pt idx="47">
                  <c:v>8.9027852317244491</c:v>
                </c:pt>
                <c:pt idx="48">
                  <c:v>8.7010594909702252</c:v>
                </c:pt>
                <c:pt idx="49">
                  <c:v>8.4614037409661975</c:v>
                </c:pt>
                <c:pt idx="50">
                  <c:v>8.1797811983336182</c:v>
                </c:pt>
                <c:pt idx="51">
                  <c:v>7.8530624467228529</c:v>
                </c:pt>
                <c:pt idx="52">
                  <c:v>7.4796214401433341</c:v>
                </c:pt>
                <c:pt idx="53">
                  <c:v>7.0599635198789725</c:v>
                </c:pt>
                <c:pt idx="54">
                  <c:v>6.5972733247538233</c:v>
                </c:pt>
                <c:pt idx="55">
                  <c:v>6.0977375664430218</c:v>
                </c:pt>
                <c:pt idx="56">
                  <c:v>5.5705000561938549</c:v>
                </c:pt>
                <c:pt idx="57">
                  <c:v>5.0271616160758645</c:v>
                </c:pt>
                <c:pt idx="58">
                  <c:v>4.4808430118419524</c:v>
                </c:pt>
                <c:pt idx="59">
                  <c:v>3.9449537315264496</c:v>
                </c:pt>
                <c:pt idx="60">
                  <c:v>8.5190044848232827</c:v>
                </c:pt>
                <c:pt idx="61">
                  <c:v>8.3997434999197953</c:v>
                </c:pt>
                <c:pt idx="62">
                  <c:v>8.2552822120689768</c:v>
                </c:pt>
                <c:pt idx="63">
                  <c:v>8.0815461677437472</c:v>
                </c:pt>
                <c:pt idx="64">
                  <c:v>7.8743960093702556</c:v>
                </c:pt>
                <c:pt idx="65">
                  <c:v>7.6299284211133616</c:v>
                </c:pt>
                <c:pt idx="66">
                  <c:v>7.3448925642288563</c:v>
                </c:pt>
                <c:pt idx="67">
                  <c:v>7.0172098658067084</c:v>
                </c:pt>
                <c:pt idx="68">
                  <c:v>6.6465509792028588</c:v>
                </c:pt>
                <c:pt idx="69">
                  <c:v>6.2348819461303</c:v>
                </c:pt>
                <c:pt idx="70">
                  <c:v>5.7868546766624247</c:v>
                </c:pt>
                <c:pt idx="71">
                  <c:v>5.3099045776813831</c:v>
                </c:pt>
                <c:pt idx="72">
                  <c:v>4.8139499461119692</c:v>
                </c:pt>
                <c:pt idx="73">
                  <c:v>4.3106695868580394</c:v>
                </c:pt>
                <c:pt idx="74">
                  <c:v>3.8124481896658757</c:v>
                </c:pt>
                <c:pt idx="75">
                  <c:v>7.7883251887909486</c:v>
                </c:pt>
                <c:pt idx="76">
                  <c:v>7.6885250924200399</c:v>
                </c:pt>
                <c:pt idx="77">
                  <c:v>7.5673150199788815</c:v>
                </c:pt>
                <c:pt idx="78">
                  <c:v>7.4210729292442732</c:v>
                </c:pt>
                <c:pt idx="79">
                  <c:v>7.2460315182613622</c:v>
                </c:pt>
                <c:pt idx="80">
                  <c:v>7.0385092040947219</c:v>
                </c:pt>
                <c:pt idx="81">
                  <c:v>6.7952441846539253</c:v>
                </c:pt>
                <c:pt idx="82">
                  <c:v>6.5138303543530593</c:v>
                </c:pt>
                <c:pt idx="83">
                  <c:v>6.1932274777181693</c:v>
                </c:pt>
                <c:pt idx="84">
                  <c:v>5.8342820662287753</c:v>
                </c:pt>
                <c:pt idx="85">
                  <c:v>5.4401580461842247</c:v>
                </c:pt>
                <c:pt idx="86">
                  <c:v>5.0165532023425268</c:v>
                </c:pt>
                <c:pt idx="87">
                  <c:v>4.5715875811715714</c:v>
                </c:pt>
                <c:pt idx="88">
                  <c:v>4.115305769225305</c:v>
                </c:pt>
                <c:pt idx="89">
                  <c:v>3.6588294127103498</c:v>
                </c:pt>
                <c:pt idx="90">
                  <c:v>7.0341698362919836</c:v>
                </c:pt>
                <c:pt idx="91">
                  <c:v>6.9526603563997433</c:v>
                </c:pt>
                <c:pt idx="92">
                  <c:v>6.8533919939060635</c:v>
                </c:pt>
                <c:pt idx="93">
                  <c:v>6.7332228831533047</c:v>
                </c:pt>
                <c:pt idx="94">
                  <c:v>6.5888105424273684</c:v>
                </c:pt>
                <c:pt idx="95">
                  <c:v>6.4167788732895801</c:v>
                </c:pt>
                <c:pt idx="96">
                  <c:v>6.213972895946803</c:v>
                </c:pt>
                <c:pt idx="97">
                  <c:v>5.9778078384874043</c:v>
                </c:pt>
                <c:pt idx="98">
                  <c:v>5.7067004368423291</c:v>
                </c:pt>
                <c:pt idx="99">
                  <c:v>5.4005416306937697</c:v>
                </c:pt>
                <c:pt idx="100">
                  <c:v>5.0611355182697819</c:v>
                </c:pt>
                <c:pt idx="101">
                  <c:v>4.6925004265866095</c:v>
                </c:pt>
                <c:pt idx="102">
                  <c:v>4.300920734725846</c:v>
                </c:pt>
                <c:pt idx="103">
                  <c:v>3.8946680022825357</c:v>
                </c:pt>
                <c:pt idx="104">
                  <c:v>3.4833802688934838</c:v>
                </c:pt>
                <c:pt idx="105">
                  <c:v>6.2746856624087846</c:v>
                </c:pt>
                <c:pt idx="106">
                  <c:v>6.2097459180325112</c:v>
                </c:pt>
                <c:pt idx="107">
                  <c:v>6.1304373565624593</c:v>
                </c:pt>
                <c:pt idx="108">
                  <c:v>6.0341056695008524</c:v>
                </c:pt>
                <c:pt idx="109">
                  <c:v>5.9178663987843354</c:v>
                </c:pt>
                <c:pt idx="110">
                  <c:v>5.7787169779777763</c:v>
                </c:pt>
                <c:pt idx="111">
                  <c:v>5.6137196246863148</c:v>
                </c:pt>
                <c:pt idx="112">
                  <c:v>5.4202663033028475</c:v>
                </c:pt>
                <c:pt idx="113">
                  <c:v>5.1964250380330581</c:v>
                </c:pt>
                <c:pt idx="114">
                  <c:v>4.9413459804493067</c:v>
                </c:pt>
                <c:pt idx="115">
                  <c:v>4.6556770572280248</c:v>
                </c:pt>
                <c:pt idx="116">
                  <c:v>4.341909177870277</c:v>
                </c:pt>
                <c:pt idx="117">
                  <c:v>4.0045522648790639</c:v>
                </c:pt>
                <c:pt idx="118">
                  <c:v>3.6500509734485593</c:v>
                </c:pt>
                <c:pt idx="119">
                  <c:v>3.2863928106663103</c:v>
                </c:pt>
                <c:pt idx="120">
                  <c:v>5.5285358688230941</c:v>
                </c:pt>
                <c:pt idx="121">
                  <c:v>5.4780601700655334</c:v>
                </c:pt>
                <c:pt idx="122">
                  <c:v>5.4162470470188948</c:v>
                </c:pt>
                <c:pt idx="123">
                  <c:v>5.3409150344188427</c:v>
                </c:pt>
                <c:pt idx="124">
                  <c:v>5.2496464790718065</c:v>
                </c:pt>
                <c:pt idx="125">
                  <c:v>5.1398555564704358</c:v>
                </c:pt>
                <c:pt idx="126">
                  <c:v>5.0089103372665358</c:v>
                </c:pt>
                <c:pt idx="127">
                  <c:v>4.8543217928353384</c:v>
                </c:pt>
                <c:pt idx="128">
                  <c:v>4.674006174630235</c:v>
                </c:pt>
                <c:pt idx="129">
                  <c:v>4.46661361062867</c:v>
                </c:pt>
                <c:pt idx="130">
                  <c:v>4.2318943497355201</c:v>
                </c:pt>
                <c:pt idx="131">
                  <c:v>3.9710475885719894</c:v>
                </c:pt>
                <c:pt idx="132">
                  <c:v>3.6869740836766471</c:v>
                </c:pt>
                <c:pt idx="133">
                  <c:v>3.384345245151509</c:v>
                </c:pt>
                <c:pt idx="134">
                  <c:v>3.0694206039556544</c:v>
                </c:pt>
                <c:pt idx="135">
                  <c:v>4.8131025285347935</c:v>
                </c:pt>
                <c:pt idx="136">
                  <c:v>4.7748000819216001</c:v>
                </c:pt>
                <c:pt idx="137">
                  <c:v>4.7277708555235733</c:v>
                </c:pt>
                <c:pt idx="138">
                  <c:v>4.6702712636997363</c:v>
                </c:pt>
                <c:pt idx="139">
                  <c:v>4.6003341454207511</c:v>
                </c:pt>
                <c:pt idx="140">
                  <c:v>4.5158041704574163</c:v>
                </c:pt>
                <c:pt idx="141">
                  <c:v>4.4144120412317065</c:v>
                </c:pt>
                <c:pt idx="142">
                  <c:v>4.2938998274182616</c:v>
                </c:pt>
                <c:pt idx="143">
                  <c:v>4.152207208384084</c:v>
                </c:pt>
                <c:pt idx="144">
                  <c:v>3.9877207788441202</c:v>
                </c:pt>
                <c:pt idx="145">
                  <c:v>3.7995743350439657</c:v>
                </c:pt>
                <c:pt idx="146">
                  <c:v>3.5879674564413122</c:v>
                </c:pt>
                <c:pt idx="147">
                  <c:v>3.3544465716418901</c:v>
                </c:pt>
                <c:pt idx="148">
                  <c:v>3.1020754800650621</c:v>
                </c:pt>
                <c:pt idx="149">
                  <c:v>2.8354224551867038</c:v>
                </c:pt>
                <c:pt idx="150">
                  <c:v>4.1429432420967434</c:v>
                </c:pt>
                <c:pt idx="151">
                  <c:v>4.1145328824574658</c:v>
                </c:pt>
                <c:pt idx="152">
                  <c:v>4.0795632209434958</c:v>
                </c:pt>
                <c:pt idx="153">
                  <c:v>4.0366782579495339</c:v>
                </c:pt>
                <c:pt idx="154">
                  <c:v>3.9843235212078114</c:v>
                </c:pt>
                <c:pt idx="155">
                  <c:v>3.9207593995848367</c:v>
                </c:pt>
                <c:pt idx="156">
                  <c:v>3.8441005657232155</c:v>
                </c:pt>
                <c:pt idx="157">
                  <c:v>3.7523919321418582</c:v>
                </c:pt>
                <c:pt idx="158">
                  <c:v>3.64373139451566</c:v>
                </c:pt>
                <c:pt idx="159">
                  <c:v>3.5164462691061291</c:v>
                </c:pt>
                <c:pt idx="160">
                  <c:v>3.3693221581958896</c:v>
                </c:pt>
                <c:pt idx="161">
                  <c:v>3.20186896515004</c:v>
                </c:pt>
                <c:pt idx="162">
                  <c:v>3.0145899344761773</c:v>
                </c:pt>
                <c:pt idx="163">
                  <c:v>2.8092003902080291</c:v>
                </c:pt>
                <c:pt idx="164">
                  <c:v>2.5887315973654643</c:v>
                </c:pt>
                <c:pt idx="165">
                  <c:v>3.5287755395661127</c:v>
                </c:pt>
                <c:pt idx="166">
                  <c:v>3.5081431371435392</c:v>
                </c:pt>
                <c:pt idx="167">
                  <c:v>3.482689460065175</c:v>
                </c:pt>
                <c:pt idx="168">
                  <c:v>3.4513871123572706</c:v>
                </c:pt>
                <c:pt idx="169">
                  <c:v>3.4130416690258789</c:v>
                </c:pt>
                <c:pt idx="170">
                  <c:v>3.3662916445820477</c:v>
                </c:pt>
                <c:pt idx="171">
                  <c:v>3.3096248004136153</c:v>
                </c:pt>
                <c:pt idx="172">
                  <c:v>3.2414188208815289</c:v>
                </c:pt>
                <c:pt idx="173">
                  <c:v>3.1600153553655117</c:v>
                </c:pt>
                <c:pt idx="174">
                  <c:v>3.0638356971278942</c:v>
                </c:pt>
                <c:pt idx="175">
                  <c:v>2.9515425887351183</c:v>
                </c:pt>
                <c:pt idx="176">
                  <c:v>2.8222444501905004</c:v>
                </c:pt>
                <c:pt idx="177">
                  <c:v>2.6757251831315223</c:v>
                </c:pt>
                <c:pt idx="178">
                  <c:v>2.5126661326916135</c:v>
                </c:pt>
                <c:pt idx="179">
                  <c:v>2.3348114781031102</c:v>
                </c:pt>
                <c:pt idx="180">
                  <c:v>2.9771024669775872</c:v>
                </c:pt>
                <c:pt idx="181">
                  <c:v>2.9624034594531969</c:v>
                </c:pt>
                <c:pt idx="182">
                  <c:v>2.9442325629705031</c:v>
                </c:pt>
                <c:pt idx="183">
                  <c:v>2.9218300308051233</c:v>
                </c:pt>
                <c:pt idx="184">
                  <c:v>2.8943017670530478</c:v>
                </c:pt>
                <c:pt idx="185">
                  <c:v>2.8606123961352394</c:v>
                </c:pt>
                <c:pt idx="186">
                  <c:v>2.8195877615346925</c:v>
                </c:pt>
                <c:pt idx="187">
                  <c:v>2.7699325414948692</c:v>
                </c:pt>
                <c:pt idx="188">
                  <c:v>2.7102699844878559</c:v>
                </c:pt>
                <c:pt idx="189">
                  <c:v>2.6392113507008022</c:v>
                </c:pt>
                <c:pt idx="190">
                  <c:v>2.5554615725066774</c:v>
                </c:pt>
                <c:pt idx="191">
                  <c:v>2.4579637358736077</c:v>
                </c:pt>
                <c:pt idx="192">
                  <c:v>2.3460771732712389</c:v>
                </c:pt>
                <c:pt idx="193">
                  <c:v>2.2197720816078661</c:v>
                </c:pt>
                <c:pt idx="194">
                  <c:v>2.0798094424501299</c:v>
                </c:pt>
                <c:pt idx="195">
                  <c:v>2.490425006252873</c:v>
                </c:pt>
                <c:pt idx="196">
                  <c:v>2.4801306308518094</c:v>
                </c:pt>
                <c:pt idx="197">
                  <c:v>2.4673817257059176</c:v>
                </c:pt>
                <c:pt idx="198">
                  <c:v>2.451628733811309</c:v>
                </c:pt>
                <c:pt idx="199">
                  <c:v>2.432218121363011</c:v>
                </c:pt>
                <c:pt idx="200">
                  <c:v>2.408382851410058</c:v>
                </c:pt>
                <c:pt idx="201">
                  <c:v>2.3792377606545458</c:v>
                </c:pt>
                <c:pt idx="202">
                  <c:v>2.3437835837881114</c:v>
                </c:pt>
                <c:pt idx="203">
                  <c:v>2.3009245909042906</c:v>
                </c:pt>
                <c:pt idx="204">
                  <c:v>2.2495058319838921</c:v>
                </c:pt>
                <c:pt idx="205">
                  <c:v>2.1883762795476702</c:v>
                </c:pt>
                <c:pt idx="206">
                  <c:v>2.1164829047523694</c:v>
                </c:pt>
                <c:pt idx="207">
                  <c:v>2.032996914205051</c:v>
                </c:pt>
                <c:pt idx="208">
                  <c:v>1.9374662078439171</c:v>
                </c:pt>
                <c:pt idx="209">
                  <c:v>1.8299776892569444</c:v>
                </c:pt>
                <c:pt idx="210">
                  <c:v>2.0678720640824988</c:v>
                </c:pt>
                <c:pt idx="211">
                  <c:v>2.060769624807715</c:v>
                </c:pt>
                <c:pt idx="212">
                  <c:v>2.0519598918584698</c:v>
                </c:pt>
                <c:pt idx="213">
                  <c:v>2.041053085246153</c:v>
                </c:pt>
                <c:pt idx="214">
                  <c:v>2.0275815500901309</c:v>
                </c:pt>
                <c:pt idx="215">
                  <c:v>2.0109901610367</c:v>
                </c:pt>
                <c:pt idx="216">
                  <c:v>1.9906288970895438</c:v>
                </c:pt>
                <c:pt idx="217">
                  <c:v>1.9657498890267122</c:v>
                </c:pt>
                <c:pt idx="218">
                  <c:v>1.9355121940748179</c:v>
                </c:pt>
                <c:pt idx="219">
                  <c:v>1.8989985590847858</c:v>
                </c:pt>
                <c:pt idx="220">
                  <c:v>1.8552492266819842</c:v>
                </c:pt>
                <c:pt idx="221">
                  <c:v>1.8033179367237619</c:v>
                </c:pt>
                <c:pt idx="222">
                  <c:v>1.7423539650979758</c:v>
                </c:pt>
                <c:pt idx="223">
                  <c:v>1.671710493808449</c:v>
                </c:pt>
                <c:pt idx="224">
                  <c:v>1.5910732225040647</c:v>
                </c:pt>
                <c:pt idx="225">
                  <c:v>1.7060401138368371</c:v>
                </c:pt>
                <c:pt idx="226">
                  <c:v>1.7012028162856354</c:v>
                </c:pt>
                <c:pt idx="227">
                  <c:v>1.6951946333725292</c:v>
                </c:pt>
                <c:pt idx="228">
                  <c:v>1.687743821589901</c:v>
                </c:pt>
                <c:pt idx="229">
                  <c:v>1.6785219079502016</c:v>
                </c:pt>
                <c:pt idx="230">
                  <c:v>1.6671352735262688</c:v>
                </c:pt>
                <c:pt idx="231">
                  <c:v>1.6531174020378994</c:v>
                </c:pt>
                <c:pt idx="232">
                  <c:v>1.6359231164456134</c:v>
                </c:pt>
                <c:pt idx="233">
                  <c:v>1.614926791241331</c:v>
                </c:pt>
                <c:pt idx="234">
                  <c:v>1.5894273250155679</c:v>
                </c:pt>
                <c:pt idx="235">
                  <c:v>1.5586634794293472</c:v>
                </c:pt>
                <c:pt idx="236">
                  <c:v>1.5218437969263037</c:v>
                </c:pt>
                <c:pt idx="237">
                  <c:v>1.4781952788504999</c:v>
                </c:pt>
                <c:pt idx="238">
                  <c:v>1.427033730831587</c:v>
                </c:pt>
                <c:pt idx="239">
                  <c:v>1.3678554840276251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70-43FD-ADBF-68AAEFF8C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equation'!$AO$20:$AO$34</c:f>
              <c:numCache>
                <c:formatCode>General</c:formatCode>
                <c:ptCount val="15"/>
                <c:pt idx="0">
                  <c:v>13.6362767302679</c:v>
                </c:pt>
                <c:pt idx="1">
                  <c:v>13.333254708782373</c:v>
                </c:pt>
                <c:pt idx="2">
                  <c:v>12.972903821023348</c:v>
                </c:pt>
                <c:pt idx="3">
                  <c:v>12.548961077530732</c:v>
                </c:pt>
                <c:pt idx="4">
                  <c:v>12.056468013062988</c:v>
                </c:pt>
                <c:pt idx="5">
                  <c:v>11.492670302895856</c:v>
                </c:pt>
                <c:pt idx="6">
                  <c:v>10.857979452149703</c:v>
                </c:pt>
                <c:pt idx="7">
                  <c:v>10.156831680333356</c:v>
                </c:pt>
                <c:pt idx="8">
                  <c:v>9.3982254346275571</c:v>
                </c:pt>
                <c:pt idx="9">
                  <c:v>8.5957158599290864</c:v>
                </c:pt>
                <c:pt idx="10">
                  <c:v>7.7667205788649243</c:v>
                </c:pt>
                <c:pt idx="11">
                  <c:v>6.9311462597336755</c:v>
                </c:pt>
                <c:pt idx="12">
                  <c:v>6.1095363498756488</c:v>
                </c:pt>
                <c:pt idx="13">
                  <c:v>5.3210914607503712</c:v>
                </c:pt>
                <c:pt idx="14">
                  <c:v>4.5819560319855412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D5-410B-8834-78BEBFC530E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equation'!$AP$20:$AP$34</c:f>
              <c:numCache>
                <c:formatCode>General</c:formatCode>
                <c:ptCount val="15"/>
                <c:pt idx="0">
                  <c:v>10.428853877850187</c:v>
                </c:pt>
                <c:pt idx="1">
                  <c:v>10.250684795823853</c:v>
                </c:pt>
                <c:pt idx="2">
                  <c:v>10.036355368562349</c:v>
                </c:pt>
                <c:pt idx="3">
                  <c:v>9.7807264116006341</c:v>
                </c:pt>
                <c:pt idx="4">
                  <c:v>9.4789372228947144</c:v>
                </c:pt>
                <c:pt idx="5">
                  <c:v>9.1269177280459317</c:v>
                </c:pt>
                <c:pt idx="6">
                  <c:v>8.7220299609987357</c:v>
                </c:pt>
                <c:pt idx="7">
                  <c:v>8.2637831561681221</c:v>
                </c:pt>
                <c:pt idx="8">
                  <c:v>7.7545149961354456</c:v>
                </c:pt>
                <c:pt idx="9">
                  <c:v>7.1998852007752419</c:v>
                </c:pt>
                <c:pt idx="10">
                  <c:v>6.609010979599665</c:v>
                </c:pt>
                <c:pt idx="11">
                  <c:v>5.9941112742490974</c:v>
                </c:pt>
                <c:pt idx="12">
                  <c:v>5.3696264374785274</c:v>
                </c:pt>
                <c:pt idx="13">
                  <c:v>4.7509197573999122</c:v>
                </c:pt>
                <c:pt idx="14">
                  <c:v>4.1527956512888311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6D5-410B-8834-78BEBFC530EF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equation'!$AQ$20:$AQ$34</c:f>
              <c:numCache>
                <c:formatCode>General</c:formatCode>
                <c:ptCount val="15"/>
                <c:pt idx="0">
                  <c:v>9.8496628989695303</c:v>
                </c:pt>
                <c:pt idx="1">
                  <c:v>9.6905833550691689</c:v>
                </c:pt>
                <c:pt idx="2">
                  <c:v>9.4988169609747377</c:v>
                </c:pt>
                <c:pt idx="3">
                  <c:v>9.2695243585485496</c:v>
                </c:pt>
                <c:pt idx="4">
                  <c:v>8.9980195838565162</c:v>
                </c:pt>
                <c:pt idx="5">
                  <c:v>8.6802147459647792</c:v>
                </c:pt>
                <c:pt idx="6">
                  <c:v>8.3131932837311773</c:v>
                </c:pt>
                <c:pt idx="7">
                  <c:v>7.8958714804718504</c:v>
                </c:pt>
                <c:pt idx="8">
                  <c:v>7.4296608220010567</c:v>
                </c:pt>
                <c:pt idx="9">
                  <c:v>6.9189967905426446</c:v>
                </c:pt>
                <c:pt idx="10">
                  <c:v>6.3715738237474051</c:v>
                </c:pt>
                <c:pt idx="11">
                  <c:v>5.798145660090734</c:v>
                </c:pt>
                <c:pt idx="12">
                  <c:v>5.2118287133198127</c:v>
                </c:pt>
                <c:pt idx="13">
                  <c:v>4.6269711263747624</c:v>
                </c:pt>
                <c:pt idx="14">
                  <c:v>4.0577795594515784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6D5-410B-8834-78BEBFC530EF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equation'!$AR$20:$AR$34</c:f>
              <c:numCache>
                <c:formatCode>General</c:formatCode>
                <c:ptCount val="15"/>
                <c:pt idx="0">
                  <c:v>9.2102703131550765</c:v>
                </c:pt>
                <c:pt idx="1">
                  <c:v>9.0710277117538887</c:v>
                </c:pt>
                <c:pt idx="2">
                  <c:v>8.9027852317244491</c:v>
                </c:pt>
                <c:pt idx="3">
                  <c:v>8.7010594909702252</c:v>
                </c:pt>
                <c:pt idx="4">
                  <c:v>8.4614037409661975</c:v>
                </c:pt>
                <c:pt idx="5">
                  <c:v>8.1797811983336182</c:v>
                </c:pt>
                <c:pt idx="6">
                  <c:v>7.8530624467228529</c:v>
                </c:pt>
                <c:pt idx="7">
                  <c:v>7.4796214401433341</c:v>
                </c:pt>
                <c:pt idx="8">
                  <c:v>7.0599635198789725</c:v>
                </c:pt>
                <c:pt idx="9">
                  <c:v>6.5972733247538233</c:v>
                </c:pt>
                <c:pt idx="10">
                  <c:v>6.0977375664430218</c:v>
                </c:pt>
                <c:pt idx="11">
                  <c:v>5.5705000561938549</c:v>
                </c:pt>
                <c:pt idx="12">
                  <c:v>5.0271616160758645</c:v>
                </c:pt>
                <c:pt idx="13">
                  <c:v>4.4808430118419524</c:v>
                </c:pt>
                <c:pt idx="14">
                  <c:v>3.9449537315264496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6D5-410B-8834-78BEBFC530EF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equation'!$AS$20:$AS$34</c:f>
              <c:numCache>
                <c:formatCode>General</c:formatCode>
                <c:ptCount val="15"/>
                <c:pt idx="0">
                  <c:v>8.5190044848232827</c:v>
                </c:pt>
                <c:pt idx="1">
                  <c:v>8.3997434999197953</c:v>
                </c:pt>
                <c:pt idx="2">
                  <c:v>8.2552822120689768</c:v>
                </c:pt>
                <c:pt idx="3">
                  <c:v>8.0815461677437472</c:v>
                </c:pt>
                <c:pt idx="4">
                  <c:v>7.8743960093702556</c:v>
                </c:pt>
                <c:pt idx="5">
                  <c:v>7.6299284211133616</c:v>
                </c:pt>
                <c:pt idx="6">
                  <c:v>7.3448925642288563</c:v>
                </c:pt>
                <c:pt idx="7">
                  <c:v>7.0172098658067084</c:v>
                </c:pt>
                <c:pt idx="8">
                  <c:v>6.6465509792028588</c:v>
                </c:pt>
                <c:pt idx="9">
                  <c:v>6.2348819461303</c:v>
                </c:pt>
                <c:pt idx="10">
                  <c:v>5.7868546766624247</c:v>
                </c:pt>
                <c:pt idx="11">
                  <c:v>5.3099045776813831</c:v>
                </c:pt>
                <c:pt idx="12">
                  <c:v>4.8139499461119692</c:v>
                </c:pt>
                <c:pt idx="13">
                  <c:v>4.3106695868580394</c:v>
                </c:pt>
                <c:pt idx="14">
                  <c:v>3.8124481896658757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6D5-410B-8834-78BEBFC530EF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equation'!$AT$20:$AT$34</c:f>
              <c:numCache>
                <c:formatCode>General</c:formatCode>
                <c:ptCount val="15"/>
                <c:pt idx="0">
                  <c:v>7.7883251887909486</c:v>
                </c:pt>
                <c:pt idx="1">
                  <c:v>7.6885250924200399</c:v>
                </c:pt>
                <c:pt idx="2">
                  <c:v>7.5673150199788815</c:v>
                </c:pt>
                <c:pt idx="3">
                  <c:v>7.4210729292442732</c:v>
                </c:pt>
                <c:pt idx="4">
                  <c:v>7.2460315182613622</c:v>
                </c:pt>
                <c:pt idx="5">
                  <c:v>7.0385092040947219</c:v>
                </c:pt>
                <c:pt idx="6">
                  <c:v>6.7952441846539253</c:v>
                </c:pt>
                <c:pt idx="7">
                  <c:v>6.5138303543530593</c:v>
                </c:pt>
                <c:pt idx="8">
                  <c:v>6.1932274777181693</c:v>
                </c:pt>
                <c:pt idx="9">
                  <c:v>5.8342820662287753</c:v>
                </c:pt>
                <c:pt idx="10">
                  <c:v>5.4401580461842247</c:v>
                </c:pt>
                <c:pt idx="11">
                  <c:v>5.0165532023425268</c:v>
                </c:pt>
                <c:pt idx="12">
                  <c:v>4.5715875811715714</c:v>
                </c:pt>
                <c:pt idx="13">
                  <c:v>4.115305769225305</c:v>
                </c:pt>
                <c:pt idx="14">
                  <c:v>3.6588294127103498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6D5-410B-8834-78BEBFC530EF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equation'!$AU$20:$AU$34</c:f>
              <c:numCache>
                <c:formatCode>General</c:formatCode>
                <c:ptCount val="15"/>
                <c:pt idx="0">
                  <c:v>7.0341698362919836</c:v>
                </c:pt>
                <c:pt idx="1">
                  <c:v>6.9526603563997433</c:v>
                </c:pt>
                <c:pt idx="2">
                  <c:v>6.8533919939060635</c:v>
                </c:pt>
                <c:pt idx="3">
                  <c:v>6.7332228831533047</c:v>
                </c:pt>
                <c:pt idx="4">
                  <c:v>6.5888105424273684</c:v>
                </c:pt>
                <c:pt idx="5">
                  <c:v>6.4167788732895801</c:v>
                </c:pt>
                <c:pt idx="6">
                  <c:v>6.213972895946803</c:v>
                </c:pt>
                <c:pt idx="7">
                  <c:v>5.9778078384874043</c:v>
                </c:pt>
                <c:pt idx="8">
                  <c:v>5.7067004368423291</c:v>
                </c:pt>
                <c:pt idx="9">
                  <c:v>5.4005416306937697</c:v>
                </c:pt>
                <c:pt idx="10">
                  <c:v>5.0611355182697819</c:v>
                </c:pt>
                <c:pt idx="11">
                  <c:v>4.6925004265866095</c:v>
                </c:pt>
                <c:pt idx="12">
                  <c:v>4.300920734725846</c:v>
                </c:pt>
                <c:pt idx="13">
                  <c:v>3.8946680022825357</c:v>
                </c:pt>
                <c:pt idx="14">
                  <c:v>3.4833802688934838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6D5-410B-8834-78BEBFC530EF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equation'!$AV$20:$AV$34</c:f>
              <c:numCache>
                <c:formatCode>General</c:formatCode>
                <c:ptCount val="15"/>
                <c:pt idx="0">
                  <c:v>6.2746856624087846</c:v>
                </c:pt>
                <c:pt idx="1">
                  <c:v>6.2097459180325112</c:v>
                </c:pt>
                <c:pt idx="2">
                  <c:v>6.1304373565624593</c:v>
                </c:pt>
                <c:pt idx="3">
                  <c:v>6.0341056695008524</c:v>
                </c:pt>
                <c:pt idx="4">
                  <c:v>5.9178663987843354</c:v>
                </c:pt>
                <c:pt idx="5">
                  <c:v>5.7787169779777763</c:v>
                </c:pt>
                <c:pt idx="6">
                  <c:v>5.6137196246863148</c:v>
                </c:pt>
                <c:pt idx="7">
                  <c:v>5.4202663033028475</c:v>
                </c:pt>
                <c:pt idx="8">
                  <c:v>5.1964250380330581</c:v>
                </c:pt>
                <c:pt idx="9">
                  <c:v>4.9413459804493067</c:v>
                </c:pt>
                <c:pt idx="10">
                  <c:v>4.6556770572280248</c:v>
                </c:pt>
                <c:pt idx="11">
                  <c:v>4.341909177870277</c:v>
                </c:pt>
                <c:pt idx="12">
                  <c:v>4.0045522648790639</c:v>
                </c:pt>
                <c:pt idx="13">
                  <c:v>3.6500509734485593</c:v>
                </c:pt>
                <c:pt idx="14">
                  <c:v>3.2863928106663103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6D5-410B-8834-78BEBFC530EF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equation'!$AW$20:$AW$34</c:f>
              <c:numCache>
                <c:formatCode>General</c:formatCode>
                <c:ptCount val="15"/>
                <c:pt idx="0">
                  <c:v>5.5285358688230941</c:v>
                </c:pt>
                <c:pt idx="1">
                  <c:v>5.4780601700655334</c:v>
                </c:pt>
                <c:pt idx="2">
                  <c:v>5.4162470470188948</c:v>
                </c:pt>
                <c:pt idx="3">
                  <c:v>5.3409150344188427</c:v>
                </c:pt>
                <c:pt idx="4">
                  <c:v>5.2496464790718065</c:v>
                </c:pt>
                <c:pt idx="5">
                  <c:v>5.1398555564704358</c:v>
                </c:pt>
                <c:pt idx="6">
                  <c:v>5.0089103372665358</c:v>
                </c:pt>
                <c:pt idx="7">
                  <c:v>4.8543217928353384</c:v>
                </c:pt>
                <c:pt idx="8">
                  <c:v>4.674006174630235</c:v>
                </c:pt>
                <c:pt idx="9">
                  <c:v>4.46661361062867</c:v>
                </c:pt>
                <c:pt idx="10">
                  <c:v>4.2318943497355201</c:v>
                </c:pt>
                <c:pt idx="11">
                  <c:v>3.9710475885719894</c:v>
                </c:pt>
                <c:pt idx="12">
                  <c:v>3.6869740836766471</c:v>
                </c:pt>
                <c:pt idx="13">
                  <c:v>3.384345245151509</c:v>
                </c:pt>
                <c:pt idx="14">
                  <c:v>3.0694206039556544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66D5-410B-8834-78BEBFC530EF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equation'!$AX$20:$AX$34</c:f>
              <c:numCache>
                <c:formatCode>General</c:formatCode>
                <c:ptCount val="15"/>
                <c:pt idx="0">
                  <c:v>4.8131025285347935</c:v>
                </c:pt>
                <c:pt idx="1">
                  <c:v>4.7748000819216001</c:v>
                </c:pt>
                <c:pt idx="2">
                  <c:v>4.7277708555235733</c:v>
                </c:pt>
                <c:pt idx="3">
                  <c:v>4.6702712636997363</c:v>
                </c:pt>
                <c:pt idx="4">
                  <c:v>4.6003341454207511</c:v>
                </c:pt>
                <c:pt idx="5">
                  <c:v>4.5158041704574163</c:v>
                </c:pt>
                <c:pt idx="6">
                  <c:v>4.4144120412317065</c:v>
                </c:pt>
                <c:pt idx="7">
                  <c:v>4.2938998274182616</c:v>
                </c:pt>
                <c:pt idx="8">
                  <c:v>4.152207208384084</c:v>
                </c:pt>
                <c:pt idx="9">
                  <c:v>3.9877207788441202</c:v>
                </c:pt>
                <c:pt idx="10">
                  <c:v>3.7995743350439657</c:v>
                </c:pt>
                <c:pt idx="11">
                  <c:v>3.5879674564413122</c:v>
                </c:pt>
                <c:pt idx="12">
                  <c:v>3.3544465716418901</c:v>
                </c:pt>
                <c:pt idx="13">
                  <c:v>3.1020754800650621</c:v>
                </c:pt>
                <c:pt idx="14">
                  <c:v>2.8354224551867038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66D5-410B-8834-78BEBFC530EF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equation'!$AY$20:$AY$34</c:f>
              <c:numCache>
                <c:formatCode>General</c:formatCode>
                <c:ptCount val="15"/>
                <c:pt idx="0">
                  <c:v>4.1429432420967434</c:v>
                </c:pt>
                <c:pt idx="1">
                  <c:v>4.1145328824574658</c:v>
                </c:pt>
                <c:pt idx="2">
                  <c:v>4.0795632209434958</c:v>
                </c:pt>
                <c:pt idx="3">
                  <c:v>4.0366782579495339</c:v>
                </c:pt>
                <c:pt idx="4">
                  <c:v>3.9843235212078114</c:v>
                </c:pt>
                <c:pt idx="5">
                  <c:v>3.9207593995848367</c:v>
                </c:pt>
                <c:pt idx="6">
                  <c:v>3.8441005657232155</c:v>
                </c:pt>
                <c:pt idx="7">
                  <c:v>3.7523919321418582</c:v>
                </c:pt>
                <c:pt idx="8">
                  <c:v>3.64373139451566</c:v>
                </c:pt>
                <c:pt idx="9">
                  <c:v>3.5164462691061291</c:v>
                </c:pt>
                <c:pt idx="10">
                  <c:v>3.3693221581958896</c:v>
                </c:pt>
                <c:pt idx="11">
                  <c:v>3.20186896515004</c:v>
                </c:pt>
                <c:pt idx="12">
                  <c:v>3.0145899344761773</c:v>
                </c:pt>
                <c:pt idx="13">
                  <c:v>2.8092003902080291</c:v>
                </c:pt>
                <c:pt idx="14">
                  <c:v>2.5887315973654643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66D5-410B-8834-78BEBFC530EF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equation'!$AZ$20:$AZ$34</c:f>
              <c:numCache>
                <c:formatCode>General</c:formatCode>
                <c:ptCount val="15"/>
                <c:pt idx="0">
                  <c:v>3.5287755395661127</c:v>
                </c:pt>
                <c:pt idx="1">
                  <c:v>3.5081431371435392</c:v>
                </c:pt>
                <c:pt idx="2">
                  <c:v>3.482689460065175</c:v>
                </c:pt>
                <c:pt idx="3">
                  <c:v>3.4513871123572706</c:v>
                </c:pt>
                <c:pt idx="4">
                  <c:v>3.4130416690258789</c:v>
                </c:pt>
                <c:pt idx="5">
                  <c:v>3.3662916445820477</c:v>
                </c:pt>
                <c:pt idx="6">
                  <c:v>3.3096248004136153</c:v>
                </c:pt>
                <c:pt idx="7">
                  <c:v>3.2414188208815289</c:v>
                </c:pt>
                <c:pt idx="8">
                  <c:v>3.1600153553655117</c:v>
                </c:pt>
                <c:pt idx="9">
                  <c:v>3.0638356971278942</c:v>
                </c:pt>
                <c:pt idx="10">
                  <c:v>2.9515425887351183</c:v>
                </c:pt>
                <c:pt idx="11">
                  <c:v>2.8222444501905004</c:v>
                </c:pt>
                <c:pt idx="12">
                  <c:v>2.6757251831315223</c:v>
                </c:pt>
                <c:pt idx="13">
                  <c:v>2.5126661326916135</c:v>
                </c:pt>
                <c:pt idx="14">
                  <c:v>2.3348114781031102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66D5-410B-8834-78BEBFC530EF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equation'!$BA$20:$BA$34</c:f>
              <c:numCache>
                <c:formatCode>General</c:formatCode>
                <c:ptCount val="15"/>
                <c:pt idx="0">
                  <c:v>2.9771024669775872</c:v>
                </c:pt>
                <c:pt idx="1">
                  <c:v>2.9624034594531969</c:v>
                </c:pt>
                <c:pt idx="2">
                  <c:v>2.9442325629705031</c:v>
                </c:pt>
                <c:pt idx="3">
                  <c:v>2.9218300308051233</c:v>
                </c:pt>
                <c:pt idx="4">
                  <c:v>2.8943017670530478</c:v>
                </c:pt>
                <c:pt idx="5">
                  <c:v>2.8606123961352394</c:v>
                </c:pt>
                <c:pt idx="6">
                  <c:v>2.8195877615346925</c:v>
                </c:pt>
                <c:pt idx="7">
                  <c:v>2.7699325414948692</c:v>
                </c:pt>
                <c:pt idx="8">
                  <c:v>2.7102699844878559</c:v>
                </c:pt>
                <c:pt idx="9">
                  <c:v>2.6392113507008022</c:v>
                </c:pt>
                <c:pt idx="10">
                  <c:v>2.5554615725066774</c:v>
                </c:pt>
                <c:pt idx="11">
                  <c:v>2.4579637358736077</c:v>
                </c:pt>
                <c:pt idx="12">
                  <c:v>2.3460771732712389</c:v>
                </c:pt>
                <c:pt idx="13">
                  <c:v>2.2197720816078661</c:v>
                </c:pt>
                <c:pt idx="14">
                  <c:v>2.0798094424501299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66D5-410B-8834-78BEBFC530EF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equation'!$BB$20:$BB$34</c:f>
              <c:numCache>
                <c:formatCode>General</c:formatCode>
                <c:ptCount val="15"/>
                <c:pt idx="0">
                  <c:v>2.490425006252873</c:v>
                </c:pt>
                <c:pt idx="1">
                  <c:v>2.4801306308518094</c:v>
                </c:pt>
                <c:pt idx="2">
                  <c:v>2.4673817257059176</c:v>
                </c:pt>
                <c:pt idx="3">
                  <c:v>2.451628733811309</c:v>
                </c:pt>
                <c:pt idx="4">
                  <c:v>2.432218121363011</c:v>
                </c:pt>
                <c:pt idx="5">
                  <c:v>2.408382851410058</c:v>
                </c:pt>
                <c:pt idx="6">
                  <c:v>2.3792377606545458</c:v>
                </c:pt>
                <c:pt idx="7">
                  <c:v>2.3437835837881114</c:v>
                </c:pt>
                <c:pt idx="8">
                  <c:v>2.3009245909042906</c:v>
                </c:pt>
                <c:pt idx="9">
                  <c:v>2.2495058319838921</c:v>
                </c:pt>
                <c:pt idx="10">
                  <c:v>2.1883762795476702</c:v>
                </c:pt>
                <c:pt idx="11">
                  <c:v>2.1164829047523694</c:v>
                </c:pt>
                <c:pt idx="12">
                  <c:v>2.032996914205051</c:v>
                </c:pt>
                <c:pt idx="13">
                  <c:v>1.9374662078439171</c:v>
                </c:pt>
                <c:pt idx="14">
                  <c:v>1.8299776892569444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66D5-410B-8834-78BEBFC530EF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equation'!$BC$20:$BC$34</c:f>
              <c:numCache>
                <c:formatCode>General</c:formatCode>
                <c:ptCount val="15"/>
                <c:pt idx="0">
                  <c:v>2.0678720640824988</c:v>
                </c:pt>
                <c:pt idx="1">
                  <c:v>2.060769624807715</c:v>
                </c:pt>
                <c:pt idx="2">
                  <c:v>2.0519598918584698</c:v>
                </c:pt>
                <c:pt idx="3">
                  <c:v>2.041053085246153</c:v>
                </c:pt>
                <c:pt idx="4">
                  <c:v>2.0275815500901309</c:v>
                </c:pt>
                <c:pt idx="5">
                  <c:v>2.0109901610367</c:v>
                </c:pt>
                <c:pt idx="6">
                  <c:v>1.9906288970895438</c:v>
                </c:pt>
                <c:pt idx="7">
                  <c:v>1.9657498890267122</c:v>
                </c:pt>
                <c:pt idx="8">
                  <c:v>1.9355121940748179</c:v>
                </c:pt>
                <c:pt idx="9">
                  <c:v>1.8989985590847858</c:v>
                </c:pt>
                <c:pt idx="10">
                  <c:v>1.8552492266819842</c:v>
                </c:pt>
                <c:pt idx="11">
                  <c:v>1.8033179367237619</c:v>
                </c:pt>
                <c:pt idx="12">
                  <c:v>1.7423539650979758</c:v>
                </c:pt>
                <c:pt idx="13">
                  <c:v>1.671710493808449</c:v>
                </c:pt>
                <c:pt idx="14">
                  <c:v>1.5910732225040647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66D5-410B-8834-78BEBFC530EF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equation'!$BD$20:$BD$34</c:f>
              <c:numCache>
                <c:formatCode>General</c:formatCode>
                <c:ptCount val="15"/>
                <c:pt idx="0">
                  <c:v>1.7060401138368371</c:v>
                </c:pt>
                <c:pt idx="1">
                  <c:v>1.7012028162856354</c:v>
                </c:pt>
                <c:pt idx="2">
                  <c:v>1.6951946333725292</c:v>
                </c:pt>
                <c:pt idx="3">
                  <c:v>1.687743821589901</c:v>
                </c:pt>
                <c:pt idx="4">
                  <c:v>1.6785219079502016</c:v>
                </c:pt>
                <c:pt idx="5">
                  <c:v>1.6671352735262688</c:v>
                </c:pt>
                <c:pt idx="6">
                  <c:v>1.6531174020378994</c:v>
                </c:pt>
                <c:pt idx="7">
                  <c:v>1.6359231164456134</c:v>
                </c:pt>
                <c:pt idx="8">
                  <c:v>1.614926791241331</c:v>
                </c:pt>
                <c:pt idx="9">
                  <c:v>1.5894273250155679</c:v>
                </c:pt>
                <c:pt idx="10">
                  <c:v>1.5586634794293472</c:v>
                </c:pt>
                <c:pt idx="11">
                  <c:v>1.5218437969263037</c:v>
                </c:pt>
                <c:pt idx="12">
                  <c:v>1.4781952788504999</c:v>
                </c:pt>
                <c:pt idx="13">
                  <c:v>1.427033730831587</c:v>
                </c:pt>
                <c:pt idx="14">
                  <c:v>1.3678554840276251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66D5-410B-8834-78BEBFC530EF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equation'!$BE$20:$BE$34</c:f>
              <c:numCache>
                <c:formatCode>General</c:formatCode>
                <c:ptCount val="15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66D5-410B-8834-78BEBFC530EF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equation'!$BF$20:$BF$34</c:f>
              <c:numCache>
                <c:formatCode>General</c:formatCode>
                <c:ptCount val="15"/>
                <c:pt idx="0">
                  <c:v>10.42889693766659</c:v>
                </c:pt>
                <c:pt idx="1">
                  <c:v>10.250724030253298</c:v>
                </c:pt>
                <c:pt idx="2">
                  <c:v>10.036390143542041</c:v>
                </c:pt>
                <c:pt idx="3">
                  <c:v>9.7807560710730161</c:v>
                </c:pt>
                <c:pt idx="4">
                  <c:v>9.4789611277220001</c:v>
                </c:pt>
                <c:pt idx="5">
                  <c:v>9.1269353097830876</c:v>
                </c:pt>
                <c:pt idx="6">
                  <c:v>8.7220407884732492</c:v>
                </c:pt>
                <c:pt idx="7">
                  <c:v>8.2637870083975482</c:v>
                </c:pt>
                <c:pt idx="8">
                  <c:v>7.7545119300678378</c:v>
                </c:pt>
                <c:pt idx="9">
                  <c:v>7.1998755984390792</c:v>
                </c:pt>
                <c:pt idx="10">
                  <c:v>6.6089955589202303</c:v>
                </c:pt>
                <c:pt idx="11">
                  <c:v>5.9940910529622142</c:v>
                </c:pt>
                <c:pt idx="12">
                  <c:v>5.3696026501237633</c:v>
                </c:pt>
                <c:pt idx="13">
                  <c:v>4.7508937382104177</c:v>
                </c:pt>
                <c:pt idx="14">
                  <c:v>4.1527687057828588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66D5-410B-8834-78BEBFC530EF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equation'!$BG$20:$BG$34</c:f>
              <c:numCache>
                <c:formatCode>General</c:formatCode>
                <c:ptCount val="15"/>
                <c:pt idx="0">
                  <c:v>9.8496995756786596</c:v>
                </c:pt>
                <c:pt idx="1">
                  <c:v>9.6906168020073338</c:v>
                </c:pt>
                <c:pt idx="2">
                  <c:v>9.4988466296143503</c:v>
                </c:pt>
                <c:pt idx="3">
                  <c:v>9.2695496747039243</c:v>
                </c:pt>
                <c:pt idx="4">
                  <c:v>8.9980399788733951</c:v>
                </c:pt>
                <c:pt idx="5">
                  <c:v>8.6802297010579501</c:v>
                </c:pt>
                <c:pt idx="6">
                  <c:v>8.3132023864727511</c:v>
                </c:pt>
                <c:pt idx="7">
                  <c:v>7.8958744888056396</c:v>
                </c:pt>
                <c:pt idx="8">
                  <c:v>7.429657726701449</c:v>
                </c:pt>
                <c:pt idx="9">
                  <c:v>6.9189878630996118</c:v>
                </c:pt>
                <c:pt idx="10">
                  <c:v>6.3715596353153465</c:v>
                </c:pt>
                <c:pt idx="11">
                  <c:v>5.7981270603627522</c:v>
                </c:pt>
                <c:pt idx="12">
                  <c:v>5.211806766486645</c:v>
                </c:pt>
                <c:pt idx="13">
                  <c:v>4.626947012646891</c:v>
                </c:pt>
                <c:pt idx="14">
                  <c:v>4.0577544606809273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66D5-410B-8834-78BEBFC530EF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equation'!$BH$20:$BH$34</c:f>
              <c:numCache>
                <c:formatCode>General</c:formatCode>
                <c:ptCount val="15"/>
                <c:pt idx="0">
                  <c:v>9.2103004884690822</c:v>
                </c:pt>
                <c:pt idx="1">
                  <c:v>9.0710552475073367</c:v>
                </c:pt>
                <c:pt idx="2">
                  <c:v>8.9028096676054798</c:v>
                </c:pt>
                <c:pt idx="3">
                  <c:v>8.7010803390606863</c:v>
                </c:pt>
                <c:pt idx="4">
                  <c:v>8.4614205095168007</c:v>
                </c:pt>
                <c:pt idx="5">
                  <c:v>8.1797934267344861</c:v>
                </c:pt>
                <c:pt idx="6">
                  <c:v>7.853069751536597</c:v>
                </c:pt>
                <c:pt idx="7">
                  <c:v>7.4796235692563302</c:v>
                </c:pt>
                <c:pt idx="8">
                  <c:v>7.0599604080870808</c:v>
                </c:pt>
                <c:pt idx="9">
                  <c:v>6.5972651403638611</c:v>
                </c:pt>
                <c:pt idx="10">
                  <c:v>6.0977247363948672</c:v>
                </c:pt>
                <c:pt idx="11">
                  <c:v>5.570483258652696</c:v>
                </c:pt>
                <c:pt idx="12">
                  <c:v>5.0271417353865164</c:v>
                </c:pt>
                <c:pt idx="13">
                  <c:v>4.4808210601307179</c:v>
                </c:pt>
                <c:pt idx="14">
                  <c:v>3.9449307508188474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66D5-410B-8834-78BEBFC530EF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equation'!$BI$20:$BI$34</c:f>
              <c:numCache>
                <c:formatCode>General</c:formatCode>
                <c:ptCount val="15"/>
                <c:pt idx="0">
                  <c:v>8.5190282749061321</c:v>
                </c:pt>
                <c:pt idx="1">
                  <c:v>8.3997652126574618</c:v>
                </c:pt>
                <c:pt idx="2">
                  <c:v>8.255301474848233</c:v>
                </c:pt>
                <c:pt idx="3">
                  <c:v>8.0815625803466347</c:v>
                </c:pt>
                <c:pt idx="4">
                  <c:v>7.8744091610171587</c:v>
                </c:pt>
                <c:pt idx="5">
                  <c:v>7.6299379165980046</c:v>
                </c:pt>
                <c:pt idx="6">
                  <c:v>7.3448980596302311</c:v>
                </c:pt>
                <c:pt idx="7">
                  <c:v>7.0172111122381269</c:v>
                </c:pt>
                <c:pt idx="8">
                  <c:v>6.6465478701188117</c:v>
                </c:pt>
                <c:pt idx="9">
                  <c:v>6.2348745604152827</c:v>
                </c:pt>
                <c:pt idx="10">
                  <c:v>5.7868433072755838</c:v>
                </c:pt>
                <c:pt idx="11">
                  <c:v>5.3098897356288717</c:v>
                </c:pt>
                <c:pt idx="12">
                  <c:v>4.8139323331933657</c:v>
                </c:pt>
                <c:pt idx="13">
                  <c:v>4.3106500377980108</c:v>
                </c:pt>
                <c:pt idx="14">
                  <c:v>3.8124275927416442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66D5-410B-8834-78BEBFC530EF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equation'!$BJ$20:$BJ$34</c:f>
              <c:numCache>
                <c:formatCode>General</c:formatCode>
                <c:ptCount val="15"/>
                <c:pt idx="0">
                  <c:v>7.7883429565619595</c:v>
                </c:pt>
                <c:pt idx="1">
                  <c:v>7.6885412958161172</c:v>
                </c:pt>
                <c:pt idx="2">
                  <c:v>7.5673293700644866</c:v>
                </c:pt>
                <c:pt idx="3">
                  <c:v>7.4210851114151106</c:v>
                </c:pt>
                <c:pt idx="4">
                  <c:v>7.2460412035620694</c:v>
                </c:pt>
                <c:pt idx="5">
                  <c:v>7.0385160675062277</c:v>
                </c:pt>
                <c:pt idx="6">
                  <c:v>6.7952479311825931</c:v>
                </c:pt>
                <c:pt idx="7">
                  <c:v>6.5138307524277339</c:v>
                </c:pt>
                <c:pt idx="8">
                  <c:v>6.1932243972721324</c:v>
                </c:pt>
                <c:pt idx="9">
                  <c:v>5.8342755161709485</c:v>
                </c:pt>
                <c:pt idx="10">
                  <c:v>5.440148203519021</c:v>
                </c:pt>
                <c:pt idx="11">
                  <c:v>5.0165404242143632</c:v>
                </c:pt>
                <c:pt idx="12">
                  <c:v>4.5715723928279148</c:v>
                </c:pt>
                <c:pt idx="13">
                  <c:v>4.115288825736596</c:v>
                </c:pt>
                <c:pt idx="14">
                  <c:v>3.6588114391513926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66D5-410B-8834-78BEBFC530EF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equation'!$BK$20:$BK$34</c:f>
              <c:numCache>
                <c:formatCode>General</c:formatCode>
                <c:ptCount val="15"/>
                <c:pt idx="0">
                  <c:v>7.0341821717837583</c:v>
                </c:pt>
                <c:pt idx="1">
                  <c:v>6.952671574392328</c:v>
                </c:pt>
                <c:pt idx="2">
                  <c:v>6.8534018817852953</c:v>
                </c:pt>
                <c:pt idx="3">
                  <c:v>6.7332312062145503</c:v>
                </c:pt>
                <c:pt idx="4">
                  <c:v>6.5888170506880819</c:v>
                </c:pt>
                <c:pt idx="5">
                  <c:v>6.41678331328119</c:v>
                </c:pt>
                <c:pt idx="6">
                  <c:v>6.2139750284124995</c:v>
                </c:pt>
                <c:pt idx="7">
                  <c:v>5.9778074621483608</c:v>
                </c:pt>
                <c:pt idx="8">
                  <c:v>5.7066974170046514</c:v>
                </c:pt>
                <c:pt idx="9">
                  <c:v>5.4005359295109301</c:v>
                </c:pt>
                <c:pt idx="10">
                  <c:v>5.0611272213609233</c:v>
                </c:pt>
                <c:pt idx="11">
                  <c:v>4.6924897592673442</c:v>
                </c:pt>
                <c:pt idx="12">
                  <c:v>4.3009080613814863</c:v>
                </c:pt>
                <c:pt idx="13">
                  <c:v>3.8946538051311279</c:v>
                </c:pt>
                <c:pt idx="14">
                  <c:v>3.4833651072820584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66D5-410B-8834-78BEBFC530EF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equation'!$BL$20:$BL$34</c:f>
              <c:numCache>
                <c:formatCode>General</c:formatCode>
                <c:ptCount val="15"/>
                <c:pt idx="0">
                  <c:v>6.274693331603447</c:v>
                </c:pt>
                <c:pt idx="1">
                  <c:v>6.2097528403727917</c:v>
                </c:pt>
                <c:pt idx="2">
                  <c:v>6.1304433857325886</c:v>
                </c:pt>
                <c:pt idx="3">
                  <c:v>6.0341106417931112</c:v>
                </c:pt>
                <c:pt idx="4">
                  <c:v>5.9178701366872071</c:v>
                </c:pt>
                <c:pt idx="5">
                  <c:v>5.7787192970219081</c:v>
                </c:pt>
                <c:pt idx="6">
                  <c:v>5.6137203443744017</c:v>
                </c:pt>
                <c:pt idx="7">
                  <c:v>5.4202652625842713</c:v>
                </c:pt>
                <c:pt idx="8">
                  <c:v>5.1964221149916181</c:v>
                </c:pt>
                <c:pt idx="9">
                  <c:v>4.941341114607301</c:v>
                </c:pt>
                <c:pt idx="10">
                  <c:v>4.6556702712894733</c:v>
                </c:pt>
                <c:pt idx="11">
                  <c:v>4.3419005942915678</c:v>
                </c:pt>
                <c:pt idx="12">
                  <c:v>4.0045421121017757</c:v>
                </c:pt>
                <c:pt idx="13">
                  <c:v>3.6500395776926537</c:v>
                </c:pt>
                <c:pt idx="14">
                  <c:v>3.2863805721085217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66D5-410B-8834-78BEBFC530EF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equation'!$BM$20:$BM$34</c:f>
              <c:numCache>
                <c:formatCode>General</c:formatCode>
                <c:ptCount val="15"/>
                <c:pt idx="0">
                  <c:v>5.528539739710677</c:v>
                </c:pt>
                <c:pt idx="1">
                  <c:v>5.4780635859909887</c:v>
                </c:pt>
                <c:pt idx="2">
                  <c:v>5.4162499163258806</c:v>
                </c:pt>
                <c:pt idx="3">
                  <c:v>5.3409172532374676</c:v>
                </c:pt>
                <c:pt idx="4">
                  <c:v>5.2496479328661545</c:v>
                </c:pt>
                <c:pt idx="5">
                  <c:v>5.1398561234835274</c:v>
                </c:pt>
                <c:pt idx="6">
                  <c:v>5.0089098944740771</c:v>
                </c:pt>
                <c:pt idx="7">
                  <c:v>4.8543202248941402</c:v>
                </c:pt>
                <c:pt idx="8">
                  <c:v>4.6740033859337933</c:v>
                </c:pt>
                <c:pt idx="9">
                  <c:v>4.4666095398880525</c:v>
                </c:pt>
                <c:pt idx="10">
                  <c:v>4.2318889855063224</c:v>
                </c:pt>
                <c:pt idx="11">
                  <c:v>3.971040983042557</c:v>
                </c:pt>
                <c:pt idx="12">
                  <c:v>3.6869663612328538</c:v>
                </c:pt>
                <c:pt idx="13">
                  <c:v>3.3843366022865391</c:v>
                </c:pt>
                <c:pt idx="14">
                  <c:v>3.0694112984131214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66D5-410B-8834-78BEBFC530EF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equation'!$BN$20:$BN$34</c:f>
              <c:numCache>
                <c:formatCode>General</c:formatCode>
                <c:ptCount val="15"/>
                <c:pt idx="0">
                  <c:v>4.8131034891297899</c:v>
                </c:pt>
                <c:pt idx="1">
                  <c:v>4.7748008051048725</c:v>
                </c:pt>
                <c:pt idx="2">
                  <c:v>4.7277712922453627</c:v>
                </c:pt>
                <c:pt idx="3">
                  <c:v>4.670271357734701</c:v>
                </c:pt>
                <c:pt idx="4">
                  <c:v>4.6003338338408062</c:v>
                </c:pt>
                <c:pt idx="5">
                  <c:v>4.5158033850324664</c:v>
                </c:pt>
                <c:pt idx="6">
                  <c:v>4.4144107111219038</c:v>
                </c:pt>
                <c:pt idx="7">
                  <c:v>4.2938978835067028</c:v>
                </c:pt>
                <c:pt idx="8">
                  <c:v>4.1522045894694424</c:v>
                </c:pt>
                <c:pt idx="9">
                  <c:v>3.9877174396123043</c:v>
                </c:pt>
                <c:pt idx="10">
                  <c:v>3.7995702552373491</c:v>
                </c:pt>
                <c:pt idx="11">
                  <c:v>3.587962649990426</c:v>
                </c:pt>
                <c:pt idx="12">
                  <c:v>3.3544410938877864</c:v>
                </c:pt>
                <c:pt idx="13">
                  <c:v>3.1020694308776795</c:v>
                </c:pt>
                <c:pt idx="14">
                  <c:v>2.8354159761044069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66D5-410B-8834-78BEBFC530EF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equation'!$BO$20:$BO$34</c:f>
              <c:numCache>
                <c:formatCode>General</c:formatCode>
                <c:ptCount val="15"/>
                <c:pt idx="0">
                  <c:v>4.142942126285373</c:v>
                </c:pt>
                <c:pt idx="1">
                  <c:v>4.1145316818939488</c:v>
                </c:pt>
                <c:pt idx="2">
                  <c:v>4.0795619178125166</c:v>
                </c:pt>
                <c:pt idx="3">
                  <c:v>4.0366768316744563</c:v>
                </c:pt>
                <c:pt idx="4">
                  <c:v>3.9843219485377559</c:v>
                </c:pt>
                <c:pt idx="5">
                  <c:v>3.9207576550005006</c:v>
                </c:pt>
                <c:pt idx="6">
                  <c:v>3.8440986223060856</c:v>
                </c:pt>
                <c:pt idx="7">
                  <c:v>3.7523897630624155</c:v>
                </c:pt>
                <c:pt idx="8">
                  <c:v>3.643728975271924</c:v>
                </c:pt>
                <c:pt idx="9">
                  <c:v>3.5164435805596921</c:v>
                </c:pt>
                <c:pt idx="10">
                  <c:v>3.3693191902861708</c:v>
                </c:pt>
                <c:pt idx="11">
                  <c:v>3.2018657209159636</c:v>
                </c:pt>
                <c:pt idx="12">
                  <c:v>3.0145864337169295</c:v>
                </c:pt>
                <c:pt idx="13">
                  <c:v>2.8091966718693122</c:v>
                </c:pt>
                <c:pt idx="14">
                  <c:v>2.5887277196903731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66D5-410B-8834-78BEBFC530EF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equation'!$BP$20:$BP$34</c:f>
              <c:numCache>
                <c:formatCode>General</c:formatCode>
                <c:ptCount val="15"/>
                <c:pt idx="0">
                  <c:v>3.5287730727470135</c:v>
                </c:pt>
                <c:pt idx="1">
                  <c:v>3.5081406854367176</c:v>
                </c:pt>
                <c:pt idx="2">
                  <c:v>3.4826870269908237</c:v>
                </c:pt>
                <c:pt idx="3">
                  <c:v>3.4513847021797917</c:v>
                </c:pt>
                <c:pt idx="4">
                  <c:v>3.4130392868716943</c:v>
                </c:pt>
                <c:pt idx="5">
                  <c:v>3.3662892965554532</c:v>
                </c:pt>
                <c:pt idx="6">
                  <c:v>3.3096224936981167</c:v>
                </c:pt>
                <c:pt idx="7">
                  <c:v>3.2414165638082761</c:v>
                </c:pt>
                <c:pt idx="8">
                  <c:v>3.1600131574240744</c:v>
                </c:pt>
                <c:pt idx="9">
                  <c:v>3.0638335688891698</c:v>
                </c:pt>
                <c:pt idx="10">
                  <c:v>2.9515405416538938</c:v>
                </c:pt>
                <c:pt idx="11">
                  <c:v>2.8222424962594439</c:v>
                </c:pt>
                <c:pt idx="12">
                  <c:v>2.6757233343725368</c:v>
                </c:pt>
                <c:pt idx="13">
                  <c:v>2.5126644004964795</c:v>
                </c:pt>
                <c:pt idx="14">
                  <c:v>2.3348098724713719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66D5-410B-8834-78BEBFC530EF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equation'!$BQ$20:$BQ$34</c:f>
              <c:numCache>
                <c:formatCode>General</c:formatCode>
                <c:ptCount val="15"/>
                <c:pt idx="0">
                  <c:v>2.9770992366412217</c:v>
                </c:pt>
                <c:pt idx="1">
                  <c:v>2.9624003038359286</c:v>
                </c:pt>
                <c:pt idx="2">
                  <c:v>2.9442294989147868</c:v>
                </c:pt>
                <c:pt idx="3">
                  <c:v>2.9218270784070421</c:v>
                </c:pt>
                <c:pt idx="4">
                  <c:v>2.8942989500049277</c:v>
                </c:pt>
                <c:pt idx="5">
                  <c:v>2.8606097419462975</c:v>
                </c:pt>
                <c:pt idx="6">
                  <c:v>2.8195853015278045</c:v>
                </c:pt>
                <c:pt idx="7">
                  <c:v>2.7699303104441215</c:v>
                </c:pt>
                <c:pt idx="8">
                  <c:v>2.7102680197336131</c:v>
                </c:pt>
                <c:pt idx="9">
                  <c:v>2.6392096905713478</c:v>
                </c:pt>
                <c:pt idx="10">
                  <c:v>2.5554602539098847</c:v>
                </c:pt>
                <c:pt idx="11">
                  <c:v>2.4579627910242459</c:v>
                </c:pt>
                <c:pt idx="12">
                  <c:v>2.3460766257082883</c:v>
                </c:pt>
                <c:pt idx="13">
                  <c:v>2.2197719419246043</c:v>
                </c:pt>
                <c:pt idx="14">
                  <c:v>2.0798097044529995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66D5-410B-8834-78BEBFC530EF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equation'!$BR$20:$BR$34</c:f>
              <c:numCache>
                <c:formatCode>General</c:formatCode>
                <c:ptCount val="15"/>
                <c:pt idx="0">
                  <c:v>2.490421455938697</c:v>
                </c:pt>
                <c:pt idx="1">
                  <c:v>2.4801271860095389</c:v>
                </c:pt>
                <c:pt idx="2">
                  <c:v>2.4673784104389083</c:v>
                </c:pt>
                <c:pt idx="3">
                  <c:v>2.4516255770552982</c:v>
                </c:pt>
                <c:pt idx="4">
                  <c:v>2.4322151574947006</c:v>
                </c:pt>
                <c:pt idx="5">
                  <c:v>2.408380120732597</c:v>
                </c:pt>
                <c:pt idx="6">
                  <c:v>2.3792353096249821</c:v>
                </c:pt>
                <c:pt idx="7">
                  <c:v>2.3437814647973902</c:v>
                </c:pt>
                <c:pt idx="8">
                  <c:v>2.3009228613644601</c:v>
                </c:pt>
                <c:pt idx="9">
                  <c:v>2.2495045524364046</c:v>
                </c:pt>
                <c:pt idx="10">
                  <c:v>2.1883755105096943</c:v>
                </c:pt>
                <c:pt idx="11">
                  <c:v>2.1164827021054857</c:v>
                </c:pt>
                <c:pt idx="12">
                  <c:v>2.0329973231466827</c:v>
                </c:pt>
                <c:pt idx="13">
                  <c:v>1.937467255791808</c:v>
                </c:pt>
                <c:pt idx="14">
                  <c:v>1.8299793785916618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66D5-410B-8834-78BEBFC530EF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equation'!$BS$20:$BS$34</c:f>
              <c:numCache>
                <c:formatCode>General</c:formatCode>
                <c:ptCount val="15"/>
                <c:pt idx="0">
                  <c:v>2.0678685047720045</c:v>
                </c:pt>
                <c:pt idx="1">
                  <c:v>2.0607661822985466</c:v>
                </c:pt>
                <c:pt idx="2">
                  <c:v>2.0519565932259125</c:v>
                </c:pt>
                <c:pt idx="3">
                  <c:v>2.0410499632022239</c:v>
                </c:pt>
                <c:pt idx="4">
                  <c:v>2.0275786438130825</c:v>
                </c:pt>
                <c:pt idx="5">
                  <c:v>2.0109875169319547</c:v>
                </c:pt>
                <c:pt idx="6">
                  <c:v>1.9906265693517975</c:v>
                </c:pt>
                <c:pt idx="7">
                  <c:v>1.9657479398095519</c:v>
                </c:pt>
                <c:pt idx="8">
                  <c:v>1.9355106930001926</c:v>
                </c:pt>
                <c:pt idx="9">
                  <c:v>1.898997581751954</c:v>
                </c:pt>
                <c:pt idx="10">
                  <c:v>1.8552488517891519</c:v>
                </c:pt>
                <c:pt idx="11">
                  <c:v>1.8033182414373128</c:v>
                </c:pt>
                <c:pt idx="12">
                  <c:v>1.7423550184507584</c:v>
                </c:pt>
                <c:pt idx="13">
                  <c:v>1.6717123482378644</c:v>
                </c:pt>
                <c:pt idx="14">
                  <c:v>1.5910759041777636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66D5-410B-8834-78BEBFC530EF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'Modifier equation'!$BT$20:$BT$34</c:f>
              <c:numCache>
                <c:formatCode>General</c:formatCode>
                <c:ptCount val="15"/>
                <c:pt idx="0">
                  <c:v>1.7060367454068244</c:v>
                </c:pt>
                <c:pt idx="1">
                  <c:v>1.7011995637949837</c:v>
                </c:pt>
                <c:pt idx="2">
                  <c:v>1.6951915240423798</c:v>
                </c:pt>
                <c:pt idx="3">
                  <c:v>1.6877408884982084</c:v>
                </c:pt>
                <c:pt idx="4">
                  <c:v>1.6785191910021688</c:v>
                </c:pt>
                <c:pt idx="5">
                  <c:v>1.6671328204250488</c:v>
                </c:pt>
                <c:pt idx="6">
                  <c:v>1.6531152691496926</c:v>
                </c:pt>
                <c:pt idx="7">
                  <c:v>1.6359213693918624</c:v>
                </c:pt>
                <c:pt idx="8">
                  <c:v>1.6149255049722429</c:v>
                </c:pt>
                <c:pt idx="9">
                  <c:v>1.5894265830293828</c:v>
                </c:pt>
                <c:pt idx="10">
                  <c:v>1.5586633717169749</c:v>
                </c:pt>
                <c:pt idx="11">
                  <c:v>1.5218444161741047</c:v>
                </c:pt>
                <c:pt idx="12">
                  <c:v>1.478196714478542</c:v>
                </c:pt>
                <c:pt idx="13">
                  <c:v>1.4270360606510817</c:v>
                </c:pt>
                <c:pt idx="14">
                  <c:v>1.3678587637367461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66D5-410B-8834-78BEBFC53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equation'!$AO$36:$AO$50</c:f>
              <c:numCache>
                <c:formatCode>General</c:formatCode>
                <c:ptCount val="15"/>
                <c:pt idx="0">
                  <c:v>7.3333800697982301E-2</c:v>
                </c:pt>
                <c:pt idx="1">
                  <c:v>7.5000442265707123E-2</c:v>
                </c:pt>
                <c:pt idx="2">
                  <c:v>7.7083744225363154E-2</c:v>
                </c:pt>
                <c:pt idx="3">
                  <c:v>7.9687871674933158E-2</c:v>
                </c:pt>
                <c:pt idx="4">
                  <c:v>8.2943030986895677E-2</c:v>
                </c:pt>
                <c:pt idx="5">
                  <c:v>8.7011980126848826E-2</c:v>
                </c:pt>
                <c:pt idx="6">
                  <c:v>9.2098166551790289E-2</c:v>
                </c:pt>
                <c:pt idx="7">
                  <c:v>9.8455899582967105E-2</c:v>
                </c:pt>
                <c:pt idx="8">
                  <c:v>0.1064030658719381</c:v>
                </c:pt>
                <c:pt idx="9">
                  <c:v>0.11633702373315187</c:v>
                </c:pt>
                <c:pt idx="10">
                  <c:v>0.12875447105966906</c:v>
                </c:pt>
                <c:pt idx="11">
                  <c:v>0.14427628021781555</c:v>
                </c:pt>
                <c:pt idx="12">
                  <c:v>0.16367854166549867</c:v>
                </c:pt>
                <c:pt idx="13">
                  <c:v>0.18793136847510261</c:v>
                </c:pt>
                <c:pt idx="14">
                  <c:v>0.2182474019871074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5F8-4B32-8545-C9841042B33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equation'!$AP$36:$AP$50</c:f>
              <c:numCache>
                <c:formatCode>General</c:formatCode>
                <c:ptCount val="15"/>
                <c:pt idx="0">
                  <c:v>9.5887813916340048E-2</c:v>
                </c:pt>
                <c:pt idx="1">
                  <c:v>9.75544580599534E-2</c:v>
                </c:pt>
                <c:pt idx="2">
                  <c:v>9.9637763239470101E-2</c:v>
                </c:pt>
                <c:pt idx="3">
                  <c:v>0.10224189471386595</c:v>
                </c:pt>
                <c:pt idx="4">
                  <c:v>0.10549705905686083</c:v>
                </c:pt>
                <c:pt idx="5">
                  <c:v>0.10956601448560438</c:v>
                </c:pt>
                <c:pt idx="6">
                  <c:v>0.11465220877153381</c:v>
                </c:pt>
                <c:pt idx="7">
                  <c:v>0.12100995162894562</c:v>
                </c:pt>
                <c:pt idx="8">
                  <c:v>0.1289571302007104</c:v>
                </c:pt>
                <c:pt idx="9">
                  <c:v>0.13889110341541638</c:v>
                </c:pt>
                <c:pt idx="10">
                  <c:v>0.15130856993379879</c:v>
                </c:pt>
                <c:pt idx="11">
                  <c:v>0.16683040308177685</c:v>
                </c:pt>
                <c:pt idx="12">
                  <c:v>0.1862326945167494</c:v>
                </c:pt>
                <c:pt idx="13">
                  <c:v>0.21048555881046513</c:v>
                </c:pt>
                <c:pt idx="14">
                  <c:v>0.24080163917760974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5F8-4B32-8545-C9841042B33C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equation'!$AQ$36:$AQ$50</c:f>
              <c:numCache>
                <c:formatCode>General</c:formatCode>
                <c:ptCount val="15"/>
                <c:pt idx="0">
                  <c:v>0.10152631722092943</c:v>
                </c:pt>
                <c:pt idx="1">
                  <c:v>0.10319296200851494</c:v>
                </c:pt>
                <c:pt idx="2">
                  <c:v>0.1052762679929968</c:v>
                </c:pt>
                <c:pt idx="3">
                  <c:v>0.10788040047359918</c:v>
                </c:pt>
                <c:pt idx="4">
                  <c:v>0.1111355660743521</c:v>
                </c:pt>
                <c:pt idx="5">
                  <c:v>0.11520452307529323</c:v>
                </c:pt>
                <c:pt idx="6">
                  <c:v>0.1202907193264697</c:v>
                </c:pt>
                <c:pt idx="7">
                  <c:v>0.12664846464044027</c:v>
                </c:pt>
                <c:pt idx="8">
                  <c:v>0.13459564628290346</c:v>
                </c:pt>
                <c:pt idx="9">
                  <c:v>0.14452962333598246</c:v>
                </c:pt>
                <c:pt idx="10">
                  <c:v>0.15694709465233123</c:v>
                </c:pt>
                <c:pt idx="11">
                  <c:v>0.1724689337977672</c:v>
                </c:pt>
                <c:pt idx="12">
                  <c:v>0.19187123272956211</c:v>
                </c:pt>
                <c:pt idx="13">
                  <c:v>0.21612410639430579</c:v>
                </c:pt>
                <c:pt idx="14">
                  <c:v>0.24644019847523535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5F8-4B32-8545-C9841042B33C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equation'!$AR$36:$AR$50</c:f>
              <c:numCache>
                <c:formatCode>General</c:formatCode>
                <c:ptCount val="15"/>
                <c:pt idx="0">
                  <c:v>0.10857444635166623</c:v>
                </c:pt>
                <c:pt idx="1">
                  <c:v>0.11024109194421691</c:v>
                </c:pt>
                <c:pt idx="2">
                  <c:v>0.11232439893490526</c:v>
                </c:pt>
                <c:pt idx="3">
                  <c:v>0.11492853267326568</c:v>
                </c:pt>
                <c:pt idx="4">
                  <c:v>0.1181836998462162</c:v>
                </c:pt>
                <c:pt idx="5">
                  <c:v>0.12225265881240437</c:v>
                </c:pt>
                <c:pt idx="6">
                  <c:v>0.12733885752013957</c:v>
                </c:pt>
                <c:pt idx="7">
                  <c:v>0.13369660590480856</c:v>
                </c:pt>
                <c:pt idx="8">
                  <c:v>0.14164379138564484</c:v>
                </c:pt>
                <c:pt idx="9">
                  <c:v>0.15157777323669017</c:v>
                </c:pt>
                <c:pt idx="10">
                  <c:v>0.1639952505504968</c:v>
                </c:pt>
                <c:pt idx="11">
                  <c:v>0.1795170971927551</c:v>
                </c:pt>
                <c:pt idx="12">
                  <c:v>0.19891940549557799</c:v>
                </c:pt>
                <c:pt idx="13">
                  <c:v>0.22317229087410659</c:v>
                </c:pt>
                <c:pt idx="14">
                  <c:v>0.25348839759726732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5F8-4B32-8545-C9841042B33C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equation'!$AS$36:$AS$50</c:f>
              <c:numCache>
                <c:formatCode>General</c:formatCode>
                <c:ptCount val="15"/>
                <c:pt idx="0">
                  <c:v>0.11738460776508723</c:v>
                </c:pt>
                <c:pt idx="1">
                  <c:v>0.11905125436384438</c:v>
                </c:pt>
                <c:pt idx="2">
                  <c:v>0.1211345626122908</c:v>
                </c:pt>
                <c:pt idx="3">
                  <c:v>0.12373869792284882</c:v>
                </c:pt>
                <c:pt idx="4">
                  <c:v>0.12699386706104634</c:v>
                </c:pt>
                <c:pt idx="5">
                  <c:v>0.13106282848379325</c:v>
                </c:pt>
                <c:pt idx="6">
                  <c:v>0.13614903026222691</c:v>
                </c:pt>
                <c:pt idx="7">
                  <c:v>0.14250678248526896</c:v>
                </c:pt>
                <c:pt idx="8">
                  <c:v>0.15045397276407155</c:v>
                </c:pt>
                <c:pt idx="9">
                  <c:v>0.16038796061257476</c:v>
                </c:pt>
                <c:pt idx="10">
                  <c:v>0.17280544542320375</c:v>
                </c:pt>
                <c:pt idx="11">
                  <c:v>0.18832730143649001</c:v>
                </c:pt>
                <c:pt idx="12">
                  <c:v>0.20772962145309781</c:v>
                </c:pt>
                <c:pt idx="13">
                  <c:v>0.23198252147385762</c:v>
                </c:pt>
                <c:pt idx="14">
                  <c:v>0.26229864649980733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5F8-4B32-8545-C9841042B33C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equation'!$AT$36:$AT$50</c:f>
              <c:numCache>
                <c:formatCode>General</c:formatCode>
                <c:ptCount val="15"/>
                <c:pt idx="0">
                  <c:v>0.12839730953186343</c:v>
                </c:pt>
                <c:pt idx="1">
                  <c:v>0.13006395738837864</c:v>
                </c:pt>
                <c:pt idx="2">
                  <c:v>0.13214726720902267</c:v>
                </c:pt>
                <c:pt idx="3">
                  <c:v>0.13475140448482767</c:v>
                </c:pt>
                <c:pt idx="4">
                  <c:v>0.13800657607958397</c:v>
                </c:pt>
                <c:pt idx="5">
                  <c:v>0.14207554057302932</c:v>
                </c:pt>
                <c:pt idx="6">
                  <c:v>0.14716174618983599</c:v>
                </c:pt>
                <c:pt idx="7">
                  <c:v>0.15351950321084437</c:v>
                </c:pt>
                <c:pt idx="8">
                  <c:v>0.16146669948710485</c:v>
                </c:pt>
                <c:pt idx="9">
                  <c:v>0.17140069483243042</c:v>
                </c:pt>
                <c:pt idx="10">
                  <c:v>0.18381818901408736</c:v>
                </c:pt>
                <c:pt idx="11">
                  <c:v>0.19934005674115857</c:v>
                </c:pt>
                <c:pt idx="12">
                  <c:v>0.21874239139999757</c:v>
                </c:pt>
                <c:pt idx="13">
                  <c:v>0.24299530972354633</c:v>
                </c:pt>
                <c:pt idx="14">
                  <c:v>0.27331145762798226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5F8-4B32-8545-C9841042B33C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equation'!$AU$36:$AU$50</c:f>
              <c:numCache>
                <c:formatCode>General</c:formatCode>
                <c:ptCount val="15"/>
                <c:pt idx="0">
                  <c:v>0.14216318674033374</c:v>
                </c:pt>
                <c:pt idx="1">
                  <c:v>0.14382983616904657</c:v>
                </c:pt>
                <c:pt idx="2">
                  <c:v>0.14591314795493757</c:v>
                </c:pt>
                <c:pt idx="3">
                  <c:v>0.14851728768730135</c:v>
                </c:pt>
                <c:pt idx="4">
                  <c:v>0.15177246235275607</c:v>
                </c:pt>
                <c:pt idx="5">
                  <c:v>0.15584143068457448</c:v>
                </c:pt>
                <c:pt idx="6">
                  <c:v>0.16092764109934748</c:v>
                </c:pt>
                <c:pt idx="7">
                  <c:v>0.16728540411781373</c:v>
                </c:pt>
                <c:pt idx="8">
                  <c:v>0.17523260789089656</c:v>
                </c:pt>
                <c:pt idx="9">
                  <c:v>0.18516661260725009</c:v>
                </c:pt>
                <c:pt idx="10">
                  <c:v>0.19758411850269197</c:v>
                </c:pt>
                <c:pt idx="11">
                  <c:v>0.21310600087199438</c:v>
                </c:pt>
                <c:pt idx="12">
                  <c:v>0.23250835383362234</c:v>
                </c:pt>
                <c:pt idx="13">
                  <c:v>0.25676129503565726</c:v>
                </c:pt>
                <c:pt idx="14">
                  <c:v>0.28707747153820096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5F8-4B32-8545-C9841042B33C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equation'!$AV$36:$AV$50</c:f>
              <c:numCache>
                <c:formatCode>General</c:formatCode>
                <c:ptCount val="15"/>
                <c:pt idx="0">
                  <c:v>0.15937053325092157</c:v>
                </c:pt>
                <c:pt idx="1">
                  <c:v>0.1610371846448814</c:v>
                </c:pt>
                <c:pt idx="2">
                  <c:v>0.16312049888733116</c:v>
                </c:pt>
                <c:pt idx="3">
                  <c:v>0.16572464169039339</c:v>
                </c:pt>
                <c:pt idx="4">
                  <c:v>0.16897982019422114</c:v>
                </c:pt>
                <c:pt idx="5">
                  <c:v>0.17304879332400588</c:v>
                </c:pt>
                <c:pt idx="6">
                  <c:v>0.17813500973623675</c:v>
                </c:pt>
                <c:pt idx="7">
                  <c:v>0.18449278025152538</c:v>
                </c:pt>
                <c:pt idx="8">
                  <c:v>0.19243999339563614</c:v>
                </c:pt>
                <c:pt idx="9">
                  <c:v>0.20237400982577464</c:v>
                </c:pt>
                <c:pt idx="10">
                  <c:v>0.21479153036344767</c:v>
                </c:pt>
                <c:pt idx="11">
                  <c:v>0.23031343103553903</c:v>
                </c:pt>
                <c:pt idx="12">
                  <c:v>0.2497158068756532</c:v>
                </c:pt>
                <c:pt idx="13">
                  <c:v>0.27396877667579594</c:v>
                </c:pt>
                <c:pt idx="14">
                  <c:v>0.30428498892597439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5F8-4B32-8545-C9841042B33C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equation'!$AW$36:$AW$50</c:f>
              <c:numCache>
                <c:formatCode>General</c:formatCode>
                <c:ptCount val="15"/>
                <c:pt idx="0">
                  <c:v>0.18087971638915645</c:v>
                </c:pt>
                <c:pt idx="1">
                  <c:v>0.18254637023967502</c:v>
                </c:pt>
                <c:pt idx="2">
                  <c:v>0.18462968755282322</c:v>
                </c:pt>
                <c:pt idx="3">
                  <c:v>0.18723383419425849</c:v>
                </c:pt>
                <c:pt idx="4">
                  <c:v>0.19048901749605254</c:v>
                </c:pt>
                <c:pt idx="5">
                  <c:v>0.19455799662329518</c:v>
                </c:pt>
                <c:pt idx="6">
                  <c:v>0.19964422053234843</c:v>
                </c:pt>
                <c:pt idx="7">
                  <c:v>0.20600200041866501</c:v>
                </c:pt>
                <c:pt idx="8">
                  <c:v>0.21394922527656074</c:v>
                </c:pt>
                <c:pt idx="9">
                  <c:v>0.22388325634893036</c:v>
                </c:pt>
                <c:pt idx="10">
                  <c:v>0.23630079518939237</c:v>
                </c:pt>
                <c:pt idx="11">
                  <c:v>0.25182271873996998</c:v>
                </c:pt>
                <c:pt idx="12">
                  <c:v>0.27122512317819197</c:v>
                </c:pt>
                <c:pt idx="13">
                  <c:v>0.2954781287259694</c:v>
                </c:pt>
                <c:pt idx="14">
                  <c:v>0.32579438566069113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5F8-4B32-8545-C9841042B33C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equation'!$AX$36:$AX$50</c:f>
              <c:numCache>
                <c:formatCode>General</c:formatCode>
                <c:ptCount val="15"/>
                <c:pt idx="0">
                  <c:v>0.20776619531194992</c:v>
                </c:pt>
                <c:pt idx="1">
                  <c:v>0.20943285223316696</c:v>
                </c:pt>
                <c:pt idx="2">
                  <c:v>0.21151617338468823</c:v>
                </c:pt>
                <c:pt idx="3">
                  <c:v>0.21412032482408982</c:v>
                </c:pt>
                <c:pt idx="4">
                  <c:v>0.2173755141233418</c:v>
                </c:pt>
                <c:pt idx="5">
                  <c:v>0.22144450074740679</c:v>
                </c:pt>
                <c:pt idx="6">
                  <c:v>0.22653073402748797</c:v>
                </c:pt>
                <c:pt idx="7">
                  <c:v>0.23288852562758952</c:v>
                </c:pt>
                <c:pt idx="8">
                  <c:v>0.24083576512771634</c:v>
                </c:pt>
                <c:pt idx="9">
                  <c:v>0.25076981450287494</c:v>
                </c:pt>
                <c:pt idx="10">
                  <c:v>0.2631873762218232</c:v>
                </c:pt>
                <c:pt idx="11">
                  <c:v>0.27870932837050855</c:v>
                </c:pt>
                <c:pt idx="12">
                  <c:v>0.29811176855636523</c:v>
                </c:pt>
                <c:pt idx="13">
                  <c:v>0.32236481878868606</c:v>
                </c:pt>
                <c:pt idx="14">
                  <c:v>0.35268113157908709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05F8-4B32-8545-C9841042B33C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equation'!$AY$36:$AY$50</c:f>
              <c:numCache>
                <c:formatCode>General</c:formatCode>
                <c:ptCount val="15"/>
                <c:pt idx="0">
                  <c:v>0.24137429396544183</c:v>
                </c:pt>
                <c:pt idx="1">
                  <c:v>0.2430409547250319</c:v>
                </c:pt>
                <c:pt idx="2">
                  <c:v>0.24512428067451944</c:v>
                </c:pt>
                <c:pt idx="3">
                  <c:v>0.24772843811137893</c:v>
                </c:pt>
                <c:pt idx="4">
                  <c:v>0.25098363490745329</c:v>
                </c:pt>
                <c:pt idx="5">
                  <c:v>0.25505263090254621</c:v>
                </c:pt>
                <c:pt idx="6">
                  <c:v>0.26013887589641232</c:v>
                </c:pt>
                <c:pt idx="7">
                  <c:v>0.266496682138745</c:v>
                </c:pt>
                <c:pt idx="8">
                  <c:v>0.27444393994166089</c:v>
                </c:pt>
                <c:pt idx="9">
                  <c:v>0.28437801219530567</c:v>
                </c:pt>
                <c:pt idx="10">
                  <c:v>0.2967956025123617</c:v>
                </c:pt>
                <c:pt idx="11">
                  <c:v>0.31231759040868179</c:v>
                </c:pt>
                <c:pt idx="12">
                  <c:v>0.33172007527908187</c:v>
                </c:pt>
                <c:pt idx="13">
                  <c:v>0.35597318136708189</c:v>
                </c:pt>
                <c:pt idx="14">
                  <c:v>0.38628956397708192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05F8-4B32-8545-C9841042B33C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equation'!$AZ$36:$AZ$50</c:f>
              <c:numCache>
                <c:formatCode>General</c:formatCode>
                <c:ptCount val="15"/>
                <c:pt idx="0">
                  <c:v>0.28338441728230662</c:v>
                </c:pt>
                <c:pt idx="1">
                  <c:v>0.28505108283986302</c:v>
                </c:pt>
                <c:pt idx="2">
                  <c:v>0.28713441478680846</c:v>
                </c:pt>
                <c:pt idx="3">
                  <c:v>0.28973857972049033</c:v>
                </c:pt>
                <c:pt idx="4">
                  <c:v>0.29299378588759256</c:v>
                </c:pt>
                <c:pt idx="5">
                  <c:v>0.29706279359647048</c:v>
                </c:pt>
                <c:pt idx="6">
                  <c:v>0.3021490532325678</c:v>
                </c:pt>
                <c:pt idx="7">
                  <c:v>0.30850687777768943</c:v>
                </c:pt>
                <c:pt idx="8">
                  <c:v>0.31645415845909153</c:v>
                </c:pt>
                <c:pt idx="9">
                  <c:v>0.32638825931084414</c:v>
                </c:pt>
                <c:pt idx="10">
                  <c:v>0.33880588537553491</c:v>
                </c:pt>
                <c:pt idx="11">
                  <c:v>0.35432791795639829</c:v>
                </c:pt>
                <c:pt idx="12">
                  <c:v>0.37373045868247751</c:v>
                </c:pt>
                <c:pt idx="13">
                  <c:v>0.39798363459007657</c:v>
                </c:pt>
                <c:pt idx="14">
                  <c:v>0.42830010447457545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05F8-4B32-8545-C9841042B33C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equation'!$BA$36:$BA$50</c:f>
              <c:numCache>
                <c:formatCode>General</c:formatCode>
                <c:ptCount val="15"/>
                <c:pt idx="0">
                  <c:v>0.33589707142838776</c:v>
                </c:pt>
                <c:pt idx="1">
                  <c:v>0.33756374298340203</c:v>
                </c:pt>
                <c:pt idx="2">
                  <c:v>0.33964708242716984</c:v>
                </c:pt>
                <c:pt idx="3">
                  <c:v>0.34225125673187962</c:v>
                </c:pt>
                <c:pt idx="4">
                  <c:v>0.34550647461276685</c:v>
                </c:pt>
                <c:pt idx="5">
                  <c:v>0.34957549696387585</c:v>
                </c:pt>
                <c:pt idx="6">
                  <c:v>0.35466177490276213</c:v>
                </c:pt>
                <c:pt idx="7">
                  <c:v>0.36101962232637003</c:v>
                </c:pt>
                <c:pt idx="8">
                  <c:v>0.36896693160587996</c:v>
                </c:pt>
                <c:pt idx="9">
                  <c:v>0.3789010682052672</c:v>
                </c:pt>
                <c:pt idx="10">
                  <c:v>0.39131873895450137</c:v>
                </c:pt>
                <c:pt idx="11">
                  <c:v>0.40684082739104394</c:v>
                </c:pt>
                <c:pt idx="12">
                  <c:v>0.4262434379367222</c:v>
                </c:pt>
                <c:pt idx="13">
                  <c:v>0.45049670111882012</c:v>
                </c:pt>
                <c:pt idx="14">
                  <c:v>0.48081328009644242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05F8-4B32-8545-C9841042B33C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equation'!$BB$36:$BB$50</c:f>
              <c:numCache>
                <c:formatCode>General</c:formatCode>
                <c:ptCount val="15"/>
                <c:pt idx="0">
                  <c:v>0.40153788911098892</c:v>
                </c:pt>
                <c:pt idx="1">
                  <c:v>0.40320456816282557</c:v>
                </c:pt>
                <c:pt idx="2">
                  <c:v>0.40528791697762134</c:v>
                </c:pt>
                <c:pt idx="3">
                  <c:v>0.40789210299611606</c:v>
                </c:pt>
                <c:pt idx="4">
                  <c:v>0.41114733551923449</c:v>
                </c:pt>
                <c:pt idx="5">
                  <c:v>0.41521637617313245</c:v>
                </c:pt>
                <c:pt idx="6">
                  <c:v>0.420302676990505</c:v>
                </c:pt>
                <c:pt idx="7">
                  <c:v>0.42666055301222067</c:v>
                </c:pt>
                <c:pt idx="8">
                  <c:v>0.43460789803936523</c:v>
                </c:pt>
                <c:pt idx="9">
                  <c:v>0.44454207932329587</c:v>
                </c:pt>
                <c:pt idx="10">
                  <c:v>0.45695980592820928</c:v>
                </c:pt>
                <c:pt idx="11">
                  <c:v>0.4724819641843509</c:v>
                </c:pt>
                <c:pt idx="12">
                  <c:v>0.49188466200452802</c:v>
                </c:pt>
                <c:pt idx="13">
                  <c:v>0.51613803427974947</c:v>
                </c:pt>
                <c:pt idx="14">
                  <c:v>0.54645474962377616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05F8-4B32-8545-C9841042B33C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equation'!$BC$36:$BC$50</c:f>
              <c:numCache>
                <c:formatCode>General</c:formatCode>
                <c:ptCount val="15"/>
                <c:pt idx="0">
                  <c:v>0.48358891121424064</c:v>
                </c:pt>
                <c:pt idx="1">
                  <c:v>0.48525559963710518</c:v>
                </c:pt>
                <c:pt idx="2">
                  <c:v>0.4873389601656859</c:v>
                </c:pt>
                <c:pt idx="3">
                  <c:v>0.48994316082641182</c:v>
                </c:pt>
                <c:pt idx="4">
                  <c:v>0.49319841165231931</c:v>
                </c:pt>
                <c:pt idx="5">
                  <c:v>0.49726747518470343</c:v>
                </c:pt>
                <c:pt idx="6">
                  <c:v>0.50235380460018375</c:v>
                </c:pt>
                <c:pt idx="7">
                  <c:v>0.50871171636953416</c:v>
                </c:pt>
                <c:pt idx="8">
                  <c:v>0.51665910608122201</c:v>
                </c:pt>
                <c:pt idx="9">
                  <c:v>0.52659334322083196</c:v>
                </c:pt>
                <c:pt idx="10">
                  <c:v>0.53901113964534431</c:v>
                </c:pt>
                <c:pt idx="11">
                  <c:v>0.55453338517598472</c:v>
                </c:pt>
                <c:pt idx="12">
                  <c:v>0.57393619208928548</c:v>
                </c:pt>
                <c:pt idx="13">
                  <c:v>0.59818970073091127</c:v>
                </c:pt>
                <c:pt idx="14">
                  <c:v>0.62850658653294333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05F8-4B32-8545-C9841042B33C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equation'!$BD$36:$BD$50</c:f>
              <c:numCache>
                <c:formatCode>General</c:formatCode>
                <c:ptCount val="15"/>
                <c:pt idx="0">
                  <c:v>0.58615268884330485</c:v>
                </c:pt>
                <c:pt idx="1">
                  <c:v>0.58781938897995445</c:v>
                </c:pt>
                <c:pt idx="2">
                  <c:v>0.58990276415076637</c:v>
                </c:pt>
                <c:pt idx="3">
                  <c:v>0.59250698311428129</c:v>
                </c:pt>
                <c:pt idx="4">
                  <c:v>0.59576225681867478</c:v>
                </c:pt>
                <c:pt idx="5">
                  <c:v>0.59983134894916679</c:v>
                </c:pt>
                <c:pt idx="6">
                  <c:v>0.60491771411228179</c:v>
                </c:pt>
                <c:pt idx="7">
                  <c:v>0.61127567056617549</c:v>
                </c:pt>
                <c:pt idx="8">
                  <c:v>0.61922311613354264</c:v>
                </c:pt>
                <c:pt idx="9">
                  <c:v>0.62915742309275158</c:v>
                </c:pt>
                <c:pt idx="10">
                  <c:v>0.64157530679176289</c:v>
                </c:pt>
                <c:pt idx="11">
                  <c:v>0.65709766141552683</c:v>
                </c:pt>
                <c:pt idx="12">
                  <c:v>0.67650060469523177</c:v>
                </c:pt>
                <c:pt idx="13">
                  <c:v>0.70075428379486293</c:v>
                </c:pt>
                <c:pt idx="14">
                  <c:v>0.73107138266940197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05F8-4B32-8545-C9841042B33C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equation'!$BE$36:$BE$50</c:f>
              <c:numCache>
                <c:formatCode>General</c:formatCode>
                <c:ptCount val="15"/>
                <c:pt idx="0">
                  <c:v>7.3333333333333348E-2</c:v>
                </c:pt>
                <c:pt idx="1">
                  <c:v>7.5000000000000011E-2</c:v>
                </c:pt>
                <c:pt idx="2">
                  <c:v>7.7083333333333323E-2</c:v>
                </c:pt>
                <c:pt idx="3">
                  <c:v>7.9687499999999994E-2</c:v>
                </c:pt>
                <c:pt idx="4">
                  <c:v>8.2942708333333337E-2</c:v>
                </c:pt>
                <c:pt idx="5">
                  <c:v>8.7011718749999994E-2</c:v>
                </c:pt>
                <c:pt idx="6">
                  <c:v>9.2097981770833337E-2</c:v>
                </c:pt>
                <c:pt idx="7">
                  <c:v>9.8455810546874981E-2</c:v>
                </c:pt>
                <c:pt idx="8">
                  <c:v>0.10640309651692707</c:v>
                </c:pt>
                <c:pt idx="9">
                  <c:v>0.11633720397949217</c:v>
                </c:pt>
                <c:pt idx="10">
                  <c:v>0.12875483830769854</c:v>
                </c:pt>
                <c:pt idx="11">
                  <c:v>0.14427688121795654</c:v>
                </c:pt>
                <c:pt idx="12">
                  <c:v>0.16367943485577896</c:v>
                </c:pt>
                <c:pt idx="13">
                  <c:v>0.18793262690305704</c:v>
                </c:pt>
                <c:pt idx="14">
                  <c:v>0.21824911696215457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05F8-4B32-8545-C9841042B33C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equation'!$BF$36:$BF$50</c:f>
              <c:numCache>
                <c:formatCode>General</c:formatCode>
                <c:ptCount val="15"/>
                <c:pt idx="0">
                  <c:v>9.5887418005661557E-2</c:v>
                </c:pt>
                <c:pt idx="1">
                  <c:v>9.7554084672328234E-2</c:v>
                </c:pt>
                <c:pt idx="2">
                  <c:v>9.963741800566156E-2</c:v>
                </c:pt>
                <c:pt idx="3">
                  <c:v>0.10224158467232822</c:v>
                </c:pt>
                <c:pt idx="4">
                  <c:v>0.10549679300566155</c:v>
                </c:pt>
                <c:pt idx="5">
                  <c:v>0.1095658034223282</c:v>
                </c:pt>
                <c:pt idx="6">
                  <c:v>0.11465206644316153</c:v>
                </c:pt>
                <c:pt idx="7">
                  <c:v>0.1210098952192032</c:v>
                </c:pt>
                <c:pt idx="8">
                  <c:v>0.12895718118925531</c:v>
                </c:pt>
                <c:pt idx="9">
                  <c:v>0.13889128865182035</c:v>
                </c:pt>
                <c:pt idx="10">
                  <c:v>0.15130892298002677</c:v>
                </c:pt>
                <c:pt idx="11">
                  <c:v>0.16683096589028473</c:v>
                </c:pt>
                <c:pt idx="12">
                  <c:v>0.18623351952810718</c:v>
                </c:pt>
                <c:pt idx="13">
                  <c:v>0.21048671157538523</c:v>
                </c:pt>
                <c:pt idx="14">
                  <c:v>0.24080320163448282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05F8-4B32-8545-C9841042B33C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equation'!$BG$36:$BG$50</c:f>
              <c:numCache>
                <c:formatCode>General</c:formatCode>
                <c:ptCount val="15"/>
                <c:pt idx="0">
                  <c:v>0.10152593917374363</c:v>
                </c:pt>
                <c:pt idx="1">
                  <c:v>0.10319260584041028</c:v>
                </c:pt>
                <c:pt idx="2">
                  <c:v>0.10527593917374363</c:v>
                </c:pt>
                <c:pt idx="3">
                  <c:v>0.10788010584041027</c:v>
                </c:pt>
                <c:pt idx="4">
                  <c:v>0.1111353141737436</c:v>
                </c:pt>
                <c:pt idx="5">
                  <c:v>0.11520432459041027</c:v>
                </c:pt>
                <c:pt idx="6">
                  <c:v>0.12029058761124362</c:v>
                </c:pt>
                <c:pt idx="7">
                  <c:v>0.12664841638728527</c:v>
                </c:pt>
                <c:pt idx="8">
                  <c:v>0.13459570235733737</c:v>
                </c:pt>
                <c:pt idx="9">
                  <c:v>0.14452980981990243</c:v>
                </c:pt>
                <c:pt idx="10">
                  <c:v>0.15694744414810882</c:v>
                </c:pt>
                <c:pt idx="11">
                  <c:v>0.17246948705836679</c:v>
                </c:pt>
                <c:pt idx="12">
                  <c:v>0.19187204069618924</c:v>
                </c:pt>
                <c:pt idx="13">
                  <c:v>0.21612523274346729</c:v>
                </c:pt>
                <c:pt idx="14">
                  <c:v>0.24644172280256482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05F8-4B32-8545-C9841042B33C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equation'!$BH$36:$BH$50</c:f>
              <c:numCache>
                <c:formatCode>General</c:formatCode>
                <c:ptCount val="15"/>
                <c:pt idx="0">
                  <c:v>0.1085740906338462</c:v>
                </c:pt>
                <c:pt idx="1">
                  <c:v>0.11024075730051287</c:v>
                </c:pt>
                <c:pt idx="2">
                  <c:v>0.11232409063384619</c:v>
                </c:pt>
                <c:pt idx="3">
                  <c:v>0.11492825730051283</c:v>
                </c:pt>
                <c:pt idx="4">
                  <c:v>0.11818346563384617</c:v>
                </c:pt>
                <c:pt idx="5">
                  <c:v>0.12225247605051283</c:v>
                </c:pt>
                <c:pt idx="6">
                  <c:v>0.12733873907134616</c:v>
                </c:pt>
                <c:pt idx="7">
                  <c:v>0.13369656784738781</c:v>
                </c:pt>
                <c:pt idx="8">
                  <c:v>0.14164385381743994</c:v>
                </c:pt>
                <c:pt idx="9">
                  <c:v>0.15157796128000497</c:v>
                </c:pt>
                <c:pt idx="10">
                  <c:v>0.16399559560821139</c:v>
                </c:pt>
                <c:pt idx="11">
                  <c:v>0.17951763851846936</c:v>
                </c:pt>
                <c:pt idx="12">
                  <c:v>0.19892019215629178</c:v>
                </c:pt>
                <c:pt idx="13">
                  <c:v>0.22317338420356989</c:v>
                </c:pt>
                <c:pt idx="14">
                  <c:v>0.25348987426266745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05F8-4B32-8545-C9841042B33C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equation'!$BI$36:$BI$50</c:f>
              <c:numCache>
                <c:formatCode>General</c:formatCode>
                <c:ptCount val="15"/>
                <c:pt idx="0">
                  <c:v>0.11738427995897438</c:v>
                </c:pt>
                <c:pt idx="1">
                  <c:v>0.11905094662564106</c:v>
                </c:pt>
                <c:pt idx="2">
                  <c:v>0.12113427995897438</c:v>
                </c:pt>
                <c:pt idx="3">
                  <c:v>0.12373844662564105</c:v>
                </c:pt>
                <c:pt idx="4">
                  <c:v>0.12699365495897438</c:v>
                </c:pt>
                <c:pt idx="5">
                  <c:v>0.13106266537564104</c:v>
                </c:pt>
                <c:pt idx="6">
                  <c:v>0.13614892839647438</c:v>
                </c:pt>
                <c:pt idx="7">
                  <c:v>0.14250675717251604</c:v>
                </c:pt>
                <c:pt idx="8">
                  <c:v>0.15045404314256813</c:v>
                </c:pt>
                <c:pt idx="9">
                  <c:v>0.1603881506051332</c:v>
                </c:pt>
                <c:pt idx="10">
                  <c:v>0.17280578493333956</c:v>
                </c:pt>
                <c:pt idx="11">
                  <c:v>0.18832782784359758</c:v>
                </c:pt>
                <c:pt idx="12">
                  <c:v>0.20773038148141998</c:v>
                </c:pt>
                <c:pt idx="13">
                  <c:v>0.23198357352869808</c:v>
                </c:pt>
                <c:pt idx="14">
                  <c:v>0.26230006358779567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05F8-4B32-8545-C9841042B33C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equation'!$BJ$36:$BJ$50</c:f>
              <c:numCache>
                <c:formatCode>General</c:formatCode>
                <c:ptCount val="15"/>
                <c:pt idx="0">
                  <c:v>0.12839701661538466</c:v>
                </c:pt>
                <c:pt idx="1">
                  <c:v>0.13006368328205134</c:v>
                </c:pt>
                <c:pt idx="2">
                  <c:v>0.13214701661538467</c:v>
                </c:pt>
                <c:pt idx="3">
                  <c:v>0.13475118328205135</c:v>
                </c:pt>
                <c:pt idx="4">
                  <c:v>0.13800639161538464</c:v>
                </c:pt>
                <c:pt idx="5">
                  <c:v>0.1420754020320513</c:v>
                </c:pt>
                <c:pt idx="6">
                  <c:v>0.14716166505288464</c:v>
                </c:pt>
                <c:pt idx="7">
                  <c:v>0.15351949382892632</c:v>
                </c:pt>
                <c:pt idx="8">
                  <c:v>0.16146677979897839</c:v>
                </c:pt>
                <c:pt idx="9">
                  <c:v>0.17140088726154346</c:v>
                </c:pt>
                <c:pt idx="10">
                  <c:v>0.18381852158974984</c:v>
                </c:pt>
                <c:pt idx="11">
                  <c:v>0.19934056450000784</c:v>
                </c:pt>
                <c:pt idx="12">
                  <c:v>0.21874311813783026</c:v>
                </c:pt>
                <c:pt idx="13">
                  <c:v>0.24299631018510831</c:v>
                </c:pt>
                <c:pt idx="14">
                  <c:v>0.2733128002442059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05F8-4B32-8545-C9841042B33C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equation'!$BK$36:$BK$50</c:f>
              <c:numCache>
                <c:formatCode>General</c:formatCode>
                <c:ptCount val="15"/>
                <c:pt idx="0">
                  <c:v>0.1421629374358975</c:v>
                </c:pt>
                <c:pt idx="1">
                  <c:v>0.14382960410256415</c:v>
                </c:pt>
                <c:pt idx="2">
                  <c:v>0.14591293743589751</c:v>
                </c:pt>
                <c:pt idx="3">
                  <c:v>0.14851710410256416</c:v>
                </c:pt>
                <c:pt idx="4">
                  <c:v>0.15177231243589745</c:v>
                </c:pt>
                <c:pt idx="5">
                  <c:v>0.15584132285256411</c:v>
                </c:pt>
                <c:pt idx="6">
                  <c:v>0.16092758587339748</c:v>
                </c:pt>
                <c:pt idx="7">
                  <c:v>0.16728541464943913</c:v>
                </c:pt>
                <c:pt idx="8">
                  <c:v>0.17523270061949123</c:v>
                </c:pt>
                <c:pt idx="9">
                  <c:v>0.18516680808205632</c:v>
                </c:pt>
                <c:pt idx="10">
                  <c:v>0.19758444241026266</c:v>
                </c:pt>
                <c:pt idx="11">
                  <c:v>0.21310648532052071</c:v>
                </c:pt>
                <c:pt idx="12">
                  <c:v>0.23250903895834313</c:v>
                </c:pt>
                <c:pt idx="13">
                  <c:v>0.25676223100562112</c:v>
                </c:pt>
                <c:pt idx="14">
                  <c:v>0.28707872106471871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05F8-4B32-8545-C9841042B33C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equation'!$BL$36:$BL$50</c:f>
              <c:numCache>
                <c:formatCode>General</c:formatCode>
                <c:ptCount val="15"/>
                <c:pt idx="0">
                  <c:v>0.1593703384615385</c:v>
                </c:pt>
                <c:pt idx="1">
                  <c:v>0.16103700512820518</c:v>
                </c:pt>
                <c:pt idx="2">
                  <c:v>0.16312033846153853</c:v>
                </c:pt>
                <c:pt idx="3">
                  <c:v>0.16572450512820519</c:v>
                </c:pt>
                <c:pt idx="4">
                  <c:v>0.16897971346153851</c:v>
                </c:pt>
                <c:pt idx="5">
                  <c:v>0.17304872387820516</c:v>
                </c:pt>
                <c:pt idx="6">
                  <c:v>0.17813498689903851</c:v>
                </c:pt>
                <c:pt idx="7">
                  <c:v>0.18449281567508016</c:v>
                </c:pt>
                <c:pt idx="8">
                  <c:v>0.19244010164513223</c:v>
                </c:pt>
                <c:pt idx="9">
                  <c:v>0.20237420910769729</c:v>
                </c:pt>
                <c:pt idx="10">
                  <c:v>0.21479184343590374</c:v>
                </c:pt>
                <c:pt idx="11">
                  <c:v>0.23031388634616168</c:v>
                </c:pt>
                <c:pt idx="12">
                  <c:v>0.2497164399839841</c:v>
                </c:pt>
                <c:pt idx="13">
                  <c:v>0.27396963203126218</c:v>
                </c:pt>
                <c:pt idx="14">
                  <c:v>0.30428612209035977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05F8-4B32-8545-C9841042B33C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equation'!$BM$36:$BM$50</c:f>
              <c:numCache>
                <c:formatCode>General</c:formatCode>
                <c:ptCount val="15"/>
                <c:pt idx="0">
                  <c:v>0.18087958974358981</c:v>
                </c:pt>
                <c:pt idx="1">
                  <c:v>0.18254625641025646</c:v>
                </c:pt>
                <c:pt idx="2">
                  <c:v>0.18462958974358981</c:v>
                </c:pt>
                <c:pt idx="3">
                  <c:v>0.18723375641025647</c:v>
                </c:pt>
                <c:pt idx="4">
                  <c:v>0.19048896474358981</c:v>
                </c:pt>
                <c:pt idx="5">
                  <c:v>0.19455797516025641</c:v>
                </c:pt>
                <c:pt idx="6">
                  <c:v>0.19964423818108978</c:v>
                </c:pt>
                <c:pt idx="7">
                  <c:v>0.20600206695713144</c:v>
                </c:pt>
                <c:pt idx="8">
                  <c:v>0.21394935292718353</c:v>
                </c:pt>
                <c:pt idx="9">
                  <c:v>0.2238834603897486</c:v>
                </c:pt>
                <c:pt idx="10">
                  <c:v>0.23630109471795499</c:v>
                </c:pt>
                <c:pt idx="11">
                  <c:v>0.25182313762821296</c:v>
                </c:pt>
                <c:pt idx="12">
                  <c:v>0.27122569126603541</c:v>
                </c:pt>
                <c:pt idx="13">
                  <c:v>0.29547888331331346</c:v>
                </c:pt>
                <c:pt idx="14">
                  <c:v>0.3257953733724111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05F8-4B32-8545-C9841042B33C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equation'!$BN$36:$BN$50</c:f>
              <c:numCache>
                <c:formatCode>General</c:formatCode>
                <c:ptCount val="15"/>
                <c:pt idx="0">
                  <c:v>0.20776615384615388</c:v>
                </c:pt>
                <c:pt idx="1">
                  <c:v>0.20943282051282058</c:v>
                </c:pt>
                <c:pt idx="2">
                  <c:v>0.21151615384615391</c:v>
                </c:pt>
                <c:pt idx="3">
                  <c:v>0.21412032051282059</c:v>
                </c:pt>
                <c:pt idx="4">
                  <c:v>0.21737552884615391</c:v>
                </c:pt>
                <c:pt idx="5">
                  <c:v>0.22144453926282057</c:v>
                </c:pt>
                <c:pt idx="6">
                  <c:v>0.22653080228365391</c:v>
                </c:pt>
                <c:pt idx="7">
                  <c:v>0.23288863105969554</c:v>
                </c:pt>
                <c:pt idx="8">
                  <c:v>0.24083591702974763</c:v>
                </c:pt>
                <c:pt idx="9">
                  <c:v>0.25077002449231267</c:v>
                </c:pt>
                <c:pt idx="10">
                  <c:v>0.26318765882051909</c:v>
                </c:pt>
                <c:pt idx="11">
                  <c:v>0.27870970173077703</c:v>
                </c:pt>
                <c:pt idx="12">
                  <c:v>0.29811225536859948</c:v>
                </c:pt>
                <c:pt idx="13">
                  <c:v>0.32236544741587764</c:v>
                </c:pt>
                <c:pt idx="14">
                  <c:v>0.35268193747497512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05F8-4B32-8545-C9841042B33C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equation'!$BO$36:$BO$50</c:f>
              <c:numCache>
                <c:formatCode>General</c:formatCode>
                <c:ptCount val="15"/>
                <c:pt idx="0">
                  <c:v>0.24137435897435905</c:v>
                </c:pt>
                <c:pt idx="1">
                  <c:v>0.24304102564102575</c:v>
                </c:pt>
                <c:pt idx="2">
                  <c:v>0.24512435897435905</c:v>
                </c:pt>
                <c:pt idx="3">
                  <c:v>0.24772852564102571</c:v>
                </c:pt>
                <c:pt idx="4">
                  <c:v>0.25098373397435902</c:v>
                </c:pt>
                <c:pt idx="5">
                  <c:v>0.25505274439102571</c:v>
                </c:pt>
                <c:pt idx="6">
                  <c:v>0.26013900741185908</c:v>
                </c:pt>
                <c:pt idx="7">
                  <c:v>0.26649683618790071</c:v>
                </c:pt>
                <c:pt idx="8">
                  <c:v>0.27444412215795277</c:v>
                </c:pt>
                <c:pt idx="9">
                  <c:v>0.28437822962051784</c:v>
                </c:pt>
                <c:pt idx="10">
                  <c:v>0.2967958639487242</c:v>
                </c:pt>
                <c:pt idx="11">
                  <c:v>0.31231790685898225</c:v>
                </c:pt>
                <c:pt idx="12">
                  <c:v>0.3317204604968047</c:v>
                </c:pt>
                <c:pt idx="13">
                  <c:v>0.3559736525440827</c:v>
                </c:pt>
                <c:pt idx="14">
                  <c:v>0.38629014260318029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05F8-4B32-8545-C9841042B33C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equation'!$BP$36:$BP$50</c:f>
              <c:numCache>
                <c:formatCode>General</c:formatCode>
                <c:ptCount val="15"/>
                <c:pt idx="0">
                  <c:v>0.28338461538461546</c:v>
                </c:pt>
                <c:pt idx="1">
                  <c:v>0.28505128205128211</c:v>
                </c:pt>
                <c:pt idx="2">
                  <c:v>0.28713461538461543</c:v>
                </c:pt>
                <c:pt idx="3">
                  <c:v>0.28973878205128217</c:v>
                </c:pt>
                <c:pt idx="4">
                  <c:v>0.29299399038461543</c:v>
                </c:pt>
                <c:pt idx="5">
                  <c:v>0.29706300080128212</c:v>
                </c:pt>
                <c:pt idx="6">
                  <c:v>0.30214926382211549</c:v>
                </c:pt>
                <c:pt idx="7">
                  <c:v>0.30850709259815706</c:v>
                </c:pt>
                <c:pt idx="8">
                  <c:v>0.31645437856820918</c:v>
                </c:pt>
                <c:pt idx="9">
                  <c:v>0.32638848603077425</c:v>
                </c:pt>
                <c:pt idx="10">
                  <c:v>0.33880612035898061</c:v>
                </c:pt>
                <c:pt idx="11">
                  <c:v>0.35432816326923872</c:v>
                </c:pt>
                <c:pt idx="12">
                  <c:v>0.37373071690706106</c:v>
                </c:pt>
                <c:pt idx="13">
                  <c:v>0.39798390895433911</c:v>
                </c:pt>
                <c:pt idx="14">
                  <c:v>0.42830039901343675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05F8-4B32-8545-C9841042B33C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equation'!$BQ$36:$BQ$50</c:f>
              <c:numCache>
                <c:formatCode>General</c:formatCode>
                <c:ptCount val="15"/>
                <c:pt idx="0">
                  <c:v>0.33589743589743587</c:v>
                </c:pt>
                <c:pt idx="1">
                  <c:v>0.33756410256410257</c:v>
                </c:pt>
                <c:pt idx="2">
                  <c:v>0.33964743589743596</c:v>
                </c:pt>
                <c:pt idx="3">
                  <c:v>0.34225160256410259</c:v>
                </c:pt>
                <c:pt idx="4">
                  <c:v>0.34550681089743596</c:v>
                </c:pt>
                <c:pt idx="5">
                  <c:v>0.34957582131410259</c:v>
                </c:pt>
                <c:pt idx="6">
                  <c:v>0.35466208433493596</c:v>
                </c:pt>
                <c:pt idx="7">
                  <c:v>0.36101991311097759</c:v>
                </c:pt>
                <c:pt idx="8">
                  <c:v>0.36896719908102965</c:v>
                </c:pt>
                <c:pt idx="9">
                  <c:v>0.37890130654359472</c:v>
                </c:pt>
                <c:pt idx="10">
                  <c:v>0.39131894087180108</c:v>
                </c:pt>
                <c:pt idx="11">
                  <c:v>0.40684098378205913</c:v>
                </c:pt>
                <c:pt idx="12">
                  <c:v>0.42624353741988147</c:v>
                </c:pt>
                <c:pt idx="13">
                  <c:v>0.45049672946715963</c:v>
                </c:pt>
                <c:pt idx="14">
                  <c:v>0.48081321952625711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05F8-4B32-8545-C9841042B33C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equation'!$BR$36:$BR$50</c:f>
              <c:numCache>
                <c:formatCode>General</c:formatCode>
                <c:ptCount val="15"/>
                <c:pt idx="0">
                  <c:v>0.40153846153846157</c:v>
                </c:pt>
                <c:pt idx="1">
                  <c:v>0.40320512820512822</c:v>
                </c:pt>
                <c:pt idx="2">
                  <c:v>0.4052884615384616</c:v>
                </c:pt>
                <c:pt idx="3">
                  <c:v>0.40789262820512834</c:v>
                </c:pt>
                <c:pt idx="4">
                  <c:v>0.41114783653846165</c:v>
                </c:pt>
                <c:pt idx="5">
                  <c:v>0.41521684695512823</c:v>
                </c:pt>
                <c:pt idx="6">
                  <c:v>0.42030310997596165</c:v>
                </c:pt>
                <c:pt idx="7">
                  <c:v>0.42666093875200334</c:v>
                </c:pt>
                <c:pt idx="8">
                  <c:v>0.4346082247220554</c:v>
                </c:pt>
                <c:pt idx="9">
                  <c:v>0.44454233218462041</c:v>
                </c:pt>
                <c:pt idx="10">
                  <c:v>0.45695996651282672</c:v>
                </c:pt>
                <c:pt idx="11">
                  <c:v>0.47248200942308477</c:v>
                </c:pt>
                <c:pt idx="12">
                  <c:v>0.49188456306090722</c:v>
                </c:pt>
                <c:pt idx="13">
                  <c:v>0.51613775510818527</c:v>
                </c:pt>
                <c:pt idx="14">
                  <c:v>0.54645424516728291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05F8-4B32-8545-C9841042B33C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equation'!$BS$36:$BS$50</c:f>
              <c:numCache>
                <c:formatCode>General</c:formatCode>
                <c:ptCount val="15"/>
                <c:pt idx="0">
                  <c:v>0.48358974358974355</c:v>
                </c:pt>
                <c:pt idx="1">
                  <c:v>0.48525641025641031</c:v>
                </c:pt>
                <c:pt idx="2">
                  <c:v>0.48733974358974358</c:v>
                </c:pt>
                <c:pt idx="3">
                  <c:v>0.48994391025641032</c:v>
                </c:pt>
                <c:pt idx="4">
                  <c:v>0.49319911858974363</c:v>
                </c:pt>
                <c:pt idx="5">
                  <c:v>0.49726812900641032</c:v>
                </c:pt>
                <c:pt idx="6">
                  <c:v>0.50235439202724363</c:v>
                </c:pt>
                <c:pt idx="7">
                  <c:v>0.50871222080328538</c:v>
                </c:pt>
                <c:pt idx="8">
                  <c:v>0.51665950677333738</c:v>
                </c:pt>
                <c:pt idx="9">
                  <c:v>0.52659361423590245</c:v>
                </c:pt>
                <c:pt idx="10">
                  <c:v>0.53901124856410876</c:v>
                </c:pt>
                <c:pt idx="11">
                  <c:v>0.55453329147436681</c:v>
                </c:pt>
                <c:pt idx="12">
                  <c:v>0.5739358451121892</c:v>
                </c:pt>
                <c:pt idx="13">
                  <c:v>0.59818903715946714</c:v>
                </c:pt>
                <c:pt idx="14">
                  <c:v>0.62850552721856479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05F8-4B32-8545-C9841042B33C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'Modifier equation'!$BT$36:$BT$50</c:f>
              <c:numCache>
                <c:formatCode>General</c:formatCode>
                <c:ptCount val="15"/>
                <c:pt idx="0">
                  <c:v>0.58615384615384603</c:v>
                </c:pt>
                <c:pt idx="1">
                  <c:v>0.58782051282051284</c:v>
                </c:pt>
                <c:pt idx="2">
                  <c:v>0.58990384615384617</c:v>
                </c:pt>
                <c:pt idx="3">
                  <c:v>0.59250801282051269</c:v>
                </c:pt>
                <c:pt idx="4">
                  <c:v>0.59576322115384617</c:v>
                </c:pt>
                <c:pt idx="5">
                  <c:v>0.5998322315705128</c:v>
                </c:pt>
                <c:pt idx="6">
                  <c:v>0.60491849459134606</c:v>
                </c:pt>
                <c:pt idx="7">
                  <c:v>0.6112763233673878</c:v>
                </c:pt>
                <c:pt idx="8">
                  <c:v>0.61922360933743992</c:v>
                </c:pt>
                <c:pt idx="9">
                  <c:v>0.62915771680000498</c:v>
                </c:pt>
                <c:pt idx="10">
                  <c:v>0.6415753511282114</c:v>
                </c:pt>
                <c:pt idx="11">
                  <c:v>0.65709739403846934</c:v>
                </c:pt>
                <c:pt idx="12">
                  <c:v>0.67649994767629174</c:v>
                </c:pt>
                <c:pt idx="13">
                  <c:v>0.70075313972356978</c:v>
                </c:pt>
                <c:pt idx="14">
                  <c:v>0.73106962978266732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05F8-4B32-8545-C9841042B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equation'!$AP$69:$BE$69</c:f>
              <c:numCache>
                <c:formatCode>General</c:formatCode>
                <c:ptCount val="16"/>
                <c:pt idx="0">
                  <c:v>7.3333800697982301E-2</c:v>
                </c:pt>
                <c:pt idx="1">
                  <c:v>9.5887813916340048E-2</c:v>
                </c:pt>
                <c:pt idx="2">
                  <c:v>0.10152631722092943</c:v>
                </c:pt>
                <c:pt idx="3">
                  <c:v>0.10857444635166623</c:v>
                </c:pt>
                <c:pt idx="4">
                  <c:v>0.11738460776508723</c:v>
                </c:pt>
                <c:pt idx="5">
                  <c:v>0.12839730953186343</c:v>
                </c:pt>
                <c:pt idx="6">
                  <c:v>0.14216318674033374</c:v>
                </c:pt>
                <c:pt idx="7">
                  <c:v>0.15937053325092157</c:v>
                </c:pt>
                <c:pt idx="8">
                  <c:v>0.18087971638915645</c:v>
                </c:pt>
                <c:pt idx="9">
                  <c:v>0.20776619531194992</c:v>
                </c:pt>
                <c:pt idx="10">
                  <c:v>0.24137429396544183</c:v>
                </c:pt>
                <c:pt idx="11">
                  <c:v>0.28338441728230662</c:v>
                </c:pt>
                <c:pt idx="12">
                  <c:v>0.33589707142838776</c:v>
                </c:pt>
                <c:pt idx="13">
                  <c:v>0.40153788911098892</c:v>
                </c:pt>
                <c:pt idx="14">
                  <c:v>0.48358891121424064</c:v>
                </c:pt>
                <c:pt idx="15">
                  <c:v>0.58615268884330485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7D-4548-8151-14AE7736F1B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equation'!$AP$70:$BE$70</c:f>
              <c:numCache>
                <c:formatCode>General</c:formatCode>
                <c:ptCount val="16"/>
                <c:pt idx="0">
                  <c:v>7.5000442265707123E-2</c:v>
                </c:pt>
                <c:pt idx="1">
                  <c:v>9.75544580599534E-2</c:v>
                </c:pt>
                <c:pt idx="2">
                  <c:v>0.10319296200851494</c:v>
                </c:pt>
                <c:pt idx="3">
                  <c:v>0.11024109194421691</c:v>
                </c:pt>
                <c:pt idx="4">
                  <c:v>0.11905125436384438</c:v>
                </c:pt>
                <c:pt idx="5">
                  <c:v>0.13006395738837864</c:v>
                </c:pt>
                <c:pt idx="6">
                  <c:v>0.14382983616904657</c:v>
                </c:pt>
                <c:pt idx="7">
                  <c:v>0.1610371846448814</c:v>
                </c:pt>
                <c:pt idx="8">
                  <c:v>0.18254637023967502</c:v>
                </c:pt>
                <c:pt idx="9">
                  <c:v>0.20943285223316696</c:v>
                </c:pt>
                <c:pt idx="10">
                  <c:v>0.2430409547250319</c:v>
                </c:pt>
                <c:pt idx="11">
                  <c:v>0.28505108283986302</c:v>
                </c:pt>
                <c:pt idx="12">
                  <c:v>0.33756374298340203</c:v>
                </c:pt>
                <c:pt idx="13">
                  <c:v>0.40320456816282557</c:v>
                </c:pt>
                <c:pt idx="14">
                  <c:v>0.48525559963710518</c:v>
                </c:pt>
                <c:pt idx="15">
                  <c:v>0.58781938897995445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C7D-4548-8151-14AE7736F1B6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equation'!$AP$71:$BE$71</c:f>
              <c:numCache>
                <c:formatCode>General</c:formatCode>
                <c:ptCount val="16"/>
                <c:pt idx="0">
                  <c:v>7.7083744225363154E-2</c:v>
                </c:pt>
                <c:pt idx="1">
                  <c:v>9.9637763239470101E-2</c:v>
                </c:pt>
                <c:pt idx="2">
                  <c:v>0.1052762679929968</c:v>
                </c:pt>
                <c:pt idx="3">
                  <c:v>0.11232439893490526</c:v>
                </c:pt>
                <c:pt idx="4">
                  <c:v>0.1211345626122908</c:v>
                </c:pt>
                <c:pt idx="5">
                  <c:v>0.13214726720902267</c:v>
                </c:pt>
                <c:pt idx="6">
                  <c:v>0.14591314795493757</c:v>
                </c:pt>
                <c:pt idx="7">
                  <c:v>0.16312049888733116</c:v>
                </c:pt>
                <c:pt idx="8">
                  <c:v>0.18462968755282322</c:v>
                </c:pt>
                <c:pt idx="9">
                  <c:v>0.21151617338468823</c:v>
                </c:pt>
                <c:pt idx="10">
                  <c:v>0.24512428067451944</c:v>
                </c:pt>
                <c:pt idx="11">
                  <c:v>0.28713441478680846</c:v>
                </c:pt>
                <c:pt idx="12">
                  <c:v>0.33964708242716984</c:v>
                </c:pt>
                <c:pt idx="13">
                  <c:v>0.40528791697762134</c:v>
                </c:pt>
                <c:pt idx="14">
                  <c:v>0.4873389601656859</c:v>
                </c:pt>
                <c:pt idx="15">
                  <c:v>0.58990276415076637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C7D-4548-8151-14AE7736F1B6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equation'!$AP$72:$BE$72</c:f>
              <c:numCache>
                <c:formatCode>General</c:formatCode>
                <c:ptCount val="16"/>
                <c:pt idx="0">
                  <c:v>7.9687871674933158E-2</c:v>
                </c:pt>
                <c:pt idx="1">
                  <c:v>0.10224189471386595</c:v>
                </c:pt>
                <c:pt idx="2">
                  <c:v>0.10788040047359918</c:v>
                </c:pt>
                <c:pt idx="3">
                  <c:v>0.11492853267326568</c:v>
                </c:pt>
                <c:pt idx="4">
                  <c:v>0.12373869792284882</c:v>
                </c:pt>
                <c:pt idx="5">
                  <c:v>0.13475140448482767</c:v>
                </c:pt>
                <c:pt idx="6">
                  <c:v>0.14851728768730135</c:v>
                </c:pt>
                <c:pt idx="7">
                  <c:v>0.16572464169039339</c:v>
                </c:pt>
                <c:pt idx="8">
                  <c:v>0.18723383419425849</c:v>
                </c:pt>
                <c:pt idx="9">
                  <c:v>0.21412032482408982</c:v>
                </c:pt>
                <c:pt idx="10">
                  <c:v>0.24772843811137893</c:v>
                </c:pt>
                <c:pt idx="11">
                  <c:v>0.28973857972049033</c:v>
                </c:pt>
                <c:pt idx="12">
                  <c:v>0.34225125673187962</c:v>
                </c:pt>
                <c:pt idx="13">
                  <c:v>0.40789210299611606</c:v>
                </c:pt>
                <c:pt idx="14">
                  <c:v>0.48994316082641182</c:v>
                </c:pt>
                <c:pt idx="15">
                  <c:v>0.59250698311428129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C7D-4548-8151-14AE7736F1B6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equation'!$AP$73:$BE$73</c:f>
              <c:numCache>
                <c:formatCode>General</c:formatCode>
                <c:ptCount val="16"/>
                <c:pt idx="0">
                  <c:v>8.2943030986895677E-2</c:v>
                </c:pt>
                <c:pt idx="1">
                  <c:v>0.10549705905686083</c:v>
                </c:pt>
                <c:pt idx="2">
                  <c:v>0.1111355660743521</c:v>
                </c:pt>
                <c:pt idx="3">
                  <c:v>0.1181836998462162</c:v>
                </c:pt>
                <c:pt idx="4">
                  <c:v>0.12699386706104634</c:v>
                </c:pt>
                <c:pt idx="5">
                  <c:v>0.13800657607958397</c:v>
                </c:pt>
                <c:pt idx="6">
                  <c:v>0.15177246235275607</c:v>
                </c:pt>
                <c:pt idx="7">
                  <c:v>0.16897982019422114</c:v>
                </c:pt>
                <c:pt idx="8">
                  <c:v>0.19048901749605254</c:v>
                </c:pt>
                <c:pt idx="9">
                  <c:v>0.2173755141233418</c:v>
                </c:pt>
                <c:pt idx="10">
                  <c:v>0.25098363490745329</c:v>
                </c:pt>
                <c:pt idx="11">
                  <c:v>0.29299378588759256</c:v>
                </c:pt>
                <c:pt idx="12">
                  <c:v>0.34550647461276685</c:v>
                </c:pt>
                <c:pt idx="13">
                  <c:v>0.41114733551923449</c:v>
                </c:pt>
                <c:pt idx="14">
                  <c:v>0.49319841165231931</c:v>
                </c:pt>
                <c:pt idx="15">
                  <c:v>0.59576225681867478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C7D-4548-8151-14AE7736F1B6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equation'!$AP$74:$BE$74</c:f>
              <c:numCache>
                <c:formatCode>General</c:formatCode>
                <c:ptCount val="16"/>
                <c:pt idx="0">
                  <c:v>8.7011980126848826E-2</c:v>
                </c:pt>
                <c:pt idx="1">
                  <c:v>0.10956601448560438</c:v>
                </c:pt>
                <c:pt idx="2">
                  <c:v>0.11520452307529323</c:v>
                </c:pt>
                <c:pt idx="3">
                  <c:v>0.12225265881240437</c:v>
                </c:pt>
                <c:pt idx="4">
                  <c:v>0.13106282848379325</c:v>
                </c:pt>
                <c:pt idx="5">
                  <c:v>0.14207554057302932</c:v>
                </c:pt>
                <c:pt idx="6">
                  <c:v>0.15584143068457448</c:v>
                </c:pt>
                <c:pt idx="7">
                  <c:v>0.17304879332400588</c:v>
                </c:pt>
                <c:pt idx="8">
                  <c:v>0.19455799662329518</c:v>
                </c:pt>
                <c:pt idx="9">
                  <c:v>0.22144450074740679</c:v>
                </c:pt>
                <c:pt idx="10">
                  <c:v>0.25505263090254621</c:v>
                </c:pt>
                <c:pt idx="11">
                  <c:v>0.29706279359647048</c:v>
                </c:pt>
                <c:pt idx="12">
                  <c:v>0.34957549696387585</c:v>
                </c:pt>
                <c:pt idx="13">
                  <c:v>0.41521637617313245</c:v>
                </c:pt>
                <c:pt idx="14">
                  <c:v>0.49726747518470343</c:v>
                </c:pt>
                <c:pt idx="15">
                  <c:v>0.59983134894916679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C7D-4548-8151-14AE7736F1B6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equation'!$AP$75:$BE$75</c:f>
              <c:numCache>
                <c:formatCode>General</c:formatCode>
                <c:ptCount val="16"/>
                <c:pt idx="0">
                  <c:v>9.2098166551790289E-2</c:v>
                </c:pt>
                <c:pt idx="1">
                  <c:v>0.11465220877153381</c:v>
                </c:pt>
                <c:pt idx="2">
                  <c:v>0.1202907193264697</c:v>
                </c:pt>
                <c:pt idx="3">
                  <c:v>0.12733885752013957</c:v>
                </c:pt>
                <c:pt idx="4">
                  <c:v>0.13614903026222691</c:v>
                </c:pt>
                <c:pt idx="5">
                  <c:v>0.14716174618983599</c:v>
                </c:pt>
                <c:pt idx="6">
                  <c:v>0.16092764109934748</c:v>
                </c:pt>
                <c:pt idx="7">
                  <c:v>0.17813500973623675</c:v>
                </c:pt>
                <c:pt idx="8">
                  <c:v>0.19964422053234843</c:v>
                </c:pt>
                <c:pt idx="9">
                  <c:v>0.22653073402748797</c:v>
                </c:pt>
                <c:pt idx="10">
                  <c:v>0.26013887589641232</c:v>
                </c:pt>
                <c:pt idx="11">
                  <c:v>0.3021490532325678</c:v>
                </c:pt>
                <c:pt idx="12">
                  <c:v>0.35466177490276213</c:v>
                </c:pt>
                <c:pt idx="13">
                  <c:v>0.420302676990505</c:v>
                </c:pt>
                <c:pt idx="14">
                  <c:v>0.50235380460018375</c:v>
                </c:pt>
                <c:pt idx="15">
                  <c:v>0.60491771411228179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C7D-4548-8151-14AE7736F1B6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equation'!$AP$76:$BE$76</c:f>
              <c:numCache>
                <c:formatCode>General</c:formatCode>
                <c:ptCount val="16"/>
                <c:pt idx="0">
                  <c:v>9.8455899582967105E-2</c:v>
                </c:pt>
                <c:pt idx="1">
                  <c:v>0.12100995162894562</c:v>
                </c:pt>
                <c:pt idx="2">
                  <c:v>0.12664846464044027</c:v>
                </c:pt>
                <c:pt idx="3">
                  <c:v>0.13369660590480856</c:v>
                </c:pt>
                <c:pt idx="4">
                  <c:v>0.14250678248526896</c:v>
                </c:pt>
                <c:pt idx="5">
                  <c:v>0.15351950321084437</c:v>
                </c:pt>
                <c:pt idx="6">
                  <c:v>0.16728540411781373</c:v>
                </c:pt>
                <c:pt idx="7">
                  <c:v>0.18449278025152538</c:v>
                </c:pt>
                <c:pt idx="8">
                  <c:v>0.20600200041866501</c:v>
                </c:pt>
                <c:pt idx="9">
                  <c:v>0.23288852562758952</c:v>
                </c:pt>
                <c:pt idx="10">
                  <c:v>0.266496682138745</c:v>
                </c:pt>
                <c:pt idx="11">
                  <c:v>0.30850687777768943</c:v>
                </c:pt>
                <c:pt idx="12">
                  <c:v>0.36101962232637003</c:v>
                </c:pt>
                <c:pt idx="13">
                  <c:v>0.42666055301222067</c:v>
                </c:pt>
                <c:pt idx="14">
                  <c:v>0.50871171636953416</c:v>
                </c:pt>
                <c:pt idx="15">
                  <c:v>0.61127567056617549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C7D-4548-8151-14AE7736F1B6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equation'!$AP$77:$BE$77</c:f>
              <c:numCache>
                <c:formatCode>General</c:formatCode>
                <c:ptCount val="16"/>
                <c:pt idx="0">
                  <c:v>0.1064030658719381</c:v>
                </c:pt>
                <c:pt idx="1">
                  <c:v>0.1289571302007104</c:v>
                </c:pt>
                <c:pt idx="2">
                  <c:v>0.13459564628290346</c:v>
                </c:pt>
                <c:pt idx="3">
                  <c:v>0.14164379138564484</c:v>
                </c:pt>
                <c:pt idx="4">
                  <c:v>0.15045397276407155</c:v>
                </c:pt>
                <c:pt idx="5">
                  <c:v>0.16146669948710485</c:v>
                </c:pt>
                <c:pt idx="6">
                  <c:v>0.17523260789089656</c:v>
                </c:pt>
                <c:pt idx="7">
                  <c:v>0.19243999339563614</c:v>
                </c:pt>
                <c:pt idx="8">
                  <c:v>0.21394922527656074</c:v>
                </c:pt>
                <c:pt idx="9">
                  <c:v>0.24083576512771634</c:v>
                </c:pt>
                <c:pt idx="10">
                  <c:v>0.27444393994166089</c:v>
                </c:pt>
                <c:pt idx="11">
                  <c:v>0.31645415845909153</c:v>
                </c:pt>
                <c:pt idx="12">
                  <c:v>0.36896693160587996</c:v>
                </c:pt>
                <c:pt idx="13">
                  <c:v>0.43460789803936523</c:v>
                </c:pt>
                <c:pt idx="14">
                  <c:v>0.51665910608122201</c:v>
                </c:pt>
                <c:pt idx="15">
                  <c:v>0.61922311613354264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C7D-4548-8151-14AE7736F1B6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equation'!$AP$78:$BE$78</c:f>
              <c:numCache>
                <c:formatCode>General</c:formatCode>
                <c:ptCount val="16"/>
                <c:pt idx="0">
                  <c:v>0.11633702373315187</c:v>
                </c:pt>
                <c:pt idx="1">
                  <c:v>0.13889110341541638</c:v>
                </c:pt>
                <c:pt idx="2">
                  <c:v>0.14452962333598246</c:v>
                </c:pt>
                <c:pt idx="3">
                  <c:v>0.15157777323669017</c:v>
                </c:pt>
                <c:pt idx="4">
                  <c:v>0.16038796061257476</c:v>
                </c:pt>
                <c:pt idx="5">
                  <c:v>0.17140069483243042</c:v>
                </c:pt>
                <c:pt idx="6">
                  <c:v>0.18516661260725009</c:v>
                </c:pt>
                <c:pt idx="7">
                  <c:v>0.20237400982577464</c:v>
                </c:pt>
                <c:pt idx="8">
                  <c:v>0.22388325634893036</c:v>
                </c:pt>
                <c:pt idx="9">
                  <c:v>0.25076981450287494</c:v>
                </c:pt>
                <c:pt idx="10">
                  <c:v>0.28437801219530567</c:v>
                </c:pt>
                <c:pt idx="11">
                  <c:v>0.32638825931084414</c:v>
                </c:pt>
                <c:pt idx="12">
                  <c:v>0.3789010682052672</c:v>
                </c:pt>
                <c:pt idx="13">
                  <c:v>0.44454207932329587</c:v>
                </c:pt>
                <c:pt idx="14">
                  <c:v>0.52659334322083196</c:v>
                </c:pt>
                <c:pt idx="15">
                  <c:v>0.62915742309275158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C7D-4548-8151-14AE7736F1B6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equation'!$AP$79:$BE$79</c:f>
              <c:numCache>
                <c:formatCode>General</c:formatCode>
                <c:ptCount val="16"/>
                <c:pt idx="0">
                  <c:v>0.12875447105966906</c:v>
                </c:pt>
                <c:pt idx="1">
                  <c:v>0.15130856993379879</c:v>
                </c:pt>
                <c:pt idx="2">
                  <c:v>0.15694709465233123</c:v>
                </c:pt>
                <c:pt idx="3">
                  <c:v>0.1639952505504968</c:v>
                </c:pt>
                <c:pt idx="4">
                  <c:v>0.17280544542320375</c:v>
                </c:pt>
                <c:pt idx="5">
                  <c:v>0.18381818901408736</c:v>
                </c:pt>
                <c:pt idx="6">
                  <c:v>0.19758411850269197</c:v>
                </c:pt>
                <c:pt idx="7">
                  <c:v>0.21479153036344767</c:v>
                </c:pt>
                <c:pt idx="8">
                  <c:v>0.23630079518939237</c:v>
                </c:pt>
                <c:pt idx="9">
                  <c:v>0.2631873762218232</c:v>
                </c:pt>
                <c:pt idx="10">
                  <c:v>0.2967956025123617</c:v>
                </c:pt>
                <c:pt idx="11">
                  <c:v>0.33880588537553491</c:v>
                </c:pt>
                <c:pt idx="12">
                  <c:v>0.39131873895450137</c:v>
                </c:pt>
                <c:pt idx="13">
                  <c:v>0.45695980592820928</c:v>
                </c:pt>
                <c:pt idx="14">
                  <c:v>0.53901113964534431</c:v>
                </c:pt>
                <c:pt idx="15">
                  <c:v>0.64157530679176289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C7D-4548-8151-14AE7736F1B6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equation'!$AP$80:$BE$80</c:f>
              <c:numCache>
                <c:formatCode>General</c:formatCode>
                <c:ptCount val="16"/>
                <c:pt idx="0">
                  <c:v>0.14427628021781555</c:v>
                </c:pt>
                <c:pt idx="1">
                  <c:v>0.16683040308177685</c:v>
                </c:pt>
                <c:pt idx="2">
                  <c:v>0.1724689337977672</c:v>
                </c:pt>
                <c:pt idx="3">
                  <c:v>0.1795170971927551</c:v>
                </c:pt>
                <c:pt idx="4">
                  <c:v>0.18832730143649001</c:v>
                </c:pt>
                <c:pt idx="5">
                  <c:v>0.19934005674115857</c:v>
                </c:pt>
                <c:pt idx="6">
                  <c:v>0.21310600087199438</c:v>
                </c:pt>
                <c:pt idx="7">
                  <c:v>0.23031343103553903</c:v>
                </c:pt>
                <c:pt idx="8">
                  <c:v>0.25182271873996998</c:v>
                </c:pt>
                <c:pt idx="9">
                  <c:v>0.27870932837050855</c:v>
                </c:pt>
                <c:pt idx="10">
                  <c:v>0.31231759040868179</c:v>
                </c:pt>
                <c:pt idx="11">
                  <c:v>0.35432791795639829</c:v>
                </c:pt>
                <c:pt idx="12">
                  <c:v>0.40684082739104394</c:v>
                </c:pt>
                <c:pt idx="13">
                  <c:v>0.4724819641843509</c:v>
                </c:pt>
                <c:pt idx="14">
                  <c:v>0.55453338517598472</c:v>
                </c:pt>
                <c:pt idx="15">
                  <c:v>0.65709766141552683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C7D-4548-8151-14AE7736F1B6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equation'!$AP$81:$BF$81</c:f>
              <c:numCache>
                <c:formatCode>General</c:formatCode>
                <c:ptCount val="17"/>
                <c:pt idx="0">
                  <c:v>0.16367854166549867</c:v>
                </c:pt>
                <c:pt idx="1">
                  <c:v>0.1862326945167494</c:v>
                </c:pt>
                <c:pt idx="2">
                  <c:v>0.19187123272956211</c:v>
                </c:pt>
                <c:pt idx="3">
                  <c:v>0.19891940549557799</c:v>
                </c:pt>
                <c:pt idx="4">
                  <c:v>0.20772962145309781</c:v>
                </c:pt>
                <c:pt idx="5">
                  <c:v>0.21874239139999757</c:v>
                </c:pt>
                <c:pt idx="6">
                  <c:v>0.23250835383362234</c:v>
                </c:pt>
                <c:pt idx="7">
                  <c:v>0.2497158068756532</c:v>
                </c:pt>
                <c:pt idx="8">
                  <c:v>0.27122512317819197</c:v>
                </c:pt>
                <c:pt idx="9">
                  <c:v>0.29811176855636523</c:v>
                </c:pt>
                <c:pt idx="10">
                  <c:v>0.33172007527908187</c:v>
                </c:pt>
                <c:pt idx="11">
                  <c:v>0.37373045868247751</c:v>
                </c:pt>
                <c:pt idx="12">
                  <c:v>0.4262434379367222</c:v>
                </c:pt>
                <c:pt idx="13">
                  <c:v>0.49188466200452802</c:v>
                </c:pt>
                <c:pt idx="14">
                  <c:v>0.57393619208928548</c:v>
                </c:pt>
                <c:pt idx="15">
                  <c:v>0.67650060469523177</c:v>
                </c:pt>
                <c:pt idx="16">
                  <c:v>0.16367943485577896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C7D-4548-8151-14AE7736F1B6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equation'!$AP$82:$BE$82</c:f>
              <c:numCache>
                <c:formatCode>General</c:formatCode>
                <c:ptCount val="16"/>
                <c:pt idx="0">
                  <c:v>0.18793136847510261</c:v>
                </c:pt>
                <c:pt idx="1">
                  <c:v>0.21048555881046513</c:v>
                </c:pt>
                <c:pt idx="2">
                  <c:v>0.21612410639430579</c:v>
                </c:pt>
                <c:pt idx="3">
                  <c:v>0.22317229087410659</c:v>
                </c:pt>
                <c:pt idx="4">
                  <c:v>0.23198252147385762</c:v>
                </c:pt>
                <c:pt idx="5">
                  <c:v>0.24299530972354633</c:v>
                </c:pt>
                <c:pt idx="6">
                  <c:v>0.25676129503565726</c:v>
                </c:pt>
                <c:pt idx="7">
                  <c:v>0.27396877667579594</c:v>
                </c:pt>
                <c:pt idx="8">
                  <c:v>0.2954781287259694</c:v>
                </c:pt>
                <c:pt idx="9">
                  <c:v>0.32236481878868606</c:v>
                </c:pt>
                <c:pt idx="10">
                  <c:v>0.35597318136708189</c:v>
                </c:pt>
                <c:pt idx="11">
                  <c:v>0.39798363459007657</c:v>
                </c:pt>
                <c:pt idx="12">
                  <c:v>0.45049670111882012</c:v>
                </c:pt>
                <c:pt idx="13">
                  <c:v>0.51613803427974947</c:v>
                </c:pt>
                <c:pt idx="14">
                  <c:v>0.59818970073091127</c:v>
                </c:pt>
                <c:pt idx="15">
                  <c:v>0.70075428379486293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C7D-4548-8151-14AE7736F1B6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equation'!$AP$83:$BE$83</c:f>
              <c:numCache>
                <c:formatCode>General</c:formatCode>
                <c:ptCount val="16"/>
                <c:pt idx="0">
                  <c:v>0.2182474019871074</c:v>
                </c:pt>
                <c:pt idx="1">
                  <c:v>0.24080163917760974</c:v>
                </c:pt>
                <c:pt idx="2">
                  <c:v>0.24644019847523535</c:v>
                </c:pt>
                <c:pt idx="3">
                  <c:v>0.25348839759726732</c:v>
                </c:pt>
                <c:pt idx="4">
                  <c:v>0.26229864649980733</c:v>
                </c:pt>
                <c:pt idx="5">
                  <c:v>0.27331145762798226</c:v>
                </c:pt>
                <c:pt idx="6">
                  <c:v>0.28707747153820096</c:v>
                </c:pt>
                <c:pt idx="7">
                  <c:v>0.30428498892597439</c:v>
                </c:pt>
                <c:pt idx="8">
                  <c:v>0.32579438566069113</c:v>
                </c:pt>
                <c:pt idx="9">
                  <c:v>0.35268113157908709</c:v>
                </c:pt>
                <c:pt idx="10">
                  <c:v>0.38628956397708192</c:v>
                </c:pt>
                <c:pt idx="11">
                  <c:v>0.42830010447457545</c:v>
                </c:pt>
                <c:pt idx="12">
                  <c:v>0.48081328009644242</c:v>
                </c:pt>
                <c:pt idx="13">
                  <c:v>0.54645474962377616</c:v>
                </c:pt>
                <c:pt idx="14">
                  <c:v>0.62850658653294333</c:v>
                </c:pt>
                <c:pt idx="15">
                  <c:v>0.73107138266940197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C7D-4548-8151-14AE7736F1B6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equation'!$BF$69:$BU$69</c:f>
              <c:numCache>
                <c:formatCode>General</c:formatCode>
                <c:ptCount val="16"/>
                <c:pt idx="0">
                  <c:v>7.3333333333333348E-2</c:v>
                </c:pt>
                <c:pt idx="1">
                  <c:v>9.5887418005661557E-2</c:v>
                </c:pt>
                <c:pt idx="2">
                  <c:v>0.10152593917374363</c:v>
                </c:pt>
                <c:pt idx="3">
                  <c:v>0.1085740906338462</c:v>
                </c:pt>
                <c:pt idx="4">
                  <c:v>0.11738427995897438</c:v>
                </c:pt>
                <c:pt idx="5">
                  <c:v>0.12839701661538466</c:v>
                </c:pt>
                <c:pt idx="6">
                  <c:v>0.1421629374358975</c:v>
                </c:pt>
                <c:pt idx="7">
                  <c:v>0.1593703384615385</c:v>
                </c:pt>
                <c:pt idx="8">
                  <c:v>0.18087958974358981</c:v>
                </c:pt>
                <c:pt idx="9">
                  <c:v>0.20776615384615388</c:v>
                </c:pt>
                <c:pt idx="10">
                  <c:v>0.24137435897435905</c:v>
                </c:pt>
                <c:pt idx="11">
                  <c:v>0.28338461538461546</c:v>
                </c:pt>
                <c:pt idx="12">
                  <c:v>0.33589743589743587</c:v>
                </c:pt>
                <c:pt idx="13">
                  <c:v>0.40153846153846157</c:v>
                </c:pt>
                <c:pt idx="14">
                  <c:v>0.48358974358974355</c:v>
                </c:pt>
                <c:pt idx="15">
                  <c:v>0.58615384615384603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FC7D-4548-8151-14AE7736F1B6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equation'!$BF$70:$BU$70</c:f>
              <c:numCache>
                <c:formatCode>General</c:formatCode>
                <c:ptCount val="16"/>
                <c:pt idx="0">
                  <c:v>7.5000000000000011E-2</c:v>
                </c:pt>
                <c:pt idx="1">
                  <c:v>9.7554084672328234E-2</c:v>
                </c:pt>
                <c:pt idx="2">
                  <c:v>0.10319260584041028</c:v>
                </c:pt>
                <c:pt idx="3">
                  <c:v>0.11024075730051287</c:v>
                </c:pt>
                <c:pt idx="4">
                  <c:v>0.11905094662564106</c:v>
                </c:pt>
                <c:pt idx="5">
                  <c:v>0.13006368328205134</c:v>
                </c:pt>
                <c:pt idx="6">
                  <c:v>0.14382960410256415</c:v>
                </c:pt>
                <c:pt idx="7">
                  <c:v>0.16103700512820518</c:v>
                </c:pt>
                <c:pt idx="8">
                  <c:v>0.18254625641025646</c:v>
                </c:pt>
                <c:pt idx="9">
                  <c:v>0.20943282051282058</c:v>
                </c:pt>
                <c:pt idx="10">
                  <c:v>0.24304102564102575</c:v>
                </c:pt>
                <c:pt idx="11">
                  <c:v>0.28505128205128211</c:v>
                </c:pt>
                <c:pt idx="12">
                  <c:v>0.33756410256410257</c:v>
                </c:pt>
                <c:pt idx="13">
                  <c:v>0.40320512820512822</c:v>
                </c:pt>
                <c:pt idx="14">
                  <c:v>0.48525641025641031</c:v>
                </c:pt>
                <c:pt idx="15">
                  <c:v>0.58782051282051284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FC7D-4548-8151-14AE7736F1B6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equation'!$BF$71:$BU$71</c:f>
              <c:numCache>
                <c:formatCode>General</c:formatCode>
                <c:ptCount val="16"/>
                <c:pt idx="0">
                  <c:v>7.7083333333333323E-2</c:v>
                </c:pt>
                <c:pt idx="1">
                  <c:v>9.963741800566156E-2</c:v>
                </c:pt>
                <c:pt idx="2">
                  <c:v>0.10527593917374363</c:v>
                </c:pt>
                <c:pt idx="3">
                  <c:v>0.11232409063384619</c:v>
                </c:pt>
                <c:pt idx="4">
                  <c:v>0.12113427995897438</c:v>
                </c:pt>
                <c:pt idx="5">
                  <c:v>0.13214701661538467</c:v>
                </c:pt>
                <c:pt idx="6">
                  <c:v>0.14591293743589751</c:v>
                </c:pt>
                <c:pt idx="7">
                  <c:v>0.16312033846153853</c:v>
                </c:pt>
                <c:pt idx="8">
                  <c:v>0.18462958974358981</c:v>
                </c:pt>
                <c:pt idx="9">
                  <c:v>0.21151615384615391</c:v>
                </c:pt>
                <c:pt idx="10">
                  <c:v>0.24512435897435905</c:v>
                </c:pt>
                <c:pt idx="11">
                  <c:v>0.28713461538461543</c:v>
                </c:pt>
                <c:pt idx="12">
                  <c:v>0.33964743589743596</c:v>
                </c:pt>
                <c:pt idx="13">
                  <c:v>0.4052884615384616</c:v>
                </c:pt>
                <c:pt idx="14">
                  <c:v>0.48733974358974358</c:v>
                </c:pt>
                <c:pt idx="15">
                  <c:v>0.58990384615384617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FC7D-4548-8151-14AE7736F1B6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equation'!$BF$72:$BU$72</c:f>
              <c:numCache>
                <c:formatCode>General</c:formatCode>
                <c:ptCount val="16"/>
                <c:pt idx="0">
                  <c:v>7.9687499999999994E-2</c:v>
                </c:pt>
                <c:pt idx="1">
                  <c:v>0.10224158467232822</c:v>
                </c:pt>
                <c:pt idx="2">
                  <c:v>0.10788010584041027</c:v>
                </c:pt>
                <c:pt idx="3">
                  <c:v>0.11492825730051283</c:v>
                </c:pt>
                <c:pt idx="4">
                  <c:v>0.12373844662564105</c:v>
                </c:pt>
                <c:pt idx="5">
                  <c:v>0.13475118328205135</c:v>
                </c:pt>
                <c:pt idx="6">
                  <c:v>0.14851710410256416</c:v>
                </c:pt>
                <c:pt idx="7">
                  <c:v>0.16572450512820519</c:v>
                </c:pt>
                <c:pt idx="8">
                  <c:v>0.18723375641025647</c:v>
                </c:pt>
                <c:pt idx="9">
                  <c:v>0.21412032051282059</c:v>
                </c:pt>
                <c:pt idx="10">
                  <c:v>0.24772852564102571</c:v>
                </c:pt>
                <c:pt idx="11">
                  <c:v>0.28973878205128217</c:v>
                </c:pt>
                <c:pt idx="12">
                  <c:v>0.34225160256410259</c:v>
                </c:pt>
                <c:pt idx="13">
                  <c:v>0.40789262820512834</c:v>
                </c:pt>
                <c:pt idx="14">
                  <c:v>0.48994391025641032</c:v>
                </c:pt>
                <c:pt idx="15">
                  <c:v>0.59250801282051269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FC7D-4548-8151-14AE7736F1B6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equation'!$BF$73:$BU$73</c:f>
              <c:numCache>
                <c:formatCode>General</c:formatCode>
                <c:ptCount val="16"/>
                <c:pt idx="0">
                  <c:v>8.2942708333333337E-2</c:v>
                </c:pt>
                <c:pt idx="1">
                  <c:v>0.10549679300566155</c:v>
                </c:pt>
                <c:pt idx="2">
                  <c:v>0.1111353141737436</c:v>
                </c:pt>
                <c:pt idx="3">
                  <c:v>0.11818346563384617</c:v>
                </c:pt>
                <c:pt idx="4">
                  <c:v>0.12699365495897438</c:v>
                </c:pt>
                <c:pt idx="5">
                  <c:v>0.13800639161538464</c:v>
                </c:pt>
                <c:pt idx="6">
                  <c:v>0.15177231243589745</c:v>
                </c:pt>
                <c:pt idx="7">
                  <c:v>0.16897971346153851</c:v>
                </c:pt>
                <c:pt idx="8">
                  <c:v>0.19048896474358981</c:v>
                </c:pt>
                <c:pt idx="9">
                  <c:v>0.21737552884615391</c:v>
                </c:pt>
                <c:pt idx="10">
                  <c:v>0.25098373397435902</c:v>
                </c:pt>
                <c:pt idx="11">
                  <c:v>0.29299399038461543</c:v>
                </c:pt>
                <c:pt idx="12">
                  <c:v>0.34550681089743596</c:v>
                </c:pt>
                <c:pt idx="13">
                  <c:v>0.41114783653846165</c:v>
                </c:pt>
                <c:pt idx="14">
                  <c:v>0.49319911858974363</c:v>
                </c:pt>
                <c:pt idx="15">
                  <c:v>0.59576322115384617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FC7D-4548-8151-14AE7736F1B6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equation'!$BF$74:$BU$74</c:f>
              <c:numCache>
                <c:formatCode>General</c:formatCode>
                <c:ptCount val="16"/>
                <c:pt idx="0">
                  <c:v>8.7011718749999994E-2</c:v>
                </c:pt>
                <c:pt idx="1">
                  <c:v>0.1095658034223282</c:v>
                </c:pt>
                <c:pt idx="2">
                  <c:v>0.11520432459041027</c:v>
                </c:pt>
                <c:pt idx="3">
                  <c:v>0.12225247605051283</c:v>
                </c:pt>
                <c:pt idx="4">
                  <c:v>0.13106266537564104</c:v>
                </c:pt>
                <c:pt idx="5">
                  <c:v>0.1420754020320513</c:v>
                </c:pt>
                <c:pt idx="6">
                  <c:v>0.15584132285256411</c:v>
                </c:pt>
                <c:pt idx="7">
                  <c:v>0.17304872387820516</c:v>
                </c:pt>
                <c:pt idx="8">
                  <c:v>0.19455797516025641</c:v>
                </c:pt>
                <c:pt idx="9">
                  <c:v>0.22144453926282057</c:v>
                </c:pt>
                <c:pt idx="10">
                  <c:v>0.25505274439102571</c:v>
                </c:pt>
                <c:pt idx="11">
                  <c:v>0.29706300080128212</c:v>
                </c:pt>
                <c:pt idx="12">
                  <c:v>0.34957582131410259</c:v>
                </c:pt>
                <c:pt idx="13">
                  <c:v>0.41521684695512823</c:v>
                </c:pt>
                <c:pt idx="14">
                  <c:v>0.49726812900641032</c:v>
                </c:pt>
                <c:pt idx="15">
                  <c:v>0.5998322315705128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FC7D-4548-8151-14AE7736F1B6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equation'!$BF$75:$BU$75</c:f>
              <c:numCache>
                <c:formatCode>General</c:formatCode>
                <c:ptCount val="16"/>
                <c:pt idx="0">
                  <c:v>9.2097981770833337E-2</c:v>
                </c:pt>
                <c:pt idx="1">
                  <c:v>0.11465206644316153</c:v>
                </c:pt>
                <c:pt idx="2">
                  <c:v>0.12029058761124362</c:v>
                </c:pt>
                <c:pt idx="3">
                  <c:v>0.12733873907134616</c:v>
                </c:pt>
                <c:pt idx="4">
                  <c:v>0.13614892839647438</c:v>
                </c:pt>
                <c:pt idx="5">
                  <c:v>0.14716166505288464</c:v>
                </c:pt>
                <c:pt idx="6">
                  <c:v>0.16092758587339748</c:v>
                </c:pt>
                <c:pt idx="7">
                  <c:v>0.17813498689903851</c:v>
                </c:pt>
                <c:pt idx="8">
                  <c:v>0.19964423818108978</c:v>
                </c:pt>
                <c:pt idx="9">
                  <c:v>0.22653080228365391</c:v>
                </c:pt>
                <c:pt idx="10">
                  <c:v>0.26013900741185908</c:v>
                </c:pt>
                <c:pt idx="11">
                  <c:v>0.30214926382211549</c:v>
                </c:pt>
                <c:pt idx="12">
                  <c:v>0.35466208433493596</c:v>
                </c:pt>
                <c:pt idx="13">
                  <c:v>0.42030310997596165</c:v>
                </c:pt>
                <c:pt idx="14">
                  <c:v>0.50235439202724363</c:v>
                </c:pt>
                <c:pt idx="15">
                  <c:v>0.60491849459134606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FC7D-4548-8151-14AE7736F1B6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equation'!$BF$76:$BU$76</c:f>
              <c:numCache>
                <c:formatCode>General</c:formatCode>
                <c:ptCount val="16"/>
                <c:pt idx="0">
                  <c:v>9.8455810546874981E-2</c:v>
                </c:pt>
                <c:pt idx="1">
                  <c:v>0.1210098952192032</c:v>
                </c:pt>
                <c:pt idx="2">
                  <c:v>0.12664841638728527</c:v>
                </c:pt>
                <c:pt idx="3">
                  <c:v>0.13369656784738781</c:v>
                </c:pt>
                <c:pt idx="4">
                  <c:v>0.14250675717251604</c:v>
                </c:pt>
                <c:pt idx="5">
                  <c:v>0.15351949382892632</c:v>
                </c:pt>
                <c:pt idx="6">
                  <c:v>0.16728541464943913</c:v>
                </c:pt>
                <c:pt idx="7">
                  <c:v>0.18449281567508016</c:v>
                </c:pt>
                <c:pt idx="8">
                  <c:v>0.20600206695713144</c:v>
                </c:pt>
                <c:pt idx="9">
                  <c:v>0.23288863105969554</c:v>
                </c:pt>
                <c:pt idx="10">
                  <c:v>0.26649683618790071</c:v>
                </c:pt>
                <c:pt idx="11">
                  <c:v>0.30850709259815706</c:v>
                </c:pt>
                <c:pt idx="12">
                  <c:v>0.36101991311097759</c:v>
                </c:pt>
                <c:pt idx="13">
                  <c:v>0.42666093875200334</c:v>
                </c:pt>
                <c:pt idx="14">
                  <c:v>0.50871222080328538</c:v>
                </c:pt>
                <c:pt idx="15">
                  <c:v>0.6112763233673878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FC7D-4548-8151-14AE7736F1B6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equation'!$BF$77:$BU$77</c:f>
              <c:numCache>
                <c:formatCode>General</c:formatCode>
                <c:ptCount val="16"/>
                <c:pt idx="0">
                  <c:v>0.10640309651692707</c:v>
                </c:pt>
                <c:pt idx="1">
                  <c:v>0.12895718118925531</c:v>
                </c:pt>
                <c:pt idx="2">
                  <c:v>0.13459570235733737</c:v>
                </c:pt>
                <c:pt idx="3">
                  <c:v>0.14164385381743994</c:v>
                </c:pt>
                <c:pt idx="4">
                  <c:v>0.15045404314256813</c:v>
                </c:pt>
                <c:pt idx="5">
                  <c:v>0.16146677979897839</c:v>
                </c:pt>
                <c:pt idx="6">
                  <c:v>0.17523270061949123</c:v>
                </c:pt>
                <c:pt idx="7">
                  <c:v>0.19244010164513223</c:v>
                </c:pt>
                <c:pt idx="8">
                  <c:v>0.21394935292718353</c:v>
                </c:pt>
                <c:pt idx="9">
                  <c:v>0.24083591702974763</c:v>
                </c:pt>
                <c:pt idx="10">
                  <c:v>0.27444412215795277</c:v>
                </c:pt>
                <c:pt idx="11">
                  <c:v>0.31645437856820918</c:v>
                </c:pt>
                <c:pt idx="12">
                  <c:v>0.36896719908102965</c:v>
                </c:pt>
                <c:pt idx="13">
                  <c:v>0.4346082247220554</c:v>
                </c:pt>
                <c:pt idx="14">
                  <c:v>0.51665950677333738</c:v>
                </c:pt>
                <c:pt idx="15">
                  <c:v>0.61922360933743992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FC7D-4548-8151-14AE7736F1B6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equation'!$BF$78:$BU$78</c:f>
              <c:numCache>
                <c:formatCode>General</c:formatCode>
                <c:ptCount val="16"/>
                <c:pt idx="0">
                  <c:v>0.11633720397949217</c:v>
                </c:pt>
                <c:pt idx="1">
                  <c:v>0.13889128865182035</c:v>
                </c:pt>
                <c:pt idx="2">
                  <c:v>0.14452980981990243</c:v>
                </c:pt>
                <c:pt idx="3">
                  <c:v>0.15157796128000497</c:v>
                </c:pt>
                <c:pt idx="4">
                  <c:v>0.1603881506051332</c:v>
                </c:pt>
                <c:pt idx="5">
                  <c:v>0.17140088726154346</c:v>
                </c:pt>
                <c:pt idx="6">
                  <c:v>0.18516680808205632</c:v>
                </c:pt>
                <c:pt idx="7">
                  <c:v>0.20237420910769729</c:v>
                </c:pt>
                <c:pt idx="8">
                  <c:v>0.2238834603897486</c:v>
                </c:pt>
                <c:pt idx="9">
                  <c:v>0.25077002449231267</c:v>
                </c:pt>
                <c:pt idx="10">
                  <c:v>0.28437822962051784</c:v>
                </c:pt>
                <c:pt idx="11">
                  <c:v>0.32638848603077425</c:v>
                </c:pt>
                <c:pt idx="12">
                  <c:v>0.37890130654359472</c:v>
                </c:pt>
                <c:pt idx="13">
                  <c:v>0.44454233218462041</c:v>
                </c:pt>
                <c:pt idx="14">
                  <c:v>0.52659361423590245</c:v>
                </c:pt>
                <c:pt idx="15">
                  <c:v>0.62915771680000498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FC7D-4548-8151-14AE7736F1B6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equation'!$BF$79:$BU$79</c:f>
              <c:numCache>
                <c:formatCode>General</c:formatCode>
                <c:ptCount val="16"/>
                <c:pt idx="0">
                  <c:v>0.12875483830769854</c:v>
                </c:pt>
                <c:pt idx="1">
                  <c:v>0.15130892298002677</c:v>
                </c:pt>
                <c:pt idx="2">
                  <c:v>0.15694744414810882</c:v>
                </c:pt>
                <c:pt idx="3">
                  <c:v>0.16399559560821139</c:v>
                </c:pt>
                <c:pt idx="4">
                  <c:v>0.17280578493333956</c:v>
                </c:pt>
                <c:pt idx="5">
                  <c:v>0.18381852158974984</c:v>
                </c:pt>
                <c:pt idx="6">
                  <c:v>0.19758444241026266</c:v>
                </c:pt>
                <c:pt idx="7">
                  <c:v>0.21479184343590374</c:v>
                </c:pt>
                <c:pt idx="8">
                  <c:v>0.23630109471795499</c:v>
                </c:pt>
                <c:pt idx="9">
                  <c:v>0.26318765882051909</c:v>
                </c:pt>
                <c:pt idx="10">
                  <c:v>0.2967958639487242</c:v>
                </c:pt>
                <c:pt idx="11">
                  <c:v>0.33880612035898061</c:v>
                </c:pt>
                <c:pt idx="12">
                  <c:v>0.39131894087180108</c:v>
                </c:pt>
                <c:pt idx="13">
                  <c:v>0.45695996651282672</c:v>
                </c:pt>
                <c:pt idx="14">
                  <c:v>0.53901124856410876</c:v>
                </c:pt>
                <c:pt idx="15">
                  <c:v>0.6415753511282114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FC7D-4548-8151-14AE7736F1B6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equation'!$BF$80:$BU$80</c:f>
              <c:numCache>
                <c:formatCode>General</c:formatCode>
                <c:ptCount val="16"/>
                <c:pt idx="0">
                  <c:v>0.14427688121795654</c:v>
                </c:pt>
                <c:pt idx="1">
                  <c:v>0.16683096589028473</c:v>
                </c:pt>
                <c:pt idx="2">
                  <c:v>0.17246948705836679</c:v>
                </c:pt>
                <c:pt idx="3">
                  <c:v>0.17951763851846936</c:v>
                </c:pt>
                <c:pt idx="4">
                  <c:v>0.18832782784359758</c:v>
                </c:pt>
                <c:pt idx="5">
                  <c:v>0.19934056450000784</c:v>
                </c:pt>
                <c:pt idx="6">
                  <c:v>0.21310648532052071</c:v>
                </c:pt>
                <c:pt idx="7">
                  <c:v>0.23031388634616168</c:v>
                </c:pt>
                <c:pt idx="8">
                  <c:v>0.25182313762821296</c:v>
                </c:pt>
                <c:pt idx="9">
                  <c:v>0.27870970173077703</c:v>
                </c:pt>
                <c:pt idx="10">
                  <c:v>0.31231790685898225</c:v>
                </c:pt>
                <c:pt idx="11">
                  <c:v>0.35432816326923872</c:v>
                </c:pt>
                <c:pt idx="12">
                  <c:v>0.40684098378205913</c:v>
                </c:pt>
                <c:pt idx="13">
                  <c:v>0.47248200942308477</c:v>
                </c:pt>
                <c:pt idx="14">
                  <c:v>0.55453329147436681</c:v>
                </c:pt>
                <c:pt idx="15">
                  <c:v>0.65709739403846934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FC7D-4548-8151-14AE7736F1B6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equation'!$BF$81:$BU$81</c:f>
              <c:numCache>
                <c:formatCode>General</c:formatCode>
                <c:ptCount val="16"/>
                <c:pt idx="0">
                  <c:v>0.16367943485577896</c:v>
                </c:pt>
                <c:pt idx="1">
                  <c:v>0.18623351952810718</c:v>
                </c:pt>
                <c:pt idx="2">
                  <c:v>0.19187204069618924</c:v>
                </c:pt>
                <c:pt idx="3">
                  <c:v>0.19892019215629178</c:v>
                </c:pt>
                <c:pt idx="4">
                  <c:v>0.20773038148141998</c:v>
                </c:pt>
                <c:pt idx="5">
                  <c:v>0.21874311813783026</c:v>
                </c:pt>
                <c:pt idx="6">
                  <c:v>0.23250903895834313</c:v>
                </c:pt>
                <c:pt idx="7">
                  <c:v>0.2497164399839841</c:v>
                </c:pt>
                <c:pt idx="8">
                  <c:v>0.27122569126603541</c:v>
                </c:pt>
                <c:pt idx="9">
                  <c:v>0.29811225536859948</c:v>
                </c:pt>
                <c:pt idx="10">
                  <c:v>0.3317204604968047</c:v>
                </c:pt>
                <c:pt idx="11">
                  <c:v>0.37373071690706106</c:v>
                </c:pt>
                <c:pt idx="12">
                  <c:v>0.42624353741988147</c:v>
                </c:pt>
                <c:pt idx="13">
                  <c:v>0.49188456306090722</c:v>
                </c:pt>
                <c:pt idx="14">
                  <c:v>0.5739358451121892</c:v>
                </c:pt>
                <c:pt idx="15">
                  <c:v>0.67649994767629174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FC7D-4548-8151-14AE7736F1B6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equation'!$BF$82:$BU$82</c:f>
              <c:numCache>
                <c:formatCode>General</c:formatCode>
                <c:ptCount val="16"/>
                <c:pt idx="0">
                  <c:v>0.18793262690305704</c:v>
                </c:pt>
                <c:pt idx="1">
                  <c:v>0.21048671157538523</c:v>
                </c:pt>
                <c:pt idx="2">
                  <c:v>0.21612523274346729</c:v>
                </c:pt>
                <c:pt idx="3">
                  <c:v>0.22317338420356989</c:v>
                </c:pt>
                <c:pt idx="4">
                  <c:v>0.23198357352869808</c:v>
                </c:pt>
                <c:pt idx="5">
                  <c:v>0.24299631018510831</c:v>
                </c:pt>
                <c:pt idx="6">
                  <c:v>0.25676223100562112</c:v>
                </c:pt>
                <c:pt idx="7">
                  <c:v>0.27396963203126218</c:v>
                </c:pt>
                <c:pt idx="8">
                  <c:v>0.29547888331331346</c:v>
                </c:pt>
                <c:pt idx="9">
                  <c:v>0.32236544741587764</c:v>
                </c:pt>
                <c:pt idx="10">
                  <c:v>0.3559736525440827</c:v>
                </c:pt>
                <c:pt idx="11">
                  <c:v>0.39798390895433911</c:v>
                </c:pt>
                <c:pt idx="12">
                  <c:v>0.45049672946715963</c:v>
                </c:pt>
                <c:pt idx="13">
                  <c:v>0.51613775510818527</c:v>
                </c:pt>
                <c:pt idx="14">
                  <c:v>0.59818903715946714</c:v>
                </c:pt>
                <c:pt idx="15">
                  <c:v>0.70075313972356978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FC7D-4548-8151-14AE7736F1B6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4.3980465111040035E-2</c:v>
                </c:pt>
                <c:pt idx="2">
                  <c:v>5.4975581388800036E-2</c:v>
                </c:pt>
                <c:pt idx="3">
                  <c:v>6.871947673600004E-2</c:v>
                </c:pt>
                <c:pt idx="4">
                  <c:v>8.589934592000005E-2</c:v>
                </c:pt>
                <c:pt idx="5">
                  <c:v>0.10737418240000006</c:v>
                </c:pt>
                <c:pt idx="6">
                  <c:v>0.13421772800000006</c:v>
                </c:pt>
                <c:pt idx="7">
                  <c:v>0.16777216000000009</c:v>
                </c:pt>
                <c:pt idx="8">
                  <c:v>0.2097152000000001</c:v>
                </c:pt>
                <c:pt idx="9">
                  <c:v>0.2621440000000001</c:v>
                </c:pt>
                <c:pt idx="10">
                  <c:v>0.32768000000000014</c:v>
                </c:pt>
                <c:pt idx="11">
                  <c:v>0.40960000000000013</c:v>
                </c:pt>
                <c:pt idx="12">
                  <c:v>0.51200000000000012</c:v>
                </c:pt>
                <c:pt idx="13">
                  <c:v>0.64000000000000012</c:v>
                </c:pt>
                <c:pt idx="14">
                  <c:v>0.8</c:v>
                </c:pt>
                <c:pt idx="15">
                  <c:v>1</c:v>
                </c:pt>
              </c:numCache>
            </c:numRef>
          </c:xVal>
          <c:yVal>
            <c:numRef>
              <c:f>'Modifier equation'!$BF$83:$BU$83</c:f>
              <c:numCache>
                <c:formatCode>General</c:formatCode>
                <c:ptCount val="16"/>
                <c:pt idx="0">
                  <c:v>0.21824911696215457</c:v>
                </c:pt>
                <c:pt idx="1">
                  <c:v>0.24080320163448282</c:v>
                </c:pt>
                <c:pt idx="2">
                  <c:v>0.24644172280256482</c:v>
                </c:pt>
                <c:pt idx="3">
                  <c:v>0.25348987426266745</c:v>
                </c:pt>
                <c:pt idx="4">
                  <c:v>0.26230006358779567</c:v>
                </c:pt>
                <c:pt idx="5">
                  <c:v>0.2733128002442059</c:v>
                </c:pt>
                <c:pt idx="6">
                  <c:v>0.28707872106471871</c:v>
                </c:pt>
                <c:pt idx="7">
                  <c:v>0.30428612209035977</c:v>
                </c:pt>
                <c:pt idx="8">
                  <c:v>0.3257953733724111</c:v>
                </c:pt>
                <c:pt idx="9">
                  <c:v>0.35268193747497512</c:v>
                </c:pt>
                <c:pt idx="10">
                  <c:v>0.38629014260318029</c:v>
                </c:pt>
                <c:pt idx="11">
                  <c:v>0.42830039901343675</c:v>
                </c:pt>
                <c:pt idx="12">
                  <c:v>0.48081321952625711</c:v>
                </c:pt>
                <c:pt idx="13">
                  <c:v>0.54645424516728291</c:v>
                </c:pt>
                <c:pt idx="14">
                  <c:v>0.62850552721856479</c:v>
                </c:pt>
                <c:pt idx="15">
                  <c:v>0.73106962978266732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FC7D-4548-8151-14AE7736F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Competitive!$X$21:$X$260</c:f>
              <c:numCache>
                <c:formatCode>General</c:formatCode>
                <c:ptCount val="240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  <c:pt idx="15">
                  <c:v>10.42889693766659</c:v>
                </c:pt>
                <c:pt idx="16">
                  <c:v>10.250724030253298</c:v>
                </c:pt>
                <c:pt idx="17">
                  <c:v>10.036390143542041</c:v>
                </c:pt>
                <c:pt idx="18">
                  <c:v>9.7807560710730161</c:v>
                </c:pt>
                <c:pt idx="19">
                  <c:v>9.4789611277220001</c:v>
                </c:pt>
                <c:pt idx="20">
                  <c:v>9.1269353097830876</c:v>
                </c:pt>
                <c:pt idx="21">
                  <c:v>8.7220407884732492</c:v>
                </c:pt>
                <c:pt idx="22">
                  <c:v>8.2637870083975482</c:v>
                </c:pt>
                <c:pt idx="23">
                  <c:v>7.7545119300678378</c:v>
                </c:pt>
                <c:pt idx="24">
                  <c:v>7.1998755984390792</c:v>
                </c:pt>
                <c:pt idx="25">
                  <c:v>6.6089955589202303</c:v>
                </c:pt>
                <c:pt idx="26">
                  <c:v>5.9940910529622142</c:v>
                </c:pt>
                <c:pt idx="27">
                  <c:v>5.3696026501237633</c:v>
                </c:pt>
                <c:pt idx="28">
                  <c:v>4.7508937382104177</c:v>
                </c:pt>
                <c:pt idx="29">
                  <c:v>4.1527687057828588</c:v>
                </c:pt>
                <c:pt idx="30">
                  <c:v>9.8496995756786596</c:v>
                </c:pt>
                <c:pt idx="31">
                  <c:v>9.6906168020073338</c:v>
                </c:pt>
                <c:pt idx="32">
                  <c:v>9.4988466296143503</c:v>
                </c:pt>
                <c:pt idx="33">
                  <c:v>9.2695496747039243</c:v>
                </c:pt>
                <c:pt idx="34">
                  <c:v>8.9980399788733951</c:v>
                </c:pt>
                <c:pt idx="35">
                  <c:v>8.6802297010579501</c:v>
                </c:pt>
                <c:pt idx="36">
                  <c:v>8.3132023864727511</c:v>
                </c:pt>
                <c:pt idx="37">
                  <c:v>7.8958744888056396</c:v>
                </c:pt>
                <c:pt idx="38">
                  <c:v>7.429657726701449</c:v>
                </c:pt>
                <c:pt idx="39">
                  <c:v>6.9189878630996118</c:v>
                </c:pt>
                <c:pt idx="40">
                  <c:v>6.3715596353153465</c:v>
                </c:pt>
                <c:pt idx="41">
                  <c:v>5.7981270603627522</c:v>
                </c:pt>
                <c:pt idx="42">
                  <c:v>5.211806766486645</c:v>
                </c:pt>
                <c:pt idx="43">
                  <c:v>4.626947012646891</c:v>
                </c:pt>
                <c:pt idx="44">
                  <c:v>4.0577544606809273</c:v>
                </c:pt>
                <c:pt idx="45">
                  <c:v>9.2103004884690822</c:v>
                </c:pt>
                <c:pt idx="46">
                  <c:v>9.0710552475073367</c:v>
                </c:pt>
                <c:pt idx="47">
                  <c:v>8.9028096676054798</c:v>
                </c:pt>
                <c:pt idx="48">
                  <c:v>8.7010803390606863</c:v>
                </c:pt>
                <c:pt idx="49">
                  <c:v>8.4614205095168007</c:v>
                </c:pt>
                <c:pt idx="50">
                  <c:v>8.1797934267344861</c:v>
                </c:pt>
                <c:pt idx="51">
                  <c:v>7.853069751536597</c:v>
                </c:pt>
                <c:pt idx="52">
                  <c:v>7.4796235692563302</c:v>
                </c:pt>
                <c:pt idx="53">
                  <c:v>7.0599604080870808</c:v>
                </c:pt>
                <c:pt idx="54">
                  <c:v>6.5972651403638611</c:v>
                </c:pt>
                <c:pt idx="55">
                  <c:v>6.0977247363948672</c:v>
                </c:pt>
                <c:pt idx="56">
                  <c:v>5.570483258652696</c:v>
                </c:pt>
                <c:pt idx="57">
                  <c:v>5.0271417353865164</c:v>
                </c:pt>
                <c:pt idx="58">
                  <c:v>4.4808210601307179</c:v>
                </c:pt>
                <c:pt idx="59">
                  <c:v>3.9449307508188474</c:v>
                </c:pt>
                <c:pt idx="60">
                  <c:v>8.5190282749061321</c:v>
                </c:pt>
                <c:pt idx="61">
                  <c:v>8.3997652126574618</c:v>
                </c:pt>
                <c:pt idx="62">
                  <c:v>8.255301474848233</c:v>
                </c:pt>
                <c:pt idx="63">
                  <c:v>8.0815625803466347</c:v>
                </c:pt>
                <c:pt idx="64">
                  <c:v>7.8744091610171587</c:v>
                </c:pt>
                <c:pt idx="65">
                  <c:v>7.6299379165980046</c:v>
                </c:pt>
                <c:pt idx="66">
                  <c:v>7.3448980596302311</c:v>
                </c:pt>
                <c:pt idx="67">
                  <c:v>7.0172111122381269</c:v>
                </c:pt>
                <c:pt idx="68">
                  <c:v>6.6465478701188117</c:v>
                </c:pt>
                <c:pt idx="69">
                  <c:v>6.2348745604152827</c:v>
                </c:pt>
                <c:pt idx="70">
                  <c:v>5.7868433072755838</c:v>
                </c:pt>
                <c:pt idx="71">
                  <c:v>5.3098897356288717</c:v>
                </c:pt>
                <c:pt idx="72">
                  <c:v>4.8139323331933657</c:v>
                </c:pt>
                <c:pt idx="73">
                  <c:v>4.3106500377980108</c:v>
                </c:pt>
                <c:pt idx="74">
                  <c:v>3.8124275927416442</c:v>
                </c:pt>
                <c:pt idx="75">
                  <c:v>7.7883429565619595</c:v>
                </c:pt>
                <c:pt idx="76">
                  <c:v>7.6885412958161172</c:v>
                </c:pt>
                <c:pt idx="77">
                  <c:v>7.5673293700644866</c:v>
                </c:pt>
                <c:pt idx="78">
                  <c:v>7.4210851114151106</c:v>
                </c:pt>
                <c:pt idx="79">
                  <c:v>7.2460412035620694</c:v>
                </c:pt>
                <c:pt idx="80">
                  <c:v>7.0385160675062277</c:v>
                </c:pt>
                <c:pt idx="81">
                  <c:v>6.7952479311825931</c:v>
                </c:pt>
                <c:pt idx="82">
                  <c:v>6.5138307524277339</c:v>
                </c:pt>
                <c:pt idx="83">
                  <c:v>6.1932243972721324</c:v>
                </c:pt>
                <c:pt idx="84">
                  <c:v>5.8342755161709485</c:v>
                </c:pt>
                <c:pt idx="85">
                  <c:v>5.440148203519021</c:v>
                </c:pt>
                <c:pt idx="86">
                  <c:v>5.0165404242143632</c:v>
                </c:pt>
                <c:pt idx="87">
                  <c:v>4.5715723928279148</c:v>
                </c:pt>
                <c:pt idx="88">
                  <c:v>4.115288825736596</c:v>
                </c:pt>
                <c:pt idx="89">
                  <c:v>3.6588114391513926</c:v>
                </c:pt>
                <c:pt idx="90">
                  <c:v>7.0341821717837583</c:v>
                </c:pt>
                <c:pt idx="91">
                  <c:v>6.952671574392328</c:v>
                </c:pt>
                <c:pt idx="92">
                  <c:v>6.8534018817852953</c:v>
                </c:pt>
                <c:pt idx="93">
                  <c:v>6.7332312062145503</c:v>
                </c:pt>
                <c:pt idx="94">
                  <c:v>6.5888170506880819</c:v>
                </c:pt>
                <c:pt idx="95">
                  <c:v>6.41678331328119</c:v>
                </c:pt>
                <c:pt idx="96">
                  <c:v>6.2139750284124995</c:v>
                </c:pt>
                <c:pt idx="97">
                  <c:v>5.9778074621483608</c:v>
                </c:pt>
                <c:pt idx="98">
                  <c:v>5.7066974170046514</c:v>
                </c:pt>
                <c:pt idx="99">
                  <c:v>5.4005359295109301</c:v>
                </c:pt>
                <c:pt idx="100">
                  <c:v>5.0611272213609233</c:v>
                </c:pt>
                <c:pt idx="101">
                  <c:v>4.6924897592673442</c:v>
                </c:pt>
                <c:pt idx="102">
                  <c:v>4.3009080613814863</c:v>
                </c:pt>
                <c:pt idx="103">
                  <c:v>3.8946538051311279</c:v>
                </c:pt>
                <c:pt idx="104">
                  <c:v>3.4833651072820584</c:v>
                </c:pt>
                <c:pt idx="105">
                  <c:v>6.274693331603447</c:v>
                </c:pt>
                <c:pt idx="106">
                  <c:v>6.2097528403727917</c:v>
                </c:pt>
                <c:pt idx="107">
                  <c:v>6.1304433857325886</c:v>
                </c:pt>
                <c:pt idx="108">
                  <c:v>6.0341106417931112</c:v>
                </c:pt>
                <c:pt idx="109">
                  <c:v>5.9178701366872071</c:v>
                </c:pt>
                <c:pt idx="110">
                  <c:v>5.7787192970219081</c:v>
                </c:pt>
                <c:pt idx="111">
                  <c:v>5.6137203443744017</c:v>
                </c:pt>
                <c:pt idx="112">
                  <c:v>5.4202652625842713</c:v>
                </c:pt>
                <c:pt idx="113">
                  <c:v>5.1964221149916181</c:v>
                </c:pt>
                <c:pt idx="114">
                  <c:v>4.941341114607301</c:v>
                </c:pt>
                <c:pt idx="115">
                  <c:v>4.6556702712894733</c:v>
                </c:pt>
                <c:pt idx="116">
                  <c:v>4.3419005942915678</c:v>
                </c:pt>
                <c:pt idx="117">
                  <c:v>4.0045421121017757</c:v>
                </c:pt>
                <c:pt idx="118">
                  <c:v>3.6500395776926537</c:v>
                </c:pt>
                <c:pt idx="119">
                  <c:v>3.2863805721085217</c:v>
                </c:pt>
                <c:pt idx="120">
                  <c:v>5.528539739710677</c:v>
                </c:pt>
                <c:pt idx="121">
                  <c:v>5.4780635859909887</c:v>
                </c:pt>
                <c:pt idx="122">
                  <c:v>5.4162499163258806</c:v>
                </c:pt>
                <c:pt idx="123">
                  <c:v>5.3409172532374676</c:v>
                </c:pt>
                <c:pt idx="124">
                  <c:v>5.2496479328661545</c:v>
                </c:pt>
                <c:pt idx="125">
                  <c:v>5.1398561234835274</c:v>
                </c:pt>
                <c:pt idx="126">
                  <c:v>5.0089098944740771</c:v>
                </c:pt>
                <c:pt idx="127">
                  <c:v>4.8543202248941402</c:v>
                </c:pt>
                <c:pt idx="128">
                  <c:v>4.6740033859337933</c:v>
                </c:pt>
                <c:pt idx="129">
                  <c:v>4.4666095398880525</c:v>
                </c:pt>
                <c:pt idx="130">
                  <c:v>4.2318889855063224</c:v>
                </c:pt>
                <c:pt idx="131">
                  <c:v>3.971040983042557</c:v>
                </c:pt>
                <c:pt idx="132">
                  <c:v>3.6869663612328538</c:v>
                </c:pt>
                <c:pt idx="133">
                  <c:v>3.3843366022865391</c:v>
                </c:pt>
                <c:pt idx="134">
                  <c:v>3.0694112984131214</c:v>
                </c:pt>
                <c:pt idx="135">
                  <c:v>4.8131034891297899</c:v>
                </c:pt>
                <c:pt idx="136">
                  <c:v>4.7748008051048725</c:v>
                </c:pt>
                <c:pt idx="137">
                  <c:v>4.7277712922453627</c:v>
                </c:pt>
                <c:pt idx="138">
                  <c:v>4.670271357734701</c:v>
                </c:pt>
                <c:pt idx="139">
                  <c:v>4.6003338338408062</c:v>
                </c:pt>
                <c:pt idx="140">
                  <c:v>4.5158033850324664</c:v>
                </c:pt>
                <c:pt idx="141">
                  <c:v>4.4144107111219038</c:v>
                </c:pt>
                <c:pt idx="142">
                  <c:v>4.2938978835067028</c:v>
                </c:pt>
                <c:pt idx="143">
                  <c:v>4.1522045894694424</c:v>
                </c:pt>
                <c:pt idx="144">
                  <c:v>3.9877174396123043</c:v>
                </c:pt>
                <c:pt idx="145">
                  <c:v>3.7995702552373491</c:v>
                </c:pt>
                <c:pt idx="146">
                  <c:v>3.587962649990426</c:v>
                </c:pt>
                <c:pt idx="147">
                  <c:v>3.3544410938877864</c:v>
                </c:pt>
                <c:pt idx="148">
                  <c:v>3.1020694308776795</c:v>
                </c:pt>
                <c:pt idx="149">
                  <c:v>2.8354159761044069</c:v>
                </c:pt>
                <c:pt idx="150">
                  <c:v>4.142942126285373</c:v>
                </c:pt>
                <c:pt idx="151">
                  <c:v>4.1145316818939488</c:v>
                </c:pt>
                <c:pt idx="152">
                  <c:v>4.0795619178125166</c:v>
                </c:pt>
                <c:pt idx="153">
                  <c:v>4.0366768316744563</c:v>
                </c:pt>
                <c:pt idx="154">
                  <c:v>3.9843219485377559</c:v>
                </c:pt>
                <c:pt idx="155">
                  <c:v>3.9207576550005006</c:v>
                </c:pt>
                <c:pt idx="156">
                  <c:v>3.8440986223060856</c:v>
                </c:pt>
                <c:pt idx="157">
                  <c:v>3.7523897630624155</c:v>
                </c:pt>
                <c:pt idx="158">
                  <c:v>3.643728975271924</c:v>
                </c:pt>
                <c:pt idx="159">
                  <c:v>3.5164435805596921</c:v>
                </c:pt>
                <c:pt idx="160">
                  <c:v>3.3693191902861708</c:v>
                </c:pt>
                <c:pt idx="161">
                  <c:v>3.2018657209159636</c:v>
                </c:pt>
                <c:pt idx="162">
                  <c:v>3.0145864337169295</c:v>
                </c:pt>
                <c:pt idx="163">
                  <c:v>2.8091966718693122</c:v>
                </c:pt>
                <c:pt idx="164">
                  <c:v>2.5887277196903731</c:v>
                </c:pt>
                <c:pt idx="165">
                  <c:v>3.5287730727470135</c:v>
                </c:pt>
                <c:pt idx="166">
                  <c:v>3.5081406854367176</c:v>
                </c:pt>
                <c:pt idx="167">
                  <c:v>3.4826870269908237</c:v>
                </c:pt>
                <c:pt idx="168">
                  <c:v>3.4513847021797917</c:v>
                </c:pt>
                <c:pt idx="169">
                  <c:v>3.4130392868716943</c:v>
                </c:pt>
                <c:pt idx="170">
                  <c:v>3.3662892965554532</c:v>
                </c:pt>
                <c:pt idx="171">
                  <c:v>3.3096224936981167</c:v>
                </c:pt>
                <c:pt idx="172">
                  <c:v>3.2414165638082761</c:v>
                </c:pt>
                <c:pt idx="173">
                  <c:v>3.1600131574240744</c:v>
                </c:pt>
                <c:pt idx="174">
                  <c:v>3.0638335688891698</c:v>
                </c:pt>
                <c:pt idx="175">
                  <c:v>2.9515405416538938</c:v>
                </c:pt>
                <c:pt idx="176">
                  <c:v>2.8222424962594439</c:v>
                </c:pt>
                <c:pt idx="177">
                  <c:v>2.6757233343725368</c:v>
                </c:pt>
                <c:pt idx="178">
                  <c:v>2.5126644004964795</c:v>
                </c:pt>
                <c:pt idx="179">
                  <c:v>2.3348098724713719</c:v>
                </c:pt>
                <c:pt idx="180">
                  <c:v>2.9770992366412217</c:v>
                </c:pt>
                <c:pt idx="181">
                  <c:v>2.9624003038359286</c:v>
                </c:pt>
                <c:pt idx="182">
                  <c:v>2.9442294989147868</c:v>
                </c:pt>
                <c:pt idx="183">
                  <c:v>2.9218270784070421</c:v>
                </c:pt>
                <c:pt idx="184">
                  <c:v>2.8942989500049277</c:v>
                </c:pt>
                <c:pt idx="185">
                  <c:v>2.8606097419462975</c:v>
                </c:pt>
                <c:pt idx="186">
                  <c:v>2.8195853015278045</c:v>
                </c:pt>
                <c:pt idx="187">
                  <c:v>2.7699303104441215</c:v>
                </c:pt>
                <c:pt idx="188">
                  <c:v>2.7102680197336131</c:v>
                </c:pt>
                <c:pt idx="189">
                  <c:v>2.6392096905713478</c:v>
                </c:pt>
                <c:pt idx="190">
                  <c:v>2.5554602539098847</c:v>
                </c:pt>
                <c:pt idx="191">
                  <c:v>2.4579627910242459</c:v>
                </c:pt>
                <c:pt idx="192">
                  <c:v>2.3460766257082883</c:v>
                </c:pt>
                <c:pt idx="193">
                  <c:v>2.2197719419246043</c:v>
                </c:pt>
                <c:pt idx="194">
                  <c:v>2.0798097044529995</c:v>
                </c:pt>
                <c:pt idx="195">
                  <c:v>2.490421455938697</c:v>
                </c:pt>
                <c:pt idx="196">
                  <c:v>2.4801271860095389</c:v>
                </c:pt>
                <c:pt idx="197">
                  <c:v>2.4673784104389083</c:v>
                </c:pt>
                <c:pt idx="198">
                  <c:v>2.4516255770552982</c:v>
                </c:pt>
                <c:pt idx="199">
                  <c:v>2.4322151574947006</c:v>
                </c:pt>
                <c:pt idx="200">
                  <c:v>2.408380120732597</c:v>
                </c:pt>
                <c:pt idx="201">
                  <c:v>2.3792353096249821</c:v>
                </c:pt>
                <c:pt idx="202">
                  <c:v>2.3437814647973902</c:v>
                </c:pt>
                <c:pt idx="203">
                  <c:v>2.3009228613644601</c:v>
                </c:pt>
                <c:pt idx="204">
                  <c:v>2.2495045524364046</c:v>
                </c:pt>
                <c:pt idx="205">
                  <c:v>2.1883755105096943</c:v>
                </c:pt>
                <c:pt idx="206">
                  <c:v>2.1164827021054857</c:v>
                </c:pt>
                <c:pt idx="207">
                  <c:v>2.0329973231466827</c:v>
                </c:pt>
                <c:pt idx="208">
                  <c:v>1.937467255791808</c:v>
                </c:pt>
                <c:pt idx="209">
                  <c:v>1.8299793785916618</c:v>
                </c:pt>
                <c:pt idx="210">
                  <c:v>2.0678685047720045</c:v>
                </c:pt>
                <c:pt idx="211">
                  <c:v>2.0607661822985466</c:v>
                </c:pt>
                <c:pt idx="212">
                  <c:v>2.0519565932259125</c:v>
                </c:pt>
                <c:pt idx="213">
                  <c:v>2.0410499632022239</c:v>
                </c:pt>
                <c:pt idx="214">
                  <c:v>2.0275786438130825</c:v>
                </c:pt>
                <c:pt idx="215">
                  <c:v>2.0109875169319547</c:v>
                </c:pt>
                <c:pt idx="216">
                  <c:v>1.9906265693517975</c:v>
                </c:pt>
                <c:pt idx="217">
                  <c:v>1.9657479398095519</c:v>
                </c:pt>
                <c:pt idx="218">
                  <c:v>1.9355106930001926</c:v>
                </c:pt>
                <c:pt idx="219">
                  <c:v>1.898997581751954</c:v>
                </c:pt>
                <c:pt idx="220">
                  <c:v>1.8552488517891519</c:v>
                </c:pt>
                <c:pt idx="221">
                  <c:v>1.8033182414373128</c:v>
                </c:pt>
                <c:pt idx="222">
                  <c:v>1.7423550184507584</c:v>
                </c:pt>
                <c:pt idx="223">
                  <c:v>1.6717123482378644</c:v>
                </c:pt>
                <c:pt idx="224">
                  <c:v>1.5910759041777636</c:v>
                </c:pt>
                <c:pt idx="225">
                  <c:v>1.7060367454068244</c:v>
                </c:pt>
                <c:pt idx="226">
                  <c:v>1.7011995637949837</c:v>
                </c:pt>
                <c:pt idx="227">
                  <c:v>1.6951915240423798</c:v>
                </c:pt>
                <c:pt idx="228">
                  <c:v>1.6877408884982084</c:v>
                </c:pt>
                <c:pt idx="229">
                  <c:v>1.6785191910021688</c:v>
                </c:pt>
                <c:pt idx="230">
                  <c:v>1.6671328204250488</c:v>
                </c:pt>
                <c:pt idx="231">
                  <c:v>1.6531152691496926</c:v>
                </c:pt>
                <c:pt idx="232">
                  <c:v>1.6359213693918624</c:v>
                </c:pt>
                <c:pt idx="233">
                  <c:v>1.6149255049722429</c:v>
                </c:pt>
                <c:pt idx="234">
                  <c:v>1.5894265830293828</c:v>
                </c:pt>
                <c:pt idx="235">
                  <c:v>1.5586633717169749</c:v>
                </c:pt>
                <c:pt idx="236">
                  <c:v>1.5218444161741047</c:v>
                </c:pt>
                <c:pt idx="237">
                  <c:v>1.478196714478542</c:v>
                </c:pt>
                <c:pt idx="238">
                  <c:v>1.4270360606510817</c:v>
                </c:pt>
                <c:pt idx="239">
                  <c:v>1.3678587637367461</c:v>
                </c:pt>
              </c:numCache>
            </c:numRef>
          </c:xVal>
          <c:yVal>
            <c:numRef>
              <c:f>Competitive!$Y$21:$Y$260</c:f>
              <c:numCache>
                <c:formatCode>General</c:formatCode>
                <c:ptCount val="240"/>
                <c:pt idx="0">
                  <c:v>9.8238258051454412</c:v>
                </c:pt>
                <c:pt idx="1">
                  <c:v>9.7932943630898528</c:v>
                </c:pt>
                <c:pt idx="2">
                  <c:v>9.7553959019128733</c:v>
                </c:pt>
                <c:pt idx="3">
                  <c:v>9.7084333235200209</c:v>
                </c:pt>
                <c:pt idx="4">
                  <c:v>9.6503621425556574</c:v>
                </c:pt>
                <c:pt idx="5">
                  <c:v>9.5787428489405464</c:v>
                </c:pt>
                <c:pt idx="6">
                  <c:v>9.4906998807940308</c:v>
                </c:pt>
                <c:pt idx="7">
                  <c:v>9.3828963235883069</c:v>
                </c:pt>
                <c:pt idx="8">
                  <c:v>9.2515376408991283</c:v>
                </c:pt>
                <c:pt idx="9">
                  <c:v>9.0924225071228832</c:v>
                </c:pt>
                <c:pt idx="10">
                  <c:v>8.9010632534907028</c:v>
                </c:pt>
                <c:pt idx="11">
                  <c:v>8.6729007622259449</c:v>
                </c:pt>
                <c:pt idx="12">
                  <c:v>8.4036359481515692</c:v>
                </c:pt>
                <c:pt idx="13">
                  <c:v>8.0896884417316652</c:v>
                </c:pt>
                <c:pt idx="14">
                  <c:v>7.7287691024168952</c:v>
                </c:pt>
                <c:pt idx="15">
                  <c:v>9.3306128104134327</c:v>
                </c:pt>
                <c:pt idx="16">
                  <c:v>9.1880825459995172</c:v>
                </c:pt>
                <c:pt idx="17">
                  <c:v>9.0159284374961768</c:v>
                </c:pt>
                <c:pt idx="18">
                  <c:v>8.8096001778596449</c:v>
                </c:pt>
                <c:pt idx="19">
                  <c:v>8.5646005720557294</c:v>
                </c:pt>
                <c:pt idx="20">
                  <c:v>8.2768704321752899</c:v>
                </c:pt>
                <c:pt idx="21">
                  <c:v>7.9432987661826315</c:v>
                </c:pt>
                <c:pt idx="22">
                  <c:v>7.5623306148370073</c:v>
                </c:pt>
                <c:pt idx="23">
                  <c:v>7.1346027138584134</c:v>
                </c:pt>
                <c:pt idx="24">
                  <c:v>6.6634911560388543</c:v>
                </c:pt>
                <c:pt idx="25">
                  <c:v>6.1554231031514517</c:v>
                </c:pt>
                <c:pt idx="26">
                  <c:v>5.6198094205084548</c:v>
                </c:pt>
                <c:pt idx="27">
                  <c:v>5.0685139643549766</c:v>
                </c:pt>
                <c:pt idx="28">
                  <c:v>4.5148841737747967</c:v>
                </c:pt>
                <c:pt idx="29">
                  <c:v>3.9724937210822819</c:v>
                </c:pt>
                <c:pt idx="30">
                  <c:v>9.2149518126017664</c:v>
                </c:pt>
                <c:pt idx="31">
                  <c:v>9.0482896525373615</c:v>
                </c:pt>
                <c:pt idx="32">
                  <c:v>8.848252142195193</c:v>
                </c:pt>
                <c:pt idx="33">
                  <c:v>8.6103087313359232</c:v>
                </c:pt>
                <c:pt idx="34">
                  <c:v>8.3302904722818454</c:v>
                </c:pt>
                <c:pt idx="35">
                  <c:v>8.0048793224397503</c:v>
                </c:pt>
                <c:pt idx="36">
                  <c:v>7.632202665275293</c:v>
                </c:pt>
                <c:pt idx="37">
                  <c:v>7.2124712184719586</c:v>
                </c:pt>
                <c:pt idx="38">
                  <c:v>6.748552138191501</c:v>
                </c:pt>
                <c:pt idx="39">
                  <c:v>6.2463329684261852</c:v>
                </c:pt>
                <c:pt idx="40">
                  <c:v>5.7147288685695861</c:v>
                </c:pt>
                <c:pt idx="41">
                  <c:v>5.1652344991621559</c:v>
                </c:pt>
                <c:pt idx="42">
                  <c:v>4.6110237004377392</c:v>
                </c:pt>
                <c:pt idx="43">
                  <c:v>4.0657266704161579</c:v>
                </c:pt>
                <c:pt idx="44">
                  <c:v>3.5421159135783893</c:v>
                </c:pt>
                <c:pt idx="45">
                  <c:v>9.0743463699367091</c:v>
                </c:pt>
                <c:pt idx="46">
                  <c:v>8.8794187759510326</c:v>
                </c:pt>
                <c:pt idx="47">
                  <c:v>8.6472280363840817</c:v>
                </c:pt>
                <c:pt idx="48">
                  <c:v>8.3735255645945177</c:v>
                </c:pt>
                <c:pt idx="49">
                  <c:v>8.0548355198811059</c:v>
                </c:pt>
                <c:pt idx="50">
                  <c:v>7.6890368661689417</c:v>
                </c:pt>
                <c:pt idx="51">
                  <c:v>7.2760006185472248</c:v>
                </c:pt>
                <c:pt idx="52">
                  <c:v>6.81818064111848</c:v>
                </c:pt>
                <c:pt idx="53">
                  <c:v>6.3210173994462</c:v>
                </c:pt>
                <c:pt idx="54">
                  <c:v>5.7930046625029092</c:v>
                </c:pt>
                <c:pt idx="55">
                  <c:v>5.2453099111513612</c:v>
                </c:pt>
                <c:pt idx="56">
                  <c:v>4.6909343588752304</c:v>
                </c:pt>
                <c:pt idx="57">
                  <c:v>4.1435242481423193</c:v>
                </c:pt>
                <c:pt idx="58">
                  <c:v>3.6160535645927059</c:v>
                </c:pt>
                <c:pt idx="59">
                  <c:v>3.1196406949940112</c:v>
                </c:pt>
                <c:pt idx="60">
                  <c:v>8.9045106125376083</c:v>
                </c:pt>
                <c:pt idx="61">
                  <c:v>8.6769922209401624</c:v>
                </c:pt>
                <c:pt idx="62">
                  <c:v>8.4084381140935154</c:v>
                </c:pt>
                <c:pt idx="63">
                  <c:v>8.0952516685224989</c:v>
                </c:pt>
                <c:pt idx="64">
                  <c:v>7.7351173208981665</c:v>
                </c:pt>
                <c:pt idx="65">
                  <c:v>7.3276356582709576</c:v>
                </c:pt>
                <c:pt idx="66">
                  <c:v>6.8749265425310666</c:v>
                </c:pt>
                <c:pt idx="67">
                  <c:v>6.3820632340215857</c:v>
                </c:pt>
                <c:pt idx="68">
                  <c:v>5.8571863123213541</c:v>
                </c:pt>
                <c:pt idx="69">
                  <c:v>5.3111802912927786</c:v>
                </c:pt>
                <c:pt idx="70">
                  <c:v>4.7568851496963971</c:v>
                </c:pt>
                <c:pt idx="71">
                  <c:v>4.2079392983746597</c:v>
                </c:pt>
                <c:pt idx="72">
                  <c:v>3.6774638734882261</c:v>
                </c:pt>
                <c:pt idx="73">
                  <c:v>3.1768503540572151</c:v>
                </c:pt>
                <c:pt idx="74">
                  <c:v>2.7148793605099866</c:v>
                </c:pt>
                <c:pt idx="75">
                  <c:v>8.7009515036400682</c:v>
                </c:pt>
                <c:pt idx="76">
                  <c:v>8.4365784677436135</c:v>
                </c:pt>
                <c:pt idx="77">
                  <c:v>8.1278777864308953</c:v>
                </c:pt>
                <c:pt idx="78">
                  <c:v>7.7723812715913612</c:v>
                </c:pt>
                <c:pt idx="79">
                  <c:v>7.3694743684865482</c:v>
                </c:pt>
                <c:pt idx="80">
                  <c:v>6.9210079068161283</c:v>
                </c:pt>
                <c:pt idx="81">
                  <c:v>6.4317554725706874</c:v>
                </c:pt>
                <c:pt idx="82">
                  <c:v>5.9095647427902565</c:v>
                </c:pt>
                <c:pt idx="83">
                  <c:v>5.3650798480497626</c:v>
                </c:pt>
                <c:pt idx="84">
                  <c:v>4.810996160794506</c:v>
                </c:pt>
                <c:pt idx="85">
                  <c:v>4.2609315051051411</c:v>
                </c:pt>
                <c:pt idx="86">
                  <c:v>3.7281145986529034</c:v>
                </c:pt>
                <c:pt idx="87">
                  <c:v>3.2241513395065522</c:v>
                </c:pt>
                <c:pt idx="88">
                  <c:v>2.758103779477314</c:v>
                </c:pt>
                <c:pt idx="89">
                  <c:v>2.336017755676993</c:v>
                </c:pt>
                <c:pt idx="90">
                  <c:v>8.4592267292673746</c:v>
                </c:pt>
                <c:pt idx="91">
                  <c:v>8.1541686422025457</c:v>
                </c:pt>
                <c:pt idx="92">
                  <c:v>7.8024519399278311</c:v>
                </c:pt>
                <c:pt idx="93">
                  <c:v>7.4032909126030129</c:v>
                </c:pt>
                <c:pt idx="94">
                  <c:v>6.9583201759560716</c:v>
                </c:pt>
                <c:pt idx="95">
                  <c:v>6.4720699138757922</c:v>
                </c:pt>
                <c:pt idx="96">
                  <c:v>5.9521468418215564</c:v>
                </c:pt>
                <c:pt idx="97">
                  <c:v>5.408993606104386</c:v>
                </c:pt>
                <c:pt idx="98">
                  <c:v>4.8551794718507164</c:v>
                </c:pt>
                <c:pt idx="99">
                  <c:v>4.3042960366210643</c:v>
                </c:pt>
                <c:pt idx="100">
                  <c:v>3.7696509532644749</c:v>
                </c:pt>
                <c:pt idx="101">
                  <c:v>3.2630185127099738</c:v>
                </c:pt>
                <c:pt idx="102">
                  <c:v>2.793687092117958</c:v>
                </c:pt>
                <c:pt idx="103">
                  <c:v>2.3679490496332889</c:v>
                </c:pt>
                <c:pt idx="104">
                  <c:v>1.9890522753278626</c:v>
                </c:pt>
                <c:pt idx="105">
                  <c:v>8.1753241046807332</c:v>
                </c:pt>
                <c:pt idx="106">
                  <c:v>7.8266765254957296</c:v>
                </c:pt>
                <c:pt idx="107">
                  <c:v>7.4305684232999969</c:v>
                </c:pt>
                <c:pt idx="108">
                  <c:v>6.9884609112832452</c:v>
                </c:pt>
                <c:pt idx="109">
                  <c:v>6.5046871774570336</c:v>
                </c:pt>
                <c:pt idx="110">
                  <c:v>5.986656918807391</c:v>
                </c:pt>
                <c:pt idx="111">
                  <c:v>5.444645616072405</c:v>
                </c:pt>
                <c:pt idx="112">
                  <c:v>4.8911147563479114</c:v>
                </c:pt>
                <c:pt idx="113">
                  <c:v>4.3396283956803741</c:v>
                </c:pt>
                <c:pt idx="114">
                  <c:v>3.8035524223351738</c:v>
                </c:pt>
                <c:pt idx="115">
                  <c:v>3.2947935250146632</c:v>
                </c:pt>
                <c:pt idx="116">
                  <c:v>2.8228217020335542</c:v>
                </c:pt>
                <c:pt idx="117">
                  <c:v>2.3941295542568164</c:v>
                </c:pt>
                <c:pt idx="118">
                  <c:v>2.0121556700888421</c:v>
                </c:pt>
                <c:pt idx="119">
                  <c:v>1.6775896859492174</c:v>
                </c:pt>
                <c:pt idx="120">
                  <c:v>7.8461647675257105</c:v>
                </c:pt>
                <c:pt idx="121">
                  <c:v>7.4525355859106961</c:v>
                </c:pt>
                <c:pt idx="122">
                  <c:v>7.0127621567256337</c:v>
                </c:pt>
                <c:pt idx="123">
                  <c:v>6.5310186553018275</c:v>
                </c:pt>
                <c:pt idx="124">
                  <c:v>6.0145544478903474</c:v>
                </c:pt>
                <c:pt idx="125">
                  <c:v>5.4735074051264547</c:v>
                </c:pt>
                <c:pt idx="126">
                  <c:v>4.9202482657892128</c:v>
                </c:pt>
                <c:pt idx="127">
                  <c:v>4.3683146870869232</c:v>
                </c:pt>
                <c:pt idx="128">
                  <c:v>3.8311158134001806</c:v>
                </c:pt>
                <c:pt idx="129">
                  <c:v>3.3206626016666498</c:v>
                </c:pt>
                <c:pt idx="130">
                  <c:v>2.8465705962177301</c:v>
                </c:pt>
                <c:pt idx="131">
                  <c:v>2.4154944953013495</c:v>
                </c:pt>
                <c:pt idx="132">
                  <c:v>2.0310284377278394</c:v>
                </c:pt>
                <c:pt idx="133">
                  <c:v>1.6939942885427726</c:v>
                </c:pt>
                <c:pt idx="134">
                  <c:v>1.4029771792176779</c:v>
                </c:pt>
                <c:pt idx="135">
                  <c:v>7.4702030542257782</c:v>
                </c:pt>
                <c:pt idx="136">
                  <c:v>7.0323251778080786</c:v>
                </c:pt>
                <c:pt idx="137">
                  <c:v>6.552237828554536</c:v>
                </c:pt>
                <c:pt idx="138">
                  <c:v>6.0370603732671224</c:v>
                </c:pt>
                <c:pt idx="139">
                  <c:v>5.4968180872593191</c:v>
                </c:pt>
                <c:pt idx="140">
                  <c:v>4.9438061548124077</c:v>
                </c:pt>
                <c:pt idx="141">
                  <c:v>4.3915382323251979</c:v>
                </c:pt>
                <c:pt idx="142">
                  <c:v>3.8534558362784481</c:v>
                </c:pt>
                <c:pt idx="143">
                  <c:v>3.3416521917056512</c:v>
                </c:pt>
                <c:pt idx="144">
                  <c:v>2.8658593783820145</c:v>
                </c:pt>
                <c:pt idx="145">
                  <c:v>2.432862970231541</c:v>
                </c:pt>
                <c:pt idx="146">
                  <c:v>2.0463834802815533</c:v>
                </c:pt>
                <c:pt idx="147">
                  <c:v>1.7073507899238098</c:v>
                </c:pt>
                <c:pt idx="148">
                  <c:v>1.4144323298973795</c:v>
                </c:pt>
                <c:pt idx="149">
                  <c:v>1.164665289457163</c:v>
                </c:pt>
                <c:pt idx="150">
                  <c:v>7.0480543564551335</c:v>
                </c:pt>
                <c:pt idx="151">
                  <c:v>6.5693127005401868</c:v>
                </c:pt>
                <c:pt idx="152">
                  <c:v>6.055186747516486</c:v>
                </c:pt>
                <c:pt idx="153">
                  <c:v>5.5156100791295408</c:v>
                </c:pt>
                <c:pt idx="154">
                  <c:v>4.9628155138205825</c:v>
                </c:pt>
                <c:pt idx="155">
                  <c:v>4.4102956171963754</c:v>
                </c:pt>
                <c:pt idx="156">
                  <c:v>3.8715163215070145</c:v>
                </c:pt>
                <c:pt idx="157">
                  <c:v>3.3586358841199466</c:v>
                </c:pt>
                <c:pt idx="158">
                  <c:v>2.8814796431939222</c:v>
                </c:pt>
                <c:pt idx="159">
                  <c:v>2.4469386279647947</c:v>
                </c:pt>
                <c:pt idx="160">
                  <c:v>2.0588356977543874</c:v>
                </c:pt>
                <c:pt idx="161">
                  <c:v>1.7181886014006036</c:v>
                </c:pt>
                <c:pt idx="162">
                  <c:v>1.4237320191860601</c:v>
                </c:pt>
                <c:pt idx="163">
                  <c:v>1.1725484423785399</c:v>
                </c:pt>
                <c:pt idx="164">
                  <c:v>0.9606858047956468</c:v>
                </c:pt>
                <c:pt idx="165">
                  <c:v>6.5830368068617426</c:v>
                </c:pt>
                <c:pt idx="166">
                  <c:v>6.0697664072450674</c:v>
                </c:pt>
                <c:pt idx="167">
                  <c:v>5.530736438056528</c:v>
                </c:pt>
                <c:pt idx="168">
                  <c:v>4.9781285791612238</c:v>
                </c:pt>
                <c:pt idx="169">
                  <c:v>4.425417290001243</c:v>
                </c:pt>
                <c:pt idx="170">
                  <c:v>3.886087059236929</c:v>
                </c:pt>
                <c:pt idx="171">
                  <c:v>3.3723476438871702</c:v>
                </c:pt>
                <c:pt idx="172">
                  <c:v>2.8940989902450731</c:v>
                </c:pt>
                <c:pt idx="173">
                  <c:v>2.458316968189453</c:v>
                </c:pt>
                <c:pt idx="174">
                  <c:v>2.0689071165651054</c:v>
                </c:pt>
                <c:pt idx="175">
                  <c:v>1.7269584218333103</c:v>
                </c:pt>
                <c:pt idx="176">
                  <c:v>1.4312602837193142</c:v>
                </c:pt>
                <c:pt idx="177">
                  <c:v>1.1789322184184783</c:v>
                </c:pt>
                <c:pt idx="178">
                  <c:v>0.96604310400940507</c:v>
                </c:pt>
                <c:pt idx="179">
                  <c:v>0.7881418461625388</c:v>
                </c:pt>
                <c:pt idx="180">
                  <c:v>6.0814807835862394</c:v>
                </c:pt>
                <c:pt idx="181">
                  <c:v>5.5428973927658811</c:v>
                </c:pt>
                <c:pt idx="182">
                  <c:v>4.9904472389116279</c:v>
                </c:pt>
                <c:pt idx="183">
                  <c:v>4.4375894947160051</c:v>
                </c:pt>
                <c:pt idx="184">
                  <c:v>3.897822854685919</c:v>
                </c:pt>
                <c:pt idx="185">
                  <c:v>3.3833979252869035</c:v>
                </c:pt>
                <c:pt idx="186">
                  <c:v>2.904274330764514</c:v>
                </c:pt>
                <c:pt idx="187">
                  <c:v>2.4674961147280809</c:v>
                </c:pt>
                <c:pt idx="188">
                  <c:v>2.0770354753963627</c:v>
                </c:pt>
                <c:pt idx="189">
                  <c:v>1.7340389998979158</c:v>
                </c:pt>
                <c:pt idx="190">
                  <c:v>1.4373404612080583</c:v>
                </c:pt>
                <c:pt idx="191">
                  <c:v>1.1840895062170775</c:v>
                </c:pt>
                <c:pt idx="192">
                  <c:v>0.97037215641313934</c:v>
                </c:pt>
                <c:pt idx="193">
                  <c:v>0.79174395780820495</c:v>
                </c:pt>
                <c:pt idx="194">
                  <c:v>0.64364053593607828</c:v>
                </c:pt>
                <c:pt idx="195">
                  <c:v>5.5526647291839666</c:v>
                </c:pt>
                <c:pt idx="196">
                  <c:v>5.0003461496162185</c:v>
                </c:pt>
                <c:pt idx="197">
                  <c:v>4.4473755758750038</c:v>
                </c:pt>
                <c:pt idx="198">
                  <c:v>3.9072626504562669</c:v>
                </c:pt>
                <c:pt idx="199">
                  <c:v>3.3922904281434341</c:v>
                </c:pt>
                <c:pt idx="200">
                  <c:v>2.9124662650690007</c:v>
                </c:pt>
                <c:pt idx="201">
                  <c:v>2.4748889346098371</c:v>
                </c:pt>
                <c:pt idx="202">
                  <c:v>2.0835842936233919</c:v>
                </c:pt>
                <c:pt idx="203">
                  <c:v>1.7397454039384015</c:v>
                </c:pt>
                <c:pt idx="204">
                  <c:v>1.4422419243347373</c:v>
                </c:pt>
                <c:pt idx="205">
                  <c:v>1.1882479380569484</c:v>
                </c:pt>
                <c:pt idx="206">
                  <c:v>0.97386343403628184</c:v>
                </c:pt>
                <c:pt idx="207">
                  <c:v>0.79464944089524858</c:v>
                </c:pt>
                <c:pt idx="208">
                  <c:v>0.6460408684330764</c:v>
                </c:pt>
                <c:pt idx="209">
                  <c:v>0.52363392148312782</c:v>
                </c:pt>
                <c:pt idx="210">
                  <c:v>5.0082935978081196</c:v>
                </c:pt>
                <c:pt idx="211">
                  <c:v>4.4552355722887835</c:v>
                </c:pt>
                <c:pt idx="212">
                  <c:v>3.9148474714150323</c:v>
                </c:pt>
                <c:pt idx="213">
                  <c:v>3.3994381569507039</c:v>
                </c:pt>
                <c:pt idx="214">
                  <c:v>2.9190531612102188</c:v>
                </c:pt>
                <c:pt idx="215">
                  <c:v>2.4808351624162688</c:v>
                </c:pt>
                <c:pt idx="216">
                  <c:v>2.0888531567848676</c:v>
                </c:pt>
                <c:pt idx="217">
                  <c:v>1.7443376399178612</c:v>
                </c:pt>
                <c:pt idx="218">
                  <c:v>1.4461872294706224</c:v>
                </c:pt>
                <c:pt idx="219">
                  <c:v>1.1915957726760951</c:v>
                </c:pt>
                <c:pt idx="220">
                  <c:v>0.97667459644743149</c:v>
                </c:pt>
                <c:pt idx="221">
                  <c:v>0.79698922632188551</c:v>
                </c:pt>
                <c:pt idx="222">
                  <c:v>0.64797406327018181</c:v>
                </c:pt>
                <c:pt idx="223">
                  <c:v>0.52522151129284289</c:v>
                </c:pt>
                <c:pt idx="224">
                  <c:v>0.42466140710866396</c:v>
                </c:pt>
                <c:pt idx="225">
                  <c:v>4.4615436011217824</c:v>
                </c:pt>
                <c:pt idx="226">
                  <c:v>3.9209365633413493</c:v>
                </c:pt>
                <c:pt idx="227">
                  <c:v>3.4051780639208018</c:v>
                </c:pt>
                <c:pt idx="228">
                  <c:v>2.9243441687805265</c:v>
                </c:pt>
                <c:pt idx="229">
                  <c:v>2.4856127569125661</c:v>
                </c:pt>
                <c:pt idx="230">
                  <c:v>2.0930874722421278</c:v>
                </c:pt>
                <c:pt idx="231">
                  <c:v>1.7480289208537081</c:v>
                </c:pt>
                <c:pt idx="232">
                  <c:v>1.4493590489014074</c:v>
                </c:pt>
                <c:pt idx="233">
                  <c:v>1.1942876536710445</c:v>
                </c:pt>
                <c:pt idx="234">
                  <c:v>0.97893523862751519</c:v>
                </c:pt>
                <c:pt idx="235">
                  <c:v>0.79887099871041412</c:v>
                </c:pt>
                <c:pt idx="236">
                  <c:v>0.64952896929715354</c:v>
                </c:pt>
                <c:pt idx="237">
                  <c:v>0.52649853123938595</c:v>
                </c:pt>
                <c:pt idx="238">
                  <c:v>0.42570497219778974</c:v>
                </c:pt>
                <c:pt idx="239">
                  <c:v>0.3435039275810205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40-4AD4-8E35-973C6D55A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Competitive!$AO$20:$AO$34</c:f>
              <c:numCache>
                <c:formatCode>General</c:formatCode>
                <c:ptCount val="15"/>
                <c:pt idx="0">
                  <c:v>9.8238258051454412</c:v>
                </c:pt>
                <c:pt idx="1">
                  <c:v>9.7932943630898528</c:v>
                </c:pt>
                <c:pt idx="2">
                  <c:v>9.7553959019128733</c:v>
                </c:pt>
                <c:pt idx="3">
                  <c:v>9.7084333235200209</c:v>
                </c:pt>
                <c:pt idx="4">
                  <c:v>9.6503621425556574</c:v>
                </c:pt>
                <c:pt idx="5">
                  <c:v>9.5787428489405464</c:v>
                </c:pt>
                <c:pt idx="6">
                  <c:v>9.4906998807940308</c:v>
                </c:pt>
                <c:pt idx="7">
                  <c:v>9.3828963235883069</c:v>
                </c:pt>
                <c:pt idx="8">
                  <c:v>9.2515376408991283</c:v>
                </c:pt>
                <c:pt idx="9">
                  <c:v>9.0924225071228832</c:v>
                </c:pt>
                <c:pt idx="10">
                  <c:v>8.9010632534907028</c:v>
                </c:pt>
                <c:pt idx="11">
                  <c:v>8.6729007622259449</c:v>
                </c:pt>
                <c:pt idx="12">
                  <c:v>8.4036359481515692</c:v>
                </c:pt>
                <c:pt idx="13">
                  <c:v>8.0896884417316652</c:v>
                </c:pt>
                <c:pt idx="14">
                  <c:v>7.7287691024168952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AA-42A9-B110-4EBE42B9680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Competitive!$AP$20:$AP$34</c:f>
              <c:numCache>
                <c:formatCode>General</c:formatCode>
                <c:ptCount val="15"/>
                <c:pt idx="0">
                  <c:v>9.3306128104134327</c:v>
                </c:pt>
                <c:pt idx="1">
                  <c:v>9.1880825459995172</c:v>
                </c:pt>
                <c:pt idx="2">
                  <c:v>9.0159284374961768</c:v>
                </c:pt>
                <c:pt idx="3">
                  <c:v>8.8096001778596449</c:v>
                </c:pt>
                <c:pt idx="4">
                  <c:v>8.5646005720557294</c:v>
                </c:pt>
                <c:pt idx="5">
                  <c:v>8.2768704321752899</c:v>
                </c:pt>
                <c:pt idx="6">
                  <c:v>7.9432987661826315</c:v>
                </c:pt>
                <c:pt idx="7">
                  <c:v>7.5623306148370073</c:v>
                </c:pt>
                <c:pt idx="8">
                  <c:v>7.1346027138584134</c:v>
                </c:pt>
                <c:pt idx="9">
                  <c:v>6.6634911560388543</c:v>
                </c:pt>
                <c:pt idx="10">
                  <c:v>6.1554231031514517</c:v>
                </c:pt>
                <c:pt idx="11">
                  <c:v>5.6198094205084548</c:v>
                </c:pt>
                <c:pt idx="12">
                  <c:v>5.0685139643549766</c:v>
                </c:pt>
                <c:pt idx="13">
                  <c:v>4.5148841737747967</c:v>
                </c:pt>
                <c:pt idx="14">
                  <c:v>3.9724937210822819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AA-42A9-B110-4EBE42B9680E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Competitive!$AQ$20:$AQ$34</c:f>
              <c:numCache>
                <c:formatCode>General</c:formatCode>
                <c:ptCount val="15"/>
                <c:pt idx="0">
                  <c:v>9.2149518126017664</c:v>
                </c:pt>
                <c:pt idx="1">
                  <c:v>9.0482896525373615</c:v>
                </c:pt>
                <c:pt idx="2">
                  <c:v>8.848252142195193</c:v>
                </c:pt>
                <c:pt idx="3">
                  <c:v>8.6103087313359232</c:v>
                </c:pt>
                <c:pt idx="4">
                  <c:v>8.3302904722818454</c:v>
                </c:pt>
                <c:pt idx="5">
                  <c:v>8.0048793224397503</c:v>
                </c:pt>
                <c:pt idx="6">
                  <c:v>7.632202665275293</c:v>
                </c:pt>
                <c:pt idx="7">
                  <c:v>7.2124712184719586</c:v>
                </c:pt>
                <c:pt idx="8">
                  <c:v>6.748552138191501</c:v>
                </c:pt>
                <c:pt idx="9">
                  <c:v>6.2463329684261852</c:v>
                </c:pt>
                <c:pt idx="10">
                  <c:v>5.7147288685695861</c:v>
                </c:pt>
                <c:pt idx="11">
                  <c:v>5.1652344991621559</c:v>
                </c:pt>
                <c:pt idx="12">
                  <c:v>4.6110237004377392</c:v>
                </c:pt>
                <c:pt idx="13">
                  <c:v>4.0657266704161579</c:v>
                </c:pt>
                <c:pt idx="14">
                  <c:v>3.5421159135783893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AA-42A9-B110-4EBE42B9680E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Competitive!$AR$20:$AR$34</c:f>
              <c:numCache>
                <c:formatCode>General</c:formatCode>
                <c:ptCount val="15"/>
                <c:pt idx="0">
                  <c:v>9.0743463699367091</c:v>
                </c:pt>
                <c:pt idx="1">
                  <c:v>8.8794187759510326</c:v>
                </c:pt>
                <c:pt idx="2">
                  <c:v>8.6472280363840817</c:v>
                </c:pt>
                <c:pt idx="3">
                  <c:v>8.3735255645945177</c:v>
                </c:pt>
                <c:pt idx="4">
                  <c:v>8.0548355198811059</c:v>
                </c:pt>
                <c:pt idx="5">
                  <c:v>7.6890368661689417</c:v>
                </c:pt>
                <c:pt idx="6">
                  <c:v>7.2760006185472248</c:v>
                </c:pt>
                <c:pt idx="7">
                  <c:v>6.81818064111848</c:v>
                </c:pt>
                <c:pt idx="8">
                  <c:v>6.3210173994462</c:v>
                </c:pt>
                <c:pt idx="9">
                  <c:v>5.7930046625029092</c:v>
                </c:pt>
                <c:pt idx="10">
                  <c:v>5.2453099111513612</c:v>
                </c:pt>
                <c:pt idx="11">
                  <c:v>4.6909343588752304</c:v>
                </c:pt>
                <c:pt idx="12">
                  <c:v>4.1435242481423193</c:v>
                </c:pt>
                <c:pt idx="13">
                  <c:v>3.6160535645927059</c:v>
                </c:pt>
                <c:pt idx="14">
                  <c:v>3.1196406949940112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7AA-42A9-B110-4EBE42B9680E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Competitive!$AS$20:$AS$34</c:f>
              <c:numCache>
                <c:formatCode>General</c:formatCode>
                <c:ptCount val="15"/>
                <c:pt idx="0">
                  <c:v>8.9045106125376083</c:v>
                </c:pt>
                <c:pt idx="1">
                  <c:v>8.6769922209401624</c:v>
                </c:pt>
                <c:pt idx="2">
                  <c:v>8.4084381140935154</c:v>
                </c:pt>
                <c:pt idx="3">
                  <c:v>8.0952516685224989</c:v>
                </c:pt>
                <c:pt idx="4">
                  <c:v>7.7351173208981665</c:v>
                </c:pt>
                <c:pt idx="5">
                  <c:v>7.3276356582709576</c:v>
                </c:pt>
                <c:pt idx="6">
                  <c:v>6.8749265425310666</c:v>
                </c:pt>
                <c:pt idx="7">
                  <c:v>6.3820632340215857</c:v>
                </c:pt>
                <c:pt idx="8">
                  <c:v>5.8571863123213541</c:v>
                </c:pt>
                <c:pt idx="9">
                  <c:v>5.3111802912927786</c:v>
                </c:pt>
                <c:pt idx="10">
                  <c:v>4.7568851496963971</c:v>
                </c:pt>
                <c:pt idx="11">
                  <c:v>4.2079392983746597</c:v>
                </c:pt>
                <c:pt idx="12">
                  <c:v>3.6774638734882261</c:v>
                </c:pt>
                <c:pt idx="13">
                  <c:v>3.1768503540572151</c:v>
                </c:pt>
                <c:pt idx="14">
                  <c:v>2.7148793605099866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7AA-42A9-B110-4EBE42B9680E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Competitive!$AT$20:$AT$34</c:f>
              <c:numCache>
                <c:formatCode>General</c:formatCode>
                <c:ptCount val="15"/>
                <c:pt idx="0">
                  <c:v>8.7009515036400682</c:v>
                </c:pt>
                <c:pt idx="1">
                  <c:v>8.4365784677436135</c:v>
                </c:pt>
                <c:pt idx="2">
                  <c:v>8.1278777864308953</c:v>
                </c:pt>
                <c:pt idx="3">
                  <c:v>7.7723812715913612</c:v>
                </c:pt>
                <c:pt idx="4">
                  <c:v>7.3694743684865482</c:v>
                </c:pt>
                <c:pt idx="5">
                  <c:v>6.9210079068161283</c:v>
                </c:pt>
                <c:pt idx="6">
                  <c:v>6.4317554725706874</c:v>
                </c:pt>
                <c:pt idx="7">
                  <c:v>5.9095647427902565</c:v>
                </c:pt>
                <c:pt idx="8">
                  <c:v>5.3650798480497626</c:v>
                </c:pt>
                <c:pt idx="9">
                  <c:v>4.810996160794506</c:v>
                </c:pt>
                <c:pt idx="10">
                  <c:v>4.2609315051051411</c:v>
                </c:pt>
                <c:pt idx="11">
                  <c:v>3.7281145986529034</c:v>
                </c:pt>
                <c:pt idx="12">
                  <c:v>3.2241513395065522</c:v>
                </c:pt>
                <c:pt idx="13">
                  <c:v>2.758103779477314</c:v>
                </c:pt>
                <c:pt idx="14">
                  <c:v>2.336017755676993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7AA-42A9-B110-4EBE42B9680E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Competitive!$AU$20:$AU$34</c:f>
              <c:numCache>
                <c:formatCode>General</c:formatCode>
                <c:ptCount val="15"/>
                <c:pt idx="0">
                  <c:v>8.4592267292673746</c:v>
                </c:pt>
                <c:pt idx="1">
                  <c:v>8.1541686422025457</c:v>
                </c:pt>
                <c:pt idx="2">
                  <c:v>7.8024519399278311</c:v>
                </c:pt>
                <c:pt idx="3">
                  <c:v>7.4032909126030129</c:v>
                </c:pt>
                <c:pt idx="4">
                  <c:v>6.9583201759560716</c:v>
                </c:pt>
                <c:pt idx="5">
                  <c:v>6.4720699138757922</c:v>
                </c:pt>
                <c:pt idx="6">
                  <c:v>5.9521468418215564</c:v>
                </c:pt>
                <c:pt idx="7">
                  <c:v>5.408993606104386</c:v>
                </c:pt>
                <c:pt idx="8">
                  <c:v>4.8551794718507164</c:v>
                </c:pt>
                <c:pt idx="9">
                  <c:v>4.3042960366210643</c:v>
                </c:pt>
                <c:pt idx="10">
                  <c:v>3.7696509532644749</c:v>
                </c:pt>
                <c:pt idx="11">
                  <c:v>3.2630185127099738</c:v>
                </c:pt>
                <c:pt idx="12">
                  <c:v>2.793687092117958</c:v>
                </c:pt>
                <c:pt idx="13">
                  <c:v>2.3679490496332889</c:v>
                </c:pt>
                <c:pt idx="14">
                  <c:v>1.9890522753278626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7AA-42A9-B110-4EBE42B9680E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Competitive!$AV$20:$AV$34</c:f>
              <c:numCache>
                <c:formatCode>General</c:formatCode>
                <c:ptCount val="15"/>
                <c:pt idx="0">
                  <c:v>8.1753241046807332</c:v>
                </c:pt>
                <c:pt idx="1">
                  <c:v>7.8266765254957296</c:v>
                </c:pt>
                <c:pt idx="2">
                  <c:v>7.4305684232999969</c:v>
                </c:pt>
                <c:pt idx="3">
                  <c:v>6.9884609112832452</c:v>
                </c:pt>
                <c:pt idx="4">
                  <c:v>6.5046871774570336</c:v>
                </c:pt>
                <c:pt idx="5">
                  <c:v>5.986656918807391</c:v>
                </c:pt>
                <c:pt idx="6">
                  <c:v>5.444645616072405</c:v>
                </c:pt>
                <c:pt idx="7">
                  <c:v>4.8911147563479114</c:v>
                </c:pt>
                <c:pt idx="8">
                  <c:v>4.3396283956803741</c:v>
                </c:pt>
                <c:pt idx="9">
                  <c:v>3.8035524223351738</c:v>
                </c:pt>
                <c:pt idx="10">
                  <c:v>3.2947935250146632</c:v>
                </c:pt>
                <c:pt idx="11">
                  <c:v>2.8228217020335542</c:v>
                </c:pt>
                <c:pt idx="12">
                  <c:v>2.3941295542568164</c:v>
                </c:pt>
                <c:pt idx="13">
                  <c:v>2.0121556700888421</c:v>
                </c:pt>
                <c:pt idx="14">
                  <c:v>1.6775896859492174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7AA-42A9-B110-4EBE42B9680E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Competitive!$AW$20:$AW$34</c:f>
              <c:numCache>
                <c:formatCode>General</c:formatCode>
                <c:ptCount val="15"/>
                <c:pt idx="0">
                  <c:v>7.8461647675257105</c:v>
                </c:pt>
                <c:pt idx="1">
                  <c:v>7.4525355859106961</c:v>
                </c:pt>
                <c:pt idx="2">
                  <c:v>7.0127621567256337</c:v>
                </c:pt>
                <c:pt idx="3">
                  <c:v>6.5310186553018275</c:v>
                </c:pt>
                <c:pt idx="4">
                  <c:v>6.0145544478903474</c:v>
                </c:pt>
                <c:pt idx="5">
                  <c:v>5.4735074051264547</c:v>
                </c:pt>
                <c:pt idx="6">
                  <c:v>4.9202482657892128</c:v>
                </c:pt>
                <c:pt idx="7">
                  <c:v>4.3683146870869232</c:v>
                </c:pt>
                <c:pt idx="8">
                  <c:v>3.8311158134001806</c:v>
                </c:pt>
                <c:pt idx="9">
                  <c:v>3.3206626016666498</c:v>
                </c:pt>
                <c:pt idx="10">
                  <c:v>2.8465705962177301</c:v>
                </c:pt>
                <c:pt idx="11">
                  <c:v>2.4154944953013495</c:v>
                </c:pt>
                <c:pt idx="12">
                  <c:v>2.0310284377278394</c:v>
                </c:pt>
                <c:pt idx="13">
                  <c:v>1.6939942885427726</c:v>
                </c:pt>
                <c:pt idx="14">
                  <c:v>1.4029771792176779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37AA-42A9-B110-4EBE42B9680E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Competitive!$AX$20:$AX$34</c:f>
              <c:numCache>
                <c:formatCode>General</c:formatCode>
                <c:ptCount val="15"/>
                <c:pt idx="0">
                  <c:v>7.4702030542257782</c:v>
                </c:pt>
                <c:pt idx="1">
                  <c:v>7.0323251778080786</c:v>
                </c:pt>
                <c:pt idx="2">
                  <c:v>6.552237828554536</c:v>
                </c:pt>
                <c:pt idx="3">
                  <c:v>6.0370603732671224</c:v>
                </c:pt>
                <c:pt idx="4">
                  <c:v>5.4968180872593191</c:v>
                </c:pt>
                <c:pt idx="5">
                  <c:v>4.9438061548124077</c:v>
                </c:pt>
                <c:pt idx="6">
                  <c:v>4.3915382323251979</c:v>
                </c:pt>
                <c:pt idx="7">
                  <c:v>3.8534558362784481</c:v>
                </c:pt>
                <c:pt idx="8">
                  <c:v>3.3416521917056512</c:v>
                </c:pt>
                <c:pt idx="9">
                  <c:v>2.8658593783820145</c:v>
                </c:pt>
                <c:pt idx="10">
                  <c:v>2.432862970231541</c:v>
                </c:pt>
                <c:pt idx="11">
                  <c:v>2.0463834802815533</c:v>
                </c:pt>
                <c:pt idx="12">
                  <c:v>1.7073507899238098</c:v>
                </c:pt>
                <c:pt idx="13">
                  <c:v>1.4144323298973795</c:v>
                </c:pt>
                <c:pt idx="14">
                  <c:v>1.164665289457163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7AA-42A9-B110-4EBE42B9680E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Competitive!$AY$20:$AY$34</c:f>
              <c:numCache>
                <c:formatCode>General</c:formatCode>
                <c:ptCount val="15"/>
                <c:pt idx="0">
                  <c:v>7.0480543564551335</c:v>
                </c:pt>
                <c:pt idx="1">
                  <c:v>6.5693127005401868</c:v>
                </c:pt>
                <c:pt idx="2">
                  <c:v>6.055186747516486</c:v>
                </c:pt>
                <c:pt idx="3">
                  <c:v>5.5156100791295408</c:v>
                </c:pt>
                <c:pt idx="4">
                  <c:v>4.9628155138205825</c:v>
                </c:pt>
                <c:pt idx="5">
                  <c:v>4.4102956171963754</c:v>
                </c:pt>
                <c:pt idx="6">
                  <c:v>3.8715163215070145</c:v>
                </c:pt>
                <c:pt idx="7">
                  <c:v>3.3586358841199466</c:v>
                </c:pt>
                <c:pt idx="8">
                  <c:v>2.8814796431939222</c:v>
                </c:pt>
                <c:pt idx="9">
                  <c:v>2.4469386279647947</c:v>
                </c:pt>
                <c:pt idx="10">
                  <c:v>2.0588356977543874</c:v>
                </c:pt>
                <c:pt idx="11">
                  <c:v>1.7181886014006036</c:v>
                </c:pt>
                <c:pt idx="12">
                  <c:v>1.4237320191860601</c:v>
                </c:pt>
                <c:pt idx="13">
                  <c:v>1.1725484423785399</c:v>
                </c:pt>
                <c:pt idx="14">
                  <c:v>0.9606858047956468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7AA-42A9-B110-4EBE42B9680E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Competitive!$AZ$20:$AZ$34</c:f>
              <c:numCache>
                <c:formatCode>General</c:formatCode>
                <c:ptCount val="15"/>
                <c:pt idx="0">
                  <c:v>6.5830368068617426</c:v>
                </c:pt>
                <c:pt idx="1">
                  <c:v>6.0697664072450674</c:v>
                </c:pt>
                <c:pt idx="2">
                  <c:v>5.530736438056528</c:v>
                </c:pt>
                <c:pt idx="3">
                  <c:v>4.9781285791612238</c:v>
                </c:pt>
                <c:pt idx="4">
                  <c:v>4.425417290001243</c:v>
                </c:pt>
                <c:pt idx="5">
                  <c:v>3.886087059236929</c:v>
                </c:pt>
                <c:pt idx="6">
                  <c:v>3.3723476438871702</c:v>
                </c:pt>
                <c:pt idx="7">
                  <c:v>2.8940989902450731</c:v>
                </c:pt>
                <c:pt idx="8">
                  <c:v>2.458316968189453</c:v>
                </c:pt>
                <c:pt idx="9">
                  <c:v>2.0689071165651054</c:v>
                </c:pt>
                <c:pt idx="10">
                  <c:v>1.7269584218333103</c:v>
                </c:pt>
                <c:pt idx="11">
                  <c:v>1.4312602837193142</c:v>
                </c:pt>
                <c:pt idx="12">
                  <c:v>1.1789322184184783</c:v>
                </c:pt>
                <c:pt idx="13">
                  <c:v>0.96604310400940507</c:v>
                </c:pt>
                <c:pt idx="14">
                  <c:v>0.7881418461625388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37AA-42A9-B110-4EBE42B9680E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Competitive!$BA$20:$BA$34</c:f>
              <c:numCache>
                <c:formatCode>General</c:formatCode>
                <c:ptCount val="15"/>
                <c:pt idx="0">
                  <c:v>6.0814807835862394</c:v>
                </c:pt>
                <c:pt idx="1">
                  <c:v>5.5428973927658811</c:v>
                </c:pt>
                <c:pt idx="2">
                  <c:v>4.9904472389116279</c:v>
                </c:pt>
                <c:pt idx="3">
                  <c:v>4.4375894947160051</c:v>
                </c:pt>
                <c:pt idx="4">
                  <c:v>3.897822854685919</c:v>
                </c:pt>
                <c:pt idx="5">
                  <c:v>3.3833979252869035</c:v>
                </c:pt>
                <c:pt idx="6">
                  <c:v>2.904274330764514</c:v>
                </c:pt>
                <c:pt idx="7">
                  <c:v>2.4674961147280809</c:v>
                </c:pt>
                <c:pt idx="8">
                  <c:v>2.0770354753963627</c:v>
                </c:pt>
                <c:pt idx="9">
                  <c:v>1.7340389998979158</c:v>
                </c:pt>
                <c:pt idx="10">
                  <c:v>1.4373404612080583</c:v>
                </c:pt>
                <c:pt idx="11">
                  <c:v>1.1840895062170775</c:v>
                </c:pt>
                <c:pt idx="12">
                  <c:v>0.97037215641313934</c:v>
                </c:pt>
                <c:pt idx="13">
                  <c:v>0.79174395780820495</c:v>
                </c:pt>
                <c:pt idx="14">
                  <c:v>0.64364053593607828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37AA-42A9-B110-4EBE42B9680E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Competitive!$BB$20:$BB$34</c:f>
              <c:numCache>
                <c:formatCode>General</c:formatCode>
                <c:ptCount val="15"/>
                <c:pt idx="0">
                  <c:v>5.5526647291839666</c:v>
                </c:pt>
                <c:pt idx="1">
                  <c:v>5.0003461496162185</c:v>
                </c:pt>
                <c:pt idx="2">
                  <c:v>4.4473755758750038</c:v>
                </c:pt>
                <c:pt idx="3">
                  <c:v>3.9072626504562669</c:v>
                </c:pt>
                <c:pt idx="4">
                  <c:v>3.3922904281434341</c:v>
                </c:pt>
                <c:pt idx="5">
                  <c:v>2.9124662650690007</c:v>
                </c:pt>
                <c:pt idx="6">
                  <c:v>2.4748889346098371</c:v>
                </c:pt>
                <c:pt idx="7">
                  <c:v>2.0835842936233919</c:v>
                </c:pt>
                <c:pt idx="8">
                  <c:v>1.7397454039384015</c:v>
                </c:pt>
                <c:pt idx="9">
                  <c:v>1.4422419243347373</c:v>
                </c:pt>
                <c:pt idx="10">
                  <c:v>1.1882479380569484</c:v>
                </c:pt>
                <c:pt idx="11">
                  <c:v>0.97386343403628184</c:v>
                </c:pt>
                <c:pt idx="12">
                  <c:v>0.79464944089524858</c:v>
                </c:pt>
                <c:pt idx="13">
                  <c:v>0.6460408684330764</c:v>
                </c:pt>
                <c:pt idx="14">
                  <c:v>0.52363392148312782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7AA-42A9-B110-4EBE42B9680E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Competitive!$BC$20:$BC$34</c:f>
              <c:numCache>
                <c:formatCode>General</c:formatCode>
                <c:ptCount val="15"/>
                <c:pt idx="0">
                  <c:v>5.0082935978081196</c:v>
                </c:pt>
                <c:pt idx="1">
                  <c:v>4.4552355722887835</c:v>
                </c:pt>
                <c:pt idx="2">
                  <c:v>3.9148474714150323</c:v>
                </c:pt>
                <c:pt idx="3">
                  <c:v>3.3994381569507039</c:v>
                </c:pt>
                <c:pt idx="4">
                  <c:v>2.9190531612102188</c:v>
                </c:pt>
                <c:pt idx="5">
                  <c:v>2.4808351624162688</c:v>
                </c:pt>
                <c:pt idx="6">
                  <c:v>2.0888531567848676</c:v>
                </c:pt>
                <c:pt idx="7">
                  <c:v>1.7443376399178612</c:v>
                </c:pt>
                <c:pt idx="8">
                  <c:v>1.4461872294706224</c:v>
                </c:pt>
                <c:pt idx="9">
                  <c:v>1.1915957726760951</c:v>
                </c:pt>
                <c:pt idx="10">
                  <c:v>0.97667459644743149</c:v>
                </c:pt>
                <c:pt idx="11">
                  <c:v>0.79698922632188551</c:v>
                </c:pt>
                <c:pt idx="12">
                  <c:v>0.64797406327018181</c:v>
                </c:pt>
                <c:pt idx="13">
                  <c:v>0.52522151129284289</c:v>
                </c:pt>
                <c:pt idx="14">
                  <c:v>0.42466140710866396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37AA-42A9-B110-4EBE42B9680E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Competitive!$BD$20:$BD$34</c:f>
              <c:numCache>
                <c:formatCode>General</c:formatCode>
                <c:ptCount val="15"/>
                <c:pt idx="0">
                  <c:v>4.4615436011217824</c:v>
                </c:pt>
                <c:pt idx="1">
                  <c:v>3.9209365633413493</c:v>
                </c:pt>
                <c:pt idx="2">
                  <c:v>3.4051780639208018</c:v>
                </c:pt>
                <c:pt idx="3">
                  <c:v>2.9243441687805265</c:v>
                </c:pt>
                <c:pt idx="4">
                  <c:v>2.4856127569125661</c:v>
                </c:pt>
                <c:pt idx="5">
                  <c:v>2.0930874722421278</c:v>
                </c:pt>
                <c:pt idx="6">
                  <c:v>1.7480289208537081</c:v>
                </c:pt>
                <c:pt idx="7">
                  <c:v>1.4493590489014074</c:v>
                </c:pt>
                <c:pt idx="8">
                  <c:v>1.1942876536710445</c:v>
                </c:pt>
                <c:pt idx="9">
                  <c:v>0.97893523862751519</c:v>
                </c:pt>
                <c:pt idx="10">
                  <c:v>0.79887099871041412</c:v>
                </c:pt>
                <c:pt idx="11">
                  <c:v>0.64952896929715354</c:v>
                </c:pt>
                <c:pt idx="12">
                  <c:v>0.52649853123938595</c:v>
                </c:pt>
                <c:pt idx="13">
                  <c:v>0.42570497219778974</c:v>
                </c:pt>
                <c:pt idx="14">
                  <c:v>0.3435039275810205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37AA-42A9-B110-4EBE42B9680E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Competitive!$BE$20:$BE$34</c:f>
              <c:numCache>
                <c:formatCode>General</c:formatCode>
                <c:ptCount val="15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37AA-42A9-B110-4EBE42B9680E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Competitive!$BF$20:$BF$34</c:f>
              <c:numCache>
                <c:formatCode>General</c:formatCode>
                <c:ptCount val="15"/>
                <c:pt idx="0">
                  <c:v>10.42889693766659</c:v>
                </c:pt>
                <c:pt idx="1">
                  <c:v>10.250724030253298</c:v>
                </c:pt>
                <c:pt idx="2">
                  <c:v>10.036390143542041</c:v>
                </c:pt>
                <c:pt idx="3">
                  <c:v>9.7807560710730161</c:v>
                </c:pt>
                <c:pt idx="4">
                  <c:v>9.4789611277220001</c:v>
                </c:pt>
                <c:pt idx="5">
                  <c:v>9.1269353097830876</c:v>
                </c:pt>
                <c:pt idx="6">
                  <c:v>8.7220407884732492</c:v>
                </c:pt>
                <c:pt idx="7">
                  <c:v>8.2637870083975482</c:v>
                </c:pt>
                <c:pt idx="8">
                  <c:v>7.7545119300678378</c:v>
                </c:pt>
                <c:pt idx="9">
                  <c:v>7.1998755984390792</c:v>
                </c:pt>
                <c:pt idx="10">
                  <c:v>6.6089955589202303</c:v>
                </c:pt>
                <c:pt idx="11">
                  <c:v>5.9940910529622142</c:v>
                </c:pt>
                <c:pt idx="12">
                  <c:v>5.3696026501237633</c:v>
                </c:pt>
                <c:pt idx="13">
                  <c:v>4.7508937382104177</c:v>
                </c:pt>
                <c:pt idx="14">
                  <c:v>4.1527687057828588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37AA-42A9-B110-4EBE42B9680E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Competitive!$BG$20:$BG$34</c:f>
              <c:numCache>
                <c:formatCode>General</c:formatCode>
                <c:ptCount val="15"/>
                <c:pt idx="0">
                  <c:v>9.8496995756786596</c:v>
                </c:pt>
                <c:pt idx="1">
                  <c:v>9.6906168020073338</c:v>
                </c:pt>
                <c:pt idx="2">
                  <c:v>9.4988466296143503</c:v>
                </c:pt>
                <c:pt idx="3">
                  <c:v>9.2695496747039243</c:v>
                </c:pt>
                <c:pt idx="4">
                  <c:v>8.9980399788733951</c:v>
                </c:pt>
                <c:pt idx="5">
                  <c:v>8.6802297010579501</c:v>
                </c:pt>
                <c:pt idx="6">
                  <c:v>8.3132023864727511</c:v>
                </c:pt>
                <c:pt idx="7">
                  <c:v>7.8958744888056396</c:v>
                </c:pt>
                <c:pt idx="8">
                  <c:v>7.429657726701449</c:v>
                </c:pt>
                <c:pt idx="9">
                  <c:v>6.9189878630996118</c:v>
                </c:pt>
                <c:pt idx="10">
                  <c:v>6.3715596353153465</c:v>
                </c:pt>
                <c:pt idx="11">
                  <c:v>5.7981270603627522</c:v>
                </c:pt>
                <c:pt idx="12">
                  <c:v>5.211806766486645</c:v>
                </c:pt>
                <c:pt idx="13">
                  <c:v>4.626947012646891</c:v>
                </c:pt>
                <c:pt idx="14">
                  <c:v>4.0577544606809273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37AA-42A9-B110-4EBE42B9680E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Competitive!$BH$20:$BH$34</c:f>
              <c:numCache>
                <c:formatCode>General</c:formatCode>
                <c:ptCount val="15"/>
                <c:pt idx="0">
                  <c:v>9.2103004884690822</c:v>
                </c:pt>
                <c:pt idx="1">
                  <c:v>9.0710552475073367</c:v>
                </c:pt>
                <c:pt idx="2">
                  <c:v>8.9028096676054798</c:v>
                </c:pt>
                <c:pt idx="3">
                  <c:v>8.7010803390606863</c:v>
                </c:pt>
                <c:pt idx="4">
                  <c:v>8.4614205095168007</c:v>
                </c:pt>
                <c:pt idx="5">
                  <c:v>8.1797934267344861</c:v>
                </c:pt>
                <c:pt idx="6">
                  <c:v>7.853069751536597</c:v>
                </c:pt>
                <c:pt idx="7">
                  <c:v>7.4796235692563302</c:v>
                </c:pt>
                <c:pt idx="8">
                  <c:v>7.0599604080870808</c:v>
                </c:pt>
                <c:pt idx="9">
                  <c:v>6.5972651403638611</c:v>
                </c:pt>
                <c:pt idx="10">
                  <c:v>6.0977247363948672</c:v>
                </c:pt>
                <c:pt idx="11">
                  <c:v>5.570483258652696</c:v>
                </c:pt>
                <c:pt idx="12">
                  <c:v>5.0271417353865164</c:v>
                </c:pt>
                <c:pt idx="13">
                  <c:v>4.4808210601307179</c:v>
                </c:pt>
                <c:pt idx="14">
                  <c:v>3.9449307508188474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37AA-42A9-B110-4EBE42B9680E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Competitive!$BI$20:$BI$34</c:f>
              <c:numCache>
                <c:formatCode>General</c:formatCode>
                <c:ptCount val="15"/>
                <c:pt idx="0">
                  <c:v>8.5190282749061321</c:v>
                </c:pt>
                <c:pt idx="1">
                  <c:v>8.3997652126574618</c:v>
                </c:pt>
                <c:pt idx="2">
                  <c:v>8.255301474848233</c:v>
                </c:pt>
                <c:pt idx="3">
                  <c:v>8.0815625803466347</c:v>
                </c:pt>
                <c:pt idx="4">
                  <c:v>7.8744091610171587</c:v>
                </c:pt>
                <c:pt idx="5">
                  <c:v>7.6299379165980046</c:v>
                </c:pt>
                <c:pt idx="6">
                  <c:v>7.3448980596302311</c:v>
                </c:pt>
                <c:pt idx="7">
                  <c:v>7.0172111122381269</c:v>
                </c:pt>
                <c:pt idx="8">
                  <c:v>6.6465478701188117</c:v>
                </c:pt>
                <c:pt idx="9">
                  <c:v>6.2348745604152827</c:v>
                </c:pt>
                <c:pt idx="10">
                  <c:v>5.7868433072755838</c:v>
                </c:pt>
                <c:pt idx="11">
                  <c:v>5.3098897356288717</c:v>
                </c:pt>
                <c:pt idx="12">
                  <c:v>4.8139323331933657</c:v>
                </c:pt>
                <c:pt idx="13">
                  <c:v>4.3106500377980108</c:v>
                </c:pt>
                <c:pt idx="14">
                  <c:v>3.8124275927416442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37AA-42A9-B110-4EBE42B9680E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Competitive!$BJ$20:$BJ$34</c:f>
              <c:numCache>
                <c:formatCode>General</c:formatCode>
                <c:ptCount val="15"/>
                <c:pt idx="0">
                  <c:v>7.7883429565619595</c:v>
                </c:pt>
                <c:pt idx="1">
                  <c:v>7.6885412958161172</c:v>
                </c:pt>
                <c:pt idx="2">
                  <c:v>7.5673293700644866</c:v>
                </c:pt>
                <c:pt idx="3">
                  <c:v>7.4210851114151106</c:v>
                </c:pt>
                <c:pt idx="4">
                  <c:v>7.2460412035620694</c:v>
                </c:pt>
                <c:pt idx="5">
                  <c:v>7.0385160675062277</c:v>
                </c:pt>
                <c:pt idx="6">
                  <c:v>6.7952479311825931</c:v>
                </c:pt>
                <c:pt idx="7">
                  <c:v>6.5138307524277339</c:v>
                </c:pt>
                <c:pt idx="8">
                  <c:v>6.1932243972721324</c:v>
                </c:pt>
                <c:pt idx="9">
                  <c:v>5.8342755161709485</c:v>
                </c:pt>
                <c:pt idx="10">
                  <c:v>5.440148203519021</c:v>
                </c:pt>
                <c:pt idx="11">
                  <c:v>5.0165404242143632</c:v>
                </c:pt>
                <c:pt idx="12">
                  <c:v>4.5715723928279148</c:v>
                </c:pt>
                <c:pt idx="13">
                  <c:v>4.115288825736596</c:v>
                </c:pt>
                <c:pt idx="14">
                  <c:v>3.6588114391513926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37AA-42A9-B110-4EBE42B9680E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Competitive!$BK$20:$BK$34</c:f>
              <c:numCache>
                <c:formatCode>General</c:formatCode>
                <c:ptCount val="15"/>
                <c:pt idx="0">
                  <c:v>7.0341821717837583</c:v>
                </c:pt>
                <c:pt idx="1">
                  <c:v>6.952671574392328</c:v>
                </c:pt>
                <c:pt idx="2">
                  <c:v>6.8534018817852953</c:v>
                </c:pt>
                <c:pt idx="3">
                  <c:v>6.7332312062145503</c:v>
                </c:pt>
                <c:pt idx="4">
                  <c:v>6.5888170506880819</c:v>
                </c:pt>
                <c:pt idx="5">
                  <c:v>6.41678331328119</c:v>
                </c:pt>
                <c:pt idx="6">
                  <c:v>6.2139750284124995</c:v>
                </c:pt>
                <c:pt idx="7">
                  <c:v>5.9778074621483608</c:v>
                </c:pt>
                <c:pt idx="8">
                  <c:v>5.7066974170046514</c:v>
                </c:pt>
                <c:pt idx="9">
                  <c:v>5.4005359295109301</c:v>
                </c:pt>
                <c:pt idx="10">
                  <c:v>5.0611272213609233</c:v>
                </c:pt>
                <c:pt idx="11">
                  <c:v>4.6924897592673442</c:v>
                </c:pt>
                <c:pt idx="12">
                  <c:v>4.3009080613814863</c:v>
                </c:pt>
                <c:pt idx="13">
                  <c:v>3.8946538051311279</c:v>
                </c:pt>
                <c:pt idx="14">
                  <c:v>3.4833651072820584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37AA-42A9-B110-4EBE42B9680E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Competitive!$BL$20:$BL$34</c:f>
              <c:numCache>
                <c:formatCode>General</c:formatCode>
                <c:ptCount val="15"/>
                <c:pt idx="0">
                  <c:v>6.274693331603447</c:v>
                </c:pt>
                <c:pt idx="1">
                  <c:v>6.2097528403727917</c:v>
                </c:pt>
                <c:pt idx="2">
                  <c:v>6.1304433857325886</c:v>
                </c:pt>
                <c:pt idx="3">
                  <c:v>6.0341106417931112</c:v>
                </c:pt>
                <c:pt idx="4">
                  <c:v>5.9178701366872071</c:v>
                </c:pt>
                <c:pt idx="5">
                  <c:v>5.7787192970219081</c:v>
                </c:pt>
                <c:pt idx="6">
                  <c:v>5.6137203443744017</c:v>
                </c:pt>
                <c:pt idx="7">
                  <c:v>5.4202652625842713</c:v>
                </c:pt>
                <c:pt idx="8">
                  <c:v>5.1964221149916181</c:v>
                </c:pt>
                <c:pt idx="9">
                  <c:v>4.941341114607301</c:v>
                </c:pt>
                <c:pt idx="10">
                  <c:v>4.6556702712894733</c:v>
                </c:pt>
                <c:pt idx="11">
                  <c:v>4.3419005942915678</c:v>
                </c:pt>
                <c:pt idx="12">
                  <c:v>4.0045421121017757</c:v>
                </c:pt>
                <c:pt idx="13">
                  <c:v>3.6500395776926537</c:v>
                </c:pt>
                <c:pt idx="14">
                  <c:v>3.2863805721085217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37AA-42A9-B110-4EBE42B9680E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Competitive!$BM$20:$BM$34</c:f>
              <c:numCache>
                <c:formatCode>General</c:formatCode>
                <c:ptCount val="15"/>
                <c:pt idx="0">
                  <c:v>5.528539739710677</c:v>
                </c:pt>
                <c:pt idx="1">
                  <c:v>5.4780635859909887</c:v>
                </c:pt>
                <c:pt idx="2">
                  <c:v>5.4162499163258806</c:v>
                </c:pt>
                <c:pt idx="3">
                  <c:v>5.3409172532374676</c:v>
                </c:pt>
                <c:pt idx="4">
                  <c:v>5.2496479328661545</c:v>
                </c:pt>
                <c:pt idx="5">
                  <c:v>5.1398561234835274</c:v>
                </c:pt>
                <c:pt idx="6">
                  <c:v>5.0089098944740771</c:v>
                </c:pt>
                <c:pt idx="7">
                  <c:v>4.8543202248941402</c:v>
                </c:pt>
                <c:pt idx="8">
                  <c:v>4.6740033859337933</c:v>
                </c:pt>
                <c:pt idx="9">
                  <c:v>4.4666095398880525</c:v>
                </c:pt>
                <c:pt idx="10">
                  <c:v>4.2318889855063224</c:v>
                </c:pt>
                <c:pt idx="11">
                  <c:v>3.971040983042557</c:v>
                </c:pt>
                <c:pt idx="12">
                  <c:v>3.6869663612328538</c:v>
                </c:pt>
                <c:pt idx="13">
                  <c:v>3.3843366022865391</c:v>
                </c:pt>
                <c:pt idx="14">
                  <c:v>3.0694112984131214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37AA-42A9-B110-4EBE42B9680E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Competitive!$BN$20:$BN$34</c:f>
              <c:numCache>
                <c:formatCode>General</c:formatCode>
                <c:ptCount val="15"/>
                <c:pt idx="0">
                  <c:v>4.8131034891297899</c:v>
                </c:pt>
                <c:pt idx="1">
                  <c:v>4.7748008051048725</c:v>
                </c:pt>
                <c:pt idx="2">
                  <c:v>4.7277712922453627</c:v>
                </c:pt>
                <c:pt idx="3">
                  <c:v>4.670271357734701</c:v>
                </c:pt>
                <c:pt idx="4">
                  <c:v>4.6003338338408062</c:v>
                </c:pt>
                <c:pt idx="5">
                  <c:v>4.5158033850324664</c:v>
                </c:pt>
                <c:pt idx="6">
                  <c:v>4.4144107111219038</c:v>
                </c:pt>
                <c:pt idx="7">
                  <c:v>4.2938978835067028</c:v>
                </c:pt>
                <c:pt idx="8">
                  <c:v>4.1522045894694424</c:v>
                </c:pt>
                <c:pt idx="9">
                  <c:v>3.9877174396123043</c:v>
                </c:pt>
                <c:pt idx="10">
                  <c:v>3.7995702552373491</c:v>
                </c:pt>
                <c:pt idx="11">
                  <c:v>3.587962649990426</c:v>
                </c:pt>
                <c:pt idx="12">
                  <c:v>3.3544410938877864</c:v>
                </c:pt>
                <c:pt idx="13">
                  <c:v>3.1020694308776795</c:v>
                </c:pt>
                <c:pt idx="14">
                  <c:v>2.8354159761044069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37AA-42A9-B110-4EBE42B9680E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Competitive!$BO$20:$BO$34</c:f>
              <c:numCache>
                <c:formatCode>General</c:formatCode>
                <c:ptCount val="15"/>
                <c:pt idx="0">
                  <c:v>4.142942126285373</c:v>
                </c:pt>
                <c:pt idx="1">
                  <c:v>4.1145316818939488</c:v>
                </c:pt>
                <c:pt idx="2">
                  <c:v>4.0795619178125166</c:v>
                </c:pt>
                <c:pt idx="3">
                  <c:v>4.0366768316744563</c:v>
                </c:pt>
                <c:pt idx="4">
                  <c:v>3.9843219485377559</c:v>
                </c:pt>
                <c:pt idx="5">
                  <c:v>3.9207576550005006</c:v>
                </c:pt>
                <c:pt idx="6">
                  <c:v>3.8440986223060856</c:v>
                </c:pt>
                <c:pt idx="7">
                  <c:v>3.7523897630624155</c:v>
                </c:pt>
                <c:pt idx="8">
                  <c:v>3.643728975271924</c:v>
                </c:pt>
                <c:pt idx="9">
                  <c:v>3.5164435805596921</c:v>
                </c:pt>
                <c:pt idx="10">
                  <c:v>3.3693191902861708</c:v>
                </c:pt>
                <c:pt idx="11">
                  <c:v>3.2018657209159636</c:v>
                </c:pt>
                <c:pt idx="12">
                  <c:v>3.0145864337169295</c:v>
                </c:pt>
                <c:pt idx="13">
                  <c:v>2.8091966718693122</c:v>
                </c:pt>
                <c:pt idx="14">
                  <c:v>2.5887277196903731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37AA-42A9-B110-4EBE42B9680E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Competitive!$BP$20:$BP$34</c:f>
              <c:numCache>
                <c:formatCode>General</c:formatCode>
                <c:ptCount val="15"/>
                <c:pt idx="0">
                  <c:v>3.5287730727470135</c:v>
                </c:pt>
                <c:pt idx="1">
                  <c:v>3.5081406854367176</c:v>
                </c:pt>
                <c:pt idx="2">
                  <c:v>3.4826870269908237</c:v>
                </c:pt>
                <c:pt idx="3">
                  <c:v>3.4513847021797917</c:v>
                </c:pt>
                <c:pt idx="4">
                  <c:v>3.4130392868716943</c:v>
                </c:pt>
                <c:pt idx="5">
                  <c:v>3.3662892965554532</c:v>
                </c:pt>
                <c:pt idx="6">
                  <c:v>3.3096224936981167</c:v>
                </c:pt>
                <c:pt idx="7">
                  <c:v>3.2414165638082761</c:v>
                </c:pt>
                <c:pt idx="8">
                  <c:v>3.1600131574240744</c:v>
                </c:pt>
                <c:pt idx="9">
                  <c:v>3.0638335688891698</c:v>
                </c:pt>
                <c:pt idx="10">
                  <c:v>2.9515405416538938</c:v>
                </c:pt>
                <c:pt idx="11">
                  <c:v>2.8222424962594439</c:v>
                </c:pt>
                <c:pt idx="12">
                  <c:v>2.6757233343725368</c:v>
                </c:pt>
                <c:pt idx="13">
                  <c:v>2.5126644004964795</c:v>
                </c:pt>
                <c:pt idx="14">
                  <c:v>2.3348098724713719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37AA-42A9-B110-4EBE42B9680E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Competitive!$BQ$20:$BQ$34</c:f>
              <c:numCache>
                <c:formatCode>General</c:formatCode>
                <c:ptCount val="15"/>
                <c:pt idx="0">
                  <c:v>2.9770992366412217</c:v>
                </c:pt>
                <c:pt idx="1">
                  <c:v>2.9624003038359286</c:v>
                </c:pt>
                <c:pt idx="2">
                  <c:v>2.9442294989147868</c:v>
                </c:pt>
                <c:pt idx="3">
                  <c:v>2.9218270784070421</c:v>
                </c:pt>
                <c:pt idx="4">
                  <c:v>2.8942989500049277</c:v>
                </c:pt>
                <c:pt idx="5">
                  <c:v>2.8606097419462975</c:v>
                </c:pt>
                <c:pt idx="6">
                  <c:v>2.8195853015278045</c:v>
                </c:pt>
                <c:pt idx="7">
                  <c:v>2.7699303104441215</c:v>
                </c:pt>
                <c:pt idx="8">
                  <c:v>2.7102680197336131</c:v>
                </c:pt>
                <c:pt idx="9">
                  <c:v>2.6392096905713478</c:v>
                </c:pt>
                <c:pt idx="10">
                  <c:v>2.5554602539098847</c:v>
                </c:pt>
                <c:pt idx="11">
                  <c:v>2.4579627910242459</c:v>
                </c:pt>
                <c:pt idx="12">
                  <c:v>2.3460766257082883</c:v>
                </c:pt>
                <c:pt idx="13">
                  <c:v>2.2197719419246043</c:v>
                </c:pt>
                <c:pt idx="14">
                  <c:v>2.0798097044529995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37AA-42A9-B110-4EBE42B9680E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Competitive!$BR$20:$BR$34</c:f>
              <c:numCache>
                <c:formatCode>General</c:formatCode>
                <c:ptCount val="15"/>
                <c:pt idx="0">
                  <c:v>2.490421455938697</c:v>
                </c:pt>
                <c:pt idx="1">
                  <c:v>2.4801271860095389</c:v>
                </c:pt>
                <c:pt idx="2">
                  <c:v>2.4673784104389083</c:v>
                </c:pt>
                <c:pt idx="3">
                  <c:v>2.4516255770552982</c:v>
                </c:pt>
                <c:pt idx="4">
                  <c:v>2.4322151574947006</c:v>
                </c:pt>
                <c:pt idx="5">
                  <c:v>2.408380120732597</c:v>
                </c:pt>
                <c:pt idx="6">
                  <c:v>2.3792353096249821</c:v>
                </c:pt>
                <c:pt idx="7">
                  <c:v>2.3437814647973902</c:v>
                </c:pt>
                <c:pt idx="8">
                  <c:v>2.3009228613644601</c:v>
                </c:pt>
                <c:pt idx="9">
                  <c:v>2.2495045524364046</c:v>
                </c:pt>
                <c:pt idx="10">
                  <c:v>2.1883755105096943</c:v>
                </c:pt>
                <c:pt idx="11">
                  <c:v>2.1164827021054857</c:v>
                </c:pt>
                <c:pt idx="12">
                  <c:v>2.0329973231466827</c:v>
                </c:pt>
                <c:pt idx="13">
                  <c:v>1.937467255791808</c:v>
                </c:pt>
                <c:pt idx="14">
                  <c:v>1.8299793785916618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37AA-42A9-B110-4EBE42B9680E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Competitive!$BS$20:$BS$34</c:f>
              <c:numCache>
                <c:formatCode>General</c:formatCode>
                <c:ptCount val="15"/>
                <c:pt idx="0">
                  <c:v>2.0678685047720045</c:v>
                </c:pt>
                <c:pt idx="1">
                  <c:v>2.0607661822985466</c:v>
                </c:pt>
                <c:pt idx="2">
                  <c:v>2.0519565932259125</c:v>
                </c:pt>
                <c:pt idx="3">
                  <c:v>2.0410499632022239</c:v>
                </c:pt>
                <c:pt idx="4">
                  <c:v>2.0275786438130825</c:v>
                </c:pt>
                <c:pt idx="5">
                  <c:v>2.0109875169319547</c:v>
                </c:pt>
                <c:pt idx="6">
                  <c:v>1.9906265693517975</c:v>
                </c:pt>
                <c:pt idx="7">
                  <c:v>1.9657479398095519</c:v>
                </c:pt>
                <c:pt idx="8">
                  <c:v>1.9355106930001926</c:v>
                </c:pt>
                <c:pt idx="9">
                  <c:v>1.898997581751954</c:v>
                </c:pt>
                <c:pt idx="10">
                  <c:v>1.8552488517891519</c:v>
                </c:pt>
                <c:pt idx="11">
                  <c:v>1.8033182414373128</c:v>
                </c:pt>
                <c:pt idx="12">
                  <c:v>1.7423550184507584</c:v>
                </c:pt>
                <c:pt idx="13">
                  <c:v>1.6717123482378644</c:v>
                </c:pt>
                <c:pt idx="14">
                  <c:v>1.5910759041777636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37AA-42A9-B110-4EBE42B9680E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Competitive!$BT$20:$BT$34</c:f>
              <c:numCache>
                <c:formatCode>General</c:formatCode>
                <c:ptCount val="15"/>
                <c:pt idx="0">
                  <c:v>1.7060367454068244</c:v>
                </c:pt>
                <c:pt idx="1">
                  <c:v>1.7011995637949837</c:v>
                </c:pt>
                <c:pt idx="2">
                  <c:v>1.6951915240423798</c:v>
                </c:pt>
                <c:pt idx="3">
                  <c:v>1.6877408884982084</c:v>
                </c:pt>
                <c:pt idx="4">
                  <c:v>1.6785191910021688</c:v>
                </c:pt>
                <c:pt idx="5">
                  <c:v>1.6671328204250488</c:v>
                </c:pt>
                <c:pt idx="6">
                  <c:v>1.6531152691496926</c:v>
                </c:pt>
                <c:pt idx="7">
                  <c:v>1.6359213693918624</c:v>
                </c:pt>
                <c:pt idx="8">
                  <c:v>1.6149255049722429</c:v>
                </c:pt>
                <c:pt idx="9">
                  <c:v>1.5894265830293828</c:v>
                </c:pt>
                <c:pt idx="10">
                  <c:v>1.5586633717169749</c:v>
                </c:pt>
                <c:pt idx="11">
                  <c:v>1.5218444161741047</c:v>
                </c:pt>
                <c:pt idx="12">
                  <c:v>1.478196714478542</c:v>
                </c:pt>
                <c:pt idx="13">
                  <c:v>1.4270360606510817</c:v>
                </c:pt>
                <c:pt idx="14">
                  <c:v>1.3678587637367461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37AA-42A9-B110-4EBE42B96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Competitive!$AO$36:$AO$50</c:f>
              <c:numCache>
                <c:formatCode>General</c:formatCode>
                <c:ptCount val="15"/>
                <c:pt idx="0">
                  <c:v>0.101793335899363</c:v>
                </c:pt>
                <c:pt idx="1">
                  <c:v>0.10211068542664463</c:v>
                </c:pt>
                <c:pt idx="2">
                  <c:v>0.10250737233574667</c:v>
                </c:pt>
                <c:pt idx="3">
                  <c:v>0.10300323097212419</c:v>
                </c:pt>
                <c:pt idx="4">
                  <c:v>0.10362305426759612</c:v>
                </c:pt>
                <c:pt idx="5">
                  <c:v>0.10439783338693602</c:v>
                </c:pt>
                <c:pt idx="6">
                  <c:v>0.10536630728611091</c:v>
                </c:pt>
                <c:pt idx="7">
                  <c:v>0.10657689966007952</c:v>
                </c:pt>
                <c:pt idx="8">
                  <c:v>0.10809014012754026</c:v>
                </c:pt>
                <c:pt idx="9">
                  <c:v>0.1099816907118662</c:v>
                </c:pt>
                <c:pt idx="10">
                  <c:v>0.11234612894227361</c:v>
                </c:pt>
                <c:pt idx="11">
                  <c:v>0.1153016767302829</c:v>
                </c:pt>
                <c:pt idx="12">
                  <c:v>0.1189961114652945</c:v>
                </c:pt>
                <c:pt idx="13">
                  <c:v>0.12361415488405901</c:v>
                </c:pt>
                <c:pt idx="14">
                  <c:v>0.1293867091575146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A1-429A-B6F2-4BDD35CFCEEA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Competitive!$AP$36:$AP$50</c:f>
              <c:numCache>
                <c:formatCode>General</c:formatCode>
                <c:ptCount val="15"/>
                <c:pt idx="0">
                  <c:v>0.10717409674142193</c:v>
                </c:pt>
                <c:pt idx="1">
                  <c:v>0.1088366364792183</c:v>
                </c:pt>
                <c:pt idx="2">
                  <c:v>0.11091481115146375</c:v>
                </c:pt>
                <c:pt idx="3">
                  <c:v>0.11351252949177054</c:v>
                </c:pt>
                <c:pt idx="4">
                  <c:v>0.11675967741715405</c:v>
                </c:pt>
                <c:pt idx="5">
                  <c:v>0.12081861232388345</c:v>
                </c:pt>
                <c:pt idx="6">
                  <c:v>0.12589228095729518</c:v>
                </c:pt>
                <c:pt idx="7">
                  <c:v>0.13223436674905983</c:v>
                </c:pt>
                <c:pt idx="8">
                  <c:v>0.14016197398876568</c:v>
                </c:pt>
                <c:pt idx="9">
                  <c:v>0.15007148303839801</c:v>
                </c:pt>
                <c:pt idx="10">
                  <c:v>0.16245836935043836</c:v>
                </c:pt>
                <c:pt idx="11">
                  <c:v>0.1779419772404888</c:v>
                </c:pt>
                <c:pt idx="12">
                  <c:v>0.19729648710305189</c:v>
                </c:pt>
                <c:pt idx="13">
                  <c:v>0.22148962443125572</c:v>
                </c:pt>
                <c:pt idx="14">
                  <c:v>0.25173104609151048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2A1-429A-B6F2-4BDD35CFCEEA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Competitive!$AQ$36:$AQ$50</c:f>
              <c:numCache>
                <c:formatCode>General</c:formatCode>
                <c:ptCount val="15"/>
                <c:pt idx="0">
                  <c:v>0.10851928695193666</c:v>
                </c:pt>
                <c:pt idx="1">
                  <c:v>0.11051812424236171</c:v>
                </c:pt>
                <c:pt idx="2">
                  <c:v>0.11301667085539298</c:v>
                </c:pt>
                <c:pt idx="3">
                  <c:v>0.11613985412168212</c:v>
                </c:pt>
                <c:pt idx="4">
                  <c:v>0.12004383320454354</c:v>
                </c:pt>
                <c:pt idx="5">
                  <c:v>0.12492380705812028</c:v>
                </c:pt>
                <c:pt idx="6">
                  <c:v>0.13102377437509125</c:v>
                </c:pt>
                <c:pt idx="7">
                  <c:v>0.13864873352130491</c:v>
                </c:pt>
                <c:pt idx="8">
                  <c:v>0.14817993245407204</c:v>
                </c:pt>
                <c:pt idx="9">
                  <c:v>0.16009393112003092</c:v>
                </c:pt>
                <c:pt idx="10">
                  <c:v>0.17498642945247952</c:v>
                </c:pt>
                <c:pt idx="11">
                  <c:v>0.19360205236804029</c:v>
                </c:pt>
                <c:pt idx="12">
                  <c:v>0.21687158101249118</c:v>
                </c:pt>
                <c:pt idx="13">
                  <c:v>0.24595849181805488</c:v>
                </c:pt>
                <c:pt idx="14">
                  <c:v>0.28231713032500944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2A1-429A-B6F2-4BDD35CFCEEA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Competitive!$AR$36:$AR$50</c:f>
              <c:numCache>
                <c:formatCode>General</c:formatCode>
                <c:ptCount val="15"/>
                <c:pt idx="0">
                  <c:v>0.11020077471508008</c:v>
                </c:pt>
                <c:pt idx="1">
                  <c:v>0.11261998394629098</c:v>
                </c:pt>
                <c:pt idx="2">
                  <c:v>0.11564399548530459</c:v>
                </c:pt>
                <c:pt idx="3">
                  <c:v>0.11942400990907159</c:v>
                </c:pt>
                <c:pt idx="4">
                  <c:v>0.12414902793878038</c:v>
                </c:pt>
                <c:pt idx="5">
                  <c:v>0.13005530047591635</c:v>
                </c:pt>
                <c:pt idx="6">
                  <c:v>0.13743814114733635</c:v>
                </c:pt>
                <c:pt idx="7">
                  <c:v>0.14666669198661128</c:v>
                </c:pt>
                <c:pt idx="8">
                  <c:v>0.15820238053570498</c:v>
                </c:pt>
                <c:pt idx="9">
                  <c:v>0.17262199122207211</c:v>
                </c:pt>
                <c:pt idx="10">
                  <c:v>0.19064650458003099</c:v>
                </c:pt>
                <c:pt idx="11">
                  <c:v>0.21317714627747961</c:v>
                </c:pt>
                <c:pt idx="12">
                  <c:v>0.24134044839929042</c:v>
                </c:pt>
                <c:pt idx="13">
                  <c:v>0.27654457605155386</c:v>
                </c:pt>
                <c:pt idx="14">
                  <c:v>0.32054973561688316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2A1-429A-B6F2-4BDD35CFCEEA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Competitive!$AS$36:$AS$50</c:f>
              <c:numCache>
                <c:formatCode>General</c:formatCode>
                <c:ptCount val="15"/>
                <c:pt idx="0">
                  <c:v>0.11230263441900934</c:v>
                </c:pt>
                <c:pt idx="1">
                  <c:v>0.11524730857620255</c:v>
                </c:pt>
                <c:pt idx="2">
                  <c:v>0.11892815127269407</c:v>
                </c:pt>
                <c:pt idx="3">
                  <c:v>0.12352920464330845</c:v>
                </c:pt>
                <c:pt idx="4">
                  <c:v>0.12928052135657647</c:v>
                </c:pt>
                <c:pt idx="5">
                  <c:v>0.13646966724816145</c:v>
                </c:pt>
                <c:pt idx="6">
                  <c:v>0.14545609961264269</c:v>
                </c:pt>
                <c:pt idx="7">
                  <c:v>0.15668914006824422</c:v>
                </c:pt>
                <c:pt idx="8">
                  <c:v>0.17073044063774612</c:v>
                </c:pt>
                <c:pt idx="9">
                  <c:v>0.18828206634962358</c:v>
                </c:pt>
                <c:pt idx="10">
                  <c:v>0.21022159848947033</c:v>
                </c:pt>
                <c:pt idx="11">
                  <c:v>0.23764601366427876</c:v>
                </c:pt>
                <c:pt idx="12">
                  <c:v>0.27192653263278932</c:v>
                </c:pt>
                <c:pt idx="13">
                  <c:v>0.31477718134342753</c:v>
                </c:pt>
                <c:pt idx="14">
                  <c:v>0.36834049223172527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2A1-429A-B6F2-4BDD35CFCEEA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Competitive!$AT$36:$AT$50</c:f>
              <c:numCache>
                <c:formatCode>General</c:formatCode>
                <c:ptCount val="15"/>
                <c:pt idx="0">
                  <c:v>0.11492995904892092</c:v>
                </c:pt>
                <c:pt idx="1">
                  <c:v>0.11853146436359203</c:v>
                </c:pt>
                <c:pt idx="2">
                  <c:v>0.1230333460069309</c:v>
                </c:pt>
                <c:pt idx="3">
                  <c:v>0.12866069806110456</c:v>
                </c:pt>
                <c:pt idx="4">
                  <c:v>0.13569488812882155</c:v>
                </c:pt>
                <c:pt idx="5">
                  <c:v>0.14448762571346779</c:v>
                </c:pt>
                <c:pt idx="6">
                  <c:v>0.15547854769427563</c:v>
                </c:pt>
                <c:pt idx="7">
                  <c:v>0.16921720017028541</c:v>
                </c:pt>
                <c:pt idx="8">
                  <c:v>0.18639051576529767</c:v>
                </c:pt>
                <c:pt idx="9">
                  <c:v>0.2078571602590629</c:v>
                </c:pt>
                <c:pt idx="10">
                  <c:v>0.23469046587626957</c:v>
                </c:pt>
                <c:pt idx="11">
                  <c:v>0.26823209789777774</c:v>
                </c:pt>
                <c:pt idx="12">
                  <c:v>0.3101591379246631</c:v>
                </c:pt>
                <c:pt idx="13">
                  <c:v>0.36256793795826969</c:v>
                </c:pt>
                <c:pt idx="14">
                  <c:v>0.42807893800027796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2A1-429A-B6F2-4BDD35CFCEEA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Competitive!$AU$36:$AU$50</c:f>
              <c:numCache>
                <c:formatCode>General</c:formatCode>
                <c:ptCount val="15"/>
                <c:pt idx="0">
                  <c:v>0.11821411483631042</c:v>
                </c:pt>
                <c:pt idx="1">
                  <c:v>0.12263665909782891</c:v>
                </c:pt>
                <c:pt idx="2">
                  <c:v>0.12816483942472698</c:v>
                </c:pt>
                <c:pt idx="3">
                  <c:v>0.13507506483334961</c:v>
                </c:pt>
                <c:pt idx="4">
                  <c:v>0.14371284659412789</c:v>
                </c:pt>
                <c:pt idx="5">
                  <c:v>0.15451007379510076</c:v>
                </c:pt>
                <c:pt idx="6">
                  <c:v>0.16800660779631682</c:v>
                </c:pt>
                <c:pt idx="7">
                  <c:v>0.18487727529783687</c:v>
                </c:pt>
                <c:pt idx="8">
                  <c:v>0.20596560967473693</c:v>
                </c:pt>
                <c:pt idx="9">
                  <c:v>0.23232602764586208</c:v>
                </c:pt>
                <c:pt idx="10">
                  <c:v>0.26527655010976847</c:v>
                </c:pt>
                <c:pt idx="11">
                  <c:v>0.30646470318965147</c:v>
                </c:pt>
                <c:pt idx="12">
                  <c:v>0.35794989453950521</c:v>
                </c:pt>
                <c:pt idx="13">
                  <c:v>0.42230638372682233</c:v>
                </c:pt>
                <c:pt idx="14">
                  <c:v>0.50275199521096869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2A1-429A-B6F2-4BDD35CFCEEA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Competitive!$AV$36:$AV$50</c:f>
              <c:numCache>
                <c:formatCode>General</c:formatCode>
                <c:ptCount val="15"/>
                <c:pt idx="0">
                  <c:v>0.12231930957054729</c:v>
                </c:pt>
                <c:pt idx="1">
                  <c:v>0.12776815251562496</c:v>
                </c:pt>
                <c:pt idx="2">
                  <c:v>0.13457920619697208</c:v>
                </c:pt>
                <c:pt idx="3">
                  <c:v>0.14309302329865597</c:v>
                </c:pt>
                <c:pt idx="4">
                  <c:v>0.15373529467576083</c:v>
                </c:pt>
                <c:pt idx="5">
                  <c:v>0.16703813389714192</c:v>
                </c:pt>
                <c:pt idx="6">
                  <c:v>0.18366668292386831</c:v>
                </c:pt>
                <c:pt idx="7">
                  <c:v>0.20445236920727622</c:v>
                </c:pt>
                <c:pt idx="8">
                  <c:v>0.23043447706153614</c:v>
                </c:pt>
                <c:pt idx="9">
                  <c:v>0.26291211187936109</c:v>
                </c:pt>
                <c:pt idx="10">
                  <c:v>0.30350915540164225</c:v>
                </c:pt>
                <c:pt idx="11">
                  <c:v>0.35425545980449363</c:v>
                </c:pt>
                <c:pt idx="12">
                  <c:v>0.41768834030805785</c:v>
                </c:pt>
                <c:pt idx="13">
                  <c:v>0.49697944093751317</c:v>
                </c:pt>
                <c:pt idx="14">
                  <c:v>0.5960933167243323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2A1-429A-B6F2-4BDD35CFCEEA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Competitive!$AW$36:$AW$50</c:f>
              <c:numCache>
                <c:formatCode>General</c:formatCode>
                <c:ptCount val="15"/>
                <c:pt idx="0">
                  <c:v>0.12745080298834333</c:v>
                </c:pt>
                <c:pt idx="1">
                  <c:v>0.13418251928787006</c:v>
                </c:pt>
                <c:pt idx="2">
                  <c:v>0.14259716466227843</c:v>
                </c:pt>
                <c:pt idx="3">
                  <c:v>0.15311547138028891</c:v>
                </c:pt>
                <c:pt idx="4">
                  <c:v>0.16626335477780202</c:v>
                </c:pt>
                <c:pt idx="5">
                  <c:v>0.18269820902469336</c:v>
                </c:pt>
                <c:pt idx="6">
                  <c:v>0.2032417768333076</c:v>
                </c:pt>
                <c:pt idx="7">
                  <c:v>0.2289212365940754</c:v>
                </c:pt>
                <c:pt idx="8">
                  <c:v>0.26102056129503509</c:v>
                </c:pt>
                <c:pt idx="9">
                  <c:v>0.30114471717123481</c:v>
                </c:pt>
                <c:pt idx="10">
                  <c:v>0.35129991201648436</c:v>
                </c:pt>
                <c:pt idx="11">
                  <c:v>0.41399390557304627</c:v>
                </c:pt>
                <c:pt idx="12">
                  <c:v>0.49236139751874874</c:v>
                </c:pt>
                <c:pt idx="13">
                  <c:v>0.59032076245087672</c:v>
                </c:pt>
                <c:pt idx="14">
                  <c:v>0.7127699686160367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2A1-429A-B6F2-4BDD35CFCEEA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Competitive!$AX$36:$AX$50</c:f>
              <c:numCache>
                <c:formatCode>General</c:formatCode>
                <c:ptCount val="15"/>
                <c:pt idx="0">
                  <c:v>0.13386516976058843</c:v>
                </c:pt>
                <c:pt idx="1">
                  <c:v>0.1422004777531764</c:v>
                </c:pt>
                <c:pt idx="2">
                  <c:v>0.15261961274391136</c:v>
                </c:pt>
                <c:pt idx="3">
                  <c:v>0.16564353148233008</c:v>
                </c:pt>
                <c:pt idx="4">
                  <c:v>0.18192342990535348</c:v>
                </c:pt>
                <c:pt idx="5">
                  <c:v>0.20227330293413273</c:v>
                </c:pt>
                <c:pt idx="6">
                  <c:v>0.22771064422010684</c:v>
                </c:pt>
                <c:pt idx="7">
                  <c:v>0.25950732082757433</c:v>
                </c:pt>
                <c:pt idx="8">
                  <c:v>0.29925316658690876</c:v>
                </c:pt>
                <c:pt idx="9">
                  <c:v>0.34893547378607687</c:v>
                </c:pt>
                <c:pt idx="10">
                  <c:v>0.411038357785037</c:v>
                </c:pt>
                <c:pt idx="11">
                  <c:v>0.488666962783737</c:v>
                </c:pt>
                <c:pt idx="12">
                  <c:v>0.58570271903211224</c:v>
                </c:pt>
                <c:pt idx="13">
                  <c:v>0.70699741434258112</c:v>
                </c:pt>
                <c:pt idx="14">
                  <c:v>0.85861578348066714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2A1-429A-B6F2-4BDD35CFCEEA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Competitive!$AY$36:$AY$50</c:f>
              <c:numCache>
                <c:formatCode>General</c:formatCode>
                <c:ptCount val="15"/>
                <c:pt idx="0">
                  <c:v>0.14188312822589477</c:v>
                </c:pt>
                <c:pt idx="1">
                  <c:v>0.15222292583480934</c:v>
                </c:pt>
                <c:pt idx="2">
                  <c:v>0.16514767284595253</c:v>
                </c:pt>
                <c:pt idx="3">
                  <c:v>0.18130360660988157</c:v>
                </c:pt>
                <c:pt idx="4">
                  <c:v>0.20149852381479283</c:v>
                </c:pt>
                <c:pt idx="5">
                  <c:v>0.22674217032093189</c:v>
                </c:pt>
                <c:pt idx="6">
                  <c:v>0.25829672845360574</c:v>
                </c:pt>
                <c:pt idx="7">
                  <c:v>0.29773992611944805</c:v>
                </c:pt>
                <c:pt idx="8">
                  <c:v>0.34704392320175087</c:v>
                </c:pt>
                <c:pt idx="9">
                  <c:v>0.40867391955462951</c:v>
                </c:pt>
                <c:pt idx="10">
                  <c:v>0.48571141499572779</c:v>
                </c:pt>
                <c:pt idx="11">
                  <c:v>0.5820082842971005</c:v>
                </c:pt>
                <c:pt idx="12">
                  <c:v>0.70237937092381653</c:v>
                </c:pt>
                <c:pt idx="13">
                  <c:v>0.85284322920721156</c:v>
                </c:pt>
                <c:pt idx="14">
                  <c:v>1.0409230520614552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2A1-429A-B6F2-4BDD35CFCEEA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Competitive!$AZ$36:$AZ$50</c:f>
              <c:numCache>
                <c:formatCode>General</c:formatCode>
                <c:ptCount val="15"/>
                <c:pt idx="0">
                  <c:v>0.15190557630752771</c:v>
                </c:pt>
                <c:pt idx="1">
                  <c:v>0.16475098593685056</c:v>
                </c:pt>
                <c:pt idx="2">
                  <c:v>0.18080774797350402</c:v>
                </c:pt>
                <c:pt idx="3">
                  <c:v>0.20087870051932091</c:v>
                </c:pt>
                <c:pt idx="4">
                  <c:v>0.22596739120159201</c:v>
                </c:pt>
                <c:pt idx="5">
                  <c:v>0.25732825455443081</c:v>
                </c:pt>
                <c:pt idx="6">
                  <c:v>0.29652933374547946</c:v>
                </c:pt>
                <c:pt idx="7">
                  <c:v>0.34553068273429022</c:v>
                </c:pt>
                <c:pt idx="8">
                  <c:v>0.40678236897030351</c:v>
                </c:pt>
                <c:pt idx="9">
                  <c:v>0.4833469767653204</c:v>
                </c:pt>
                <c:pt idx="10">
                  <c:v>0.57905273650909128</c:v>
                </c:pt>
                <c:pt idx="11">
                  <c:v>0.69868493618880501</c:v>
                </c:pt>
                <c:pt idx="12">
                  <c:v>0.84822518578844719</c:v>
                </c:pt>
                <c:pt idx="13">
                  <c:v>1.0351504977879997</c:v>
                </c:pt>
                <c:pt idx="14">
                  <c:v>1.2688071377874404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2A1-429A-B6F2-4BDD35CFCEEA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Competitive!$BA$36:$BA$50</c:f>
              <c:numCache>
                <c:formatCode>General</c:formatCode>
                <c:ptCount val="15"/>
                <c:pt idx="0">
                  <c:v>0.16443363640956893</c:v>
                </c:pt>
                <c:pt idx="1">
                  <c:v>0.180411061064402</c:v>
                </c:pt>
                <c:pt idx="2">
                  <c:v>0.20038284188294336</c:v>
                </c:pt>
                <c:pt idx="3">
                  <c:v>0.22534756790612007</c:v>
                </c:pt>
                <c:pt idx="4">
                  <c:v>0.25655347543509094</c:v>
                </c:pt>
                <c:pt idx="5">
                  <c:v>0.29556085984630454</c:v>
                </c:pt>
                <c:pt idx="6">
                  <c:v>0.34432009036032157</c:v>
                </c:pt>
                <c:pt idx="7">
                  <c:v>0.4052691285028428</c:v>
                </c:pt>
                <c:pt idx="8">
                  <c:v>0.48145542618099435</c:v>
                </c:pt>
                <c:pt idx="9">
                  <c:v>0.57668829827868395</c:v>
                </c:pt>
                <c:pt idx="10">
                  <c:v>0.69572938840079568</c:v>
                </c:pt>
                <c:pt idx="11">
                  <c:v>0.84453075105343545</c:v>
                </c:pt>
                <c:pt idx="12">
                  <c:v>1.0305324543692354</c:v>
                </c:pt>
                <c:pt idx="13">
                  <c:v>1.2630345835139847</c:v>
                </c:pt>
                <c:pt idx="14">
                  <c:v>1.5536622449449218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2A1-429A-B6F2-4BDD35CFCEEA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Competitive!$BB$36:$BB$50</c:f>
              <c:numCache>
                <c:formatCode>General</c:formatCode>
                <c:ptCount val="15"/>
                <c:pt idx="0">
                  <c:v>0.18009371153712039</c:v>
                </c:pt>
                <c:pt idx="1">
                  <c:v>0.19998615497384137</c:v>
                </c:pt>
                <c:pt idx="2">
                  <c:v>0.22485170926974252</c:v>
                </c:pt>
                <c:pt idx="3">
                  <c:v>0.25593365213961899</c:v>
                </c:pt>
                <c:pt idx="4">
                  <c:v>0.29478608072696472</c:v>
                </c:pt>
                <c:pt idx="5">
                  <c:v>0.3433516164611467</c:v>
                </c:pt>
                <c:pt idx="6">
                  <c:v>0.40405853612887427</c:v>
                </c:pt>
                <c:pt idx="7">
                  <c:v>0.47994218571353375</c:v>
                </c:pt>
                <c:pt idx="8">
                  <c:v>0.57479674769435785</c:v>
                </c:pt>
                <c:pt idx="9">
                  <c:v>0.69336495017038824</c:v>
                </c:pt>
                <c:pt idx="10">
                  <c:v>0.84157520326542623</c:v>
                </c:pt>
                <c:pt idx="11">
                  <c:v>1.0268380196342237</c:v>
                </c:pt>
                <c:pt idx="12">
                  <c:v>1.2584165400952203</c:v>
                </c:pt>
                <c:pt idx="13">
                  <c:v>1.5478896906714661</c:v>
                </c:pt>
                <c:pt idx="14">
                  <c:v>1.9097311288917735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F2A1-429A-B6F2-4BDD35CFCEEA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Competitive!$BC$36:$BC$50</c:f>
              <c:numCache>
                <c:formatCode>General</c:formatCode>
                <c:ptCount val="15"/>
                <c:pt idx="0">
                  <c:v>0.19966880544655971</c:v>
                </c:pt>
                <c:pt idx="1">
                  <c:v>0.22445502236064052</c:v>
                </c:pt>
                <c:pt idx="2">
                  <c:v>0.25543779350324147</c:v>
                </c:pt>
                <c:pt idx="3">
                  <c:v>0.29416625743149272</c:v>
                </c:pt>
                <c:pt idx="4">
                  <c:v>0.34257683734180677</c:v>
                </c:pt>
                <c:pt idx="5">
                  <c:v>0.40309006222969934</c:v>
                </c:pt>
                <c:pt idx="6">
                  <c:v>0.47873159333956505</c:v>
                </c:pt>
                <c:pt idx="7">
                  <c:v>0.57328350722689725</c:v>
                </c:pt>
                <c:pt idx="8">
                  <c:v>0.69147339958606224</c:v>
                </c:pt>
                <c:pt idx="9">
                  <c:v>0.83921076503501868</c:v>
                </c:pt>
                <c:pt idx="10">
                  <c:v>1.0238824718462143</c:v>
                </c:pt>
                <c:pt idx="11">
                  <c:v>1.2547221053602087</c:v>
                </c:pt>
                <c:pt idx="12">
                  <c:v>1.5432716472527019</c:v>
                </c:pt>
                <c:pt idx="13">
                  <c:v>1.9039585746183181</c:v>
                </c:pt>
                <c:pt idx="14">
                  <c:v>2.3548172338253384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F2A1-429A-B6F2-4BDD35CFCEEA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Competitive!$BD$36:$BD$50</c:f>
              <c:numCache>
                <c:formatCode>General</c:formatCode>
                <c:ptCount val="15"/>
                <c:pt idx="0">
                  <c:v>0.22413767283335892</c:v>
                </c:pt>
                <c:pt idx="1">
                  <c:v>0.25504110659413948</c:v>
                </c:pt>
                <c:pt idx="2">
                  <c:v>0.29367039879511514</c:v>
                </c:pt>
                <c:pt idx="3">
                  <c:v>0.34195701404633488</c:v>
                </c:pt>
                <c:pt idx="4">
                  <c:v>0.40231528311035941</c:v>
                </c:pt>
                <c:pt idx="5">
                  <c:v>0.47776311944039013</c:v>
                </c:pt>
                <c:pt idx="6">
                  <c:v>0.57207291485292855</c:v>
                </c:pt>
                <c:pt idx="7">
                  <c:v>0.68996015911860153</c:v>
                </c:pt>
                <c:pt idx="8">
                  <c:v>0.83731921445069279</c:v>
                </c:pt>
                <c:pt idx="9">
                  <c:v>1.021518033615807</c:v>
                </c:pt>
                <c:pt idx="10">
                  <c:v>1.2517665575721995</c:v>
                </c:pt>
                <c:pt idx="11">
                  <c:v>1.5395772125176901</c:v>
                </c:pt>
                <c:pt idx="12">
                  <c:v>1.8993405311995535</c:v>
                </c:pt>
                <c:pt idx="13">
                  <c:v>2.3490446795518825</c:v>
                </c:pt>
                <c:pt idx="14">
                  <c:v>2.9111748649922937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F2A1-429A-B6F2-4BDD35CFCEEA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Competitive!$BE$36:$BE$50</c:f>
              <c:numCache>
                <c:formatCode>General</c:formatCode>
                <c:ptCount val="15"/>
                <c:pt idx="0">
                  <c:v>7.3333333333333348E-2</c:v>
                </c:pt>
                <c:pt idx="1">
                  <c:v>7.5000000000000011E-2</c:v>
                </c:pt>
                <c:pt idx="2">
                  <c:v>7.7083333333333323E-2</c:v>
                </c:pt>
                <c:pt idx="3">
                  <c:v>7.9687499999999994E-2</c:v>
                </c:pt>
                <c:pt idx="4">
                  <c:v>8.2942708333333337E-2</c:v>
                </c:pt>
                <c:pt idx="5">
                  <c:v>8.7011718749999994E-2</c:v>
                </c:pt>
                <c:pt idx="6">
                  <c:v>9.2097981770833337E-2</c:v>
                </c:pt>
                <c:pt idx="7">
                  <c:v>9.8455810546874981E-2</c:v>
                </c:pt>
                <c:pt idx="8">
                  <c:v>0.10640309651692707</c:v>
                </c:pt>
                <c:pt idx="9">
                  <c:v>0.11633720397949217</c:v>
                </c:pt>
                <c:pt idx="10">
                  <c:v>0.12875483830769854</c:v>
                </c:pt>
                <c:pt idx="11">
                  <c:v>0.14427688121795654</c:v>
                </c:pt>
                <c:pt idx="12">
                  <c:v>0.16367943485577896</c:v>
                </c:pt>
                <c:pt idx="13">
                  <c:v>0.18793262690305704</c:v>
                </c:pt>
                <c:pt idx="14">
                  <c:v>0.21824911696215457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F2A1-429A-B6F2-4BDD35CFCEEA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Competitive!$BF$36:$BF$50</c:f>
              <c:numCache>
                <c:formatCode>General</c:formatCode>
                <c:ptCount val="15"/>
                <c:pt idx="0">
                  <c:v>9.5887418005661557E-2</c:v>
                </c:pt>
                <c:pt idx="1">
                  <c:v>9.7554084672328234E-2</c:v>
                </c:pt>
                <c:pt idx="2">
                  <c:v>9.963741800566156E-2</c:v>
                </c:pt>
                <c:pt idx="3">
                  <c:v>0.10224158467232822</c:v>
                </c:pt>
                <c:pt idx="4">
                  <c:v>0.10549679300566155</c:v>
                </c:pt>
                <c:pt idx="5">
                  <c:v>0.1095658034223282</c:v>
                </c:pt>
                <c:pt idx="6">
                  <c:v>0.11465206644316153</c:v>
                </c:pt>
                <c:pt idx="7">
                  <c:v>0.1210098952192032</c:v>
                </c:pt>
                <c:pt idx="8">
                  <c:v>0.12895718118925531</c:v>
                </c:pt>
                <c:pt idx="9">
                  <c:v>0.13889128865182035</c:v>
                </c:pt>
                <c:pt idx="10">
                  <c:v>0.15130892298002677</c:v>
                </c:pt>
                <c:pt idx="11">
                  <c:v>0.16683096589028473</c:v>
                </c:pt>
                <c:pt idx="12">
                  <c:v>0.18623351952810718</c:v>
                </c:pt>
                <c:pt idx="13">
                  <c:v>0.21048671157538523</c:v>
                </c:pt>
                <c:pt idx="14">
                  <c:v>0.24080320163448282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F2A1-429A-B6F2-4BDD35CFCEEA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Competitive!$BG$36:$BG$50</c:f>
              <c:numCache>
                <c:formatCode>General</c:formatCode>
                <c:ptCount val="15"/>
                <c:pt idx="0">
                  <c:v>0.10152593917374363</c:v>
                </c:pt>
                <c:pt idx="1">
                  <c:v>0.10319260584041028</c:v>
                </c:pt>
                <c:pt idx="2">
                  <c:v>0.10527593917374363</c:v>
                </c:pt>
                <c:pt idx="3">
                  <c:v>0.10788010584041027</c:v>
                </c:pt>
                <c:pt idx="4">
                  <c:v>0.1111353141737436</c:v>
                </c:pt>
                <c:pt idx="5">
                  <c:v>0.11520432459041027</c:v>
                </c:pt>
                <c:pt idx="6">
                  <c:v>0.12029058761124362</c:v>
                </c:pt>
                <c:pt idx="7">
                  <c:v>0.12664841638728527</c:v>
                </c:pt>
                <c:pt idx="8">
                  <c:v>0.13459570235733737</c:v>
                </c:pt>
                <c:pt idx="9">
                  <c:v>0.14452980981990243</c:v>
                </c:pt>
                <c:pt idx="10">
                  <c:v>0.15694744414810882</c:v>
                </c:pt>
                <c:pt idx="11">
                  <c:v>0.17246948705836679</c:v>
                </c:pt>
                <c:pt idx="12">
                  <c:v>0.19187204069618924</c:v>
                </c:pt>
                <c:pt idx="13">
                  <c:v>0.21612523274346729</c:v>
                </c:pt>
                <c:pt idx="14">
                  <c:v>0.24644172280256482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F2A1-429A-B6F2-4BDD35CFCEEA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Competitive!$BH$36:$BH$50</c:f>
              <c:numCache>
                <c:formatCode>General</c:formatCode>
                <c:ptCount val="15"/>
                <c:pt idx="0">
                  <c:v>0.1085740906338462</c:v>
                </c:pt>
                <c:pt idx="1">
                  <c:v>0.11024075730051287</c:v>
                </c:pt>
                <c:pt idx="2">
                  <c:v>0.11232409063384619</c:v>
                </c:pt>
                <c:pt idx="3">
                  <c:v>0.11492825730051283</c:v>
                </c:pt>
                <c:pt idx="4">
                  <c:v>0.11818346563384617</c:v>
                </c:pt>
                <c:pt idx="5">
                  <c:v>0.12225247605051283</c:v>
                </c:pt>
                <c:pt idx="6">
                  <c:v>0.12733873907134616</c:v>
                </c:pt>
                <c:pt idx="7">
                  <c:v>0.13369656784738781</c:v>
                </c:pt>
                <c:pt idx="8">
                  <c:v>0.14164385381743994</c:v>
                </c:pt>
                <c:pt idx="9">
                  <c:v>0.15157796128000497</c:v>
                </c:pt>
                <c:pt idx="10">
                  <c:v>0.16399559560821139</c:v>
                </c:pt>
                <c:pt idx="11">
                  <c:v>0.17951763851846936</c:v>
                </c:pt>
                <c:pt idx="12">
                  <c:v>0.19892019215629178</c:v>
                </c:pt>
                <c:pt idx="13">
                  <c:v>0.22317338420356989</c:v>
                </c:pt>
                <c:pt idx="14">
                  <c:v>0.25348987426266745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F2A1-429A-B6F2-4BDD35CFCEEA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Competitive!$BI$36:$BI$50</c:f>
              <c:numCache>
                <c:formatCode>General</c:formatCode>
                <c:ptCount val="15"/>
                <c:pt idx="0">
                  <c:v>0.11738427995897438</c:v>
                </c:pt>
                <c:pt idx="1">
                  <c:v>0.11905094662564106</c:v>
                </c:pt>
                <c:pt idx="2">
                  <c:v>0.12113427995897438</c:v>
                </c:pt>
                <c:pt idx="3">
                  <c:v>0.12373844662564105</c:v>
                </c:pt>
                <c:pt idx="4">
                  <c:v>0.12699365495897438</c:v>
                </c:pt>
                <c:pt idx="5">
                  <c:v>0.13106266537564104</c:v>
                </c:pt>
                <c:pt idx="6">
                  <c:v>0.13614892839647438</c:v>
                </c:pt>
                <c:pt idx="7">
                  <c:v>0.14250675717251604</c:v>
                </c:pt>
                <c:pt idx="8">
                  <c:v>0.15045404314256813</c:v>
                </c:pt>
                <c:pt idx="9">
                  <c:v>0.1603881506051332</c:v>
                </c:pt>
                <c:pt idx="10">
                  <c:v>0.17280578493333956</c:v>
                </c:pt>
                <c:pt idx="11">
                  <c:v>0.18832782784359758</c:v>
                </c:pt>
                <c:pt idx="12">
                  <c:v>0.20773038148141998</c:v>
                </c:pt>
                <c:pt idx="13">
                  <c:v>0.23198357352869808</c:v>
                </c:pt>
                <c:pt idx="14">
                  <c:v>0.26230006358779567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F2A1-429A-B6F2-4BDD35CFCEEA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Competitive!$BJ$36:$BJ$50</c:f>
              <c:numCache>
                <c:formatCode>General</c:formatCode>
                <c:ptCount val="15"/>
                <c:pt idx="0">
                  <c:v>0.12839701661538466</c:v>
                </c:pt>
                <c:pt idx="1">
                  <c:v>0.13006368328205134</c:v>
                </c:pt>
                <c:pt idx="2">
                  <c:v>0.13214701661538467</c:v>
                </c:pt>
                <c:pt idx="3">
                  <c:v>0.13475118328205135</c:v>
                </c:pt>
                <c:pt idx="4">
                  <c:v>0.13800639161538464</c:v>
                </c:pt>
                <c:pt idx="5">
                  <c:v>0.1420754020320513</c:v>
                </c:pt>
                <c:pt idx="6">
                  <c:v>0.14716166505288464</c:v>
                </c:pt>
                <c:pt idx="7">
                  <c:v>0.15351949382892632</c:v>
                </c:pt>
                <c:pt idx="8">
                  <c:v>0.16146677979897839</c:v>
                </c:pt>
                <c:pt idx="9">
                  <c:v>0.17140088726154346</c:v>
                </c:pt>
                <c:pt idx="10">
                  <c:v>0.18381852158974984</c:v>
                </c:pt>
                <c:pt idx="11">
                  <c:v>0.19934056450000784</c:v>
                </c:pt>
                <c:pt idx="12">
                  <c:v>0.21874311813783026</c:v>
                </c:pt>
                <c:pt idx="13">
                  <c:v>0.24299631018510831</c:v>
                </c:pt>
                <c:pt idx="14">
                  <c:v>0.2733128002442059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F2A1-429A-B6F2-4BDD35CFCEEA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Competitive!$BK$36:$BK$50</c:f>
              <c:numCache>
                <c:formatCode>General</c:formatCode>
                <c:ptCount val="15"/>
                <c:pt idx="0">
                  <c:v>0.1421629374358975</c:v>
                </c:pt>
                <c:pt idx="1">
                  <c:v>0.14382960410256415</c:v>
                </c:pt>
                <c:pt idx="2">
                  <c:v>0.14591293743589751</c:v>
                </c:pt>
                <c:pt idx="3">
                  <c:v>0.14851710410256416</c:v>
                </c:pt>
                <c:pt idx="4">
                  <c:v>0.15177231243589745</c:v>
                </c:pt>
                <c:pt idx="5">
                  <c:v>0.15584132285256411</c:v>
                </c:pt>
                <c:pt idx="6">
                  <c:v>0.16092758587339748</c:v>
                </c:pt>
                <c:pt idx="7">
                  <c:v>0.16728541464943913</c:v>
                </c:pt>
                <c:pt idx="8">
                  <c:v>0.17523270061949123</c:v>
                </c:pt>
                <c:pt idx="9">
                  <c:v>0.18516680808205632</c:v>
                </c:pt>
                <c:pt idx="10">
                  <c:v>0.19758444241026266</c:v>
                </c:pt>
                <c:pt idx="11">
                  <c:v>0.21310648532052071</c:v>
                </c:pt>
                <c:pt idx="12">
                  <c:v>0.23250903895834313</c:v>
                </c:pt>
                <c:pt idx="13">
                  <c:v>0.25676223100562112</c:v>
                </c:pt>
                <c:pt idx="14">
                  <c:v>0.28707872106471871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F2A1-429A-B6F2-4BDD35CFCEEA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Competitive!$BL$36:$BL$50</c:f>
              <c:numCache>
                <c:formatCode>General</c:formatCode>
                <c:ptCount val="15"/>
                <c:pt idx="0">
                  <c:v>0.1593703384615385</c:v>
                </c:pt>
                <c:pt idx="1">
                  <c:v>0.16103700512820518</c:v>
                </c:pt>
                <c:pt idx="2">
                  <c:v>0.16312033846153853</c:v>
                </c:pt>
                <c:pt idx="3">
                  <c:v>0.16572450512820519</c:v>
                </c:pt>
                <c:pt idx="4">
                  <c:v>0.16897971346153851</c:v>
                </c:pt>
                <c:pt idx="5">
                  <c:v>0.17304872387820516</c:v>
                </c:pt>
                <c:pt idx="6">
                  <c:v>0.17813498689903851</c:v>
                </c:pt>
                <c:pt idx="7">
                  <c:v>0.18449281567508016</c:v>
                </c:pt>
                <c:pt idx="8">
                  <c:v>0.19244010164513223</c:v>
                </c:pt>
                <c:pt idx="9">
                  <c:v>0.20237420910769729</c:v>
                </c:pt>
                <c:pt idx="10">
                  <c:v>0.21479184343590374</c:v>
                </c:pt>
                <c:pt idx="11">
                  <c:v>0.23031388634616168</c:v>
                </c:pt>
                <c:pt idx="12">
                  <c:v>0.2497164399839841</c:v>
                </c:pt>
                <c:pt idx="13">
                  <c:v>0.27396963203126218</c:v>
                </c:pt>
                <c:pt idx="14">
                  <c:v>0.30428612209035977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F2A1-429A-B6F2-4BDD35CFCEEA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Competitive!$BM$36:$BM$50</c:f>
              <c:numCache>
                <c:formatCode>General</c:formatCode>
                <c:ptCount val="15"/>
                <c:pt idx="0">
                  <c:v>0.18087958974358981</c:v>
                </c:pt>
                <c:pt idx="1">
                  <c:v>0.18254625641025646</c:v>
                </c:pt>
                <c:pt idx="2">
                  <c:v>0.18462958974358981</c:v>
                </c:pt>
                <c:pt idx="3">
                  <c:v>0.18723375641025647</c:v>
                </c:pt>
                <c:pt idx="4">
                  <c:v>0.19048896474358981</c:v>
                </c:pt>
                <c:pt idx="5">
                  <c:v>0.19455797516025641</c:v>
                </c:pt>
                <c:pt idx="6">
                  <c:v>0.19964423818108978</c:v>
                </c:pt>
                <c:pt idx="7">
                  <c:v>0.20600206695713144</c:v>
                </c:pt>
                <c:pt idx="8">
                  <c:v>0.21394935292718353</c:v>
                </c:pt>
                <c:pt idx="9">
                  <c:v>0.2238834603897486</c:v>
                </c:pt>
                <c:pt idx="10">
                  <c:v>0.23630109471795499</c:v>
                </c:pt>
                <c:pt idx="11">
                  <c:v>0.25182313762821296</c:v>
                </c:pt>
                <c:pt idx="12">
                  <c:v>0.27122569126603541</c:v>
                </c:pt>
                <c:pt idx="13">
                  <c:v>0.29547888331331346</c:v>
                </c:pt>
                <c:pt idx="14">
                  <c:v>0.3257953733724111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F2A1-429A-B6F2-4BDD35CFCEEA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Competitive!$BN$36:$BN$50</c:f>
              <c:numCache>
                <c:formatCode>General</c:formatCode>
                <c:ptCount val="15"/>
                <c:pt idx="0">
                  <c:v>0.20776615384615388</c:v>
                </c:pt>
                <c:pt idx="1">
                  <c:v>0.20943282051282058</c:v>
                </c:pt>
                <c:pt idx="2">
                  <c:v>0.21151615384615391</c:v>
                </c:pt>
                <c:pt idx="3">
                  <c:v>0.21412032051282059</c:v>
                </c:pt>
                <c:pt idx="4">
                  <c:v>0.21737552884615391</c:v>
                </c:pt>
                <c:pt idx="5">
                  <c:v>0.22144453926282057</c:v>
                </c:pt>
                <c:pt idx="6">
                  <c:v>0.22653080228365391</c:v>
                </c:pt>
                <c:pt idx="7">
                  <c:v>0.23288863105969554</c:v>
                </c:pt>
                <c:pt idx="8">
                  <c:v>0.24083591702974763</c:v>
                </c:pt>
                <c:pt idx="9">
                  <c:v>0.25077002449231267</c:v>
                </c:pt>
                <c:pt idx="10">
                  <c:v>0.26318765882051909</c:v>
                </c:pt>
                <c:pt idx="11">
                  <c:v>0.27870970173077703</c:v>
                </c:pt>
                <c:pt idx="12">
                  <c:v>0.29811225536859948</c:v>
                </c:pt>
                <c:pt idx="13">
                  <c:v>0.32236544741587764</c:v>
                </c:pt>
                <c:pt idx="14">
                  <c:v>0.35268193747497512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F2A1-429A-B6F2-4BDD35CFCEEA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Competitive!$BO$36:$BO$50</c:f>
              <c:numCache>
                <c:formatCode>General</c:formatCode>
                <c:ptCount val="15"/>
                <c:pt idx="0">
                  <c:v>0.24137435897435905</c:v>
                </c:pt>
                <c:pt idx="1">
                  <c:v>0.24304102564102575</c:v>
                </c:pt>
                <c:pt idx="2">
                  <c:v>0.24512435897435905</c:v>
                </c:pt>
                <c:pt idx="3">
                  <c:v>0.24772852564102571</c:v>
                </c:pt>
                <c:pt idx="4">
                  <c:v>0.25098373397435902</c:v>
                </c:pt>
                <c:pt idx="5">
                  <c:v>0.25505274439102571</c:v>
                </c:pt>
                <c:pt idx="6">
                  <c:v>0.26013900741185908</c:v>
                </c:pt>
                <c:pt idx="7">
                  <c:v>0.26649683618790071</c:v>
                </c:pt>
                <c:pt idx="8">
                  <c:v>0.27444412215795277</c:v>
                </c:pt>
                <c:pt idx="9">
                  <c:v>0.28437822962051784</c:v>
                </c:pt>
                <c:pt idx="10">
                  <c:v>0.2967958639487242</c:v>
                </c:pt>
                <c:pt idx="11">
                  <c:v>0.31231790685898225</c:v>
                </c:pt>
                <c:pt idx="12">
                  <c:v>0.3317204604968047</c:v>
                </c:pt>
                <c:pt idx="13">
                  <c:v>0.3559736525440827</c:v>
                </c:pt>
                <c:pt idx="14">
                  <c:v>0.38629014260318029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F2A1-429A-B6F2-4BDD35CFCEEA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Competitive!$BP$36:$BP$50</c:f>
              <c:numCache>
                <c:formatCode>General</c:formatCode>
                <c:ptCount val="15"/>
                <c:pt idx="0">
                  <c:v>0.28338461538461546</c:v>
                </c:pt>
                <c:pt idx="1">
                  <c:v>0.28505128205128211</c:v>
                </c:pt>
                <c:pt idx="2">
                  <c:v>0.28713461538461543</c:v>
                </c:pt>
                <c:pt idx="3">
                  <c:v>0.28973878205128217</c:v>
                </c:pt>
                <c:pt idx="4">
                  <c:v>0.29299399038461543</c:v>
                </c:pt>
                <c:pt idx="5">
                  <c:v>0.29706300080128212</c:v>
                </c:pt>
                <c:pt idx="6">
                  <c:v>0.30214926382211549</c:v>
                </c:pt>
                <c:pt idx="7">
                  <c:v>0.30850709259815706</c:v>
                </c:pt>
                <c:pt idx="8">
                  <c:v>0.31645437856820918</c:v>
                </c:pt>
                <c:pt idx="9">
                  <c:v>0.32638848603077425</c:v>
                </c:pt>
                <c:pt idx="10">
                  <c:v>0.33880612035898061</c:v>
                </c:pt>
                <c:pt idx="11">
                  <c:v>0.35432816326923872</c:v>
                </c:pt>
                <c:pt idx="12">
                  <c:v>0.37373071690706106</c:v>
                </c:pt>
                <c:pt idx="13">
                  <c:v>0.39798390895433911</c:v>
                </c:pt>
                <c:pt idx="14">
                  <c:v>0.42830039901343675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F2A1-429A-B6F2-4BDD35CFCEEA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Competitive!$BQ$36:$BQ$50</c:f>
              <c:numCache>
                <c:formatCode>General</c:formatCode>
                <c:ptCount val="15"/>
                <c:pt idx="0">
                  <c:v>0.33589743589743587</c:v>
                </c:pt>
                <c:pt idx="1">
                  <c:v>0.33756410256410257</c:v>
                </c:pt>
                <c:pt idx="2">
                  <c:v>0.33964743589743596</c:v>
                </c:pt>
                <c:pt idx="3">
                  <c:v>0.34225160256410259</c:v>
                </c:pt>
                <c:pt idx="4">
                  <c:v>0.34550681089743596</c:v>
                </c:pt>
                <c:pt idx="5">
                  <c:v>0.34957582131410259</c:v>
                </c:pt>
                <c:pt idx="6">
                  <c:v>0.35466208433493596</c:v>
                </c:pt>
                <c:pt idx="7">
                  <c:v>0.36101991311097759</c:v>
                </c:pt>
                <c:pt idx="8">
                  <c:v>0.36896719908102965</c:v>
                </c:pt>
                <c:pt idx="9">
                  <c:v>0.37890130654359472</c:v>
                </c:pt>
                <c:pt idx="10">
                  <c:v>0.39131894087180108</c:v>
                </c:pt>
                <c:pt idx="11">
                  <c:v>0.40684098378205913</c:v>
                </c:pt>
                <c:pt idx="12">
                  <c:v>0.42624353741988147</c:v>
                </c:pt>
                <c:pt idx="13">
                  <c:v>0.45049672946715963</c:v>
                </c:pt>
                <c:pt idx="14">
                  <c:v>0.48081321952625711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F2A1-429A-B6F2-4BDD35CFCEEA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Competitive!$BR$36:$BR$50</c:f>
              <c:numCache>
                <c:formatCode>General</c:formatCode>
                <c:ptCount val="15"/>
                <c:pt idx="0">
                  <c:v>0.40153846153846157</c:v>
                </c:pt>
                <c:pt idx="1">
                  <c:v>0.40320512820512822</c:v>
                </c:pt>
                <c:pt idx="2">
                  <c:v>0.4052884615384616</c:v>
                </c:pt>
                <c:pt idx="3">
                  <c:v>0.40789262820512834</c:v>
                </c:pt>
                <c:pt idx="4">
                  <c:v>0.41114783653846165</c:v>
                </c:pt>
                <c:pt idx="5">
                  <c:v>0.41521684695512823</c:v>
                </c:pt>
                <c:pt idx="6">
                  <c:v>0.42030310997596165</c:v>
                </c:pt>
                <c:pt idx="7">
                  <c:v>0.42666093875200334</c:v>
                </c:pt>
                <c:pt idx="8">
                  <c:v>0.4346082247220554</c:v>
                </c:pt>
                <c:pt idx="9">
                  <c:v>0.44454233218462041</c:v>
                </c:pt>
                <c:pt idx="10">
                  <c:v>0.45695996651282672</c:v>
                </c:pt>
                <c:pt idx="11">
                  <c:v>0.47248200942308477</c:v>
                </c:pt>
                <c:pt idx="12">
                  <c:v>0.49188456306090722</c:v>
                </c:pt>
                <c:pt idx="13">
                  <c:v>0.51613775510818527</c:v>
                </c:pt>
                <c:pt idx="14">
                  <c:v>0.54645424516728291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F2A1-429A-B6F2-4BDD35CFCEEA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Competitive!$BS$36:$BS$50</c:f>
              <c:numCache>
                <c:formatCode>General</c:formatCode>
                <c:ptCount val="15"/>
                <c:pt idx="0">
                  <c:v>0.48358974358974355</c:v>
                </c:pt>
                <c:pt idx="1">
                  <c:v>0.48525641025641031</c:v>
                </c:pt>
                <c:pt idx="2">
                  <c:v>0.48733974358974358</c:v>
                </c:pt>
                <c:pt idx="3">
                  <c:v>0.48994391025641032</c:v>
                </c:pt>
                <c:pt idx="4">
                  <c:v>0.49319911858974363</c:v>
                </c:pt>
                <c:pt idx="5">
                  <c:v>0.49726812900641032</c:v>
                </c:pt>
                <c:pt idx="6">
                  <c:v>0.50235439202724363</c:v>
                </c:pt>
                <c:pt idx="7">
                  <c:v>0.50871222080328538</c:v>
                </c:pt>
                <c:pt idx="8">
                  <c:v>0.51665950677333738</c:v>
                </c:pt>
                <c:pt idx="9">
                  <c:v>0.52659361423590245</c:v>
                </c:pt>
                <c:pt idx="10">
                  <c:v>0.53901124856410876</c:v>
                </c:pt>
                <c:pt idx="11">
                  <c:v>0.55453329147436681</c:v>
                </c:pt>
                <c:pt idx="12">
                  <c:v>0.5739358451121892</c:v>
                </c:pt>
                <c:pt idx="13">
                  <c:v>0.59818903715946714</c:v>
                </c:pt>
                <c:pt idx="14">
                  <c:v>0.62850552721856479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F2A1-429A-B6F2-4BDD35CFCEEA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1</c:v>
                </c:pt>
                <c:pt idx="1">
                  <c:v>1.25</c:v>
                </c:pt>
                <c:pt idx="2">
                  <c:v>1.5624999999999998</c:v>
                </c:pt>
                <c:pt idx="3">
                  <c:v>1.9531249999999996</c:v>
                </c:pt>
                <c:pt idx="4">
                  <c:v>2.4414062499999991</c:v>
                </c:pt>
                <c:pt idx="5">
                  <c:v>3.0517578124999987</c:v>
                </c:pt>
                <c:pt idx="6">
                  <c:v>3.8146972656249987</c:v>
                </c:pt>
                <c:pt idx="7">
                  <c:v>4.7683715820312473</c:v>
                </c:pt>
                <c:pt idx="8">
                  <c:v>5.9604644775390598</c:v>
                </c:pt>
                <c:pt idx="9">
                  <c:v>7.4505805969238246</c:v>
                </c:pt>
                <c:pt idx="10">
                  <c:v>9.3132257461547798</c:v>
                </c:pt>
                <c:pt idx="11">
                  <c:v>11.641532182693474</c:v>
                </c:pt>
                <c:pt idx="12">
                  <c:v>14.551915228366843</c:v>
                </c:pt>
                <c:pt idx="13">
                  <c:v>18.189894035458554</c:v>
                </c:pt>
                <c:pt idx="14">
                  <c:v>22.737367544323188</c:v>
                </c:pt>
              </c:numCache>
            </c:numRef>
          </c:xVal>
          <c:yVal>
            <c:numRef>
              <c:f>Competitive!$BT$36:$BT$50</c:f>
              <c:numCache>
                <c:formatCode>General</c:formatCode>
                <c:ptCount val="15"/>
                <c:pt idx="0">
                  <c:v>0.58615384615384603</c:v>
                </c:pt>
                <c:pt idx="1">
                  <c:v>0.58782051282051284</c:v>
                </c:pt>
                <c:pt idx="2">
                  <c:v>0.58990384615384617</c:v>
                </c:pt>
                <c:pt idx="3">
                  <c:v>0.59250801282051269</c:v>
                </c:pt>
                <c:pt idx="4">
                  <c:v>0.59576322115384617</c:v>
                </c:pt>
                <c:pt idx="5">
                  <c:v>0.5998322315705128</c:v>
                </c:pt>
                <c:pt idx="6">
                  <c:v>0.60491849459134606</c:v>
                </c:pt>
                <c:pt idx="7">
                  <c:v>0.6112763233673878</c:v>
                </c:pt>
                <c:pt idx="8">
                  <c:v>0.61922360933743992</c:v>
                </c:pt>
                <c:pt idx="9">
                  <c:v>0.62915771680000498</c:v>
                </c:pt>
                <c:pt idx="10">
                  <c:v>0.6415753511282114</c:v>
                </c:pt>
                <c:pt idx="11">
                  <c:v>0.65709739403846934</c:v>
                </c:pt>
                <c:pt idx="12">
                  <c:v>0.67649994767629174</c:v>
                </c:pt>
                <c:pt idx="13">
                  <c:v>0.70075313972356978</c:v>
                </c:pt>
                <c:pt idx="14">
                  <c:v>0.73106962978266732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F2A1-429A-B6F2-4BDD35CFC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Uncompetitive!$X$21:$X$260</c:f>
              <c:numCache>
                <c:formatCode>General</c:formatCode>
                <c:ptCount val="240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  <c:pt idx="15">
                  <c:v>10.42889693766659</c:v>
                </c:pt>
                <c:pt idx="16">
                  <c:v>10.250724030253298</c:v>
                </c:pt>
                <c:pt idx="17">
                  <c:v>10.036390143542041</c:v>
                </c:pt>
                <c:pt idx="18">
                  <c:v>9.7807560710730161</c:v>
                </c:pt>
                <c:pt idx="19">
                  <c:v>9.4789611277220001</c:v>
                </c:pt>
                <c:pt idx="20">
                  <c:v>9.1269353097830876</c:v>
                </c:pt>
                <c:pt idx="21">
                  <c:v>8.7220407884732492</c:v>
                </c:pt>
                <c:pt idx="22">
                  <c:v>8.2637870083975482</c:v>
                </c:pt>
                <c:pt idx="23">
                  <c:v>7.7545119300678378</c:v>
                </c:pt>
                <c:pt idx="24">
                  <c:v>7.1998755984390792</c:v>
                </c:pt>
                <c:pt idx="25">
                  <c:v>6.6089955589202303</c:v>
                </c:pt>
                <c:pt idx="26">
                  <c:v>5.9940910529622142</c:v>
                </c:pt>
                <c:pt idx="27">
                  <c:v>5.3696026501237633</c:v>
                </c:pt>
                <c:pt idx="28">
                  <c:v>4.7508937382104177</c:v>
                </c:pt>
                <c:pt idx="29">
                  <c:v>4.1527687057828588</c:v>
                </c:pt>
                <c:pt idx="30">
                  <c:v>9.8496995756786596</c:v>
                </c:pt>
                <c:pt idx="31">
                  <c:v>9.6906168020073338</c:v>
                </c:pt>
                <c:pt idx="32">
                  <c:v>9.4988466296143503</c:v>
                </c:pt>
                <c:pt idx="33">
                  <c:v>9.2695496747039243</c:v>
                </c:pt>
                <c:pt idx="34">
                  <c:v>8.9980399788733951</c:v>
                </c:pt>
                <c:pt idx="35">
                  <c:v>8.6802297010579501</c:v>
                </c:pt>
                <c:pt idx="36">
                  <c:v>8.3132023864727511</c:v>
                </c:pt>
                <c:pt idx="37">
                  <c:v>7.8958744888056396</c:v>
                </c:pt>
                <c:pt idx="38">
                  <c:v>7.429657726701449</c:v>
                </c:pt>
                <c:pt idx="39">
                  <c:v>6.9189878630996118</c:v>
                </c:pt>
                <c:pt idx="40">
                  <c:v>6.3715596353153465</c:v>
                </c:pt>
                <c:pt idx="41">
                  <c:v>5.7981270603627522</c:v>
                </c:pt>
                <c:pt idx="42">
                  <c:v>5.211806766486645</c:v>
                </c:pt>
                <c:pt idx="43">
                  <c:v>4.626947012646891</c:v>
                </c:pt>
                <c:pt idx="44">
                  <c:v>4.0577544606809273</c:v>
                </c:pt>
                <c:pt idx="45">
                  <c:v>9.2103004884690822</c:v>
                </c:pt>
                <c:pt idx="46">
                  <c:v>9.0710552475073367</c:v>
                </c:pt>
                <c:pt idx="47">
                  <c:v>8.9028096676054798</c:v>
                </c:pt>
                <c:pt idx="48">
                  <c:v>8.7010803390606863</c:v>
                </c:pt>
                <c:pt idx="49">
                  <c:v>8.4614205095168007</c:v>
                </c:pt>
                <c:pt idx="50">
                  <c:v>8.1797934267344861</c:v>
                </c:pt>
                <c:pt idx="51">
                  <c:v>7.853069751536597</c:v>
                </c:pt>
                <c:pt idx="52">
                  <c:v>7.4796235692563302</c:v>
                </c:pt>
                <c:pt idx="53">
                  <c:v>7.0599604080870808</c:v>
                </c:pt>
                <c:pt idx="54">
                  <c:v>6.5972651403638611</c:v>
                </c:pt>
                <c:pt idx="55">
                  <c:v>6.0977247363948672</c:v>
                </c:pt>
                <c:pt idx="56">
                  <c:v>5.570483258652696</c:v>
                </c:pt>
                <c:pt idx="57">
                  <c:v>5.0271417353865164</c:v>
                </c:pt>
                <c:pt idx="58">
                  <c:v>4.4808210601307179</c:v>
                </c:pt>
                <c:pt idx="59">
                  <c:v>3.9449307508188474</c:v>
                </c:pt>
                <c:pt idx="60">
                  <c:v>8.5190282749061321</c:v>
                </c:pt>
                <c:pt idx="61">
                  <c:v>8.3997652126574618</c:v>
                </c:pt>
                <c:pt idx="62">
                  <c:v>8.255301474848233</c:v>
                </c:pt>
                <c:pt idx="63">
                  <c:v>8.0815625803466347</c:v>
                </c:pt>
                <c:pt idx="64">
                  <c:v>7.8744091610171587</c:v>
                </c:pt>
                <c:pt idx="65">
                  <c:v>7.6299379165980046</c:v>
                </c:pt>
                <c:pt idx="66">
                  <c:v>7.3448980596302311</c:v>
                </c:pt>
                <c:pt idx="67">
                  <c:v>7.0172111122381269</c:v>
                </c:pt>
                <c:pt idx="68">
                  <c:v>6.6465478701188117</c:v>
                </c:pt>
                <c:pt idx="69">
                  <c:v>6.2348745604152827</c:v>
                </c:pt>
                <c:pt idx="70">
                  <c:v>5.7868433072755838</c:v>
                </c:pt>
                <c:pt idx="71">
                  <c:v>5.3098897356288717</c:v>
                </c:pt>
                <c:pt idx="72">
                  <c:v>4.8139323331933657</c:v>
                </c:pt>
                <c:pt idx="73">
                  <c:v>4.3106500377980108</c:v>
                </c:pt>
                <c:pt idx="74">
                  <c:v>3.8124275927416442</c:v>
                </c:pt>
                <c:pt idx="75">
                  <c:v>7.7883429565619595</c:v>
                </c:pt>
                <c:pt idx="76">
                  <c:v>7.6885412958161172</c:v>
                </c:pt>
                <c:pt idx="77">
                  <c:v>7.5673293700644866</c:v>
                </c:pt>
                <c:pt idx="78">
                  <c:v>7.4210851114151106</c:v>
                </c:pt>
                <c:pt idx="79">
                  <c:v>7.2460412035620694</c:v>
                </c:pt>
                <c:pt idx="80">
                  <c:v>7.0385160675062277</c:v>
                </c:pt>
                <c:pt idx="81">
                  <c:v>6.7952479311825931</c:v>
                </c:pt>
                <c:pt idx="82">
                  <c:v>6.5138307524277339</c:v>
                </c:pt>
                <c:pt idx="83">
                  <c:v>6.1932243972721324</c:v>
                </c:pt>
                <c:pt idx="84">
                  <c:v>5.8342755161709485</c:v>
                </c:pt>
                <c:pt idx="85">
                  <c:v>5.440148203519021</c:v>
                </c:pt>
                <c:pt idx="86">
                  <c:v>5.0165404242143632</c:v>
                </c:pt>
                <c:pt idx="87">
                  <c:v>4.5715723928279148</c:v>
                </c:pt>
                <c:pt idx="88">
                  <c:v>4.115288825736596</c:v>
                </c:pt>
                <c:pt idx="89">
                  <c:v>3.6588114391513926</c:v>
                </c:pt>
                <c:pt idx="90">
                  <c:v>7.0341821717837583</c:v>
                </c:pt>
                <c:pt idx="91">
                  <c:v>6.952671574392328</c:v>
                </c:pt>
                <c:pt idx="92">
                  <c:v>6.8534018817852953</c:v>
                </c:pt>
                <c:pt idx="93">
                  <c:v>6.7332312062145503</c:v>
                </c:pt>
                <c:pt idx="94">
                  <c:v>6.5888170506880819</c:v>
                </c:pt>
                <c:pt idx="95">
                  <c:v>6.41678331328119</c:v>
                </c:pt>
                <c:pt idx="96">
                  <c:v>6.2139750284124995</c:v>
                </c:pt>
                <c:pt idx="97">
                  <c:v>5.9778074621483608</c:v>
                </c:pt>
                <c:pt idx="98">
                  <c:v>5.7066974170046514</c:v>
                </c:pt>
                <c:pt idx="99">
                  <c:v>5.4005359295109301</c:v>
                </c:pt>
                <c:pt idx="100">
                  <c:v>5.0611272213609233</c:v>
                </c:pt>
                <c:pt idx="101">
                  <c:v>4.6924897592673442</c:v>
                </c:pt>
                <c:pt idx="102">
                  <c:v>4.3009080613814863</c:v>
                </c:pt>
                <c:pt idx="103">
                  <c:v>3.8946538051311279</c:v>
                </c:pt>
                <c:pt idx="104">
                  <c:v>3.4833651072820584</c:v>
                </c:pt>
                <c:pt idx="105">
                  <c:v>6.274693331603447</c:v>
                </c:pt>
                <c:pt idx="106">
                  <c:v>6.2097528403727917</c:v>
                </c:pt>
                <c:pt idx="107">
                  <c:v>6.1304433857325886</c:v>
                </c:pt>
                <c:pt idx="108">
                  <c:v>6.0341106417931112</c:v>
                </c:pt>
                <c:pt idx="109">
                  <c:v>5.9178701366872071</c:v>
                </c:pt>
                <c:pt idx="110">
                  <c:v>5.7787192970219081</c:v>
                </c:pt>
                <c:pt idx="111">
                  <c:v>5.6137203443744017</c:v>
                </c:pt>
                <c:pt idx="112">
                  <c:v>5.4202652625842713</c:v>
                </c:pt>
                <c:pt idx="113">
                  <c:v>5.1964221149916181</c:v>
                </c:pt>
                <c:pt idx="114">
                  <c:v>4.941341114607301</c:v>
                </c:pt>
                <c:pt idx="115">
                  <c:v>4.6556702712894733</c:v>
                </c:pt>
                <c:pt idx="116">
                  <c:v>4.3419005942915678</c:v>
                </c:pt>
                <c:pt idx="117">
                  <c:v>4.0045421121017757</c:v>
                </c:pt>
                <c:pt idx="118">
                  <c:v>3.6500395776926537</c:v>
                </c:pt>
                <c:pt idx="119">
                  <c:v>3.2863805721085217</c:v>
                </c:pt>
                <c:pt idx="120">
                  <c:v>5.528539739710677</c:v>
                </c:pt>
                <c:pt idx="121">
                  <c:v>5.4780635859909887</c:v>
                </c:pt>
                <c:pt idx="122">
                  <c:v>5.4162499163258806</c:v>
                </c:pt>
                <c:pt idx="123">
                  <c:v>5.3409172532374676</c:v>
                </c:pt>
                <c:pt idx="124">
                  <c:v>5.2496479328661545</c:v>
                </c:pt>
                <c:pt idx="125">
                  <c:v>5.1398561234835274</c:v>
                </c:pt>
                <c:pt idx="126">
                  <c:v>5.0089098944740771</c:v>
                </c:pt>
                <c:pt idx="127">
                  <c:v>4.8543202248941402</c:v>
                </c:pt>
                <c:pt idx="128">
                  <c:v>4.6740033859337933</c:v>
                </c:pt>
                <c:pt idx="129">
                  <c:v>4.4666095398880525</c:v>
                </c:pt>
                <c:pt idx="130">
                  <c:v>4.2318889855063224</c:v>
                </c:pt>
                <c:pt idx="131">
                  <c:v>3.971040983042557</c:v>
                </c:pt>
                <c:pt idx="132">
                  <c:v>3.6869663612328538</c:v>
                </c:pt>
                <c:pt idx="133">
                  <c:v>3.3843366022865391</c:v>
                </c:pt>
                <c:pt idx="134">
                  <c:v>3.0694112984131214</c:v>
                </c:pt>
                <c:pt idx="135">
                  <c:v>4.8131034891297899</c:v>
                </c:pt>
                <c:pt idx="136">
                  <c:v>4.7748008051048725</c:v>
                </c:pt>
                <c:pt idx="137">
                  <c:v>4.7277712922453627</c:v>
                </c:pt>
                <c:pt idx="138">
                  <c:v>4.670271357734701</c:v>
                </c:pt>
                <c:pt idx="139">
                  <c:v>4.6003338338408062</c:v>
                </c:pt>
                <c:pt idx="140">
                  <c:v>4.5158033850324664</c:v>
                </c:pt>
                <c:pt idx="141">
                  <c:v>4.4144107111219038</c:v>
                </c:pt>
                <c:pt idx="142">
                  <c:v>4.2938978835067028</c:v>
                </c:pt>
                <c:pt idx="143">
                  <c:v>4.1522045894694424</c:v>
                </c:pt>
                <c:pt idx="144">
                  <c:v>3.9877174396123043</c:v>
                </c:pt>
                <c:pt idx="145">
                  <c:v>3.7995702552373491</c:v>
                </c:pt>
                <c:pt idx="146">
                  <c:v>3.587962649990426</c:v>
                </c:pt>
                <c:pt idx="147">
                  <c:v>3.3544410938877864</c:v>
                </c:pt>
                <c:pt idx="148">
                  <c:v>3.1020694308776795</c:v>
                </c:pt>
                <c:pt idx="149">
                  <c:v>2.8354159761044069</c:v>
                </c:pt>
                <c:pt idx="150">
                  <c:v>4.142942126285373</c:v>
                </c:pt>
                <c:pt idx="151">
                  <c:v>4.1145316818939488</c:v>
                </c:pt>
                <c:pt idx="152">
                  <c:v>4.0795619178125166</c:v>
                </c:pt>
                <c:pt idx="153">
                  <c:v>4.0366768316744563</c:v>
                </c:pt>
                <c:pt idx="154">
                  <c:v>3.9843219485377559</c:v>
                </c:pt>
                <c:pt idx="155">
                  <c:v>3.9207576550005006</c:v>
                </c:pt>
                <c:pt idx="156">
                  <c:v>3.8440986223060856</c:v>
                </c:pt>
                <c:pt idx="157">
                  <c:v>3.7523897630624155</c:v>
                </c:pt>
                <c:pt idx="158">
                  <c:v>3.643728975271924</c:v>
                </c:pt>
                <c:pt idx="159">
                  <c:v>3.5164435805596921</c:v>
                </c:pt>
                <c:pt idx="160">
                  <c:v>3.3693191902861708</c:v>
                </c:pt>
                <c:pt idx="161">
                  <c:v>3.2018657209159636</c:v>
                </c:pt>
                <c:pt idx="162">
                  <c:v>3.0145864337169295</c:v>
                </c:pt>
                <c:pt idx="163">
                  <c:v>2.8091966718693122</c:v>
                </c:pt>
                <c:pt idx="164">
                  <c:v>2.5887277196903731</c:v>
                </c:pt>
                <c:pt idx="165">
                  <c:v>3.5287730727470135</c:v>
                </c:pt>
                <c:pt idx="166">
                  <c:v>3.5081406854367176</c:v>
                </c:pt>
                <c:pt idx="167">
                  <c:v>3.4826870269908237</c:v>
                </c:pt>
                <c:pt idx="168">
                  <c:v>3.4513847021797917</c:v>
                </c:pt>
                <c:pt idx="169">
                  <c:v>3.4130392868716943</c:v>
                </c:pt>
                <c:pt idx="170">
                  <c:v>3.3662892965554532</c:v>
                </c:pt>
                <c:pt idx="171">
                  <c:v>3.3096224936981167</c:v>
                </c:pt>
                <c:pt idx="172">
                  <c:v>3.2414165638082761</c:v>
                </c:pt>
                <c:pt idx="173">
                  <c:v>3.1600131574240744</c:v>
                </c:pt>
                <c:pt idx="174">
                  <c:v>3.0638335688891698</c:v>
                </c:pt>
                <c:pt idx="175">
                  <c:v>2.9515405416538938</c:v>
                </c:pt>
                <c:pt idx="176">
                  <c:v>2.8222424962594439</c:v>
                </c:pt>
                <c:pt idx="177">
                  <c:v>2.6757233343725368</c:v>
                </c:pt>
                <c:pt idx="178">
                  <c:v>2.5126644004964795</c:v>
                </c:pt>
                <c:pt idx="179">
                  <c:v>2.3348098724713719</c:v>
                </c:pt>
                <c:pt idx="180">
                  <c:v>2.9770992366412217</c:v>
                </c:pt>
                <c:pt idx="181">
                  <c:v>2.9624003038359286</c:v>
                </c:pt>
                <c:pt idx="182">
                  <c:v>2.9442294989147868</c:v>
                </c:pt>
                <c:pt idx="183">
                  <c:v>2.9218270784070421</c:v>
                </c:pt>
                <c:pt idx="184">
                  <c:v>2.8942989500049277</c:v>
                </c:pt>
                <c:pt idx="185">
                  <c:v>2.8606097419462975</c:v>
                </c:pt>
                <c:pt idx="186">
                  <c:v>2.8195853015278045</c:v>
                </c:pt>
                <c:pt idx="187">
                  <c:v>2.7699303104441215</c:v>
                </c:pt>
                <c:pt idx="188">
                  <c:v>2.7102680197336131</c:v>
                </c:pt>
                <c:pt idx="189">
                  <c:v>2.6392096905713478</c:v>
                </c:pt>
                <c:pt idx="190">
                  <c:v>2.5554602539098847</c:v>
                </c:pt>
                <c:pt idx="191">
                  <c:v>2.4579627910242459</c:v>
                </c:pt>
                <c:pt idx="192">
                  <c:v>2.3460766257082883</c:v>
                </c:pt>
                <c:pt idx="193">
                  <c:v>2.2197719419246043</c:v>
                </c:pt>
                <c:pt idx="194">
                  <c:v>2.0798097044529995</c:v>
                </c:pt>
                <c:pt idx="195">
                  <c:v>2.490421455938697</c:v>
                </c:pt>
                <c:pt idx="196">
                  <c:v>2.4801271860095389</c:v>
                </c:pt>
                <c:pt idx="197">
                  <c:v>2.4673784104389083</c:v>
                </c:pt>
                <c:pt idx="198">
                  <c:v>2.4516255770552982</c:v>
                </c:pt>
                <c:pt idx="199">
                  <c:v>2.4322151574947006</c:v>
                </c:pt>
                <c:pt idx="200">
                  <c:v>2.408380120732597</c:v>
                </c:pt>
                <c:pt idx="201">
                  <c:v>2.3792353096249821</c:v>
                </c:pt>
                <c:pt idx="202">
                  <c:v>2.3437814647973902</c:v>
                </c:pt>
                <c:pt idx="203">
                  <c:v>2.3009228613644601</c:v>
                </c:pt>
                <c:pt idx="204">
                  <c:v>2.2495045524364046</c:v>
                </c:pt>
                <c:pt idx="205">
                  <c:v>2.1883755105096943</c:v>
                </c:pt>
                <c:pt idx="206">
                  <c:v>2.1164827021054857</c:v>
                </c:pt>
                <c:pt idx="207">
                  <c:v>2.0329973231466827</c:v>
                </c:pt>
                <c:pt idx="208">
                  <c:v>1.937467255791808</c:v>
                </c:pt>
                <c:pt idx="209">
                  <c:v>1.8299793785916618</c:v>
                </c:pt>
                <c:pt idx="210">
                  <c:v>2.0678685047720045</c:v>
                </c:pt>
                <c:pt idx="211">
                  <c:v>2.0607661822985466</c:v>
                </c:pt>
                <c:pt idx="212">
                  <c:v>2.0519565932259125</c:v>
                </c:pt>
                <c:pt idx="213">
                  <c:v>2.0410499632022239</c:v>
                </c:pt>
                <c:pt idx="214">
                  <c:v>2.0275786438130825</c:v>
                </c:pt>
                <c:pt idx="215">
                  <c:v>2.0109875169319547</c:v>
                </c:pt>
                <c:pt idx="216">
                  <c:v>1.9906265693517975</c:v>
                </c:pt>
                <c:pt idx="217">
                  <c:v>1.9657479398095519</c:v>
                </c:pt>
                <c:pt idx="218">
                  <c:v>1.9355106930001926</c:v>
                </c:pt>
                <c:pt idx="219">
                  <c:v>1.898997581751954</c:v>
                </c:pt>
                <c:pt idx="220">
                  <c:v>1.8552488517891519</c:v>
                </c:pt>
                <c:pt idx="221">
                  <c:v>1.8033182414373128</c:v>
                </c:pt>
                <c:pt idx="222">
                  <c:v>1.7423550184507584</c:v>
                </c:pt>
                <c:pt idx="223">
                  <c:v>1.6717123482378644</c:v>
                </c:pt>
                <c:pt idx="224">
                  <c:v>1.5910759041777636</c:v>
                </c:pt>
                <c:pt idx="225">
                  <c:v>1.7060367454068244</c:v>
                </c:pt>
                <c:pt idx="226">
                  <c:v>1.7011995637949837</c:v>
                </c:pt>
                <c:pt idx="227">
                  <c:v>1.6951915240423798</c:v>
                </c:pt>
                <c:pt idx="228">
                  <c:v>1.6877408884982084</c:v>
                </c:pt>
                <c:pt idx="229">
                  <c:v>1.6785191910021688</c:v>
                </c:pt>
                <c:pt idx="230">
                  <c:v>1.6671328204250488</c:v>
                </c:pt>
                <c:pt idx="231">
                  <c:v>1.6531152691496926</c:v>
                </c:pt>
                <c:pt idx="232">
                  <c:v>1.6359213693918624</c:v>
                </c:pt>
                <c:pt idx="233">
                  <c:v>1.6149255049722429</c:v>
                </c:pt>
                <c:pt idx="234">
                  <c:v>1.5894265830293828</c:v>
                </c:pt>
                <c:pt idx="235">
                  <c:v>1.5586633717169749</c:v>
                </c:pt>
                <c:pt idx="236">
                  <c:v>1.5218444161741047</c:v>
                </c:pt>
                <c:pt idx="237">
                  <c:v>1.478196714478542</c:v>
                </c:pt>
                <c:pt idx="238">
                  <c:v>1.4270360606510817</c:v>
                </c:pt>
                <c:pt idx="239">
                  <c:v>1.3678587637367461</c:v>
                </c:pt>
              </c:numCache>
            </c:numRef>
          </c:xVal>
          <c:yVal>
            <c:numRef>
              <c:f>Uncompetitive!$Y$21:$Y$260</c:f>
              <c:numCache>
                <c:formatCode>General</c:formatCode>
                <c:ptCount val="240"/>
                <c:pt idx="0">
                  <c:v>13.636363636363635</c:v>
                </c:pt>
                <c:pt idx="1">
                  <c:v>13.33333333333333</c:v>
                </c:pt>
                <c:pt idx="2">
                  <c:v>12.97297297297297</c:v>
                </c:pt>
                <c:pt idx="3">
                  <c:v>12.549019607843135</c:v>
                </c:pt>
                <c:pt idx="4">
                  <c:v>12.05651491365777</c:v>
                </c:pt>
                <c:pt idx="5">
                  <c:v>11.492704826038159</c:v>
                </c:pt>
                <c:pt idx="6">
                  <c:v>10.858001237076962</c:v>
                </c:pt>
                <c:pt idx="7">
                  <c:v>10.15684086541442</c:v>
                </c:pt>
                <c:pt idx="8">
                  <c:v>9.3982227278593875</c:v>
                </c:pt>
                <c:pt idx="9">
                  <c:v>8.5957025422089313</c:v>
                </c:pt>
                <c:pt idx="10">
                  <c:v>7.7666984258113718</c:v>
                </c:pt>
                <c:pt idx="11">
                  <c:v>6.9311173873333027</c:v>
                </c:pt>
                <c:pt idx="12">
                  <c:v>6.1095030104491679</c:v>
                </c:pt>
                <c:pt idx="13">
                  <c:v>5.3210558298418249</c:v>
                </c:pt>
                <c:pt idx="14">
                  <c:v>4.5819200275316794</c:v>
                </c:pt>
                <c:pt idx="15">
                  <c:v>10.428896937666588</c:v>
                </c:pt>
                <c:pt idx="16">
                  <c:v>10.250724030253298</c:v>
                </c:pt>
                <c:pt idx="17">
                  <c:v>10.03639014354204</c:v>
                </c:pt>
                <c:pt idx="18">
                  <c:v>9.7807560710730126</c:v>
                </c:pt>
                <c:pt idx="19">
                  <c:v>9.4789611277219983</c:v>
                </c:pt>
                <c:pt idx="20">
                  <c:v>9.1269353097830876</c:v>
                </c:pt>
                <c:pt idx="21">
                  <c:v>8.7220407884732456</c:v>
                </c:pt>
                <c:pt idx="22">
                  <c:v>8.2637870083975464</c:v>
                </c:pt>
                <c:pt idx="23">
                  <c:v>7.7545119300678378</c:v>
                </c:pt>
                <c:pt idx="24">
                  <c:v>7.1998755984390757</c:v>
                </c:pt>
                <c:pt idx="25">
                  <c:v>6.6089955589202294</c:v>
                </c:pt>
                <c:pt idx="26">
                  <c:v>5.9940910529622133</c:v>
                </c:pt>
                <c:pt idx="27">
                  <c:v>5.3696026501237633</c:v>
                </c:pt>
                <c:pt idx="28">
                  <c:v>4.7508937382104186</c:v>
                </c:pt>
                <c:pt idx="29">
                  <c:v>4.1527687057828588</c:v>
                </c:pt>
                <c:pt idx="30">
                  <c:v>9.8496995756786596</c:v>
                </c:pt>
                <c:pt idx="31">
                  <c:v>9.6906168020073338</c:v>
                </c:pt>
                <c:pt idx="32">
                  <c:v>9.4988466296143521</c:v>
                </c:pt>
                <c:pt idx="33">
                  <c:v>9.2695496747039225</c:v>
                </c:pt>
                <c:pt idx="34">
                  <c:v>8.9980399788733916</c:v>
                </c:pt>
                <c:pt idx="35">
                  <c:v>8.6802297010579501</c:v>
                </c:pt>
                <c:pt idx="36">
                  <c:v>8.3132023864727511</c:v>
                </c:pt>
                <c:pt idx="37">
                  <c:v>7.8958744888056396</c:v>
                </c:pt>
                <c:pt idx="38">
                  <c:v>7.429657726701449</c:v>
                </c:pt>
                <c:pt idx="39">
                  <c:v>6.91898786309961</c:v>
                </c:pt>
                <c:pt idx="40">
                  <c:v>6.3715596353153465</c:v>
                </c:pt>
                <c:pt idx="41">
                  <c:v>5.7981270603627522</c:v>
                </c:pt>
                <c:pt idx="42">
                  <c:v>5.2118067664866459</c:v>
                </c:pt>
                <c:pt idx="43">
                  <c:v>4.6269470126468901</c:v>
                </c:pt>
                <c:pt idx="44">
                  <c:v>4.0577544606809273</c:v>
                </c:pt>
                <c:pt idx="45">
                  <c:v>9.2103004884690822</c:v>
                </c:pt>
                <c:pt idx="46">
                  <c:v>9.0710552475073385</c:v>
                </c:pt>
                <c:pt idx="47">
                  <c:v>8.9028096676054798</c:v>
                </c:pt>
                <c:pt idx="48">
                  <c:v>8.7010803390606846</c:v>
                </c:pt>
                <c:pt idx="49">
                  <c:v>8.4614205095167989</c:v>
                </c:pt>
                <c:pt idx="50">
                  <c:v>8.1797934267344843</c:v>
                </c:pt>
                <c:pt idx="51">
                  <c:v>7.8530697515365953</c:v>
                </c:pt>
                <c:pt idx="52">
                  <c:v>7.4796235692563293</c:v>
                </c:pt>
                <c:pt idx="53">
                  <c:v>7.0599604080870808</c:v>
                </c:pt>
                <c:pt idx="54">
                  <c:v>6.5972651403638594</c:v>
                </c:pt>
                <c:pt idx="55">
                  <c:v>6.0977247363948672</c:v>
                </c:pt>
                <c:pt idx="56">
                  <c:v>5.570483258652696</c:v>
                </c:pt>
                <c:pt idx="57">
                  <c:v>5.0271417353865164</c:v>
                </c:pt>
                <c:pt idx="58">
                  <c:v>4.4808210601307179</c:v>
                </c:pt>
                <c:pt idx="59">
                  <c:v>3.9449307508188483</c:v>
                </c:pt>
                <c:pt idx="60">
                  <c:v>8.5190282749061303</c:v>
                </c:pt>
                <c:pt idx="61">
                  <c:v>8.3997652126574618</c:v>
                </c:pt>
                <c:pt idx="62">
                  <c:v>8.255301474848233</c:v>
                </c:pt>
                <c:pt idx="63">
                  <c:v>8.0815625803466329</c:v>
                </c:pt>
                <c:pt idx="64">
                  <c:v>7.8744091610171569</c:v>
                </c:pt>
                <c:pt idx="65">
                  <c:v>7.6299379165980028</c:v>
                </c:pt>
                <c:pt idx="66">
                  <c:v>7.3448980596302311</c:v>
                </c:pt>
                <c:pt idx="67">
                  <c:v>7.0172111122381269</c:v>
                </c:pt>
                <c:pt idx="68">
                  <c:v>6.6465478701188108</c:v>
                </c:pt>
                <c:pt idx="69">
                  <c:v>6.23487456041528</c:v>
                </c:pt>
                <c:pt idx="70">
                  <c:v>5.786843307275582</c:v>
                </c:pt>
                <c:pt idx="71">
                  <c:v>5.3098897356288717</c:v>
                </c:pt>
                <c:pt idx="72">
                  <c:v>4.8139323331933648</c:v>
                </c:pt>
                <c:pt idx="73">
                  <c:v>4.3106500377980108</c:v>
                </c:pt>
                <c:pt idx="74">
                  <c:v>3.8124275927416447</c:v>
                </c:pt>
                <c:pt idx="75">
                  <c:v>7.7883429565619586</c:v>
                </c:pt>
                <c:pt idx="76">
                  <c:v>7.6885412958161172</c:v>
                </c:pt>
                <c:pt idx="77">
                  <c:v>7.5673293700644866</c:v>
                </c:pt>
                <c:pt idx="78">
                  <c:v>7.4210851114151106</c:v>
                </c:pt>
                <c:pt idx="79">
                  <c:v>7.2460412035620676</c:v>
                </c:pt>
                <c:pt idx="80">
                  <c:v>7.0385160675062268</c:v>
                </c:pt>
                <c:pt idx="81">
                  <c:v>6.7952479311825913</c:v>
                </c:pt>
                <c:pt idx="82">
                  <c:v>6.5138307524277339</c:v>
                </c:pt>
                <c:pt idx="83">
                  <c:v>6.1932243972721315</c:v>
                </c:pt>
                <c:pt idx="84">
                  <c:v>5.8342755161709459</c:v>
                </c:pt>
                <c:pt idx="85">
                  <c:v>5.4401482035190201</c:v>
                </c:pt>
                <c:pt idx="86">
                  <c:v>5.0165404242143641</c:v>
                </c:pt>
                <c:pt idx="87">
                  <c:v>4.5715723928279139</c:v>
                </c:pt>
                <c:pt idx="88">
                  <c:v>4.115288825736596</c:v>
                </c:pt>
                <c:pt idx="89">
                  <c:v>3.6588114391513926</c:v>
                </c:pt>
                <c:pt idx="90">
                  <c:v>7.0341821717837574</c:v>
                </c:pt>
                <c:pt idx="91">
                  <c:v>6.952671574392328</c:v>
                </c:pt>
                <c:pt idx="92">
                  <c:v>6.8534018817852953</c:v>
                </c:pt>
                <c:pt idx="93">
                  <c:v>6.7332312062145494</c:v>
                </c:pt>
                <c:pt idx="94">
                  <c:v>6.5888170506880792</c:v>
                </c:pt>
                <c:pt idx="95">
                  <c:v>6.4167833132811882</c:v>
                </c:pt>
                <c:pt idx="96">
                  <c:v>6.2139750284124986</c:v>
                </c:pt>
                <c:pt idx="97">
                  <c:v>5.9778074621483608</c:v>
                </c:pt>
                <c:pt idx="98">
                  <c:v>5.7066974170046514</c:v>
                </c:pt>
                <c:pt idx="99">
                  <c:v>5.4005359295109283</c:v>
                </c:pt>
                <c:pt idx="100">
                  <c:v>5.0611272213609215</c:v>
                </c:pt>
                <c:pt idx="101">
                  <c:v>4.6924897592673442</c:v>
                </c:pt>
                <c:pt idx="102">
                  <c:v>4.3009080613814863</c:v>
                </c:pt>
                <c:pt idx="103">
                  <c:v>3.894653805131127</c:v>
                </c:pt>
                <c:pt idx="104">
                  <c:v>3.4833651072820584</c:v>
                </c:pt>
                <c:pt idx="105">
                  <c:v>6.2746933316034452</c:v>
                </c:pt>
                <c:pt idx="106">
                  <c:v>6.2097528403727917</c:v>
                </c:pt>
                <c:pt idx="107">
                  <c:v>6.1304433857325886</c:v>
                </c:pt>
                <c:pt idx="108">
                  <c:v>6.0341106417931112</c:v>
                </c:pt>
                <c:pt idx="109">
                  <c:v>5.9178701366872062</c:v>
                </c:pt>
                <c:pt idx="110">
                  <c:v>5.7787192970219072</c:v>
                </c:pt>
                <c:pt idx="111">
                  <c:v>5.6137203443744008</c:v>
                </c:pt>
                <c:pt idx="112">
                  <c:v>5.4202652625842713</c:v>
                </c:pt>
                <c:pt idx="113">
                  <c:v>5.1964221149916172</c:v>
                </c:pt>
                <c:pt idx="114">
                  <c:v>4.9413411146072983</c:v>
                </c:pt>
                <c:pt idx="115">
                  <c:v>4.6556702712894724</c:v>
                </c:pt>
                <c:pt idx="116">
                  <c:v>4.3419005942915678</c:v>
                </c:pt>
                <c:pt idx="117">
                  <c:v>4.0045421121017757</c:v>
                </c:pt>
                <c:pt idx="118">
                  <c:v>3.6500395776926533</c:v>
                </c:pt>
                <c:pt idx="119">
                  <c:v>3.2863805721085217</c:v>
                </c:pt>
                <c:pt idx="120">
                  <c:v>5.5285397397106761</c:v>
                </c:pt>
                <c:pt idx="121">
                  <c:v>5.4780635859909879</c:v>
                </c:pt>
                <c:pt idx="122">
                  <c:v>5.4162499163258806</c:v>
                </c:pt>
                <c:pt idx="123">
                  <c:v>5.3409172532374667</c:v>
                </c:pt>
                <c:pt idx="124">
                  <c:v>5.2496479328661536</c:v>
                </c:pt>
                <c:pt idx="125">
                  <c:v>5.1398561234835265</c:v>
                </c:pt>
                <c:pt idx="126">
                  <c:v>5.0089098944740762</c:v>
                </c:pt>
                <c:pt idx="127">
                  <c:v>4.8543202248941393</c:v>
                </c:pt>
                <c:pt idx="128">
                  <c:v>4.6740033859337933</c:v>
                </c:pt>
                <c:pt idx="129">
                  <c:v>4.4666095398880508</c:v>
                </c:pt>
                <c:pt idx="130">
                  <c:v>4.2318889855063215</c:v>
                </c:pt>
                <c:pt idx="131">
                  <c:v>3.971040983042557</c:v>
                </c:pt>
                <c:pt idx="132">
                  <c:v>3.6869663612328534</c:v>
                </c:pt>
                <c:pt idx="133">
                  <c:v>3.3843366022865387</c:v>
                </c:pt>
                <c:pt idx="134">
                  <c:v>3.0694112984131219</c:v>
                </c:pt>
                <c:pt idx="135">
                  <c:v>4.8131034891297881</c:v>
                </c:pt>
                <c:pt idx="136">
                  <c:v>4.7748008051048716</c:v>
                </c:pt>
                <c:pt idx="137">
                  <c:v>4.7277712922453619</c:v>
                </c:pt>
                <c:pt idx="138">
                  <c:v>4.670271357734701</c:v>
                </c:pt>
                <c:pt idx="139">
                  <c:v>4.6003338338408053</c:v>
                </c:pt>
                <c:pt idx="140">
                  <c:v>4.5158033850324664</c:v>
                </c:pt>
                <c:pt idx="141">
                  <c:v>4.4144107111219029</c:v>
                </c:pt>
                <c:pt idx="142">
                  <c:v>4.2938978835067019</c:v>
                </c:pt>
                <c:pt idx="143">
                  <c:v>4.1522045894694415</c:v>
                </c:pt>
                <c:pt idx="144">
                  <c:v>3.9877174396123025</c:v>
                </c:pt>
                <c:pt idx="145">
                  <c:v>3.7995702552373478</c:v>
                </c:pt>
                <c:pt idx="146">
                  <c:v>3.5879626499904251</c:v>
                </c:pt>
                <c:pt idx="147">
                  <c:v>3.3544410938877856</c:v>
                </c:pt>
                <c:pt idx="148">
                  <c:v>3.1020694308776795</c:v>
                </c:pt>
                <c:pt idx="149">
                  <c:v>2.8354159761044069</c:v>
                </c:pt>
                <c:pt idx="150">
                  <c:v>4.1429421262853721</c:v>
                </c:pt>
                <c:pt idx="151">
                  <c:v>4.1145316818939488</c:v>
                </c:pt>
                <c:pt idx="152">
                  <c:v>4.0795619178125158</c:v>
                </c:pt>
                <c:pt idx="153">
                  <c:v>4.0366768316744555</c:v>
                </c:pt>
                <c:pt idx="154">
                  <c:v>3.984321948537755</c:v>
                </c:pt>
                <c:pt idx="155">
                  <c:v>3.9207576550005006</c:v>
                </c:pt>
                <c:pt idx="156">
                  <c:v>3.8440986223060856</c:v>
                </c:pt>
                <c:pt idx="157">
                  <c:v>3.7523897630624146</c:v>
                </c:pt>
                <c:pt idx="158">
                  <c:v>3.6437289752719231</c:v>
                </c:pt>
                <c:pt idx="159">
                  <c:v>3.5164435805596903</c:v>
                </c:pt>
                <c:pt idx="160">
                  <c:v>3.3693191902861699</c:v>
                </c:pt>
                <c:pt idx="161">
                  <c:v>3.2018657209159636</c:v>
                </c:pt>
                <c:pt idx="162">
                  <c:v>3.0145864337169295</c:v>
                </c:pt>
                <c:pt idx="163">
                  <c:v>2.8091966718693113</c:v>
                </c:pt>
                <c:pt idx="164">
                  <c:v>2.5887277196903731</c:v>
                </c:pt>
                <c:pt idx="165">
                  <c:v>3.528773072747013</c:v>
                </c:pt>
                <c:pt idx="166">
                  <c:v>3.5081406854367172</c:v>
                </c:pt>
                <c:pt idx="167">
                  <c:v>3.4826870269908232</c:v>
                </c:pt>
                <c:pt idx="168">
                  <c:v>3.4513847021797908</c:v>
                </c:pt>
                <c:pt idx="169">
                  <c:v>3.4130392868716939</c:v>
                </c:pt>
                <c:pt idx="170">
                  <c:v>3.3662892965554532</c:v>
                </c:pt>
                <c:pt idx="171">
                  <c:v>3.3096224936981167</c:v>
                </c:pt>
                <c:pt idx="172">
                  <c:v>3.2414165638082757</c:v>
                </c:pt>
                <c:pt idx="173">
                  <c:v>3.1600131574240735</c:v>
                </c:pt>
                <c:pt idx="174">
                  <c:v>3.0638335688891685</c:v>
                </c:pt>
                <c:pt idx="175">
                  <c:v>2.9515405416538929</c:v>
                </c:pt>
                <c:pt idx="176">
                  <c:v>2.8222424962594439</c:v>
                </c:pt>
                <c:pt idx="177">
                  <c:v>2.6757233343725364</c:v>
                </c:pt>
                <c:pt idx="178">
                  <c:v>2.5126644004964791</c:v>
                </c:pt>
                <c:pt idx="179">
                  <c:v>2.3348098724713719</c:v>
                </c:pt>
                <c:pt idx="180">
                  <c:v>2.9770992366412208</c:v>
                </c:pt>
                <c:pt idx="181">
                  <c:v>2.9624003038359281</c:v>
                </c:pt>
                <c:pt idx="182">
                  <c:v>2.9442294989147864</c:v>
                </c:pt>
                <c:pt idx="183">
                  <c:v>2.9218270784070413</c:v>
                </c:pt>
                <c:pt idx="184">
                  <c:v>2.8942989500049268</c:v>
                </c:pt>
                <c:pt idx="185">
                  <c:v>2.8606097419462975</c:v>
                </c:pt>
                <c:pt idx="186">
                  <c:v>2.8195853015278041</c:v>
                </c:pt>
                <c:pt idx="187">
                  <c:v>2.7699303104441215</c:v>
                </c:pt>
                <c:pt idx="188">
                  <c:v>2.7102680197336126</c:v>
                </c:pt>
                <c:pt idx="189">
                  <c:v>2.6392096905713469</c:v>
                </c:pt>
                <c:pt idx="190">
                  <c:v>2.5554602539098843</c:v>
                </c:pt>
                <c:pt idx="191">
                  <c:v>2.4579627910242459</c:v>
                </c:pt>
                <c:pt idx="192">
                  <c:v>2.3460766257082879</c:v>
                </c:pt>
                <c:pt idx="193">
                  <c:v>2.2197719419246038</c:v>
                </c:pt>
                <c:pt idx="194">
                  <c:v>2.0798097044529991</c:v>
                </c:pt>
                <c:pt idx="195">
                  <c:v>2.4904214559386966</c:v>
                </c:pt>
                <c:pt idx="196">
                  <c:v>2.4801271860095384</c:v>
                </c:pt>
                <c:pt idx="197">
                  <c:v>2.4673784104389074</c:v>
                </c:pt>
                <c:pt idx="198">
                  <c:v>2.4516255770552977</c:v>
                </c:pt>
                <c:pt idx="199">
                  <c:v>2.4322151574947002</c:v>
                </c:pt>
                <c:pt idx="200">
                  <c:v>2.4083801207325966</c:v>
                </c:pt>
                <c:pt idx="201">
                  <c:v>2.3792353096249821</c:v>
                </c:pt>
                <c:pt idx="202">
                  <c:v>2.3437814647973902</c:v>
                </c:pt>
                <c:pt idx="203">
                  <c:v>2.3009228613644601</c:v>
                </c:pt>
                <c:pt idx="204">
                  <c:v>2.2495045524364037</c:v>
                </c:pt>
                <c:pt idx="205">
                  <c:v>2.1883755105096934</c:v>
                </c:pt>
                <c:pt idx="206">
                  <c:v>2.1164827021054853</c:v>
                </c:pt>
                <c:pt idx="207">
                  <c:v>2.0329973231466827</c:v>
                </c:pt>
                <c:pt idx="208">
                  <c:v>1.9374672557918078</c:v>
                </c:pt>
                <c:pt idx="209">
                  <c:v>1.8299793785916618</c:v>
                </c:pt>
                <c:pt idx="210">
                  <c:v>2.0678685047720036</c:v>
                </c:pt>
                <c:pt idx="211">
                  <c:v>2.0607661822985466</c:v>
                </c:pt>
                <c:pt idx="212">
                  <c:v>2.0519565932259121</c:v>
                </c:pt>
                <c:pt idx="213">
                  <c:v>2.0410499632022234</c:v>
                </c:pt>
                <c:pt idx="214">
                  <c:v>2.0275786438130816</c:v>
                </c:pt>
                <c:pt idx="215">
                  <c:v>2.0109875169319547</c:v>
                </c:pt>
                <c:pt idx="216">
                  <c:v>1.9906265693517973</c:v>
                </c:pt>
                <c:pt idx="217">
                  <c:v>1.9657479398095519</c:v>
                </c:pt>
                <c:pt idx="218">
                  <c:v>1.9355106930001926</c:v>
                </c:pt>
                <c:pt idx="219">
                  <c:v>1.8989975817519531</c:v>
                </c:pt>
                <c:pt idx="220">
                  <c:v>1.8552488517891514</c:v>
                </c:pt>
                <c:pt idx="221">
                  <c:v>1.8033182414373126</c:v>
                </c:pt>
                <c:pt idx="222">
                  <c:v>1.7423550184507579</c:v>
                </c:pt>
                <c:pt idx="223">
                  <c:v>1.671712348237864</c:v>
                </c:pt>
                <c:pt idx="224">
                  <c:v>1.5910759041777633</c:v>
                </c:pt>
                <c:pt idx="225">
                  <c:v>1.7060367454068239</c:v>
                </c:pt>
                <c:pt idx="226">
                  <c:v>1.7011995637949835</c:v>
                </c:pt>
                <c:pt idx="227">
                  <c:v>1.6951915240423796</c:v>
                </c:pt>
                <c:pt idx="228">
                  <c:v>1.6877408884982079</c:v>
                </c:pt>
                <c:pt idx="229">
                  <c:v>1.6785191910021682</c:v>
                </c:pt>
                <c:pt idx="230">
                  <c:v>1.6671328204250486</c:v>
                </c:pt>
                <c:pt idx="231">
                  <c:v>1.6531152691496924</c:v>
                </c:pt>
                <c:pt idx="232">
                  <c:v>1.6359213693918624</c:v>
                </c:pt>
                <c:pt idx="233">
                  <c:v>1.6149255049722429</c:v>
                </c:pt>
                <c:pt idx="234">
                  <c:v>1.5894265830293823</c:v>
                </c:pt>
                <c:pt idx="235">
                  <c:v>1.5586633717169749</c:v>
                </c:pt>
                <c:pt idx="236">
                  <c:v>1.5218444161741045</c:v>
                </c:pt>
                <c:pt idx="237">
                  <c:v>1.4781967144785417</c:v>
                </c:pt>
                <c:pt idx="238">
                  <c:v>1.4270360606510815</c:v>
                </c:pt>
                <c:pt idx="239">
                  <c:v>1.3678587637367459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B3-4402-AB69-301FDACE6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Uncompetitive!$AO$20:$AO$34</c:f>
              <c:numCache>
                <c:formatCode>General</c:formatCode>
                <c:ptCount val="15"/>
                <c:pt idx="0">
                  <c:v>13.636363636363635</c:v>
                </c:pt>
                <c:pt idx="1">
                  <c:v>13.33333333333333</c:v>
                </c:pt>
                <c:pt idx="2">
                  <c:v>12.97297297297297</c:v>
                </c:pt>
                <c:pt idx="3">
                  <c:v>12.549019607843135</c:v>
                </c:pt>
                <c:pt idx="4">
                  <c:v>12.05651491365777</c:v>
                </c:pt>
                <c:pt idx="5">
                  <c:v>11.492704826038159</c:v>
                </c:pt>
                <c:pt idx="6">
                  <c:v>10.858001237076962</c:v>
                </c:pt>
                <c:pt idx="7">
                  <c:v>10.15684086541442</c:v>
                </c:pt>
                <c:pt idx="8">
                  <c:v>9.3982227278593875</c:v>
                </c:pt>
                <c:pt idx="9">
                  <c:v>8.5957025422089313</c:v>
                </c:pt>
                <c:pt idx="10">
                  <c:v>7.7666984258113718</c:v>
                </c:pt>
                <c:pt idx="11">
                  <c:v>6.9311173873333027</c:v>
                </c:pt>
                <c:pt idx="12">
                  <c:v>6.1095030104491679</c:v>
                </c:pt>
                <c:pt idx="13">
                  <c:v>5.3210558298418249</c:v>
                </c:pt>
                <c:pt idx="14">
                  <c:v>4.5819200275316794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344-49F1-A580-AA693A9CD0A1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Uncompetitive!$AP$20:$AP$34</c:f>
              <c:numCache>
                <c:formatCode>General</c:formatCode>
                <c:ptCount val="15"/>
                <c:pt idx="0">
                  <c:v>10.428896937666588</c:v>
                </c:pt>
                <c:pt idx="1">
                  <c:v>10.250724030253298</c:v>
                </c:pt>
                <c:pt idx="2">
                  <c:v>10.03639014354204</c:v>
                </c:pt>
                <c:pt idx="3">
                  <c:v>9.7807560710730126</c:v>
                </c:pt>
                <c:pt idx="4">
                  <c:v>9.4789611277219983</c:v>
                </c:pt>
                <c:pt idx="5">
                  <c:v>9.1269353097830876</c:v>
                </c:pt>
                <c:pt idx="6">
                  <c:v>8.7220407884732456</c:v>
                </c:pt>
                <c:pt idx="7">
                  <c:v>8.2637870083975464</c:v>
                </c:pt>
                <c:pt idx="8">
                  <c:v>7.7545119300678378</c:v>
                </c:pt>
                <c:pt idx="9">
                  <c:v>7.1998755984390757</c:v>
                </c:pt>
                <c:pt idx="10">
                  <c:v>6.6089955589202294</c:v>
                </c:pt>
                <c:pt idx="11">
                  <c:v>5.9940910529622133</c:v>
                </c:pt>
                <c:pt idx="12">
                  <c:v>5.3696026501237633</c:v>
                </c:pt>
                <c:pt idx="13">
                  <c:v>4.7508937382104186</c:v>
                </c:pt>
                <c:pt idx="14">
                  <c:v>4.1527687057828588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344-49F1-A580-AA693A9CD0A1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Uncompetitive!$AQ$20:$AQ$34</c:f>
              <c:numCache>
                <c:formatCode>General</c:formatCode>
                <c:ptCount val="15"/>
                <c:pt idx="0">
                  <c:v>9.8496995756786596</c:v>
                </c:pt>
                <c:pt idx="1">
                  <c:v>9.6906168020073338</c:v>
                </c:pt>
                <c:pt idx="2">
                  <c:v>9.4988466296143521</c:v>
                </c:pt>
                <c:pt idx="3">
                  <c:v>9.2695496747039225</c:v>
                </c:pt>
                <c:pt idx="4">
                  <c:v>8.9980399788733916</c:v>
                </c:pt>
                <c:pt idx="5">
                  <c:v>8.6802297010579501</c:v>
                </c:pt>
                <c:pt idx="6">
                  <c:v>8.3132023864727511</c:v>
                </c:pt>
                <c:pt idx="7">
                  <c:v>7.8958744888056396</c:v>
                </c:pt>
                <c:pt idx="8">
                  <c:v>7.429657726701449</c:v>
                </c:pt>
                <c:pt idx="9">
                  <c:v>6.91898786309961</c:v>
                </c:pt>
                <c:pt idx="10">
                  <c:v>6.3715596353153465</c:v>
                </c:pt>
                <c:pt idx="11">
                  <c:v>5.7981270603627522</c:v>
                </c:pt>
                <c:pt idx="12">
                  <c:v>5.2118067664866459</c:v>
                </c:pt>
                <c:pt idx="13">
                  <c:v>4.6269470126468901</c:v>
                </c:pt>
                <c:pt idx="14">
                  <c:v>4.0577544606809273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344-49F1-A580-AA693A9CD0A1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Uncompetitive!$AR$20:$AR$34</c:f>
              <c:numCache>
                <c:formatCode>General</c:formatCode>
                <c:ptCount val="15"/>
                <c:pt idx="0">
                  <c:v>9.2103004884690822</c:v>
                </c:pt>
                <c:pt idx="1">
                  <c:v>9.0710552475073385</c:v>
                </c:pt>
                <c:pt idx="2">
                  <c:v>8.9028096676054798</c:v>
                </c:pt>
                <c:pt idx="3">
                  <c:v>8.7010803390606846</c:v>
                </c:pt>
                <c:pt idx="4">
                  <c:v>8.4614205095167989</c:v>
                </c:pt>
                <c:pt idx="5">
                  <c:v>8.1797934267344843</c:v>
                </c:pt>
                <c:pt idx="6">
                  <c:v>7.8530697515365953</c:v>
                </c:pt>
                <c:pt idx="7">
                  <c:v>7.4796235692563293</c:v>
                </c:pt>
                <c:pt idx="8">
                  <c:v>7.0599604080870808</c:v>
                </c:pt>
                <c:pt idx="9">
                  <c:v>6.5972651403638594</c:v>
                </c:pt>
                <c:pt idx="10">
                  <c:v>6.0977247363948672</c:v>
                </c:pt>
                <c:pt idx="11">
                  <c:v>5.570483258652696</c:v>
                </c:pt>
                <c:pt idx="12">
                  <c:v>5.0271417353865164</c:v>
                </c:pt>
                <c:pt idx="13">
                  <c:v>4.4808210601307179</c:v>
                </c:pt>
                <c:pt idx="14">
                  <c:v>3.9449307508188483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344-49F1-A580-AA693A9CD0A1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Uncompetitive!$AS$20:$AS$34</c:f>
              <c:numCache>
                <c:formatCode>General</c:formatCode>
                <c:ptCount val="15"/>
                <c:pt idx="0">
                  <c:v>8.5190282749061303</c:v>
                </c:pt>
                <c:pt idx="1">
                  <c:v>8.3997652126574618</c:v>
                </c:pt>
                <c:pt idx="2">
                  <c:v>8.255301474848233</c:v>
                </c:pt>
                <c:pt idx="3">
                  <c:v>8.0815625803466329</c:v>
                </c:pt>
                <c:pt idx="4">
                  <c:v>7.8744091610171569</c:v>
                </c:pt>
                <c:pt idx="5">
                  <c:v>7.6299379165980028</c:v>
                </c:pt>
                <c:pt idx="6">
                  <c:v>7.3448980596302311</c:v>
                </c:pt>
                <c:pt idx="7">
                  <c:v>7.0172111122381269</c:v>
                </c:pt>
                <c:pt idx="8">
                  <c:v>6.6465478701188108</c:v>
                </c:pt>
                <c:pt idx="9">
                  <c:v>6.23487456041528</c:v>
                </c:pt>
                <c:pt idx="10">
                  <c:v>5.786843307275582</c:v>
                </c:pt>
                <c:pt idx="11">
                  <c:v>5.3098897356288717</c:v>
                </c:pt>
                <c:pt idx="12">
                  <c:v>4.8139323331933648</c:v>
                </c:pt>
                <c:pt idx="13">
                  <c:v>4.3106500377980108</c:v>
                </c:pt>
                <c:pt idx="14">
                  <c:v>3.8124275927416447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344-49F1-A580-AA693A9CD0A1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Uncompetitive!$AT$20:$AT$34</c:f>
              <c:numCache>
                <c:formatCode>General</c:formatCode>
                <c:ptCount val="15"/>
                <c:pt idx="0">
                  <c:v>7.7883429565619586</c:v>
                </c:pt>
                <c:pt idx="1">
                  <c:v>7.6885412958161172</c:v>
                </c:pt>
                <c:pt idx="2">
                  <c:v>7.5673293700644866</c:v>
                </c:pt>
                <c:pt idx="3">
                  <c:v>7.4210851114151106</c:v>
                </c:pt>
                <c:pt idx="4">
                  <c:v>7.2460412035620676</c:v>
                </c:pt>
                <c:pt idx="5">
                  <c:v>7.0385160675062268</c:v>
                </c:pt>
                <c:pt idx="6">
                  <c:v>6.7952479311825913</c:v>
                </c:pt>
                <c:pt idx="7">
                  <c:v>6.5138307524277339</c:v>
                </c:pt>
                <c:pt idx="8">
                  <c:v>6.1932243972721315</c:v>
                </c:pt>
                <c:pt idx="9">
                  <c:v>5.8342755161709459</c:v>
                </c:pt>
                <c:pt idx="10">
                  <c:v>5.4401482035190201</c:v>
                </c:pt>
                <c:pt idx="11">
                  <c:v>5.0165404242143641</c:v>
                </c:pt>
                <c:pt idx="12">
                  <c:v>4.5715723928279139</c:v>
                </c:pt>
                <c:pt idx="13">
                  <c:v>4.115288825736596</c:v>
                </c:pt>
                <c:pt idx="14">
                  <c:v>3.6588114391513926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344-49F1-A580-AA693A9CD0A1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Uncompetitive!$AU$20:$AU$34</c:f>
              <c:numCache>
                <c:formatCode>General</c:formatCode>
                <c:ptCount val="15"/>
                <c:pt idx="0">
                  <c:v>7.0341821717837574</c:v>
                </c:pt>
                <c:pt idx="1">
                  <c:v>6.952671574392328</c:v>
                </c:pt>
                <c:pt idx="2">
                  <c:v>6.8534018817852953</c:v>
                </c:pt>
                <c:pt idx="3">
                  <c:v>6.7332312062145494</c:v>
                </c:pt>
                <c:pt idx="4">
                  <c:v>6.5888170506880792</c:v>
                </c:pt>
                <c:pt idx="5">
                  <c:v>6.4167833132811882</c:v>
                </c:pt>
                <c:pt idx="6">
                  <c:v>6.2139750284124986</c:v>
                </c:pt>
                <c:pt idx="7">
                  <c:v>5.9778074621483608</c:v>
                </c:pt>
                <c:pt idx="8">
                  <c:v>5.7066974170046514</c:v>
                </c:pt>
                <c:pt idx="9">
                  <c:v>5.4005359295109283</c:v>
                </c:pt>
                <c:pt idx="10">
                  <c:v>5.0611272213609215</c:v>
                </c:pt>
                <c:pt idx="11">
                  <c:v>4.6924897592673442</c:v>
                </c:pt>
                <c:pt idx="12">
                  <c:v>4.3009080613814863</c:v>
                </c:pt>
                <c:pt idx="13">
                  <c:v>3.894653805131127</c:v>
                </c:pt>
                <c:pt idx="14">
                  <c:v>3.4833651072820584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344-49F1-A580-AA693A9CD0A1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Uncompetitive!$AV$20:$AV$34</c:f>
              <c:numCache>
                <c:formatCode>General</c:formatCode>
                <c:ptCount val="15"/>
                <c:pt idx="0">
                  <c:v>6.2746933316034452</c:v>
                </c:pt>
                <c:pt idx="1">
                  <c:v>6.2097528403727917</c:v>
                </c:pt>
                <c:pt idx="2">
                  <c:v>6.1304433857325886</c:v>
                </c:pt>
                <c:pt idx="3">
                  <c:v>6.0341106417931112</c:v>
                </c:pt>
                <c:pt idx="4">
                  <c:v>5.9178701366872062</c:v>
                </c:pt>
                <c:pt idx="5">
                  <c:v>5.7787192970219072</c:v>
                </c:pt>
                <c:pt idx="6">
                  <c:v>5.6137203443744008</c:v>
                </c:pt>
                <c:pt idx="7">
                  <c:v>5.4202652625842713</c:v>
                </c:pt>
                <c:pt idx="8">
                  <c:v>5.1964221149916172</c:v>
                </c:pt>
                <c:pt idx="9">
                  <c:v>4.9413411146072983</c:v>
                </c:pt>
                <c:pt idx="10">
                  <c:v>4.6556702712894724</c:v>
                </c:pt>
                <c:pt idx="11">
                  <c:v>4.3419005942915678</c:v>
                </c:pt>
                <c:pt idx="12">
                  <c:v>4.0045421121017757</c:v>
                </c:pt>
                <c:pt idx="13">
                  <c:v>3.6500395776926533</c:v>
                </c:pt>
                <c:pt idx="14">
                  <c:v>3.2863805721085217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344-49F1-A580-AA693A9CD0A1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Uncompetitive!$AW$20:$AW$34</c:f>
              <c:numCache>
                <c:formatCode>General</c:formatCode>
                <c:ptCount val="15"/>
                <c:pt idx="0">
                  <c:v>5.5285397397106761</c:v>
                </c:pt>
                <c:pt idx="1">
                  <c:v>5.4780635859909879</c:v>
                </c:pt>
                <c:pt idx="2">
                  <c:v>5.4162499163258806</c:v>
                </c:pt>
                <c:pt idx="3">
                  <c:v>5.3409172532374667</c:v>
                </c:pt>
                <c:pt idx="4">
                  <c:v>5.2496479328661536</c:v>
                </c:pt>
                <c:pt idx="5">
                  <c:v>5.1398561234835265</c:v>
                </c:pt>
                <c:pt idx="6">
                  <c:v>5.0089098944740762</c:v>
                </c:pt>
                <c:pt idx="7">
                  <c:v>4.8543202248941393</c:v>
                </c:pt>
                <c:pt idx="8">
                  <c:v>4.6740033859337933</c:v>
                </c:pt>
                <c:pt idx="9">
                  <c:v>4.4666095398880508</c:v>
                </c:pt>
                <c:pt idx="10">
                  <c:v>4.2318889855063215</c:v>
                </c:pt>
                <c:pt idx="11">
                  <c:v>3.971040983042557</c:v>
                </c:pt>
                <c:pt idx="12">
                  <c:v>3.6869663612328534</c:v>
                </c:pt>
                <c:pt idx="13">
                  <c:v>3.3843366022865387</c:v>
                </c:pt>
                <c:pt idx="14">
                  <c:v>3.0694112984131219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344-49F1-A580-AA693A9CD0A1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Uncompetitive!$AX$20:$AX$34</c:f>
              <c:numCache>
                <c:formatCode>General</c:formatCode>
                <c:ptCount val="15"/>
                <c:pt idx="0">
                  <c:v>4.8131034891297881</c:v>
                </c:pt>
                <c:pt idx="1">
                  <c:v>4.7748008051048716</c:v>
                </c:pt>
                <c:pt idx="2">
                  <c:v>4.7277712922453619</c:v>
                </c:pt>
                <c:pt idx="3">
                  <c:v>4.670271357734701</c:v>
                </c:pt>
                <c:pt idx="4">
                  <c:v>4.6003338338408053</c:v>
                </c:pt>
                <c:pt idx="5">
                  <c:v>4.5158033850324664</c:v>
                </c:pt>
                <c:pt idx="6">
                  <c:v>4.4144107111219029</c:v>
                </c:pt>
                <c:pt idx="7">
                  <c:v>4.2938978835067019</c:v>
                </c:pt>
                <c:pt idx="8">
                  <c:v>4.1522045894694415</c:v>
                </c:pt>
                <c:pt idx="9">
                  <c:v>3.9877174396123025</c:v>
                </c:pt>
                <c:pt idx="10">
                  <c:v>3.7995702552373478</c:v>
                </c:pt>
                <c:pt idx="11">
                  <c:v>3.5879626499904251</c:v>
                </c:pt>
                <c:pt idx="12">
                  <c:v>3.3544410938877856</c:v>
                </c:pt>
                <c:pt idx="13">
                  <c:v>3.1020694308776795</c:v>
                </c:pt>
                <c:pt idx="14">
                  <c:v>2.8354159761044069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344-49F1-A580-AA693A9CD0A1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Uncompetitive!$AY$20:$AY$34</c:f>
              <c:numCache>
                <c:formatCode>General</c:formatCode>
                <c:ptCount val="15"/>
                <c:pt idx="0">
                  <c:v>4.1429421262853721</c:v>
                </c:pt>
                <c:pt idx="1">
                  <c:v>4.1145316818939488</c:v>
                </c:pt>
                <c:pt idx="2">
                  <c:v>4.0795619178125158</c:v>
                </c:pt>
                <c:pt idx="3">
                  <c:v>4.0366768316744555</c:v>
                </c:pt>
                <c:pt idx="4">
                  <c:v>3.984321948537755</c:v>
                </c:pt>
                <c:pt idx="5">
                  <c:v>3.9207576550005006</c:v>
                </c:pt>
                <c:pt idx="6">
                  <c:v>3.8440986223060856</c:v>
                </c:pt>
                <c:pt idx="7">
                  <c:v>3.7523897630624146</c:v>
                </c:pt>
                <c:pt idx="8">
                  <c:v>3.6437289752719231</c:v>
                </c:pt>
                <c:pt idx="9">
                  <c:v>3.5164435805596903</c:v>
                </c:pt>
                <c:pt idx="10">
                  <c:v>3.3693191902861699</c:v>
                </c:pt>
                <c:pt idx="11">
                  <c:v>3.2018657209159636</c:v>
                </c:pt>
                <c:pt idx="12">
                  <c:v>3.0145864337169295</c:v>
                </c:pt>
                <c:pt idx="13">
                  <c:v>2.8091966718693113</c:v>
                </c:pt>
                <c:pt idx="14">
                  <c:v>2.5887277196903731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344-49F1-A580-AA693A9CD0A1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Uncompetitive!$AZ$20:$AZ$34</c:f>
              <c:numCache>
                <c:formatCode>General</c:formatCode>
                <c:ptCount val="15"/>
                <c:pt idx="0">
                  <c:v>3.528773072747013</c:v>
                </c:pt>
                <c:pt idx="1">
                  <c:v>3.5081406854367172</c:v>
                </c:pt>
                <c:pt idx="2">
                  <c:v>3.4826870269908232</c:v>
                </c:pt>
                <c:pt idx="3">
                  <c:v>3.4513847021797908</c:v>
                </c:pt>
                <c:pt idx="4">
                  <c:v>3.4130392868716939</c:v>
                </c:pt>
                <c:pt idx="5">
                  <c:v>3.3662892965554532</c:v>
                </c:pt>
                <c:pt idx="6">
                  <c:v>3.3096224936981167</c:v>
                </c:pt>
                <c:pt idx="7">
                  <c:v>3.2414165638082757</c:v>
                </c:pt>
                <c:pt idx="8">
                  <c:v>3.1600131574240735</c:v>
                </c:pt>
                <c:pt idx="9">
                  <c:v>3.0638335688891685</c:v>
                </c:pt>
                <c:pt idx="10">
                  <c:v>2.9515405416538929</c:v>
                </c:pt>
                <c:pt idx="11">
                  <c:v>2.8222424962594439</c:v>
                </c:pt>
                <c:pt idx="12">
                  <c:v>2.6757233343725364</c:v>
                </c:pt>
                <c:pt idx="13">
                  <c:v>2.5126644004964791</c:v>
                </c:pt>
                <c:pt idx="14">
                  <c:v>2.3348098724713719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344-49F1-A580-AA693A9CD0A1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Uncompetitive!$BA$20:$BA$34</c:f>
              <c:numCache>
                <c:formatCode>General</c:formatCode>
                <c:ptCount val="15"/>
                <c:pt idx="0">
                  <c:v>2.9770992366412208</c:v>
                </c:pt>
                <c:pt idx="1">
                  <c:v>2.9624003038359281</c:v>
                </c:pt>
                <c:pt idx="2">
                  <c:v>2.9442294989147864</c:v>
                </c:pt>
                <c:pt idx="3">
                  <c:v>2.9218270784070413</c:v>
                </c:pt>
                <c:pt idx="4">
                  <c:v>2.8942989500049268</c:v>
                </c:pt>
                <c:pt idx="5">
                  <c:v>2.8606097419462975</c:v>
                </c:pt>
                <c:pt idx="6">
                  <c:v>2.8195853015278041</c:v>
                </c:pt>
                <c:pt idx="7">
                  <c:v>2.7699303104441215</c:v>
                </c:pt>
                <c:pt idx="8">
                  <c:v>2.7102680197336126</c:v>
                </c:pt>
                <c:pt idx="9">
                  <c:v>2.6392096905713469</c:v>
                </c:pt>
                <c:pt idx="10">
                  <c:v>2.5554602539098843</c:v>
                </c:pt>
                <c:pt idx="11">
                  <c:v>2.4579627910242459</c:v>
                </c:pt>
                <c:pt idx="12">
                  <c:v>2.3460766257082879</c:v>
                </c:pt>
                <c:pt idx="13">
                  <c:v>2.2197719419246038</c:v>
                </c:pt>
                <c:pt idx="14">
                  <c:v>2.0798097044529991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E344-49F1-A580-AA693A9CD0A1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Uncompetitive!$BB$20:$BB$34</c:f>
              <c:numCache>
                <c:formatCode>General</c:formatCode>
                <c:ptCount val="15"/>
                <c:pt idx="0">
                  <c:v>2.4904214559386966</c:v>
                </c:pt>
                <c:pt idx="1">
                  <c:v>2.4801271860095384</c:v>
                </c:pt>
                <c:pt idx="2">
                  <c:v>2.4673784104389074</c:v>
                </c:pt>
                <c:pt idx="3">
                  <c:v>2.4516255770552977</c:v>
                </c:pt>
                <c:pt idx="4">
                  <c:v>2.4322151574947002</c:v>
                </c:pt>
                <c:pt idx="5">
                  <c:v>2.4083801207325966</c:v>
                </c:pt>
                <c:pt idx="6">
                  <c:v>2.3792353096249821</c:v>
                </c:pt>
                <c:pt idx="7">
                  <c:v>2.3437814647973902</c:v>
                </c:pt>
                <c:pt idx="8">
                  <c:v>2.3009228613644601</c:v>
                </c:pt>
                <c:pt idx="9">
                  <c:v>2.2495045524364037</c:v>
                </c:pt>
                <c:pt idx="10">
                  <c:v>2.1883755105096934</c:v>
                </c:pt>
                <c:pt idx="11">
                  <c:v>2.1164827021054853</c:v>
                </c:pt>
                <c:pt idx="12">
                  <c:v>2.0329973231466827</c:v>
                </c:pt>
                <c:pt idx="13">
                  <c:v>1.9374672557918078</c:v>
                </c:pt>
                <c:pt idx="14">
                  <c:v>1.8299793785916618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E344-49F1-A580-AA693A9CD0A1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Uncompetitive!$BC$20:$BC$34</c:f>
              <c:numCache>
                <c:formatCode>General</c:formatCode>
                <c:ptCount val="15"/>
                <c:pt idx="0">
                  <c:v>2.0678685047720036</c:v>
                </c:pt>
                <c:pt idx="1">
                  <c:v>2.0607661822985466</c:v>
                </c:pt>
                <c:pt idx="2">
                  <c:v>2.0519565932259121</c:v>
                </c:pt>
                <c:pt idx="3">
                  <c:v>2.0410499632022234</c:v>
                </c:pt>
                <c:pt idx="4">
                  <c:v>2.0275786438130816</c:v>
                </c:pt>
                <c:pt idx="5">
                  <c:v>2.0109875169319547</c:v>
                </c:pt>
                <c:pt idx="6">
                  <c:v>1.9906265693517973</c:v>
                </c:pt>
                <c:pt idx="7">
                  <c:v>1.9657479398095519</c:v>
                </c:pt>
                <c:pt idx="8">
                  <c:v>1.9355106930001926</c:v>
                </c:pt>
                <c:pt idx="9">
                  <c:v>1.8989975817519531</c:v>
                </c:pt>
                <c:pt idx="10">
                  <c:v>1.8552488517891514</c:v>
                </c:pt>
                <c:pt idx="11">
                  <c:v>1.8033182414373126</c:v>
                </c:pt>
                <c:pt idx="12">
                  <c:v>1.7423550184507579</c:v>
                </c:pt>
                <c:pt idx="13">
                  <c:v>1.671712348237864</c:v>
                </c:pt>
                <c:pt idx="14">
                  <c:v>1.5910759041777633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E344-49F1-A580-AA693A9CD0A1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Uncompetitive!$BD$20:$BD$34</c:f>
              <c:numCache>
                <c:formatCode>General</c:formatCode>
                <c:ptCount val="15"/>
                <c:pt idx="0">
                  <c:v>1.7060367454068239</c:v>
                </c:pt>
                <c:pt idx="1">
                  <c:v>1.7011995637949835</c:v>
                </c:pt>
                <c:pt idx="2">
                  <c:v>1.6951915240423796</c:v>
                </c:pt>
                <c:pt idx="3">
                  <c:v>1.6877408884982079</c:v>
                </c:pt>
                <c:pt idx="4">
                  <c:v>1.6785191910021682</c:v>
                </c:pt>
                <c:pt idx="5">
                  <c:v>1.6671328204250486</c:v>
                </c:pt>
                <c:pt idx="6">
                  <c:v>1.6531152691496924</c:v>
                </c:pt>
                <c:pt idx="7">
                  <c:v>1.6359213693918624</c:v>
                </c:pt>
                <c:pt idx="8">
                  <c:v>1.6149255049722429</c:v>
                </c:pt>
                <c:pt idx="9">
                  <c:v>1.5894265830293823</c:v>
                </c:pt>
                <c:pt idx="10">
                  <c:v>1.5586633717169749</c:v>
                </c:pt>
                <c:pt idx="11">
                  <c:v>1.5218444161741045</c:v>
                </c:pt>
                <c:pt idx="12">
                  <c:v>1.4781967144785417</c:v>
                </c:pt>
                <c:pt idx="13">
                  <c:v>1.4270360606510815</c:v>
                </c:pt>
                <c:pt idx="14">
                  <c:v>1.3678587637367459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E344-49F1-A580-AA693A9CD0A1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Uncompetitive!$BE$20:$BE$34</c:f>
              <c:numCache>
                <c:formatCode>General</c:formatCode>
                <c:ptCount val="15"/>
                <c:pt idx="0">
                  <c:v>13.636363636363635</c:v>
                </c:pt>
                <c:pt idx="1">
                  <c:v>13.333333333333332</c:v>
                </c:pt>
                <c:pt idx="2">
                  <c:v>12.972972972972974</c:v>
                </c:pt>
                <c:pt idx="3">
                  <c:v>12.549019607843137</c:v>
                </c:pt>
                <c:pt idx="4">
                  <c:v>12.05651491365777</c:v>
                </c:pt>
                <c:pt idx="5">
                  <c:v>11.49270482603816</c:v>
                </c:pt>
                <c:pt idx="6">
                  <c:v>10.858001237076964</c:v>
                </c:pt>
                <c:pt idx="7">
                  <c:v>10.156840865414422</c:v>
                </c:pt>
                <c:pt idx="8">
                  <c:v>9.3982227278593875</c:v>
                </c:pt>
                <c:pt idx="9">
                  <c:v>8.595702542208933</c:v>
                </c:pt>
                <c:pt idx="10">
                  <c:v>7.7666984258113727</c:v>
                </c:pt>
                <c:pt idx="11">
                  <c:v>6.9311173873333018</c:v>
                </c:pt>
                <c:pt idx="12">
                  <c:v>6.1095030104491679</c:v>
                </c:pt>
                <c:pt idx="13">
                  <c:v>5.321055829841824</c:v>
                </c:pt>
                <c:pt idx="14">
                  <c:v>4.5819200275316794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E344-49F1-A580-AA693A9CD0A1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Uncompetitive!$BF$20:$BF$34</c:f>
              <c:numCache>
                <c:formatCode>General</c:formatCode>
                <c:ptCount val="15"/>
                <c:pt idx="0">
                  <c:v>10.42889693766659</c:v>
                </c:pt>
                <c:pt idx="1">
                  <c:v>10.250724030253298</c:v>
                </c:pt>
                <c:pt idx="2">
                  <c:v>10.036390143542041</c:v>
                </c:pt>
                <c:pt idx="3">
                  <c:v>9.7807560710730161</c:v>
                </c:pt>
                <c:pt idx="4">
                  <c:v>9.4789611277220001</c:v>
                </c:pt>
                <c:pt idx="5">
                  <c:v>9.1269353097830876</c:v>
                </c:pt>
                <c:pt idx="6">
                  <c:v>8.7220407884732492</c:v>
                </c:pt>
                <c:pt idx="7">
                  <c:v>8.2637870083975482</c:v>
                </c:pt>
                <c:pt idx="8">
                  <c:v>7.7545119300678378</c:v>
                </c:pt>
                <c:pt idx="9">
                  <c:v>7.1998755984390792</c:v>
                </c:pt>
                <c:pt idx="10">
                  <c:v>6.6089955589202303</c:v>
                </c:pt>
                <c:pt idx="11">
                  <c:v>5.9940910529622142</c:v>
                </c:pt>
                <c:pt idx="12">
                  <c:v>5.3696026501237633</c:v>
                </c:pt>
                <c:pt idx="13">
                  <c:v>4.7508937382104177</c:v>
                </c:pt>
                <c:pt idx="14">
                  <c:v>4.1527687057828588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E344-49F1-A580-AA693A9CD0A1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Uncompetitive!$BG$20:$BG$34</c:f>
              <c:numCache>
                <c:formatCode>General</c:formatCode>
                <c:ptCount val="15"/>
                <c:pt idx="0">
                  <c:v>9.8496995756786596</c:v>
                </c:pt>
                <c:pt idx="1">
                  <c:v>9.6906168020073338</c:v>
                </c:pt>
                <c:pt idx="2">
                  <c:v>9.4988466296143503</c:v>
                </c:pt>
                <c:pt idx="3">
                  <c:v>9.2695496747039243</c:v>
                </c:pt>
                <c:pt idx="4">
                  <c:v>8.9980399788733951</c:v>
                </c:pt>
                <c:pt idx="5">
                  <c:v>8.6802297010579501</c:v>
                </c:pt>
                <c:pt idx="6">
                  <c:v>8.3132023864727511</c:v>
                </c:pt>
                <c:pt idx="7">
                  <c:v>7.8958744888056396</c:v>
                </c:pt>
                <c:pt idx="8">
                  <c:v>7.429657726701449</c:v>
                </c:pt>
                <c:pt idx="9">
                  <c:v>6.9189878630996118</c:v>
                </c:pt>
                <c:pt idx="10">
                  <c:v>6.3715596353153465</c:v>
                </c:pt>
                <c:pt idx="11">
                  <c:v>5.7981270603627522</c:v>
                </c:pt>
                <c:pt idx="12">
                  <c:v>5.211806766486645</c:v>
                </c:pt>
                <c:pt idx="13">
                  <c:v>4.626947012646891</c:v>
                </c:pt>
                <c:pt idx="14">
                  <c:v>4.0577544606809273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E344-49F1-A580-AA693A9CD0A1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Uncompetitive!$BH$20:$BH$34</c:f>
              <c:numCache>
                <c:formatCode>General</c:formatCode>
                <c:ptCount val="15"/>
                <c:pt idx="0">
                  <c:v>9.2103004884690822</c:v>
                </c:pt>
                <c:pt idx="1">
                  <c:v>9.0710552475073367</c:v>
                </c:pt>
                <c:pt idx="2">
                  <c:v>8.9028096676054798</c:v>
                </c:pt>
                <c:pt idx="3">
                  <c:v>8.7010803390606863</c:v>
                </c:pt>
                <c:pt idx="4">
                  <c:v>8.4614205095168007</c:v>
                </c:pt>
                <c:pt idx="5">
                  <c:v>8.1797934267344861</c:v>
                </c:pt>
                <c:pt idx="6">
                  <c:v>7.853069751536597</c:v>
                </c:pt>
                <c:pt idx="7">
                  <c:v>7.4796235692563302</c:v>
                </c:pt>
                <c:pt idx="8">
                  <c:v>7.0599604080870808</c:v>
                </c:pt>
                <c:pt idx="9">
                  <c:v>6.5972651403638611</c:v>
                </c:pt>
                <c:pt idx="10">
                  <c:v>6.0977247363948672</c:v>
                </c:pt>
                <c:pt idx="11">
                  <c:v>5.570483258652696</c:v>
                </c:pt>
                <c:pt idx="12">
                  <c:v>5.0271417353865164</c:v>
                </c:pt>
                <c:pt idx="13">
                  <c:v>4.4808210601307179</c:v>
                </c:pt>
                <c:pt idx="14">
                  <c:v>3.9449307508188474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E344-49F1-A580-AA693A9CD0A1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Uncompetitive!$BI$20:$BI$34</c:f>
              <c:numCache>
                <c:formatCode>General</c:formatCode>
                <c:ptCount val="15"/>
                <c:pt idx="0">
                  <c:v>8.5190282749061321</c:v>
                </c:pt>
                <c:pt idx="1">
                  <c:v>8.3997652126574618</c:v>
                </c:pt>
                <c:pt idx="2">
                  <c:v>8.255301474848233</c:v>
                </c:pt>
                <c:pt idx="3">
                  <c:v>8.0815625803466347</c:v>
                </c:pt>
                <c:pt idx="4">
                  <c:v>7.8744091610171587</c:v>
                </c:pt>
                <c:pt idx="5">
                  <c:v>7.6299379165980046</c:v>
                </c:pt>
                <c:pt idx="6">
                  <c:v>7.3448980596302311</c:v>
                </c:pt>
                <c:pt idx="7">
                  <c:v>7.0172111122381269</c:v>
                </c:pt>
                <c:pt idx="8">
                  <c:v>6.6465478701188117</c:v>
                </c:pt>
                <c:pt idx="9">
                  <c:v>6.2348745604152827</c:v>
                </c:pt>
                <c:pt idx="10">
                  <c:v>5.7868433072755838</c:v>
                </c:pt>
                <c:pt idx="11">
                  <c:v>5.3098897356288717</c:v>
                </c:pt>
                <c:pt idx="12">
                  <c:v>4.8139323331933657</c:v>
                </c:pt>
                <c:pt idx="13">
                  <c:v>4.3106500377980108</c:v>
                </c:pt>
                <c:pt idx="14">
                  <c:v>3.8124275927416442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E344-49F1-A580-AA693A9CD0A1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Uncompetitive!$BJ$20:$BJ$34</c:f>
              <c:numCache>
                <c:formatCode>General</c:formatCode>
                <c:ptCount val="15"/>
                <c:pt idx="0">
                  <c:v>7.7883429565619595</c:v>
                </c:pt>
                <c:pt idx="1">
                  <c:v>7.6885412958161172</c:v>
                </c:pt>
                <c:pt idx="2">
                  <c:v>7.5673293700644866</c:v>
                </c:pt>
                <c:pt idx="3">
                  <c:v>7.4210851114151106</c:v>
                </c:pt>
                <c:pt idx="4">
                  <c:v>7.2460412035620694</c:v>
                </c:pt>
                <c:pt idx="5">
                  <c:v>7.0385160675062277</c:v>
                </c:pt>
                <c:pt idx="6">
                  <c:v>6.7952479311825931</c:v>
                </c:pt>
                <c:pt idx="7">
                  <c:v>6.5138307524277339</c:v>
                </c:pt>
                <c:pt idx="8">
                  <c:v>6.1932243972721324</c:v>
                </c:pt>
                <c:pt idx="9">
                  <c:v>5.8342755161709485</c:v>
                </c:pt>
                <c:pt idx="10">
                  <c:v>5.440148203519021</c:v>
                </c:pt>
                <c:pt idx="11">
                  <c:v>5.0165404242143632</c:v>
                </c:pt>
                <c:pt idx="12">
                  <c:v>4.5715723928279148</c:v>
                </c:pt>
                <c:pt idx="13">
                  <c:v>4.115288825736596</c:v>
                </c:pt>
                <c:pt idx="14">
                  <c:v>3.6588114391513926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E344-49F1-A580-AA693A9CD0A1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Uncompetitive!$BK$20:$BK$34</c:f>
              <c:numCache>
                <c:formatCode>General</c:formatCode>
                <c:ptCount val="15"/>
                <c:pt idx="0">
                  <c:v>7.0341821717837583</c:v>
                </c:pt>
                <c:pt idx="1">
                  <c:v>6.952671574392328</c:v>
                </c:pt>
                <c:pt idx="2">
                  <c:v>6.8534018817852953</c:v>
                </c:pt>
                <c:pt idx="3">
                  <c:v>6.7332312062145503</c:v>
                </c:pt>
                <c:pt idx="4">
                  <c:v>6.5888170506880819</c:v>
                </c:pt>
                <c:pt idx="5">
                  <c:v>6.41678331328119</c:v>
                </c:pt>
                <c:pt idx="6">
                  <c:v>6.2139750284124995</c:v>
                </c:pt>
                <c:pt idx="7">
                  <c:v>5.9778074621483608</c:v>
                </c:pt>
                <c:pt idx="8">
                  <c:v>5.7066974170046514</c:v>
                </c:pt>
                <c:pt idx="9">
                  <c:v>5.4005359295109301</c:v>
                </c:pt>
                <c:pt idx="10">
                  <c:v>5.0611272213609233</c:v>
                </c:pt>
                <c:pt idx="11">
                  <c:v>4.6924897592673442</c:v>
                </c:pt>
                <c:pt idx="12">
                  <c:v>4.3009080613814863</c:v>
                </c:pt>
                <c:pt idx="13">
                  <c:v>3.8946538051311279</c:v>
                </c:pt>
                <c:pt idx="14">
                  <c:v>3.4833651072820584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E344-49F1-A580-AA693A9CD0A1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Uncompetitive!$BL$20:$BL$34</c:f>
              <c:numCache>
                <c:formatCode>General</c:formatCode>
                <c:ptCount val="15"/>
                <c:pt idx="0">
                  <c:v>6.274693331603447</c:v>
                </c:pt>
                <c:pt idx="1">
                  <c:v>6.2097528403727917</c:v>
                </c:pt>
                <c:pt idx="2">
                  <c:v>6.1304433857325886</c:v>
                </c:pt>
                <c:pt idx="3">
                  <c:v>6.0341106417931112</c:v>
                </c:pt>
                <c:pt idx="4">
                  <c:v>5.9178701366872071</c:v>
                </c:pt>
                <c:pt idx="5">
                  <c:v>5.7787192970219081</c:v>
                </c:pt>
                <c:pt idx="6">
                  <c:v>5.6137203443744017</c:v>
                </c:pt>
                <c:pt idx="7">
                  <c:v>5.4202652625842713</c:v>
                </c:pt>
                <c:pt idx="8">
                  <c:v>5.1964221149916181</c:v>
                </c:pt>
                <c:pt idx="9">
                  <c:v>4.941341114607301</c:v>
                </c:pt>
                <c:pt idx="10">
                  <c:v>4.6556702712894733</c:v>
                </c:pt>
                <c:pt idx="11">
                  <c:v>4.3419005942915678</c:v>
                </c:pt>
                <c:pt idx="12">
                  <c:v>4.0045421121017757</c:v>
                </c:pt>
                <c:pt idx="13">
                  <c:v>3.6500395776926537</c:v>
                </c:pt>
                <c:pt idx="14">
                  <c:v>3.2863805721085217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E344-49F1-A580-AA693A9CD0A1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Uncompetitive!$BM$20:$BM$34</c:f>
              <c:numCache>
                <c:formatCode>General</c:formatCode>
                <c:ptCount val="15"/>
                <c:pt idx="0">
                  <c:v>5.528539739710677</c:v>
                </c:pt>
                <c:pt idx="1">
                  <c:v>5.4780635859909887</c:v>
                </c:pt>
                <c:pt idx="2">
                  <c:v>5.4162499163258806</c:v>
                </c:pt>
                <c:pt idx="3">
                  <c:v>5.3409172532374676</c:v>
                </c:pt>
                <c:pt idx="4">
                  <c:v>5.2496479328661545</c:v>
                </c:pt>
                <c:pt idx="5">
                  <c:v>5.1398561234835274</c:v>
                </c:pt>
                <c:pt idx="6">
                  <c:v>5.0089098944740771</c:v>
                </c:pt>
                <c:pt idx="7">
                  <c:v>4.8543202248941402</c:v>
                </c:pt>
                <c:pt idx="8">
                  <c:v>4.6740033859337933</c:v>
                </c:pt>
                <c:pt idx="9">
                  <c:v>4.4666095398880525</c:v>
                </c:pt>
                <c:pt idx="10">
                  <c:v>4.2318889855063224</c:v>
                </c:pt>
                <c:pt idx="11">
                  <c:v>3.971040983042557</c:v>
                </c:pt>
                <c:pt idx="12">
                  <c:v>3.6869663612328538</c:v>
                </c:pt>
                <c:pt idx="13">
                  <c:v>3.3843366022865391</c:v>
                </c:pt>
                <c:pt idx="14">
                  <c:v>3.0694112984131214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E344-49F1-A580-AA693A9CD0A1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Uncompetitive!$BN$20:$BN$34</c:f>
              <c:numCache>
                <c:formatCode>General</c:formatCode>
                <c:ptCount val="15"/>
                <c:pt idx="0">
                  <c:v>4.8131034891297899</c:v>
                </c:pt>
                <c:pt idx="1">
                  <c:v>4.7748008051048725</c:v>
                </c:pt>
                <c:pt idx="2">
                  <c:v>4.7277712922453627</c:v>
                </c:pt>
                <c:pt idx="3">
                  <c:v>4.670271357734701</c:v>
                </c:pt>
                <c:pt idx="4">
                  <c:v>4.6003338338408062</c:v>
                </c:pt>
                <c:pt idx="5">
                  <c:v>4.5158033850324664</c:v>
                </c:pt>
                <c:pt idx="6">
                  <c:v>4.4144107111219038</c:v>
                </c:pt>
                <c:pt idx="7">
                  <c:v>4.2938978835067028</c:v>
                </c:pt>
                <c:pt idx="8">
                  <c:v>4.1522045894694424</c:v>
                </c:pt>
                <c:pt idx="9">
                  <c:v>3.9877174396123043</c:v>
                </c:pt>
                <c:pt idx="10">
                  <c:v>3.7995702552373491</c:v>
                </c:pt>
                <c:pt idx="11">
                  <c:v>3.587962649990426</c:v>
                </c:pt>
                <c:pt idx="12">
                  <c:v>3.3544410938877864</c:v>
                </c:pt>
                <c:pt idx="13">
                  <c:v>3.1020694308776795</c:v>
                </c:pt>
                <c:pt idx="14">
                  <c:v>2.8354159761044069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E344-49F1-A580-AA693A9CD0A1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Uncompetitive!$BO$20:$BO$34</c:f>
              <c:numCache>
                <c:formatCode>General</c:formatCode>
                <c:ptCount val="15"/>
                <c:pt idx="0">
                  <c:v>4.142942126285373</c:v>
                </c:pt>
                <c:pt idx="1">
                  <c:v>4.1145316818939488</c:v>
                </c:pt>
                <c:pt idx="2">
                  <c:v>4.0795619178125166</c:v>
                </c:pt>
                <c:pt idx="3">
                  <c:v>4.0366768316744563</c:v>
                </c:pt>
                <c:pt idx="4">
                  <c:v>3.9843219485377559</c:v>
                </c:pt>
                <c:pt idx="5">
                  <c:v>3.9207576550005006</c:v>
                </c:pt>
                <c:pt idx="6">
                  <c:v>3.8440986223060856</c:v>
                </c:pt>
                <c:pt idx="7">
                  <c:v>3.7523897630624155</c:v>
                </c:pt>
                <c:pt idx="8">
                  <c:v>3.643728975271924</c:v>
                </c:pt>
                <c:pt idx="9">
                  <c:v>3.5164435805596921</c:v>
                </c:pt>
                <c:pt idx="10">
                  <c:v>3.3693191902861708</c:v>
                </c:pt>
                <c:pt idx="11">
                  <c:v>3.2018657209159636</c:v>
                </c:pt>
                <c:pt idx="12">
                  <c:v>3.0145864337169295</c:v>
                </c:pt>
                <c:pt idx="13">
                  <c:v>2.8091966718693122</c:v>
                </c:pt>
                <c:pt idx="14">
                  <c:v>2.5887277196903731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E344-49F1-A580-AA693A9CD0A1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Uncompetitive!$BP$20:$BP$34</c:f>
              <c:numCache>
                <c:formatCode>General</c:formatCode>
                <c:ptCount val="15"/>
                <c:pt idx="0">
                  <c:v>3.5287730727470135</c:v>
                </c:pt>
                <c:pt idx="1">
                  <c:v>3.5081406854367176</c:v>
                </c:pt>
                <c:pt idx="2">
                  <c:v>3.4826870269908237</c:v>
                </c:pt>
                <c:pt idx="3">
                  <c:v>3.4513847021797917</c:v>
                </c:pt>
                <c:pt idx="4">
                  <c:v>3.4130392868716943</c:v>
                </c:pt>
                <c:pt idx="5">
                  <c:v>3.3662892965554532</c:v>
                </c:pt>
                <c:pt idx="6">
                  <c:v>3.3096224936981167</c:v>
                </c:pt>
                <c:pt idx="7">
                  <c:v>3.2414165638082761</c:v>
                </c:pt>
                <c:pt idx="8">
                  <c:v>3.1600131574240744</c:v>
                </c:pt>
                <c:pt idx="9">
                  <c:v>3.0638335688891698</c:v>
                </c:pt>
                <c:pt idx="10">
                  <c:v>2.9515405416538938</c:v>
                </c:pt>
                <c:pt idx="11">
                  <c:v>2.8222424962594439</c:v>
                </c:pt>
                <c:pt idx="12">
                  <c:v>2.6757233343725368</c:v>
                </c:pt>
                <c:pt idx="13">
                  <c:v>2.5126644004964795</c:v>
                </c:pt>
                <c:pt idx="14">
                  <c:v>2.3348098724713719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E344-49F1-A580-AA693A9CD0A1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Uncompetitive!$BQ$20:$BQ$34</c:f>
              <c:numCache>
                <c:formatCode>General</c:formatCode>
                <c:ptCount val="15"/>
                <c:pt idx="0">
                  <c:v>2.9770992366412217</c:v>
                </c:pt>
                <c:pt idx="1">
                  <c:v>2.9624003038359286</c:v>
                </c:pt>
                <c:pt idx="2">
                  <c:v>2.9442294989147868</c:v>
                </c:pt>
                <c:pt idx="3">
                  <c:v>2.9218270784070421</c:v>
                </c:pt>
                <c:pt idx="4">
                  <c:v>2.8942989500049277</c:v>
                </c:pt>
                <c:pt idx="5">
                  <c:v>2.8606097419462975</c:v>
                </c:pt>
                <c:pt idx="6">
                  <c:v>2.8195853015278045</c:v>
                </c:pt>
                <c:pt idx="7">
                  <c:v>2.7699303104441215</c:v>
                </c:pt>
                <c:pt idx="8">
                  <c:v>2.7102680197336131</c:v>
                </c:pt>
                <c:pt idx="9">
                  <c:v>2.6392096905713478</c:v>
                </c:pt>
                <c:pt idx="10">
                  <c:v>2.5554602539098847</c:v>
                </c:pt>
                <c:pt idx="11">
                  <c:v>2.4579627910242459</c:v>
                </c:pt>
                <c:pt idx="12">
                  <c:v>2.3460766257082883</c:v>
                </c:pt>
                <c:pt idx="13">
                  <c:v>2.2197719419246043</c:v>
                </c:pt>
                <c:pt idx="14">
                  <c:v>2.0798097044529995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E344-49F1-A580-AA693A9CD0A1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Uncompetitive!$BR$20:$BR$34</c:f>
              <c:numCache>
                <c:formatCode>General</c:formatCode>
                <c:ptCount val="15"/>
                <c:pt idx="0">
                  <c:v>2.490421455938697</c:v>
                </c:pt>
                <c:pt idx="1">
                  <c:v>2.4801271860095389</c:v>
                </c:pt>
                <c:pt idx="2">
                  <c:v>2.4673784104389083</c:v>
                </c:pt>
                <c:pt idx="3">
                  <c:v>2.4516255770552982</c:v>
                </c:pt>
                <c:pt idx="4">
                  <c:v>2.4322151574947006</c:v>
                </c:pt>
                <c:pt idx="5">
                  <c:v>2.408380120732597</c:v>
                </c:pt>
                <c:pt idx="6">
                  <c:v>2.3792353096249821</c:v>
                </c:pt>
                <c:pt idx="7">
                  <c:v>2.3437814647973902</c:v>
                </c:pt>
                <c:pt idx="8">
                  <c:v>2.3009228613644601</c:v>
                </c:pt>
                <c:pt idx="9">
                  <c:v>2.2495045524364046</c:v>
                </c:pt>
                <c:pt idx="10">
                  <c:v>2.1883755105096943</c:v>
                </c:pt>
                <c:pt idx="11">
                  <c:v>2.1164827021054857</c:v>
                </c:pt>
                <c:pt idx="12">
                  <c:v>2.0329973231466827</c:v>
                </c:pt>
                <c:pt idx="13">
                  <c:v>1.937467255791808</c:v>
                </c:pt>
                <c:pt idx="14">
                  <c:v>1.8299793785916618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E344-49F1-A580-AA693A9CD0A1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Uncompetitive!$BS$20:$BS$34</c:f>
              <c:numCache>
                <c:formatCode>General</c:formatCode>
                <c:ptCount val="15"/>
                <c:pt idx="0">
                  <c:v>2.0678685047720045</c:v>
                </c:pt>
                <c:pt idx="1">
                  <c:v>2.0607661822985466</c:v>
                </c:pt>
                <c:pt idx="2">
                  <c:v>2.0519565932259125</c:v>
                </c:pt>
                <c:pt idx="3">
                  <c:v>2.0410499632022239</c:v>
                </c:pt>
                <c:pt idx="4">
                  <c:v>2.0275786438130825</c:v>
                </c:pt>
                <c:pt idx="5">
                  <c:v>2.0109875169319547</c:v>
                </c:pt>
                <c:pt idx="6">
                  <c:v>1.9906265693517975</c:v>
                </c:pt>
                <c:pt idx="7">
                  <c:v>1.9657479398095519</c:v>
                </c:pt>
                <c:pt idx="8">
                  <c:v>1.9355106930001926</c:v>
                </c:pt>
                <c:pt idx="9">
                  <c:v>1.898997581751954</c:v>
                </c:pt>
                <c:pt idx="10">
                  <c:v>1.8552488517891519</c:v>
                </c:pt>
                <c:pt idx="11">
                  <c:v>1.8033182414373128</c:v>
                </c:pt>
                <c:pt idx="12">
                  <c:v>1.7423550184507584</c:v>
                </c:pt>
                <c:pt idx="13">
                  <c:v>1.6717123482378644</c:v>
                </c:pt>
                <c:pt idx="14">
                  <c:v>1.5910759041777636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E344-49F1-A580-AA693A9CD0A1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</c:v>
                </c:pt>
                <c:pt idx="1">
                  <c:v>0.8</c:v>
                </c:pt>
                <c:pt idx="2">
                  <c:v>0.64000000000000012</c:v>
                </c:pt>
                <c:pt idx="3">
                  <c:v>0.51200000000000012</c:v>
                </c:pt>
                <c:pt idx="4">
                  <c:v>0.40960000000000013</c:v>
                </c:pt>
                <c:pt idx="5">
                  <c:v>0.32768000000000014</c:v>
                </c:pt>
                <c:pt idx="6">
                  <c:v>0.2621440000000001</c:v>
                </c:pt>
                <c:pt idx="7">
                  <c:v>0.2097152000000001</c:v>
                </c:pt>
                <c:pt idx="8">
                  <c:v>0.16777216000000009</c:v>
                </c:pt>
                <c:pt idx="9">
                  <c:v>0.13421772800000006</c:v>
                </c:pt>
                <c:pt idx="10">
                  <c:v>0.10737418240000006</c:v>
                </c:pt>
                <c:pt idx="11">
                  <c:v>8.589934592000005E-2</c:v>
                </c:pt>
                <c:pt idx="12">
                  <c:v>6.871947673600004E-2</c:v>
                </c:pt>
                <c:pt idx="13">
                  <c:v>5.4975581388800036E-2</c:v>
                </c:pt>
                <c:pt idx="14">
                  <c:v>4.3980465111040035E-2</c:v>
                </c:pt>
              </c:numCache>
            </c:numRef>
          </c:xVal>
          <c:yVal>
            <c:numRef>
              <c:f>Uncompetitive!$BT$20:$BT$34</c:f>
              <c:numCache>
                <c:formatCode>General</c:formatCode>
                <c:ptCount val="15"/>
                <c:pt idx="0">
                  <c:v>1.7060367454068244</c:v>
                </c:pt>
                <c:pt idx="1">
                  <c:v>1.7011995637949837</c:v>
                </c:pt>
                <c:pt idx="2">
                  <c:v>1.6951915240423798</c:v>
                </c:pt>
                <c:pt idx="3">
                  <c:v>1.6877408884982084</c:v>
                </c:pt>
                <c:pt idx="4">
                  <c:v>1.6785191910021688</c:v>
                </c:pt>
                <c:pt idx="5">
                  <c:v>1.6671328204250488</c:v>
                </c:pt>
                <c:pt idx="6">
                  <c:v>1.6531152691496926</c:v>
                </c:pt>
                <c:pt idx="7">
                  <c:v>1.6359213693918624</c:v>
                </c:pt>
                <c:pt idx="8">
                  <c:v>1.6149255049722429</c:v>
                </c:pt>
                <c:pt idx="9">
                  <c:v>1.5894265830293828</c:v>
                </c:pt>
                <c:pt idx="10">
                  <c:v>1.5586633717169749</c:v>
                </c:pt>
                <c:pt idx="11">
                  <c:v>1.5218444161741047</c:v>
                </c:pt>
                <c:pt idx="12">
                  <c:v>1.478196714478542</c:v>
                </c:pt>
                <c:pt idx="13">
                  <c:v>1.4270360606510817</c:v>
                </c:pt>
                <c:pt idx="14">
                  <c:v>1.3678587637367461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E344-49F1-A580-AA693A9CD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5" Type="http://schemas.openxmlformats.org/officeDocument/2006/relationships/chart" Target="../charts/chart30.xml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4.xml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5" Type="http://schemas.openxmlformats.org/officeDocument/2006/relationships/chart" Target="../charts/chart38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5" Type="http://schemas.openxmlformats.org/officeDocument/2006/relationships/chart" Target="../charts/chart42.xml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5" Type="http://schemas.openxmlformats.org/officeDocument/2006/relationships/chart" Target="../charts/chart46.xml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496534</xdr:colOff>
      <xdr:row>22</xdr:row>
      <xdr:rowOff>3</xdr:rowOff>
    </xdr:from>
    <xdr:to>
      <xdr:col>12</xdr:col>
      <xdr:colOff>239888</xdr:colOff>
      <xdr:row>36</xdr:row>
      <xdr:rowOff>154528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72320</xdr:colOff>
      <xdr:row>61</xdr:row>
      <xdr:rowOff>92606</xdr:rowOff>
    </xdr:from>
    <xdr:to>
      <xdr:col>14</xdr:col>
      <xdr:colOff>230764</xdr:colOff>
      <xdr:row>76</xdr:row>
      <xdr:rowOff>55339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572381</xdr:colOff>
      <xdr:row>76</xdr:row>
      <xdr:rowOff>57325</xdr:rowOff>
    </xdr:from>
    <xdr:to>
      <xdr:col>10</xdr:col>
      <xdr:colOff>81715</xdr:colOff>
      <xdr:row>91</xdr:row>
      <xdr:rowOff>29688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76</xdr:row>
      <xdr:rowOff>65263</xdr:rowOff>
    </xdr:from>
    <xdr:to>
      <xdr:col>4</xdr:col>
      <xdr:colOff>573175</xdr:colOff>
      <xdr:row>91</xdr:row>
      <xdr:rowOff>37626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77610</xdr:colOff>
      <xdr:row>92</xdr:row>
      <xdr:rowOff>28221</xdr:rowOff>
    </xdr:from>
    <xdr:to>
      <xdr:col>14</xdr:col>
      <xdr:colOff>236054</xdr:colOff>
      <xdr:row>107</xdr:row>
      <xdr:rowOff>1754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557387</xdr:colOff>
      <xdr:row>107</xdr:row>
      <xdr:rowOff>-1</xdr:rowOff>
    </xdr:from>
    <xdr:to>
      <xdr:col>10</xdr:col>
      <xdr:colOff>66721</xdr:colOff>
      <xdr:row>121</xdr:row>
      <xdr:rowOff>156977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107</xdr:row>
      <xdr:rowOff>-1</xdr:rowOff>
    </xdr:from>
    <xdr:to>
      <xdr:col>4</xdr:col>
      <xdr:colOff>573175</xdr:colOff>
      <xdr:row>121</xdr:row>
      <xdr:rowOff>156977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56444</xdr:colOff>
      <xdr:row>121</xdr:row>
      <xdr:rowOff>148165</xdr:rowOff>
    </xdr:from>
    <xdr:to>
      <xdr:col>14</xdr:col>
      <xdr:colOff>214888</xdr:colOff>
      <xdr:row>136</xdr:row>
      <xdr:rowOff>121699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578555</xdr:colOff>
      <xdr:row>136</xdr:row>
      <xdr:rowOff>134056</xdr:rowOff>
    </xdr:from>
    <xdr:to>
      <xdr:col>10</xdr:col>
      <xdr:colOff>76640</xdr:colOff>
      <xdr:row>151</xdr:row>
      <xdr:rowOff>107589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136</xdr:row>
      <xdr:rowOff>127000</xdr:rowOff>
    </xdr:from>
    <xdr:to>
      <xdr:col>4</xdr:col>
      <xdr:colOff>573175</xdr:colOff>
      <xdr:row>151</xdr:row>
      <xdr:rowOff>100533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84666</xdr:colOff>
      <xdr:row>152</xdr:row>
      <xdr:rowOff>21167</xdr:rowOff>
    </xdr:from>
    <xdr:to>
      <xdr:col>14</xdr:col>
      <xdr:colOff>243110</xdr:colOff>
      <xdr:row>166</xdr:row>
      <xdr:rowOff>178145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571499</xdr:colOff>
      <xdr:row>166</xdr:row>
      <xdr:rowOff>169332</xdr:rowOff>
    </xdr:from>
    <xdr:to>
      <xdr:col>10</xdr:col>
      <xdr:colOff>80833</xdr:colOff>
      <xdr:row>181</xdr:row>
      <xdr:rowOff>142866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166</xdr:row>
      <xdr:rowOff>169333</xdr:rowOff>
    </xdr:from>
    <xdr:to>
      <xdr:col>4</xdr:col>
      <xdr:colOff>574722</xdr:colOff>
      <xdr:row>181</xdr:row>
      <xdr:rowOff>142867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98760</xdr:colOff>
      <xdr:row>182</xdr:row>
      <xdr:rowOff>42287</xdr:rowOff>
    </xdr:from>
    <xdr:to>
      <xdr:col>14</xdr:col>
      <xdr:colOff>257204</xdr:colOff>
      <xdr:row>197</xdr:row>
      <xdr:rowOff>15820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585594</xdr:colOff>
      <xdr:row>197</xdr:row>
      <xdr:rowOff>21121</xdr:rowOff>
    </xdr:from>
    <xdr:to>
      <xdr:col>10</xdr:col>
      <xdr:colOff>94928</xdr:colOff>
      <xdr:row>211</xdr:row>
      <xdr:rowOff>178099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21150</xdr:colOff>
      <xdr:row>197</xdr:row>
      <xdr:rowOff>28176</xdr:rowOff>
    </xdr:from>
    <xdr:to>
      <xdr:col>4</xdr:col>
      <xdr:colOff>595872</xdr:colOff>
      <xdr:row>212</xdr:row>
      <xdr:rowOff>1710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246944</xdr:colOff>
      <xdr:row>22</xdr:row>
      <xdr:rowOff>3</xdr:rowOff>
    </xdr:from>
    <xdr:to>
      <xdr:col>15</xdr:col>
      <xdr:colOff>948375</xdr:colOff>
      <xdr:row>36</xdr:row>
      <xdr:rowOff>154528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557376</xdr:colOff>
      <xdr:row>44</xdr:row>
      <xdr:rowOff>162268</xdr:rowOff>
    </xdr:from>
    <xdr:to>
      <xdr:col>12</xdr:col>
      <xdr:colOff>253977</xdr:colOff>
      <xdr:row>61</xdr:row>
      <xdr:rowOff>176381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57376" y="8233824"/>
          <a:ext cx="7126101" cy="3132668"/>
          <a:chOff x="141112" y="7972778"/>
          <a:chExt cx="7126101" cy="3132668"/>
        </a:xfrm>
      </xdr:grpSpPr>
      <xdr:graphicFrame macro="">
        <xdr:nvGraphicFramePr>
          <xdr:cNvPr id="33" name="Chart 1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GraphicFramePr>
            <a:graphicFrameLocks/>
          </xdr:cNvGraphicFramePr>
        </xdr:nvGraphicFramePr>
        <xdr:xfrm>
          <a:off x="141112" y="7972778"/>
          <a:ext cx="6371167" cy="31326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32" name="Chart 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GraphicFramePr>
            <a:graphicFrameLocks/>
          </xdr:cNvGraphicFramePr>
        </xdr:nvGraphicFramePr>
        <xdr:xfrm>
          <a:off x="395103" y="7972779"/>
          <a:ext cx="6872110" cy="31326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</xdr:grpSp>
    <xdr:clientData/>
  </xdr:twoCellAnchor>
  <xdr:twoCellAnchor>
    <xdr:from>
      <xdr:col>10</xdr:col>
      <xdr:colOff>84667</xdr:colOff>
      <xdr:row>76</xdr:row>
      <xdr:rowOff>56443</xdr:rowOff>
    </xdr:from>
    <xdr:to>
      <xdr:col>14</xdr:col>
      <xdr:colOff>243111</xdr:colOff>
      <xdr:row>91</xdr:row>
      <xdr:rowOff>19177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</xdr:col>
      <xdr:colOff>70555</xdr:colOff>
      <xdr:row>106</xdr:row>
      <xdr:rowOff>176389</xdr:rowOff>
    </xdr:from>
    <xdr:to>
      <xdr:col>14</xdr:col>
      <xdr:colOff>228999</xdr:colOff>
      <xdr:row>121</xdr:row>
      <xdr:rowOff>149922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10</xdr:col>
      <xdr:colOff>70555</xdr:colOff>
      <xdr:row>136</xdr:row>
      <xdr:rowOff>127001</xdr:rowOff>
    </xdr:from>
    <xdr:to>
      <xdr:col>14</xdr:col>
      <xdr:colOff>228999</xdr:colOff>
      <xdr:row>151</xdr:row>
      <xdr:rowOff>100534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10</xdr:col>
      <xdr:colOff>77611</xdr:colOff>
      <xdr:row>166</xdr:row>
      <xdr:rowOff>169334</xdr:rowOff>
    </xdr:from>
    <xdr:to>
      <xdr:col>14</xdr:col>
      <xdr:colOff>236055</xdr:colOff>
      <xdr:row>181</xdr:row>
      <xdr:rowOff>142868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10</xdr:col>
      <xdr:colOff>105817</xdr:colOff>
      <xdr:row>197</xdr:row>
      <xdr:rowOff>21120</xdr:rowOff>
    </xdr:from>
    <xdr:to>
      <xdr:col>14</xdr:col>
      <xdr:colOff>264261</xdr:colOff>
      <xdr:row>211</xdr:row>
      <xdr:rowOff>178098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oneCellAnchor>
    <xdr:from>
      <xdr:col>13</xdr:col>
      <xdr:colOff>0</xdr:colOff>
      <xdr:row>44</xdr:row>
      <xdr:rowOff>0</xdr:rowOff>
    </xdr:from>
    <xdr:ext cx="1892248" cy="3803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TextBox 38">
              <a:extLst>
                <a:ext uri="{FF2B5EF4-FFF2-40B4-BE49-F238E27FC236}">
                  <a16:creationId xmlns:a16="http://schemas.microsoft.com/office/drawing/2014/main" id="{EE479148-5E9A-429E-9327-5F70EE9E4406}"/>
                </a:ext>
              </a:extLst>
            </xdr:cNvPr>
            <xdr:cNvSpPr txBox="1"/>
          </xdr:nvSpPr>
          <xdr:spPr>
            <a:xfrm>
              <a:off x="8036278" y="8071556"/>
              <a:ext cx="1892248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100" b="0" i="1">
                        <a:latin typeface="Cambria Math" panose="02040503050406030204" pitchFamily="18" charset="0"/>
                      </a:rPr>
                      <m:t>𝐵𝐼𝐶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𝑛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𝑙𝑜𝑔</m:t>
                    </m:r>
                    <m:d>
                      <m:d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CA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𝑅𝑆𝑆</m:t>
                            </m:r>
                          </m:num>
                          <m:den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</m:e>
                    </m:d>
                    <m:r>
                      <a:rPr lang="en-CA" sz="11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𝑘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𝑙𝑜𝑔</m:t>
                    </m:r>
                    <m:d>
                      <m:d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</m:d>
                  </m:oMath>
                </m:oMathPara>
              </a14:m>
              <a:endParaRPr lang="en-CA" sz="1100"/>
            </a:p>
          </xdr:txBody>
        </xdr:sp>
      </mc:Choice>
      <mc:Fallback xmlns="">
        <xdr:sp macro="" textlink="">
          <xdr:nvSpPr>
            <xdr:cNvPr id="39" name="TextBox 38">
              <a:extLst>
                <a:ext uri="{FF2B5EF4-FFF2-40B4-BE49-F238E27FC236}">
                  <a16:creationId xmlns:a16="http://schemas.microsoft.com/office/drawing/2014/main" id="{EE479148-5E9A-429E-9327-5F70EE9E4406}"/>
                </a:ext>
              </a:extLst>
            </xdr:cNvPr>
            <xdr:cNvSpPr txBox="1"/>
          </xdr:nvSpPr>
          <xdr:spPr>
            <a:xfrm>
              <a:off x="8036278" y="8071556"/>
              <a:ext cx="1892248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CA" sz="1100" b="0" i="0">
                  <a:latin typeface="Cambria Math" panose="02040503050406030204" pitchFamily="18" charset="0"/>
                </a:rPr>
                <a:t>𝐵𝐼𝐶=𝑛 𝑙𝑜𝑔(𝑅𝑆𝑆/𝑛)+𝑘 𝑙𝑜𝑔(𝑛)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124</xdr:row>
      <xdr:rowOff>14114</xdr:rowOff>
    </xdr:from>
    <xdr:ext cx="1675907" cy="4985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TextBox 39">
              <a:extLst>
                <a:ext uri="{FF2B5EF4-FFF2-40B4-BE49-F238E27FC236}">
                  <a16:creationId xmlns:a16="http://schemas.microsoft.com/office/drawing/2014/main" id="{3ED9D82D-23D7-4717-9C35-F570F80E79C9}"/>
                </a:ext>
              </a:extLst>
            </xdr:cNvPr>
            <xdr:cNvSpPr txBox="1"/>
          </xdr:nvSpPr>
          <xdr:spPr>
            <a:xfrm>
              <a:off x="606778" y="22761225"/>
              <a:ext cx="1675907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𝑀</m:t>
                            </m:r>
                          </m:sub>
                        </m:sSub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en-CA" sz="1100"/>
            </a:p>
          </xdr:txBody>
        </xdr:sp>
      </mc:Choice>
      <mc:Fallback xmlns="">
        <xdr:sp macro="" textlink="">
          <xdr:nvSpPr>
            <xdr:cNvPr id="40" name="TextBox 39">
              <a:extLst>
                <a:ext uri="{FF2B5EF4-FFF2-40B4-BE49-F238E27FC236}">
                  <a16:creationId xmlns:a16="http://schemas.microsoft.com/office/drawing/2014/main" id="{3ED9D82D-23D7-4717-9C35-F570F80E79C9}"/>
                </a:ext>
              </a:extLst>
            </xdr:cNvPr>
            <xdr:cNvSpPr txBox="1"/>
          </xdr:nvSpPr>
          <xdr:spPr>
            <a:xfrm>
              <a:off x="606778" y="22761225"/>
              <a:ext cx="1675907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153</xdr:row>
      <xdr:rowOff>162282</xdr:rowOff>
    </xdr:from>
    <xdr:ext cx="2298578" cy="4985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TextBox 40">
              <a:extLst>
                <a:ext uri="{FF2B5EF4-FFF2-40B4-BE49-F238E27FC236}">
                  <a16:creationId xmlns:a16="http://schemas.microsoft.com/office/drawing/2014/main" id="{09EB9235-035B-4BA7-B82A-710E59ECEE8B}"/>
                </a:ext>
              </a:extLst>
            </xdr:cNvPr>
            <xdr:cNvSpPr txBox="1"/>
          </xdr:nvSpPr>
          <xdr:spPr>
            <a:xfrm>
              <a:off x="606778" y="28229282"/>
              <a:ext cx="2298578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𝛼</m:t>
                                    </m:r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𝑀</m:t>
                            </m:r>
                          </m:sub>
                        </m:sSub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en-CA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41" name="TextBox 40">
              <a:extLst>
                <a:ext uri="{FF2B5EF4-FFF2-40B4-BE49-F238E27FC236}">
                  <a16:creationId xmlns:a16="http://schemas.microsoft.com/office/drawing/2014/main" id="{09EB9235-035B-4BA7-B82A-710E59ECEE8B}"/>
                </a:ext>
              </a:extLst>
            </xdr:cNvPr>
            <xdr:cNvSpPr txBox="1"/>
          </xdr:nvSpPr>
          <xdr:spPr>
            <a:xfrm>
              <a:off x="606778" y="28229282"/>
              <a:ext cx="2298578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𝛼𝐾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</a:t>
              </a:r>
              <a:endParaRPr lang="en-CA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0</xdr:colOff>
      <xdr:row>94</xdr:row>
      <xdr:rowOff>56448</xdr:rowOff>
    </xdr:from>
    <xdr:ext cx="1675907" cy="4985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TextBox 41">
              <a:extLst>
                <a:ext uri="{FF2B5EF4-FFF2-40B4-BE49-F238E27FC236}">
                  <a16:creationId xmlns:a16="http://schemas.microsoft.com/office/drawing/2014/main" id="{850197B6-F413-4571-97C5-3E284337ACDA}"/>
                </a:ext>
              </a:extLst>
            </xdr:cNvPr>
            <xdr:cNvSpPr txBox="1"/>
          </xdr:nvSpPr>
          <xdr:spPr>
            <a:xfrm>
              <a:off x="606778" y="17300226"/>
              <a:ext cx="1675907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𝑀</m:t>
                            </m:r>
                          </m:sub>
                        </m:sSub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en-CA" sz="1100"/>
            </a:p>
          </xdr:txBody>
        </xdr:sp>
      </mc:Choice>
      <mc:Fallback xmlns="">
        <xdr:sp macro="" textlink="">
          <xdr:nvSpPr>
            <xdr:cNvPr id="42" name="TextBox 41">
              <a:extLst>
                <a:ext uri="{FF2B5EF4-FFF2-40B4-BE49-F238E27FC236}">
                  <a16:creationId xmlns:a16="http://schemas.microsoft.com/office/drawing/2014/main" id="{850197B6-F413-4571-97C5-3E284337ACDA}"/>
                </a:ext>
              </a:extLst>
            </xdr:cNvPr>
            <xdr:cNvSpPr txBox="1"/>
          </xdr:nvSpPr>
          <xdr:spPr>
            <a:xfrm>
              <a:off x="606778" y="17300226"/>
              <a:ext cx="1675907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64</xdr:row>
      <xdr:rowOff>56448</xdr:rowOff>
    </xdr:from>
    <xdr:ext cx="1792991" cy="4985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TextBox 42">
              <a:extLst>
                <a:ext uri="{FF2B5EF4-FFF2-40B4-BE49-F238E27FC236}">
                  <a16:creationId xmlns:a16="http://schemas.microsoft.com/office/drawing/2014/main" id="{1451519E-D07D-421F-AEB1-DAB0993A7FA3}"/>
                </a:ext>
              </a:extLst>
            </xdr:cNvPr>
            <xdr:cNvSpPr txBox="1"/>
          </xdr:nvSpPr>
          <xdr:spPr>
            <a:xfrm>
              <a:off x="606778" y="11796892"/>
              <a:ext cx="1792991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d>
                              <m:dPr>
                                <m:begChr m:val="["/>
                                <m:endChr m:val="]"/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𝑆</m:t>
                                </m:r>
                              </m:e>
                            </m:d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𝑀</m:t>
                                </m:r>
                              </m:sub>
                            </m:sSub>
                          </m:e>
                        </m:d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en-CA" sz="1100"/>
            </a:p>
          </xdr:txBody>
        </xdr:sp>
      </mc:Choice>
      <mc:Fallback xmlns="">
        <xdr:sp macro="" textlink="">
          <xdr:nvSpPr>
            <xdr:cNvPr id="43" name="TextBox 42">
              <a:extLst>
                <a:ext uri="{FF2B5EF4-FFF2-40B4-BE49-F238E27FC236}">
                  <a16:creationId xmlns:a16="http://schemas.microsoft.com/office/drawing/2014/main" id="{1451519E-D07D-421F-AEB1-DAB0993A7FA3}"/>
                </a:ext>
              </a:extLst>
            </xdr:cNvPr>
            <xdr:cNvSpPr txBox="1"/>
          </xdr:nvSpPr>
          <xdr:spPr>
            <a:xfrm>
              <a:off x="606778" y="11796892"/>
              <a:ext cx="1792991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 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183</xdr:row>
      <xdr:rowOff>169337</xdr:rowOff>
    </xdr:from>
    <xdr:ext cx="4329454" cy="5039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TextBox 43">
              <a:extLst>
                <a:ext uri="{FF2B5EF4-FFF2-40B4-BE49-F238E27FC236}">
                  <a16:creationId xmlns:a16="http://schemas.microsoft.com/office/drawing/2014/main" id="{83123D2D-0B35-4FE6-B668-3CC7DF8274F1}"/>
                </a:ext>
              </a:extLst>
            </xdr:cNvPr>
            <xdr:cNvSpPr txBox="1"/>
          </xdr:nvSpPr>
          <xdr:spPr>
            <a:xfrm>
              <a:off x="606778" y="33739670"/>
              <a:ext cx="4329454" cy="5039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𝑀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𝑀</m:t>
                                </m:r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𝑀</m:t>
                                </m:r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  <m:f>
                          <m:f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[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𝑋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]</m:t>
                            </m:r>
                          </m:num>
                          <m:den>
                            <m:d>
                              <m:dPr>
                                <m:begChr m:val="["/>
                                <m:endChr m:val="]"/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𝑋</m:t>
                                </m:r>
                              </m:e>
                            </m:d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𝑥</m:t>
                                </m:r>
                              </m:sub>
                            </m:sSub>
                          </m:den>
                        </m:f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𝑚𝑎𝑥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d>
                      <m:d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𝑚𝑎𝑥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𝑚𝑎𝑥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e>
                    </m:d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𝑋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𝑋</m:t>
                            </m:r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𝑘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𝑥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CA" sz="1100"/>
            </a:p>
          </xdr:txBody>
        </xdr:sp>
      </mc:Choice>
      <mc:Fallback xmlns="">
        <xdr:sp macro="" textlink="">
          <xdr:nvSpPr>
            <xdr:cNvPr id="44" name="TextBox 43">
              <a:extLst>
                <a:ext uri="{FF2B5EF4-FFF2-40B4-BE49-F238E27FC236}">
                  <a16:creationId xmlns:a16="http://schemas.microsoft.com/office/drawing/2014/main" id="{83123D2D-0B35-4FE6-B668-3CC7DF8274F1}"/>
                </a:ext>
              </a:extLst>
            </xdr:cNvPr>
            <xdr:cNvSpPr txBox="1"/>
          </xdr:nvSpPr>
          <xdr:spPr>
            <a:xfrm>
              <a:off x="606778" y="33739670"/>
              <a:ext cx="4329454" cy="5039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𝑀1−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𝑀1−𝐾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𝑀2 )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[𝑋]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𝑋]+𝑘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𝑥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))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𝑚𝑎𝑥1−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𝑚𝑎𝑥1−𝑉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𝑚𝑎𝑥2 )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[𝑋]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𝑋]+𝑘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𝑥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en-CA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</xdr:colOff>
      <xdr:row>62</xdr:row>
      <xdr:rowOff>127000</xdr:rowOff>
    </xdr:from>
    <xdr:to>
      <xdr:col>19</xdr:col>
      <xdr:colOff>50800</xdr:colOff>
      <xdr:row>92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412750</xdr:colOff>
      <xdr:row>64</xdr:row>
      <xdr:rowOff>50800</xdr:rowOff>
    </xdr:from>
    <xdr:to>
      <xdr:col>15</xdr:col>
      <xdr:colOff>425450</xdr:colOff>
      <xdr:row>101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571500</xdr:colOff>
      <xdr:row>4</xdr:row>
      <xdr:rowOff>126999</xdr:rowOff>
    </xdr:from>
    <xdr:to>
      <xdr:col>22</xdr:col>
      <xdr:colOff>41374</xdr:colOff>
      <xdr:row>7</xdr:row>
      <xdr:rowOff>122266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0" y="881062"/>
          <a:ext cx="1914624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7937</xdr:colOff>
      <xdr:row>4</xdr:row>
      <xdr:rowOff>103187</xdr:rowOff>
    </xdr:from>
    <xdr:to>
      <xdr:col>21</xdr:col>
      <xdr:colOff>576354</xdr:colOff>
      <xdr:row>7</xdr:row>
      <xdr:rowOff>98454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857250"/>
          <a:ext cx="1790792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-1</xdr:colOff>
      <xdr:row>4</xdr:row>
      <xdr:rowOff>39690</xdr:rowOff>
    </xdr:from>
    <xdr:to>
      <xdr:col>21</xdr:col>
      <xdr:colOff>568416</xdr:colOff>
      <xdr:row>7</xdr:row>
      <xdr:rowOff>34957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5437" y="793753"/>
          <a:ext cx="1790792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603249</xdr:colOff>
      <xdr:row>4</xdr:row>
      <xdr:rowOff>79375</xdr:rowOff>
    </xdr:from>
    <xdr:to>
      <xdr:col>22</xdr:col>
      <xdr:colOff>14415</xdr:colOff>
      <xdr:row>7</xdr:row>
      <xdr:rowOff>74642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36312" y="833438"/>
          <a:ext cx="2467103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206375</xdr:colOff>
      <xdr:row>17</xdr:row>
      <xdr:rowOff>142875</xdr:rowOff>
    </xdr:from>
    <xdr:to>
      <xdr:col>22</xdr:col>
      <xdr:colOff>512763</xdr:colOff>
      <xdr:row>33</xdr:row>
      <xdr:rowOff>125413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127001</xdr:colOff>
      <xdr:row>5</xdr:row>
      <xdr:rowOff>63501</xdr:rowOff>
    </xdr:from>
    <xdr:to>
      <xdr:col>22</xdr:col>
      <xdr:colOff>590552</xdr:colOff>
      <xdr:row>8</xdr:row>
      <xdr:rowOff>58738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7689" y="1000126"/>
          <a:ext cx="4741863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A220"/>
  <sheetViews>
    <sheetView tabSelected="1" topLeftCell="A35" zoomScale="90" zoomScaleNormal="90" workbookViewId="0">
      <selection activeCell="H42" sqref="H42"/>
    </sheetView>
  </sheetViews>
  <sheetFormatPr defaultRowHeight="14.5"/>
  <cols>
    <col min="3" max="3" width="10.81640625" customWidth="1"/>
    <col min="8" max="8" width="8.6328125" customWidth="1"/>
    <col min="10" max="10" width="8.7265625" bestFit="1" customWidth="1"/>
    <col min="14" max="14" width="16.7265625" customWidth="1"/>
    <col min="15" max="15" width="12" bestFit="1" customWidth="1"/>
    <col min="16" max="16" width="13.90625" bestFit="1" customWidth="1"/>
    <col min="17" max="17" width="21" bestFit="1" customWidth="1"/>
    <col min="18" max="18" width="16.453125" bestFit="1" customWidth="1"/>
    <col min="19" max="19" width="16.54296875" bestFit="1" customWidth="1"/>
  </cols>
  <sheetData>
    <row r="3" spans="1:157"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</row>
    <row r="4" spans="1:157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14</v>
      </c>
      <c r="R4" s="2" t="s">
        <v>15</v>
      </c>
      <c r="T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</row>
    <row r="5" spans="1:157">
      <c r="C5" s="2">
        <v>0</v>
      </c>
      <c r="D5" s="74">
        <v>4.3980465111040035E-2</v>
      </c>
      <c r="E5" s="74">
        <v>5.4975581388800036E-2</v>
      </c>
      <c r="F5" s="74">
        <v>6.871947673600004E-2</v>
      </c>
      <c r="G5" s="2">
        <v>8.589934592000005E-2</v>
      </c>
      <c r="H5" s="2">
        <v>0.10737418240000006</v>
      </c>
      <c r="I5" s="2">
        <v>0.13421772800000006</v>
      </c>
      <c r="J5" s="2">
        <v>0.16777216000000009</v>
      </c>
      <c r="K5" s="2">
        <v>0.2097152000000001</v>
      </c>
      <c r="L5" s="2">
        <v>0.2621440000000001</v>
      </c>
      <c r="M5" s="2">
        <v>0.32768000000000014</v>
      </c>
      <c r="N5" s="2">
        <v>0.40960000000000013</v>
      </c>
      <c r="O5" s="2">
        <v>0.51200000000000012</v>
      </c>
      <c r="P5" s="2">
        <v>0.64000000000000012</v>
      </c>
      <c r="Q5" s="2">
        <v>0.8</v>
      </c>
      <c r="R5" s="2">
        <v>1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</row>
    <row r="6" spans="1:157">
      <c r="A6" s="1" t="s">
        <v>16</v>
      </c>
      <c r="B6" s="1">
        <v>1</v>
      </c>
      <c r="C6">
        <v>13.636363636363635</v>
      </c>
      <c r="D6">
        <v>10.42889693766659</v>
      </c>
      <c r="E6">
        <v>9.8496995756786596</v>
      </c>
      <c r="F6" s="73">
        <v>9.2103004884690822</v>
      </c>
      <c r="G6">
        <v>8.5190282749061321</v>
      </c>
      <c r="H6">
        <v>7.7883429565619595</v>
      </c>
      <c r="I6">
        <v>7.0341821717837583</v>
      </c>
      <c r="J6">
        <v>6.274693331603447</v>
      </c>
      <c r="K6">
        <v>5.528539739710677</v>
      </c>
      <c r="L6">
        <v>4.8131034891297899</v>
      </c>
      <c r="M6">
        <v>4.142942126285373</v>
      </c>
      <c r="N6">
        <v>3.5287730727470135</v>
      </c>
      <c r="O6">
        <v>2.9770992366412217</v>
      </c>
      <c r="P6">
        <v>2.490421455938697</v>
      </c>
      <c r="Q6">
        <v>2.0678685047720045</v>
      </c>
      <c r="R6">
        <v>1.7060367454068244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</row>
    <row r="7" spans="1:157">
      <c r="A7" s="1" t="s">
        <v>17</v>
      </c>
      <c r="B7" s="1">
        <v>0.8</v>
      </c>
      <c r="C7">
        <v>13.333333333333332</v>
      </c>
      <c r="D7">
        <v>10.250724030253298</v>
      </c>
      <c r="E7">
        <v>9.6906168020073338</v>
      </c>
      <c r="F7" s="73">
        <v>9.0710552475073367</v>
      </c>
      <c r="G7">
        <v>8.3997652126574618</v>
      </c>
      <c r="H7">
        <v>7.6885412958161172</v>
      </c>
      <c r="I7">
        <v>6.952671574392328</v>
      </c>
      <c r="J7">
        <v>6.2097528403727917</v>
      </c>
      <c r="K7">
        <v>5.4780635859909887</v>
      </c>
      <c r="L7">
        <v>4.7748008051048725</v>
      </c>
      <c r="M7">
        <v>4.1145316818939488</v>
      </c>
      <c r="N7">
        <v>3.5081406854367176</v>
      </c>
      <c r="O7">
        <v>2.9624003038359286</v>
      </c>
      <c r="P7">
        <v>2.4801271860095389</v>
      </c>
      <c r="Q7">
        <v>2.0607661822985466</v>
      </c>
      <c r="R7">
        <v>1.7011995637949837</v>
      </c>
      <c r="S7" s="3"/>
      <c r="T7" s="3"/>
      <c r="U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</row>
    <row r="8" spans="1:157">
      <c r="A8" s="1" t="s">
        <v>18</v>
      </c>
      <c r="B8" s="1">
        <v>0.64000000000000012</v>
      </c>
      <c r="C8">
        <v>12.972972972972974</v>
      </c>
      <c r="D8">
        <v>10.036390143542041</v>
      </c>
      <c r="E8">
        <v>9.4988466296143503</v>
      </c>
      <c r="F8" s="73">
        <v>8.9028096676054798</v>
      </c>
      <c r="G8">
        <v>8.255301474848233</v>
      </c>
      <c r="H8">
        <v>7.5673293700644866</v>
      </c>
      <c r="I8">
        <v>6.8534018817852953</v>
      </c>
      <c r="J8">
        <v>6.1304433857325886</v>
      </c>
      <c r="K8">
        <v>5.4162499163258806</v>
      </c>
      <c r="L8">
        <v>4.7277712922453627</v>
      </c>
      <c r="M8">
        <v>4.0795619178125166</v>
      </c>
      <c r="N8">
        <v>3.4826870269908237</v>
      </c>
      <c r="O8">
        <v>2.9442294989147868</v>
      </c>
      <c r="P8">
        <v>2.4673784104389083</v>
      </c>
      <c r="Q8">
        <v>2.0519565932259125</v>
      </c>
      <c r="R8">
        <v>1.6951915240423798</v>
      </c>
      <c r="S8" s="3"/>
      <c r="T8" s="3"/>
      <c r="U8" s="3"/>
      <c r="X8" s="7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</row>
    <row r="9" spans="1:157">
      <c r="A9" s="1" t="s">
        <v>19</v>
      </c>
      <c r="B9" s="1">
        <v>0.51200000000000012</v>
      </c>
      <c r="C9">
        <v>12.549019607843137</v>
      </c>
      <c r="D9">
        <v>9.7807560710730161</v>
      </c>
      <c r="E9">
        <v>9.2695496747039243</v>
      </c>
      <c r="F9" s="73">
        <v>8.7010803390606863</v>
      </c>
      <c r="G9">
        <v>8.0815625803466347</v>
      </c>
      <c r="H9">
        <v>7.4210851114151106</v>
      </c>
      <c r="I9">
        <v>6.7332312062145503</v>
      </c>
      <c r="J9">
        <v>6.0341106417931112</v>
      </c>
      <c r="K9">
        <v>5.3409172532374676</v>
      </c>
      <c r="L9">
        <v>4.670271357734701</v>
      </c>
      <c r="M9">
        <v>4.0366768316744563</v>
      </c>
      <c r="N9">
        <v>3.4513847021797917</v>
      </c>
      <c r="O9">
        <v>2.9218270784070421</v>
      </c>
      <c r="P9">
        <v>2.4516255770552982</v>
      </c>
      <c r="Q9">
        <v>2.0410499632022239</v>
      </c>
      <c r="R9">
        <v>1.6877408884982084</v>
      </c>
      <c r="S9" s="3"/>
      <c r="T9" s="3"/>
      <c r="U9" s="3"/>
      <c r="X9" s="7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</row>
    <row r="10" spans="1:157">
      <c r="A10" s="1" t="s">
        <v>20</v>
      </c>
      <c r="B10" s="1">
        <v>0.40960000000000013</v>
      </c>
      <c r="C10">
        <v>12.05651491365777</v>
      </c>
      <c r="D10">
        <v>9.4789611277220001</v>
      </c>
      <c r="E10">
        <v>8.9980399788733951</v>
      </c>
      <c r="F10" s="73">
        <v>8.4614205095168007</v>
      </c>
      <c r="G10">
        <v>7.8744091610171587</v>
      </c>
      <c r="H10">
        <v>7.2460412035620694</v>
      </c>
      <c r="I10">
        <v>6.5888170506880819</v>
      </c>
      <c r="J10">
        <v>5.9178701366872071</v>
      </c>
      <c r="K10">
        <v>5.2496479328661545</v>
      </c>
      <c r="L10">
        <v>4.6003338338408062</v>
      </c>
      <c r="M10">
        <v>3.9843219485377559</v>
      </c>
      <c r="N10">
        <v>3.4130392868716943</v>
      </c>
      <c r="O10">
        <v>2.8942989500049277</v>
      </c>
      <c r="P10">
        <v>2.4322151574947006</v>
      </c>
      <c r="Q10">
        <v>2.0275786438130825</v>
      </c>
      <c r="R10">
        <v>1.6785191910021688</v>
      </c>
      <c r="S10" s="3"/>
      <c r="T10" s="3"/>
      <c r="U10" s="3"/>
      <c r="X10" s="7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</row>
    <row r="11" spans="1:157">
      <c r="A11" s="1" t="s">
        <v>21</v>
      </c>
      <c r="B11" s="1">
        <v>0.32768000000000014</v>
      </c>
      <c r="C11">
        <v>11.49270482603816</v>
      </c>
      <c r="D11">
        <v>9.1269353097830876</v>
      </c>
      <c r="E11">
        <v>8.6802297010579501</v>
      </c>
      <c r="F11">
        <v>8.1797934267344861</v>
      </c>
      <c r="G11">
        <v>7.6299379165980046</v>
      </c>
      <c r="H11">
        <v>7.0385160675062277</v>
      </c>
      <c r="I11">
        <v>6.41678331328119</v>
      </c>
      <c r="J11">
        <v>5.7787192970219081</v>
      </c>
      <c r="K11">
        <v>5.1398561234835274</v>
      </c>
      <c r="L11">
        <v>4.5158033850324664</v>
      </c>
      <c r="M11">
        <v>3.9207576550005006</v>
      </c>
      <c r="N11">
        <v>3.3662892965554532</v>
      </c>
      <c r="O11">
        <v>2.8606097419462975</v>
      </c>
      <c r="P11">
        <v>2.408380120732597</v>
      </c>
      <c r="Q11">
        <v>2.0109875169319547</v>
      </c>
      <c r="R11">
        <v>1.6671328204250488</v>
      </c>
      <c r="S11" s="3"/>
      <c r="T11" s="3"/>
      <c r="U11" s="3"/>
      <c r="X11" s="7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</row>
    <row r="12" spans="1:157">
      <c r="A12" s="1" t="s">
        <v>22</v>
      </c>
      <c r="B12" s="1">
        <v>0.2621440000000001</v>
      </c>
      <c r="C12">
        <v>10.858001237076964</v>
      </c>
      <c r="D12">
        <v>8.7220407884732492</v>
      </c>
      <c r="E12">
        <v>8.3132023864727511</v>
      </c>
      <c r="F12">
        <v>7.853069751536597</v>
      </c>
      <c r="G12">
        <v>7.3448980596302311</v>
      </c>
      <c r="H12">
        <v>6.7952479311825931</v>
      </c>
      <c r="I12">
        <v>6.2139750284124995</v>
      </c>
      <c r="J12">
        <v>5.6137203443744017</v>
      </c>
      <c r="K12">
        <v>5.0089098944740771</v>
      </c>
      <c r="L12">
        <v>4.4144107111219038</v>
      </c>
      <c r="M12">
        <v>3.8440986223060856</v>
      </c>
      <c r="N12">
        <v>3.3096224936981167</v>
      </c>
      <c r="O12">
        <v>2.8195853015278045</v>
      </c>
      <c r="P12">
        <v>2.3792353096249821</v>
      </c>
      <c r="Q12">
        <v>1.9906265693517975</v>
      </c>
      <c r="R12">
        <v>1.6531152691496926</v>
      </c>
      <c r="S12" s="3"/>
      <c r="T12" s="3"/>
      <c r="U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</row>
    <row r="13" spans="1:157">
      <c r="A13" s="1" t="s">
        <v>23</v>
      </c>
      <c r="B13" s="1">
        <v>0.2097152000000001</v>
      </c>
      <c r="C13">
        <v>10.156840865414422</v>
      </c>
      <c r="D13">
        <v>8.2637870083975482</v>
      </c>
      <c r="E13">
        <v>7.8958744888056396</v>
      </c>
      <c r="F13">
        <v>7.4796235692563302</v>
      </c>
      <c r="G13">
        <v>7.0172111122381269</v>
      </c>
      <c r="H13">
        <v>6.5138307524277339</v>
      </c>
      <c r="I13">
        <v>5.9778074621483608</v>
      </c>
      <c r="J13">
        <v>5.4202652625842713</v>
      </c>
      <c r="K13">
        <v>4.8543202248941402</v>
      </c>
      <c r="L13">
        <v>4.2938978835067028</v>
      </c>
      <c r="M13">
        <v>3.7523897630624155</v>
      </c>
      <c r="N13">
        <v>3.2414165638082761</v>
      </c>
      <c r="O13">
        <v>2.7699303104441215</v>
      </c>
      <c r="P13">
        <v>2.3437814647973902</v>
      </c>
      <c r="Q13">
        <v>1.9657479398095519</v>
      </c>
      <c r="R13">
        <v>1.6359213693918624</v>
      </c>
      <c r="S13" s="3"/>
      <c r="T13" s="3"/>
      <c r="U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</row>
    <row r="14" spans="1:157">
      <c r="A14" s="1" t="s">
        <v>24</v>
      </c>
      <c r="B14" s="1">
        <v>0.16777216000000009</v>
      </c>
      <c r="C14">
        <v>9.3982227278593875</v>
      </c>
      <c r="D14">
        <v>7.7545119300678378</v>
      </c>
      <c r="E14">
        <v>7.429657726701449</v>
      </c>
      <c r="F14">
        <v>7.0599604080870808</v>
      </c>
      <c r="G14">
        <v>6.6465478701188117</v>
      </c>
      <c r="H14">
        <v>6.1932243972721324</v>
      </c>
      <c r="I14">
        <v>5.7066974170046514</v>
      </c>
      <c r="J14">
        <v>5.1964221149916181</v>
      </c>
      <c r="K14">
        <v>4.6740033859337933</v>
      </c>
      <c r="L14">
        <v>4.1522045894694424</v>
      </c>
      <c r="M14">
        <v>3.643728975271924</v>
      </c>
      <c r="N14">
        <v>3.1600131574240744</v>
      </c>
      <c r="O14">
        <v>2.7102680197336131</v>
      </c>
      <c r="P14">
        <v>2.3009228613644601</v>
      </c>
      <c r="Q14">
        <v>1.9355106930001926</v>
      </c>
      <c r="R14">
        <v>1.6149255049722429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</row>
    <row r="15" spans="1:157">
      <c r="A15" s="1" t="s">
        <v>25</v>
      </c>
      <c r="B15" s="1">
        <v>0.13421772800000006</v>
      </c>
      <c r="C15">
        <v>8.595702542208933</v>
      </c>
      <c r="D15">
        <v>7.1998755984390792</v>
      </c>
      <c r="E15">
        <v>6.9189878630996118</v>
      </c>
      <c r="F15">
        <v>6.5972651403638611</v>
      </c>
      <c r="G15">
        <v>6.2348745604152827</v>
      </c>
      <c r="H15">
        <v>5.8342755161709485</v>
      </c>
      <c r="I15">
        <v>5.4005359295109301</v>
      </c>
      <c r="J15">
        <v>4.941341114607301</v>
      </c>
      <c r="K15">
        <v>4.4666095398880525</v>
      </c>
      <c r="L15">
        <v>3.9877174396123043</v>
      </c>
      <c r="M15">
        <v>3.5164435805596921</v>
      </c>
      <c r="N15">
        <v>3.0638335688891698</v>
      </c>
      <c r="O15">
        <v>2.6392096905713478</v>
      </c>
      <c r="P15">
        <v>2.2495045524364046</v>
      </c>
      <c r="Q15">
        <v>1.898997581751954</v>
      </c>
      <c r="R15">
        <v>1.5894265830293828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</row>
    <row r="16" spans="1:157">
      <c r="A16" s="1" t="s">
        <v>26</v>
      </c>
      <c r="B16" s="1">
        <v>0.10737418240000006</v>
      </c>
      <c r="C16">
        <v>7.7666984258113727</v>
      </c>
      <c r="D16">
        <v>6.6089955589202303</v>
      </c>
      <c r="E16">
        <v>6.3715596353153465</v>
      </c>
      <c r="F16">
        <v>6.0977247363948672</v>
      </c>
      <c r="G16">
        <v>5.7868433072755838</v>
      </c>
      <c r="H16">
        <v>5.440148203519021</v>
      </c>
      <c r="I16">
        <v>5.0611272213609233</v>
      </c>
      <c r="J16">
        <v>4.6556702712894733</v>
      </c>
      <c r="K16">
        <v>4.2318889855063224</v>
      </c>
      <c r="L16">
        <v>3.7995702552373491</v>
      </c>
      <c r="M16">
        <v>3.3693191902861708</v>
      </c>
      <c r="N16">
        <v>2.9515405416538938</v>
      </c>
      <c r="O16">
        <v>2.5554602539098847</v>
      </c>
      <c r="P16">
        <v>2.1883755105096943</v>
      </c>
      <c r="Q16">
        <v>1.8552488517891519</v>
      </c>
      <c r="R16">
        <v>1.5586633717169749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</row>
    <row r="17" spans="1:157">
      <c r="A17" s="1" t="s">
        <v>27</v>
      </c>
      <c r="B17" s="1">
        <v>8.589934592000005E-2</v>
      </c>
      <c r="C17">
        <v>6.9311173873333018</v>
      </c>
      <c r="D17">
        <v>5.9940910529622142</v>
      </c>
      <c r="E17">
        <v>5.7981270603627522</v>
      </c>
      <c r="F17">
        <v>5.570483258652696</v>
      </c>
      <c r="G17">
        <v>5.3098897356288717</v>
      </c>
      <c r="H17">
        <v>5.0165404242143632</v>
      </c>
      <c r="I17">
        <v>4.6924897592673442</v>
      </c>
      <c r="J17">
        <v>4.3419005942915678</v>
      </c>
      <c r="K17">
        <v>3.971040983042557</v>
      </c>
      <c r="L17">
        <v>3.587962649990426</v>
      </c>
      <c r="M17">
        <v>3.2018657209159636</v>
      </c>
      <c r="N17">
        <v>2.8222424962594439</v>
      </c>
      <c r="O17">
        <v>2.4579627910242459</v>
      </c>
      <c r="P17">
        <v>2.1164827021054857</v>
      </c>
      <c r="Q17">
        <v>1.8033182414373128</v>
      </c>
      <c r="R17">
        <v>1.5218444161741047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</row>
    <row r="18" spans="1:157">
      <c r="A18" s="1" t="s">
        <v>28</v>
      </c>
      <c r="B18" s="1">
        <v>6.871947673600004E-2</v>
      </c>
      <c r="C18">
        <v>6.1095030104491679</v>
      </c>
      <c r="D18">
        <v>5.3696026501237633</v>
      </c>
      <c r="E18">
        <v>5.211806766486645</v>
      </c>
      <c r="F18">
        <v>5.0271417353865164</v>
      </c>
      <c r="G18">
        <v>4.8139323331933657</v>
      </c>
      <c r="H18">
        <v>4.5715723928279148</v>
      </c>
      <c r="I18">
        <v>4.3009080613814863</v>
      </c>
      <c r="J18">
        <v>4.0045421121017757</v>
      </c>
      <c r="K18">
        <v>3.6869663612328538</v>
      </c>
      <c r="L18">
        <v>3.3544410938877864</v>
      </c>
      <c r="M18">
        <v>3.0145864337169295</v>
      </c>
      <c r="N18">
        <v>2.6757233343725368</v>
      </c>
      <c r="O18">
        <v>2.3460766257082883</v>
      </c>
      <c r="P18">
        <v>2.0329973231466827</v>
      </c>
      <c r="Q18">
        <v>1.7423550184507584</v>
      </c>
      <c r="R18">
        <v>1.478196714478542</v>
      </c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</row>
    <row r="19" spans="1:157">
      <c r="A19" s="1" t="s">
        <v>29</v>
      </c>
      <c r="B19" s="1">
        <v>5.4975581388800036E-2</v>
      </c>
      <c r="C19">
        <v>5.321055829841824</v>
      </c>
      <c r="D19">
        <v>4.7508937382104177</v>
      </c>
      <c r="E19">
        <v>4.626947012646891</v>
      </c>
      <c r="F19">
        <v>4.4808210601307179</v>
      </c>
      <c r="G19">
        <v>4.3106500377980108</v>
      </c>
      <c r="H19">
        <v>4.115288825736596</v>
      </c>
      <c r="I19">
        <v>3.8946538051311279</v>
      </c>
      <c r="J19">
        <v>3.6500395776926537</v>
      </c>
      <c r="K19">
        <v>3.3843366022865391</v>
      </c>
      <c r="L19">
        <v>3.1020694308776795</v>
      </c>
      <c r="M19">
        <v>2.8091966718693122</v>
      </c>
      <c r="N19">
        <v>2.5126644004964795</v>
      </c>
      <c r="O19">
        <v>2.2197719419246043</v>
      </c>
      <c r="P19">
        <v>1.937467255791808</v>
      </c>
      <c r="Q19">
        <v>1.6717123482378644</v>
      </c>
      <c r="R19">
        <v>1.4270360606510817</v>
      </c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</row>
    <row r="20" spans="1:157">
      <c r="A20" s="1" t="s">
        <v>30</v>
      </c>
      <c r="B20" s="1">
        <v>4.3980465111040035E-2</v>
      </c>
      <c r="C20">
        <v>4.5819200275316794</v>
      </c>
      <c r="D20">
        <v>4.1527687057828588</v>
      </c>
      <c r="E20">
        <v>4.0577544606809273</v>
      </c>
      <c r="F20">
        <v>3.9449307508188474</v>
      </c>
      <c r="G20">
        <v>3.8124275927416442</v>
      </c>
      <c r="H20">
        <v>3.6588114391513926</v>
      </c>
      <c r="I20">
        <v>3.4833651072820584</v>
      </c>
      <c r="J20">
        <v>3.2863805721085217</v>
      </c>
      <c r="K20">
        <v>3.0694112984131214</v>
      </c>
      <c r="L20">
        <v>2.8354159761044069</v>
      </c>
      <c r="M20">
        <v>2.5887277196903731</v>
      </c>
      <c r="N20">
        <v>2.3348098724713719</v>
      </c>
      <c r="O20">
        <v>2.0798097044529995</v>
      </c>
      <c r="P20">
        <v>1.8299793785916618</v>
      </c>
      <c r="Q20">
        <v>1.5910759041777636</v>
      </c>
      <c r="R20">
        <v>1.3678587637367461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</row>
    <row r="21" spans="1:157">
      <c r="A21" s="3"/>
      <c r="B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</row>
    <row r="22" spans="1:157">
      <c r="C22" s="52" t="s">
        <v>90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</row>
    <row r="23" spans="1:157">
      <c r="H23">
        <f>(C6/2-C6)/SLOPE(C6:R6,C5:R5)</f>
        <v>0.67923061403608331</v>
      </c>
      <c r="I23">
        <f t="shared" ref="I23:I37" si="0">B6</f>
        <v>1</v>
      </c>
      <c r="J23" s="51">
        <f>$D$25*I23/(I23+$D$24)</f>
        <v>13.636363636363635</v>
      </c>
      <c r="K23">
        <f>I23/I23</f>
        <v>1</v>
      </c>
      <c r="L23">
        <f>J23/J23</f>
        <v>1</v>
      </c>
      <c r="M23">
        <f t="shared" ref="M23:M37" si="1">I23*K23</f>
        <v>1</v>
      </c>
      <c r="N23">
        <f t="shared" ref="N23:N37" si="2">J23*L23</f>
        <v>13.636363636363635</v>
      </c>
      <c r="O23">
        <f t="shared" ref="O23:O35" si="3">IFERROR(M23,NA())</f>
        <v>1</v>
      </c>
      <c r="P23">
        <f t="shared" ref="P23:P37" si="4">IFERROR(N23,NA())</f>
        <v>13.636363636363635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</row>
    <row r="24" spans="1:157">
      <c r="C24" s="53" t="s">
        <v>32</v>
      </c>
      <c r="D24" s="51">
        <f>'modified direct linear plot'!AI25</f>
        <v>9.9999999999999964E-2</v>
      </c>
      <c r="H24">
        <f>(C7/2-C7)/SLOPE(C7:R7,C5:R5)</f>
        <v>0.67774170843645209</v>
      </c>
      <c r="I24">
        <f t="shared" si="0"/>
        <v>0.8</v>
      </c>
      <c r="J24" s="51">
        <f t="shared" ref="J24:J37" si="5">$D$25*I24/(I24+$D$24)</f>
        <v>13.33333333333333</v>
      </c>
      <c r="K24">
        <f t="shared" ref="K24:L37" si="6">I24/I24</f>
        <v>1</v>
      </c>
      <c r="L24">
        <f t="shared" si="6"/>
        <v>1</v>
      </c>
      <c r="M24">
        <f t="shared" si="1"/>
        <v>0.8</v>
      </c>
      <c r="N24">
        <f t="shared" si="2"/>
        <v>13.33333333333333</v>
      </c>
      <c r="O24">
        <f t="shared" si="3"/>
        <v>0.8</v>
      </c>
      <c r="P24">
        <f t="shared" si="4"/>
        <v>13.33333333333333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</row>
    <row r="25" spans="1:157">
      <c r="C25" s="53" t="s">
        <v>33</v>
      </c>
      <c r="D25" s="51">
        <f>'modified direct linear plot'!AF51</f>
        <v>14.999999999999996</v>
      </c>
      <c r="I25">
        <f t="shared" si="0"/>
        <v>0.64000000000000012</v>
      </c>
      <c r="J25" s="51">
        <f t="shared" si="5"/>
        <v>12.97297297297297</v>
      </c>
      <c r="K25">
        <f t="shared" si="6"/>
        <v>1</v>
      </c>
      <c r="L25">
        <f t="shared" si="6"/>
        <v>1</v>
      </c>
      <c r="M25">
        <f t="shared" si="1"/>
        <v>0.64000000000000012</v>
      </c>
      <c r="N25">
        <f t="shared" si="2"/>
        <v>12.97297297297297</v>
      </c>
      <c r="O25">
        <f t="shared" si="3"/>
        <v>0.64000000000000012</v>
      </c>
      <c r="P25">
        <f t="shared" si="4"/>
        <v>12.97297297297297</v>
      </c>
    </row>
    <row r="26" spans="1:157">
      <c r="I26">
        <f t="shared" si="0"/>
        <v>0.51200000000000012</v>
      </c>
      <c r="J26" s="51">
        <f t="shared" si="5"/>
        <v>12.549019607843135</v>
      </c>
      <c r="K26">
        <f t="shared" si="6"/>
        <v>1</v>
      </c>
      <c r="L26">
        <f t="shared" si="6"/>
        <v>1</v>
      </c>
      <c r="M26">
        <f t="shared" si="1"/>
        <v>0.51200000000000012</v>
      </c>
      <c r="N26">
        <f t="shared" si="2"/>
        <v>12.549019607843135</v>
      </c>
      <c r="O26">
        <f t="shared" si="3"/>
        <v>0.51200000000000012</v>
      </c>
      <c r="P26">
        <f t="shared" si="4"/>
        <v>12.549019607843135</v>
      </c>
    </row>
    <row r="27" spans="1:157">
      <c r="B27" s="52" t="s">
        <v>91</v>
      </c>
      <c r="I27">
        <f t="shared" si="0"/>
        <v>0.40960000000000013</v>
      </c>
      <c r="J27" s="51">
        <f t="shared" si="5"/>
        <v>12.05651491365777</v>
      </c>
      <c r="K27">
        <f t="shared" si="6"/>
        <v>1</v>
      </c>
      <c r="L27">
        <f t="shared" si="6"/>
        <v>1</v>
      </c>
      <c r="M27">
        <f t="shared" si="1"/>
        <v>0.40960000000000013</v>
      </c>
      <c r="N27">
        <f t="shared" si="2"/>
        <v>12.05651491365777</v>
      </c>
      <c r="O27">
        <f t="shared" si="3"/>
        <v>0.40960000000000013</v>
      </c>
      <c r="P27">
        <f t="shared" si="4"/>
        <v>12.05651491365777</v>
      </c>
    </row>
    <row r="28" spans="1:157">
      <c r="I28">
        <f t="shared" si="0"/>
        <v>0.32768000000000014</v>
      </c>
      <c r="J28" s="51">
        <f t="shared" si="5"/>
        <v>11.492704826038159</v>
      </c>
      <c r="K28">
        <f t="shared" si="6"/>
        <v>1</v>
      </c>
      <c r="L28">
        <f t="shared" si="6"/>
        <v>1</v>
      </c>
      <c r="M28">
        <f t="shared" si="1"/>
        <v>0.32768000000000014</v>
      </c>
      <c r="N28">
        <f t="shared" si="2"/>
        <v>11.492704826038159</v>
      </c>
      <c r="O28">
        <f t="shared" si="3"/>
        <v>0.32768000000000014</v>
      </c>
      <c r="P28">
        <f t="shared" si="4"/>
        <v>11.492704826038159</v>
      </c>
    </row>
    <row r="29" spans="1:157">
      <c r="C29" t="s">
        <v>31</v>
      </c>
      <c r="D29">
        <f>IFERROR(H23,H24)</f>
        <v>0.67923061403608331</v>
      </c>
      <c r="I29">
        <f t="shared" si="0"/>
        <v>0.2621440000000001</v>
      </c>
      <c r="J29" s="51">
        <f t="shared" si="5"/>
        <v>10.858001237076962</v>
      </c>
      <c r="K29">
        <f t="shared" si="6"/>
        <v>1</v>
      </c>
      <c r="L29">
        <f t="shared" si="6"/>
        <v>1</v>
      </c>
      <c r="M29">
        <f t="shared" si="1"/>
        <v>0.2621440000000001</v>
      </c>
      <c r="N29">
        <f t="shared" si="2"/>
        <v>10.858001237076962</v>
      </c>
      <c r="O29">
        <f t="shared" si="3"/>
        <v>0.2621440000000001</v>
      </c>
      <c r="P29">
        <f t="shared" si="4"/>
        <v>10.858001237076962</v>
      </c>
    </row>
    <row r="30" spans="1:157">
      <c r="I30">
        <f t="shared" si="0"/>
        <v>0.2097152000000001</v>
      </c>
      <c r="J30" s="51">
        <f t="shared" si="5"/>
        <v>10.15684086541442</v>
      </c>
      <c r="K30">
        <f t="shared" si="6"/>
        <v>1</v>
      </c>
      <c r="L30">
        <f t="shared" si="6"/>
        <v>1</v>
      </c>
      <c r="M30">
        <f t="shared" si="1"/>
        <v>0.2097152000000001</v>
      </c>
      <c r="N30">
        <f t="shared" si="2"/>
        <v>10.15684086541442</v>
      </c>
      <c r="O30">
        <f t="shared" si="3"/>
        <v>0.2097152000000001</v>
      </c>
      <c r="P30">
        <f t="shared" si="4"/>
        <v>10.15684086541442</v>
      </c>
    </row>
    <row r="31" spans="1:157">
      <c r="I31">
        <f t="shared" si="0"/>
        <v>0.16777216000000009</v>
      </c>
      <c r="J31" s="51">
        <f t="shared" si="5"/>
        <v>9.3982227278593875</v>
      </c>
      <c r="K31">
        <f t="shared" si="6"/>
        <v>1</v>
      </c>
      <c r="L31">
        <f t="shared" si="6"/>
        <v>1</v>
      </c>
      <c r="M31">
        <f t="shared" si="1"/>
        <v>0.16777216000000009</v>
      </c>
      <c r="N31">
        <f t="shared" si="2"/>
        <v>9.3982227278593875</v>
      </c>
      <c r="O31">
        <f t="shared" si="3"/>
        <v>0.16777216000000009</v>
      </c>
      <c r="P31">
        <f t="shared" si="4"/>
        <v>9.3982227278593875</v>
      </c>
    </row>
    <row r="32" spans="1:157">
      <c r="I32">
        <f t="shared" si="0"/>
        <v>0.13421772800000006</v>
      </c>
      <c r="J32" s="51">
        <f t="shared" si="5"/>
        <v>8.5957025422089313</v>
      </c>
      <c r="K32">
        <f t="shared" si="6"/>
        <v>1</v>
      </c>
      <c r="L32">
        <f t="shared" si="6"/>
        <v>1</v>
      </c>
      <c r="M32">
        <f t="shared" si="1"/>
        <v>0.13421772800000006</v>
      </c>
      <c r="N32">
        <f t="shared" si="2"/>
        <v>8.5957025422089313</v>
      </c>
      <c r="O32">
        <f t="shared" si="3"/>
        <v>0.13421772800000006</v>
      </c>
      <c r="P32">
        <f t="shared" si="4"/>
        <v>8.5957025422089313</v>
      </c>
    </row>
    <row r="33" spans="3:16">
      <c r="I33">
        <f t="shared" si="0"/>
        <v>0.10737418240000006</v>
      </c>
      <c r="J33" s="51">
        <f t="shared" si="5"/>
        <v>7.7666984258113718</v>
      </c>
      <c r="K33">
        <f t="shared" si="6"/>
        <v>1</v>
      </c>
      <c r="L33">
        <f t="shared" si="6"/>
        <v>1</v>
      </c>
      <c r="M33">
        <f t="shared" si="1"/>
        <v>0.10737418240000006</v>
      </c>
      <c r="N33">
        <f t="shared" si="2"/>
        <v>7.7666984258113718</v>
      </c>
      <c r="O33">
        <f t="shared" si="3"/>
        <v>0.10737418240000006</v>
      </c>
      <c r="P33">
        <f t="shared" si="4"/>
        <v>7.7666984258113718</v>
      </c>
    </row>
    <row r="34" spans="3:16">
      <c r="I34">
        <f t="shared" si="0"/>
        <v>8.589934592000005E-2</v>
      </c>
      <c r="J34" s="51">
        <f t="shared" si="5"/>
        <v>6.9311173873333027</v>
      </c>
      <c r="K34">
        <f t="shared" si="6"/>
        <v>1</v>
      </c>
      <c r="L34">
        <f t="shared" si="6"/>
        <v>1</v>
      </c>
      <c r="M34">
        <f t="shared" si="1"/>
        <v>8.589934592000005E-2</v>
      </c>
      <c r="N34">
        <f t="shared" si="2"/>
        <v>6.9311173873333027</v>
      </c>
      <c r="O34">
        <f t="shared" si="3"/>
        <v>8.589934592000005E-2</v>
      </c>
      <c r="P34">
        <f t="shared" si="4"/>
        <v>6.9311173873333027</v>
      </c>
    </row>
    <row r="35" spans="3:16">
      <c r="I35">
        <f t="shared" si="0"/>
        <v>6.871947673600004E-2</v>
      </c>
      <c r="J35" s="51">
        <f t="shared" si="5"/>
        <v>6.1095030104491679</v>
      </c>
      <c r="K35">
        <f t="shared" si="6"/>
        <v>1</v>
      </c>
      <c r="L35">
        <f t="shared" si="6"/>
        <v>1</v>
      </c>
      <c r="M35">
        <f t="shared" si="1"/>
        <v>6.871947673600004E-2</v>
      </c>
      <c r="N35">
        <f t="shared" si="2"/>
        <v>6.1095030104491679</v>
      </c>
      <c r="O35">
        <f t="shared" si="3"/>
        <v>6.871947673600004E-2</v>
      </c>
      <c r="P35">
        <f t="shared" si="4"/>
        <v>6.1095030104491679</v>
      </c>
    </row>
    <row r="36" spans="3:16">
      <c r="I36">
        <f t="shared" si="0"/>
        <v>5.4975581388800036E-2</v>
      </c>
      <c r="J36" s="51">
        <f t="shared" si="5"/>
        <v>5.3210558298418249</v>
      </c>
      <c r="K36">
        <f t="shared" si="6"/>
        <v>1</v>
      </c>
      <c r="L36">
        <f t="shared" si="6"/>
        <v>1</v>
      </c>
      <c r="M36">
        <f t="shared" si="1"/>
        <v>5.4975581388800036E-2</v>
      </c>
      <c r="N36">
        <f t="shared" si="2"/>
        <v>5.3210558298418249</v>
      </c>
      <c r="O36">
        <f>IFERROR(M36,NA())</f>
        <v>5.4975581388800036E-2</v>
      </c>
      <c r="P36">
        <f t="shared" si="4"/>
        <v>5.3210558298418249</v>
      </c>
    </row>
    <row r="37" spans="3:16">
      <c r="I37">
        <f t="shared" si="0"/>
        <v>4.3980465111040035E-2</v>
      </c>
      <c r="J37" s="51">
        <f t="shared" si="5"/>
        <v>4.5819200275316794</v>
      </c>
      <c r="K37">
        <f t="shared" si="6"/>
        <v>1</v>
      </c>
      <c r="L37">
        <f t="shared" si="6"/>
        <v>1</v>
      </c>
      <c r="M37">
        <f t="shared" si="1"/>
        <v>4.3980465111040035E-2</v>
      </c>
      <c r="N37">
        <f t="shared" si="2"/>
        <v>4.5819200275316794</v>
      </c>
      <c r="O37">
        <f>IFERROR(M37,NA())</f>
        <v>4.3980465111040035E-2</v>
      </c>
      <c r="P37">
        <f t="shared" si="4"/>
        <v>4.5819200275316794</v>
      </c>
    </row>
    <row r="39" spans="3:16">
      <c r="D39" t="s">
        <v>32</v>
      </c>
      <c r="E39" t="s">
        <v>52</v>
      </c>
      <c r="F39" t="s">
        <v>33</v>
      </c>
      <c r="G39" t="s">
        <v>53</v>
      </c>
      <c r="H39" t="s">
        <v>31</v>
      </c>
      <c r="I39" s="5" t="s">
        <v>41</v>
      </c>
      <c r="J39" t="s">
        <v>56</v>
      </c>
      <c r="K39" t="s">
        <v>104</v>
      </c>
      <c r="L39" s="17" t="s">
        <v>54</v>
      </c>
      <c r="M39" s="17" t="s">
        <v>57</v>
      </c>
      <c r="N39" t="s">
        <v>55</v>
      </c>
    </row>
    <row r="40" spans="3:16">
      <c r="C40" s="4" t="s">
        <v>47</v>
      </c>
      <c r="D40" s="54">
        <v>6.1762919338239311E-2</v>
      </c>
      <c r="E40" s="6"/>
      <c r="F40" s="55">
        <v>13.386748280910529</v>
      </c>
      <c r="G40" s="6"/>
      <c r="H40" s="7">
        <v>0.18250502568286248</v>
      </c>
      <c r="I40" s="8"/>
      <c r="J40" s="24">
        <f>'Non-competitive'!BJ1</f>
        <v>21.736876009666435</v>
      </c>
      <c r="K40" s="82">
        <f>(J40/(L40-M40))^0.5</f>
        <v>0.3028477776244935</v>
      </c>
      <c r="L40" s="18">
        <f>'Non-competitive'!B52</f>
        <v>240</v>
      </c>
      <c r="M40" s="19">
        <v>3</v>
      </c>
      <c r="N40" s="15">
        <f>L40*(LOG(J40/L40))+(M40*LOG(L40))</f>
        <v>-243.18275354137927</v>
      </c>
    </row>
    <row r="41" spans="3:16">
      <c r="C41" s="4" t="s">
        <v>49</v>
      </c>
      <c r="D41" s="56">
        <v>1.2627819174526921E-2</v>
      </c>
      <c r="E41" s="9"/>
      <c r="F41" s="57">
        <v>9.9478793010148685</v>
      </c>
      <c r="G41" s="9"/>
      <c r="H41" s="10">
        <v>1.0375618037893599E-2</v>
      </c>
      <c r="I41" s="11"/>
      <c r="J41" s="25">
        <f>Competitive!BJ1</f>
        <v>416.43907414973091</v>
      </c>
      <c r="K41" s="83">
        <f t="shared" ref="K41:K44" si="7">(J41/(L41-M41))^0.5</f>
        <v>1.3255666317264265</v>
      </c>
      <c r="L41" s="20">
        <f>L40</f>
        <v>240</v>
      </c>
      <c r="M41" s="21">
        <v>3</v>
      </c>
      <c r="N41" s="12">
        <f>L41*(LOG(J41/L41))+(M41*LOG(L41))</f>
        <v>64.582289056489373</v>
      </c>
    </row>
    <row r="42" spans="3:16">
      <c r="C42" s="4" t="s">
        <v>48</v>
      </c>
      <c r="D42" s="56">
        <f>D24</f>
        <v>9.9999999999999964E-2</v>
      </c>
      <c r="E42" s="9"/>
      <c r="F42" s="57">
        <f>D25</f>
        <v>14.999999999999996</v>
      </c>
      <c r="G42" s="9"/>
      <c r="H42" s="10">
        <v>0.13</v>
      </c>
      <c r="I42" s="11"/>
      <c r="J42" s="25">
        <f>Uncompetitive!BJ1</f>
        <v>2.6057061775581546E-28</v>
      </c>
      <c r="K42" s="83">
        <f t="shared" si="7"/>
        <v>1.0485485603241612E-15</v>
      </c>
      <c r="L42" s="20">
        <f>L41</f>
        <v>240</v>
      </c>
      <c r="M42" s="21">
        <v>3</v>
      </c>
      <c r="N42" s="12">
        <f>L42*(LOG(J42/L42))+(M42*LOG(L42))</f>
        <v>-7184.2879580641948</v>
      </c>
    </row>
    <row r="43" spans="3:16">
      <c r="C43" s="4" t="s">
        <v>50</v>
      </c>
      <c r="D43" s="56">
        <v>9.9993918307242538E-2</v>
      </c>
      <c r="E43" s="9"/>
      <c r="F43" s="57">
        <v>14.99976674976697</v>
      </c>
      <c r="G43" s="9"/>
      <c r="H43" s="10">
        <v>1708.8883303268794</v>
      </c>
      <c r="I43" s="75">
        <v>0.13000597899992561</v>
      </c>
      <c r="J43" s="25">
        <f>'Mixed Non-competitive'!BJ1</f>
        <v>6.1373315258937868E-7</v>
      </c>
      <c r="K43" s="83">
        <f t="shared" si="7"/>
        <v>5.0995727329720454E-5</v>
      </c>
      <c r="L43" s="20">
        <f>L42</f>
        <v>240</v>
      </c>
      <c r="M43" s="21">
        <v>4</v>
      </c>
      <c r="N43" s="12">
        <f>L43*(LOG(J43/L43))+(M43*LOG(L43))</f>
        <v>-2052.6147529792452</v>
      </c>
    </row>
    <row r="44" spans="3:16">
      <c r="C44" s="4" t="s">
        <v>51</v>
      </c>
      <c r="D44" s="58">
        <v>9.9997642442942153E-2</v>
      </c>
      <c r="E44" s="59">
        <v>4.56839268714396E-7</v>
      </c>
      <c r="F44" s="59">
        <v>14.999872254994241</v>
      </c>
      <c r="G44" s="59">
        <v>0</v>
      </c>
      <c r="H44" s="13">
        <v>0.1300015783825838</v>
      </c>
      <c r="I44" s="14"/>
      <c r="J44" s="26">
        <f>'Modifier equation'!BJ1</f>
        <v>6.1276445174688103E-8</v>
      </c>
      <c r="K44" s="84">
        <f t="shared" si="7"/>
        <v>1.6147780978530384E-5</v>
      </c>
      <c r="L44" s="22">
        <f>L43</f>
        <v>240</v>
      </c>
      <c r="M44" s="23">
        <v>5</v>
      </c>
      <c r="N44" s="16">
        <f>L44*(LOG(J44/L44))+(M44*LOG(L44))</f>
        <v>-2290.3991867624568</v>
      </c>
    </row>
    <row r="45" spans="3:16">
      <c r="C45" s="4"/>
      <c r="D45" s="57"/>
      <c r="E45" s="57"/>
      <c r="F45" s="57"/>
      <c r="G45" s="57"/>
      <c r="H45" s="10"/>
      <c r="I45" s="3"/>
      <c r="J45" s="57"/>
      <c r="K45" s="21"/>
      <c r="L45" s="21"/>
      <c r="M45" s="10"/>
    </row>
    <row r="46" spans="3:16">
      <c r="C46" s="4"/>
      <c r="D46" s="57"/>
      <c r="E46" s="57"/>
      <c r="F46" s="57"/>
      <c r="G46" s="57"/>
      <c r="H46" s="10"/>
      <c r="I46" s="3"/>
      <c r="J46" s="57"/>
      <c r="K46" s="21"/>
      <c r="L46" s="21"/>
      <c r="M46" s="10"/>
    </row>
    <row r="47" spans="3:16">
      <c r="C47" s="4"/>
      <c r="D47" s="57"/>
      <c r="K47" s="21"/>
      <c r="L47" s="21"/>
      <c r="M47" s="10"/>
    </row>
    <row r="48" spans="3:16">
      <c r="C48" s="4"/>
      <c r="D48" s="57"/>
      <c r="K48" s="21"/>
      <c r="L48" s="21"/>
      <c r="M48" s="10"/>
    </row>
    <row r="49" spans="1:18">
      <c r="C49" s="4"/>
      <c r="D49" s="57"/>
      <c r="K49" s="21"/>
      <c r="L49" s="10"/>
      <c r="N49" s="53" t="s">
        <v>102</v>
      </c>
    </row>
    <row r="50" spans="1:18">
      <c r="C50" s="4"/>
      <c r="D50" s="57"/>
      <c r="K50" s="21"/>
      <c r="L50" s="10"/>
      <c r="N50" s="17" t="s">
        <v>47</v>
      </c>
      <c r="O50" s="17" t="s">
        <v>49</v>
      </c>
      <c r="P50" s="17" t="s">
        <v>48</v>
      </c>
      <c r="Q50" s="17" t="s">
        <v>50</v>
      </c>
      <c r="R50" s="17" t="s">
        <v>51</v>
      </c>
    </row>
    <row r="51" spans="1:18">
      <c r="C51" s="4"/>
      <c r="D51" s="57"/>
      <c r="K51" s="21"/>
      <c r="L51" s="10"/>
      <c r="M51" s="4" t="s">
        <v>92</v>
      </c>
      <c r="N51" s="85">
        <f>MIN('Non-competitive'!AB21:AB260)</f>
        <v>-1.0283246503590817</v>
      </c>
      <c r="O51" s="85">
        <f>MIN(Competitive!AB21:AB260)</f>
        <v>-3.8125378312181937</v>
      </c>
      <c r="P51" s="85">
        <f>MIN(Uncompetitive!AB21:AB260)</f>
        <v>0</v>
      </c>
      <c r="Q51" s="85">
        <f>MIN('Mixed Non-competitive'!AB21:AB260)</f>
        <v>-1.3712770243579087E-4</v>
      </c>
      <c r="R51" s="85">
        <f>MIN('Modifier equation'!AB21:AB260)</f>
        <v>-8.6906095734917699E-5</v>
      </c>
    </row>
    <row r="52" spans="1:18">
      <c r="C52" s="4"/>
      <c r="D52" s="57"/>
      <c r="K52" s="21"/>
      <c r="L52" s="10"/>
      <c r="M52" s="4" t="s">
        <v>93</v>
      </c>
      <c r="N52" s="85">
        <f>_xlfn.QUARTILE.INC('Non-competitive'!AB21:AB260, 1)</f>
        <v>-0.21761785807731482</v>
      </c>
      <c r="O52" s="85">
        <f>_xlfn.QUARTILE.INC(Competitive!AB21:AB260,1)</f>
        <v>-1.0977322059870325</v>
      </c>
      <c r="P52" s="85">
        <f>_xlfn.QUARTILE.INC(Uncompetitive!AB21:AB260,1)</f>
        <v>0</v>
      </c>
      <c r="Q52" s="85">
        <f>_xlfn.QUARTILE.INC('Mixed Non-competitive'!AB21:AB260,1)</f>
        <v>-3.2473173424696355E-5</v>
      </c>
      <c r="R52" s="85">
        <f>_xlfn.QUARTILE.INC('Modifier equation'!AB21:AB260,1)</f>
        <v>-2.7285820206057743E-6</v>
      </c>
    </row>
    <row r="53" spans="1:18">
      <c r="C53" s="4"/>
      <c r="D53" s="57"/>
      <c r="K53" s="21"/>
      <c r="L53" s="10"/>
      <c r="M53" s="4" t="s">
        <v>94</v>
      </c>
      <c r="N53" s="85">
        <f>_xlfn.QUARTILE.INC('Non-competitive'!AB21:AB260, 2)</f>
        <v>7.4608833096507787E-3</v>
      </c>
      <c r="O53" s="85">
        <f>_xlfn.QUARTILE.INC(Competitive!AB21:AB260, 2)</f>
        <v>-0.6025245378431916</v>
      </c>
      <c r="P53" s="85">
        <f>_xlfn.QUARTILE.INC(Uncompetitive!AB21:AB260, 2)</f>
        <v>0</v>
      </c>
      <c r="Q53" s="85">
        <f>_xlfn.QUARTILE.INC('Mixed Non-competitive'!AB21:AB260, 2)</f>
        <v>6.1966774111965606E-6</v>
      </c>
      <c r="R53" s="85">
        <f>_xlfn.QUARTILE.INC('Modifier equation'!AB21:AB260, 2)</f>
        <v>1.9593426496822275E-6</v>
      </c>
    </row>
    <row r="54" spans="1:18">
      <c r="C54" s="4"/>
      <c r="D54" s="57"/>
      <c r="F54" t="str">
        <f>N50</f>
        <v xml:space="preserve">Non-competitive </v>
      </c>
      <c r="G54" t="str">
        <f>O50</f>
        <v xml:space="preserve">Competitive </v>
      </c>
      <c r="H54" t="str">
        <f>P50</f>
        <v xml:space="preserve">Uncompetitive </v>
      </c>
      <c r="I54" t="str">
        <f>Q50</f>
        <v>Mixed Non-competitive</v>
      </c>
      <c r="J54" t="str">
        <f>R50</f>
        <v>Modifier equation</v>
      </c>
      <c r="K54" s="21"/>
      <c r="L54" s="10"/>
      <c r="M54" s="4" t="s">
        <v>95</v>
      </c>
      <c r="N54" s="85">
        <f>_xlfn.QUARTILE.INC('Non-competitive'!AB21:AB260, 3)</f>
        <v>0.16273513528032391</v>
      </c>
      <c r="O54" s="85">
        <f>_xlfn.QUARTILE.INC(Competitive!AB21:AB260, 3)</f>
        <v>0.49856150976956359</v>
      </c>
      <c r="P54" s="85">
        <f>_xlfn.QUARTILE.INC(Uncompetitive!AB21:AB260, 3)</f>
        <v>0</v>
      </c>
      <c r="Q54" s="85">
        <f>_xlfn.QUARTILE.INC('Mixed Non-competitive'!AB21:AB260, 3)</f>
        <v>2.6333447107673713E-5</v>
      </c>
      <c r="R54" s="85">
        <f>_xlfn.QUARTILE.INC('Modifier equation'!AB21:AB260, 3)</f>
        <v>3.7581728105084977E-6</v>
      </c>
    </row>
    <row r="55" spans="1:18">
      <c r="C55" s="4"/>
      <c r="D55" s="57"/>
      <c r="E55" t="s">
        <v>97</v>
      </c>
      <c r="F55" s="21">
        <f>N52</f>
        <v>-0.21761785807731482</v>
      </c>
      <c r="G55" s="21">
        <f>O52</f>
        <v>-1.0977322059870325</v>
      </c>
      <c r="H55" s="21">
        <f>P52</f>
        <v>0</v>
      </c>
      <c r="I55" s="21">
        <f>Q52</f>
        <v>-3.2473173424696355E-5</v>
      </c>
      <c r="J55" s="21">
        <f>R52</f>
        <v>-2.7285820206057743E-6</v>
      </c>
      <c r="K55" s="21"/>
      <c r="L55" s="10"/>
      <c r="M55" s="4" t="s">
        <v>96</v>
      </c>
      <c r="N55" s="85">
        <f>MAX('Non-competitive'!AB21:AB260)</f>
        <v>0.98585538258167738</v>
      </c>
      <c r="O55" s="85">
        <f>MAX(Competitive!AB21:AB260)</f>
        <v>3.1468490748852158</v>
      </c>
      <c r="P55" s="85">
        <f>MAX(Uncompetitive!AB21:AB260)</f>
        <v>0</v>
      </c>
      <c r="Q55" s="85">
        <f>MAX('Mixed Non-competitive'!AB21:AB260)</f>
        <v>1.2607616060478222E-4</v>
      </c>
      <c r="R55" s="85">
        <f>MAX('Modifier equation'!AB21:AB260)</f>
        <v>3.60044538618709E-5</v>
      </c>
    </row>
    <row r="56" spans="1:18">
      <c r="C56" s="4"/>
      <c r="D56" s="57"/>
      <c r="E56" t="s">
        <v>98</v>
      </c>
      <c r="F56" s="21">
        <f>N51</f>
        <v>-1.0283246503590817</v>
      </c>
      <c r="G56" s="21">
        <f>O51</f>
        <v>-3.8125378312181937</v>
      </c>
      <c r="H56" s="21">
        <f>P51</f>
        <v>0</v>
      </c>
      <c r="I56" s="21">
        <f>Q51</f>
        <v>-1.3712770243579087E-4</v>
      </c>
      <c r="J56" s="21">
        <f>R51</f>
        <v>-8.6906095734917699E-5</v>
      </c>
      <c r="K56" s="21"/>
      <c r="L56" s="21"/>
      <c r="M56" s="21"/>
      <c r="N56" s="21"/>
      <c r="O56" s="21"/>
    </row>
    <row r="57" spans="1:18">
      <c r="C57" s="4"/>
      <c r="D57" s="57"/>
      <c r="E57" t="s">
        <v>99</v>
      </c>
      <c r="F57" s="21">
        <f>N53</f>
        <v>7.4608833096507787E-3</v>
      </c>
      <c r="G57" s="21">
        <f>O53</f>
        <v>-0.6025245378431916</v>
      </c>
      <c r="H57" s="21">
        <f>P53</f>
        <v>0</v>
      </c>
      <c r="I57" s="21">
        <f>Q53</f>
        <v>6.1966774111965606E-6</v>
      </c>
      <c r="J57" s="21">
        <f>R53</f>
        <v>1.9593426496822275E-6</v>
      </c>
      <c r="K57" s="21"/>
      <c r="M57" s="21"/>
      <c r="N57" s="21"/>
      <c r="O57" s="21"/>
      <c r="P57" s="21"/>
    </row>
    <row r="58" spans="1:18">
      <c r="C58" s="4"/>
      <c r="D58" s="57"/>
      <c r="E58" t="s">
        <v>100</v>
      </c>
      <c r="F58" s="21">
        <f>N55</f>
        <v>0.98585538258167738</v>
      </c>
      <c r="G58" s="21">
        <f>O55</f>
        <v>3.1468490748852158</v>
      </c>
      <c r="H58" s="21">
        <f>P55</f>
        <v>0</v>
      </c>
      <c r="I58" s="21">
        <f>Q55</f>
        <v>1.2607616060478222E-4</v>
      </c>
      <c r="J58" s="21">
        <f>R55</f>
        <v>3.60044538618709E-5</v>
      </c>
      <c r="K58" s="21"/>
      <c r="M58" s="21"/>
      <c r="N58" s="21"/>
      <c r="O58" s="21"/>
      <c r="P58" s="21"/>
    </row>
    <row r="59" spans="1:18">
      <c r="C59" s="4"/>
      <c r="D59" s="57"/>
      <c r="E59" t="s">
        <v>101</v>
      </c>
      <c r="F59" s="21">
        <f>N54</f>
        <v>0.16273513528032391</v>
      </c>
      <c r="G59" s="21">
        <f>O54</f>
        <v>0.49856150976956359</v>
      </c>
      <c r="H59" s="21">
        <f>P54</f>
        <v>0</v>
      </c>
      <c r="I59" s="21">
        <f>Q54</f>
        <v>2.6333447107673713E-5</v>
      </c>
      <c r="J59" s="21">
        <f>R54</f>
        <v>3.7581728105084977E-6</v>
      </c>
      <c r="K59" s="21"/>
      <c r="M59" s="10"/>
    </row>
    <row r="60" spans="1:18">
      <c r="C60" s="4"/>
      <c r="D60" s="57"/>
      <c r="E60" s="4"/>
      <c r="M60" s="10"/>
    </row>
    <row r="61" spans="1:18">
      <c r="C61" s="4"/>
      <c r="D61" s="57"/>
      <c r="E61" s="57"/>
      <c r="F61" s="57"/>
      <c r="G61" s="57"/>
      <c r="H61" s="10"/>
      <c r="I61" s="3"/>
      <c r="J61" s="57"/>
      <c r="K61" s="21"/>
      <c r="L61" s="21"/>
      <c r="M61" s="10"/>
    </row>
    <row r="63" spans="1:18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8"/>
      <c r="M63" s="78"/>
      <c r="N63" s="78"/>
      <c r="O63" s="78"/>
    </row>
    <row r="64" spans="1:18">
      <c r="A64" s="70"/>
      <c r="B64" s="71" t="s">
        <v>47</v>
      </c>
      <c r="C64" s="70"/>
      <c r="D64" s="70"/>
      <c r="E64" s="70"/>
      <c r="F64" s="70"/>
      <c r="G64" s="70"/>
      <c r="H64" s="70"/>
      <c r="I64" s="70"/>
      <c r="J64" s="70"/>
      <c r="K64" s="70"/>
      <c r="L64" s="78"/>
      <c r="M64" s="78"/>
      <c r="N64" s="78"/>
      <c r="O64" s="78"/>
    </row>
    <row r="65" spans="1:1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8"/>
      <c r="M65" s="78"/>
      <c r="N65" s="78"/>
      <c r="O65" s="78"/>
    </row>
    <row r="66" spans="1:1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8"/>
      <c r="M66" s="78"/>
      <c r="N66" s="78"/>
      <c r="O66" s="78"/>
    </row>
    <row r="67" spans="1:1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8"/>
      <c r="M67" s="78"/>
      <c r="N67" s="78"/>
      <c r="O67" s="78"/>
    </row>
    <row r="68" spans="1:1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8"/>
      <c r="M68" s="78"/>
      <c r="N68" s="78"/>
      <c r="O68" s="78"/>
    </row>
    <row r="69" spans="1:15">
      <c r="A69" s="70"/>
      <c r="B69" s="70" t="str">
        <f>D39</f>
        <v>Km</v>
      </c>
      <c r="C69" s="72">
        <f>D40</f>
        <v>6.1762919338239311E-2</v>
      </c>
      <c r="D69" s="70"/>
      <c r="E69" s="70"/>
      <c r="F69" s="70"/>
      <c r="G69" s="70"/>
      <c r="H69" s="70"/>
      <c r="I69" s="70"/>
      <c r="J69" s="70"/>
      <c r="K69" s="70"/>
      <c r="L69" s="78"/>
      <c r="M69" s="78"/>
      <c r="N69" s="78"/>
      <c r="O69" s="78"/>
    </row>
    <row r="70" spans="1:15">
      <c r="A70" s="70"/>
      <c r="B70" s="70" t="str">
        <f>F39</f>
        <v>Vmax</v>
      </c>
      <c r="C70" s="72">
        <f>F40</f>
        <v>13.386748280910529</v>
      </c>
      <c r="D70" s="70"/>
      <c r="E70" s="70"/>
      <c r="F70" s="70"/>
      <c r="G70" s="70"/>
      <c r="H70" s="70"/>
      <c r="I70" s="70"/>
      <c r="J70" s="70"/>
      <c r="K70" s="70"/>
      <c r="L70" s="78"/>
      <c r="M70" s="78"/>
      <c r="N70" s="78"/>
      <c r="O70" s="78"/>
    </row>
    <row r="71" spans="1:15">
      <c r="A71" s="70"/>
      <c r="B71" s="70" t="str">
        <f>H39</f>
        <v>Ki</v>
      </c>
      <c r="C71" s="70">
        <f>H40</f>
        <v>0.18250502568286248</v>
      </c>
      <c r="D71" s="70"/>
      <c r="E71" s="70"/>
      <c r="F71" s="70"/>
      <c r="G71" s="70"/>
      <c r="H71" s="70"/>
      <c r="I71" s="70"/>
      <c r="J71" s="70"/>
      <c r="K71" s="70"/>
      <c r="L71" s="78"/>
      <c r="M71" s="78"/>
      <c r="N71" s="78"/>
      <c r="O71" s="78"/>
    </row>
    <row r="72" spans="1:15">
      <c r="A72" s="70"/>
      <c r="B72" s="70" t="str">
        <f>J39</f>
        <v>RSS</v>
      </c>
      <c r="C72" s="72">
        <f>J40</f>
        <v>21.736876009666435</v>
      </c>
      <c r="D72" s="70"/>
      <c r="E72" s="70"/>
      <c r="F72" s="70"/>
      <c r="G72" s="70"/>
      <c r="H72" s="70"/>
      <c r="I72" s="70"/>
      <c r="J72" s="70"/>
      <c r="K72" s="70"/>
      <c r="L72" s="78"/>
      <c r="M72" s="78"/>
      <c r="N72" s="78"/>
      <c r="O72" s="78"/>
    </row>
    <row r="73" spans="1:15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8"/>
      <c r="M73" s="78"/>
      <c r="N73" s="78"/>
      <c r="O73" s="78"/>
    </row>
    <row r="74" spans="1:15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8"/>
      <c r="M74" s="78"/>
      <c r="N74" s="78"/>
      <c r="O74" s="78"/>
    </row>
    <row r="75" spans="1:15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8"/>
      <c r="M75" s="78"/>
      <c r="N75" s="78"/>
      <c r="O75" s="78"/>
    </row>
    <row r="76" spans="1:15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8"/>
      <c r="M76" s="78"/>
      <c r="N76" s="78"/>
      <c r="O76" s="78"/>
    </row>
    <row r="77" spans="1:1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8"/>
      <c r="M77" s="78"/>
      <c r="N77" s="78"/>
      <c r="O77" s="78"/>
    </row>
    <row r="78" spans="1:15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8"/>
      <c r="M78" s="78"/>
      <c r="N78" s="78"/>
      <c r="O78" s="78"/>
    </row>
    <row r="79" spans="1:15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8"/>
      <c r="M79" s="78"/>
      <c r="N79" s="78"/>
      <c r="O79" s="78"/>
    </row>
    <row r="80" spans="1:15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8"/>
      <c r="M80" s="78"/>
      <c r="N80" s="78"/>
      <c r="O80" s="78"/>
    </row>
    <row r="81" spans="1:15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8"/>
      <c r="M81" s="78"/>
      <c r="N81" s="78"/>
      <c r="O81" s="78"/>
    </row>
    <row r="82" spans="1:15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8"/>
      <c r="M82" s="78"/>
      <c r="N82" s="78"/>
      <c r="O82" s="78"/>
    </row>
    <row r="83" spans="1:15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8"/>
      <c r="M83" s="78"/>
      <c r="N83" s="78"/>
      <c r="O83" s="78"/>
    </row>
    <row r="84" spans="1:1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8"/>
      <c r="M84" s="78"/>
      <c r="N84" s="78"/>
      <c r="O84" s="78"/>
    </row>
    <row r="85" spans="1:1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8"/>
      <c r="M85" s="78"/>
      <c r="N85" s="78"/>
      <c r="O85" s="78"/>
    </row>
    <row r="86" spans="1:1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8"/>
      <c r="M86" s="78"/>
      <c r="N86" s="78"/>
      <c r="O86" s="78"/>
    </row>
    <row r="87" spans="1:1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8"/>
      <c r="M87" s="78"/>
      <c r="N87" s="78"/>
      <c r="O87" s="78"/>
    </row>
    <row r="88" spans="1:15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8"/>
      <c r="M88" s="78"/>
      <c r="N88" s="78"/>
      <c r="O88" s="78"/>
    </row>
    <row r="89" spans="1:15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8"/>
      <c r="M89" s="78"/>
      <c r="N89" s="78"/>
      <c r="O89" s="78"/>
    </row>
    <row r="90" spans="1:15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8"/>
      <c r="M90" s="78"/>
      <c r="N90" s="78"/>
      <c r="O90" s="78"/>
    </row>
    <row r="91" spans="1:15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8"/>
      <c r="M91" s="78"/>
      <c r="N91" s="78"/>
      <c r="O91" s="78"/>
    </row>
    <row r="92" spans="1:15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8"/>
      <c r="M92" s="78"/>
      <c r="N92" s="78"/>
      <c r="O92" s="78"/>
    </row>
    <row r="93" spans="1:1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77"/>
      <c r="L93" s="77"/>
      <c r="M93" s="77"/>
      <c r="N93" s="77"/>
      <c r="O93" s="77"/>
    </row>
    <row r="94" spans="1:15">
      <c r="A94" s="63"/>
      <c r="B94" s="64" t="s">
        <v>49</v>
      </c>
      <c r="C94" s="63"/>
      <c r="D94" s="63"/>
      <c r="E94" s="63"/>
      <c r="F94" s="63"/>
      <c r="G94" s="63"/>
      <c r="H94" s="63"/>
      <c r="I94" s="63"/>
      <c r="J94" s="63"/>
      <c r="K94" s="77"/>
      <c r="L94" s="77"/>
      <c r="M94" s="77"/>
      <c r="N94" s="77"/>
      <c r="O94" s="77"/>
    </row>
    <row r="95" spans="1:1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77"/>
      <c r="L95" s="77"/>
      <c r="M95" s="77"/>
      <c r="N95" s="77"/>
      <c r="O95" s="77"/>
    </row>
    <row r="96" spans="1:1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77"/>
      <c r="L96" s="77"/>
      <c r="M96" s="77"/>
      <c r="N96" s="77"/>
      <c r="O96" s="77"/>
    </row>
    <row r="97" spans="1:1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77"/>
      <c r="L97" s="77"/>
      <c r="M97" s="77"/>
      <c r="N97" s="77"/>
      <c r="O97" s="77"/>
    </row>
    <row r="98" spans="1:1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77"/>
      <c r="L98" s="77"/>
      <c r="M98" s="77"/>
      <c r="N98" s="77"/>
      <c r="O98" s="77"/>
    </row>
    <row r="99" spans="1:15">
      <c r="A99" s="63"/>
      <c r="B99" s="63" t="str">
        <f>B69</f>
        <v>Km</v>
      </c>
      <c r="C99" s="65">
        <f>D41</f>
        <v>1.2627819174526921E-2</v>
      </c>
      <c r="D99" s="63"/>
      <c r="E99" s="63"/>
      <c r="F99" s="63"/>
      <c r="G99" s="63"/>
      <c r="H99" s="63"/>
      <c r="I99" s="63"/>
      <c r="J99" s="63"/>
      <c r="K99" s="77"/>
      <c r="L99" s="77"/>
      <c r="M99" s="77"/>
      <c r="N99" s="77"/>
      <c r="O99" s="77"/>
    </row>
    <row r="100" spans="1:15">
      <c r="A100" s="63"/>
      <c r="B100" s="63" t="str">
        <f t="shared" ref="B100:B102" si="8">B70</f>
        <v>Vmax</v>
      </c>
      <c r="C100" s="65">
        <f>F41</f>
        <v>9.9478793010148685</v>
      </c>
      <c r="D100" s="63"/>
      <c r="E100" s="63"/>
      <c r="F100" s="63"/>
      <c r="G100" s="63"/>
      <c r="H100" s="63"/>
      <c r="I100" s="63"/>
      <c r="J100" s="63"/>
      <c r="K100" s="77"/>
      <c r="L100" s="77"/>
      <c r="M100" s="77"/>
      <c r="N100" s="77"/>
      <c r="O100" s="77"/>
    </row>
    <row r="101" spans="1:15">
      <c r="A101" s="63"/>
      <c r="B101" s="63" t="str">
        <f t="shared" si="8"/>
        <v>Ki</v>
      </c>
      <c r="C101" s="63">
        <f>H41</f>
        <v>1.0375618037893599E-2</v>
      </c>
      <c r="D101" s="63"/>
      <c r="E101" s="63"/>
      <c r="F101" s="63"/>
      <c r="G101" s="63"/>
      <c r="H101" s="63"/>
      <c r="I101" s="63"/>
      <c r="J101" s="63"/>
      <c r="K101" s="77"/>
      <c r="L101" s="77"/>
      <c r="M101" s="77"/>
      <c r="N101" s="77"/>
      <c r="O101" s="77"/>
    </row>
    <row r="102" spans="1:15">
      <c r="A102" s="63"/>
      <c r="B102" s="63" t="str">
        <f t="shared" si="8"/>
        <v>RSS</v>
      </c>
      <c r="C102" s="65">
        <f>J41</f>
        <v>416.43907414973091</v>
      </c>
      <c r="D102" s="63"/>
      <c r="E102" s="63"/>
      <c r="F102" s="63"/>
      <c r="G102" s="63"/>
      <c r="H102" s="63"/>
      <c r="I102" s="63"/>
      <c r="J102" s="63"/>
      <c r="K102" s="77"/>
      <c r="L102" s="77"/>
      <c r="M102" s="77"/>
      <c r="N102" s="77"/>
      <c r="O102" s="77"/>
    </row>
    <row r="103" spans="1:1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77"/>
      <c r="L103" s="77"/>
      <c r="M103" s="77"/>
      <c r="N103" s="77"/>
      <c r="O103" s="77"/>
    </row>
    <row r="104" spans="1:1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77"/>
      <c r="L104" s="77"/>
      <c r="M104" s="77"/>
      <c r="N104" s="77"/>
      <c r="O104" s="77"/>
    </row>
    <row r="105" spans="1:1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77"/>
      <c r="L105" s="77"/>
      <c r="M105" s="77"/>
      <c r="N105" s="77"/>
      <c r="O105" s="77"/>
    </row>
    <row r="106" spans="1:1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77"/>
      <c r="L106" s="77"/>
      <c r="M106" s="77"/>
      <c r="N106" s="77"/>
      <c r="O106" s="77"/>
    </row>
    <row r="107" spans="1:1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77"/>
      <c r="L107" s="77"/>
      <c r="M107" s="77"/>
      <c r="N107" s="77"/>
      <c r="O107" s="77"/>
    </row>
    <row r="108" spans="1:1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77"/>
      <c r="L108" s="77"/>
      <c r="M108" s="77"/>
      <c r="N108" s="77"/>
      <c r="O108" s="77"/>
    </row>
    <row r="109" spans="1:1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77"/>
      <c r="L109" s="77"/>
      <c r="M109" s="77"/>
      <c r="N109" s="77"/>
      <c r="O109" s="77"/>
    </row>
    <row r="110" spans="1:1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77"/>
      <c r="L110" s="77"/>
      <c r="M110" s="77"/>
      <c r="N110" s="77"/>
      <c r="O110" s="77"/>
    </row>
    <row r="111" spans="1:1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77"/>
      <c r="L111" s="77"/>
      <c r="M111" s="77"/>
      <c r="N111" s="77"/>
      <c r="O111" s="77"/>
    </row>
    <row r="112" spans="1:1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77"/>
      <c r="L112" s="77"/>
      <c r="M112" s="77"/>
      <c r="N112" s="77"/>
      <c r="O112" s="77"/>
    </row>
    <row r="113" spans="1:1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77"/>
      <c r="L113" s="77"/>
      <c r="M113" s="77"/>
      <c r="N113" s="77"/>
      <c r="O113" s="77"/>
    </row>
    <row r="114" spans="1:1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77"/>
      <c r="L114" s="77"/>
      <c r="M114" s="77"/>
      <c r="N114" s="77"/>
      <c r="O114" s="77"/>
    </row>
    <row r="115" spans="1:1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77"/>
      <c r="L115" s="77"/>
      <c r="M115" s="77"/>
      <c r="N115" s="77"/>
      <c r="O115" s="77"/>
    </row>
    <row r="116" spans="1:1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77"/>
      <c r="L116" s="77"/>
      <c r="M116" s="77"/>
      <c r="N116" s="77"/>
      <c r="O116" s="77"/>
    </row>
    <row r="117" spans="1:1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77"/>
      <c r="L117" s="77"/>
      <c r="M117" s="77"/>
      <c r="N117" s="77"/>
      <c r="O117" s="77"/>
    </row>
    <row r="118" spans="1:1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77"/>
      <c r="L118" s="77"/>
      <c r="M118" s="77"/>
      <c r="N118" s="77"/>
      <c r="O118" s="77"/>
    </row>
    <row r="119" spans="1:1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77"/>
      <c r="L119" s="77"/>
      <c r="M119" s="77"/>
      <c r="N119" s="77"/>
      <c r="O119" s="77"/>
    </row>
    <row r="120" spans="1:1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77"/>
      <c r="L120" s="77"/>
      <c r="M120" s="77"/>
      <c r="N120" s="77"/>
      <c r="O120" s="77"/>
    </row>
    <row r="121" spans="1:1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77"/>
      <c r="L121" s="77"/>
      <c r="M121" s="77"/>
      <c r="N121" s="77"/>
      <c r="O121" s="77"/>
    </row>
    <row r="122" spans="1:1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77"/>
      <c r="L122" s="77"/>
      <c r="M122" s="77"/>
      <c r="N122" s="77"/>
      <c r="O122" s="77"/>
    </row>
    <row r="123" spans="1:1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</row>
    <row r="124" spans="1:15">
      <c r="A124" s="66"/>
      <c r="B124" s="67" t="s">
        <v>48</v>
      </c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</row>
    <row r="125" spans="1:1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</row>
    <row r="126" spans="1:1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</row>
    <row r="127" spans="1:1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</row>
    <row r="128" spans="1:1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</row>
    <row r="129" spans="1:15">
      <c r="A129" s="66"/>
      <c r="B129" s="66" t="str">
        <f>B99</f>
        <v>Km</v>
      </c>
      <c r="C129" s="68">
        <f>D42</f>
        <v>9.9999999999999964E-2</v>
      </c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</row>
    <row r="130" spans="1:15">
      <c r="A130" s="66"/>
      <c r="B130" s="66" t="str">
        <f t="shared" ref="B130:B132" si="9">B100</f>
        <v>Vmax</v>
      </c>
      <c r="C130" s="68">
        <f>F42</f>
        <v>14.999999999999996</v>
      </c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</row>
    <row r="131" spans="1:15">
      <c r="A131" s="66"/>
      <c r="B131" s="66" t="str">
        <f t="shared" si="9"/>
        <v>Ki</v>
      </c>
      <c r="C131" s="66">
        <f>H42</f>
        <v>0.13</v>
      </c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</row>
    <row r="132" spans="1:15">
      <c r="A132" s="66"/>
      <c r="B132" s="66" t="str">
        <f t="shared" si="9"/>
        <v>RSS</v>
      </c>
      <c r="C132" s="68">
        <f>J42</f>
        <v>2.6057061775581546E-28</v>
      </c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</row>
    <row r="133" spans="1:1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</row>
    <row r="134" spans="1:1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</row>
    <row r="135" spans="1:1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</row>
    <row r="136" spans="1:1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</row>
    <row r="137" spans="1:1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</row>
    <row r="138" spans="1:1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</row>
    <row r="139" spans="1:1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</row>
    <row r="140" spans="1:1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</row>
    <row r="141" spans="1:1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</row>
    <row r="142" spans="1:1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</row>
    <row r="143" spans="1:1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</row>
    <row r="144" spans="1:1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</row>
    <row r="145" spans="1:1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</row>
    <row r="146" spans="1:1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</row>
    <row r="147" spans="1:1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</row>
    <row r="148" spans="1:1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</row>
    <row r="149" spans="1:1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</row>
    <row r="150" spans="1:1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</row>
    <row r="151" spans="1:1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</row>
    <row r="152" spans="1:1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</row>
    <row r="153" spans="1:1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</row>
    <row r="154" spans="1:15">
      <c r="A154" s="60"/>
      <c r="B154" s="61" t="s">
        <v>50</v>
      </c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</row>
    <row r="155" spans="1:1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</row>
    <row r="156" spans="1:1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</row>
    <row r="157" spans="1:1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</row>
    <row r="158" spans="1:1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</row>
    <row r="159" spans="1:15">
      <c r="A159" s="60"/>
      <c r="B159" s="60" t="str">
        <f>B129</f>
        <v>Km</v>
      </c>
      <c r="C159" s="62">
        <f>D43</f>
        <v>9.9993918307242538E-2</v>
      </c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</row>
    <row r="160" spans="1:15">
      <c r="A160" s="60"/>
      <c r="B160" s="60" t="str">
        <f t="shared" ref="B160:B161" si="10">B130</f>
        <v>Vmax</v>
      </c>
      <c r="C160" s="62">
        <f>F43</f>
        <v>14.99976674976697</v>
      </c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</row>
    <row r="161" spans="1:15">
      <c r="A161" s="60"/>
      <c r="B161" s="60" t="str">
        <f t="shared" si="10"/>
        <v>Ki</v>
      </c>
      <c r="C161" s="60">
        <f>H43</f>
        <v>1708.8883303268794</v>
      </c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</row>
    <row r="162" spans="1:15">
      <c r="A162" s="60"/>
      <c r="B162" s="69" t="s">
        <v>41</v>
      </c>
      <c r="C162" s="60">
        <f>I43</f>
        <v>0.13000597899992561</v>
      </c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</row>
    <row r="163" spans="1:15">
      <c r="A163" s="60"/>
      <c r="B163" s="60" t="str">
        <f>B132</f>
        <v>RSS</v>
      </c>
      <c r="C163" s="62">
        <f>J43</f>
        <v>6.1373315258937868E-7</v>
      </c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</row>
    <row r="164" spans="1:15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</row>
    <row r="165" spans="1:15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</row>
    <row r="166" spans="1:15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</row>
    <row r="167" spans="1:15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</row>
    <row r="168" spans="1:15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</row>
    <row r="169" spans="1:15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</row>
    <row r="170" spans="1:1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</row>
    <row r="171" spans="1:15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</row>
    <row r="172" spans="1:15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</row>
    <row r="173" spans="1:15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</row>
    <row r="174" spans="1:15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</row>
    <row r="175" spans="1:15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</row>
    <row r="176" spans="1:15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</row>
    <row r="177" spans="1:15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</row>
    <row r="178" spans="1:15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</row>
    <row r="179" spans="1:15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</row>
    <row r="180" spans="1:15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</row>
    <row r="181" spans="1:15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</row>
    <row r="182" spans="1:15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</row>
    <row r="183" spans="1:15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</row>
    <row r="184" spans="1:15">
      <c r="A184" s="77"/>
      <c r="B184" s="79" t="s">
        <v>51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</row>
    <row r="185" spans="1:15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</row>
    <row r="186" spans="1:15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</row>
    <row r="187" spans="1:15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</row>
    <row r="188" spans="1:15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</row>
    <row r="189" spans="1:15">
      <c r="A189" s="77"/>
      <c r="B189" s="77" t="str">
        <f>D39</f>
        <v>Km</v>
      </c>
      <c r="C189" s="80">
        <f>D44</f>
        <v>9.9997642442942153E-2</v>
      </c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</row>
    <row r="190" spans="1:15">
      <c r="A190" s="77"/>
      <c r="B190" s="77" t="str">
        <f>E39</f>
        <v>Km2</v>
      </c>
      <c r="C190" s="80">
        <f>E44</f>
        <v>4.56839268714396E-7</v>
      </c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</row>
    <row r="191" spans="1:15">
      <c r="A191" s="77"/>
      <c r="B191" s="77" t="str">
        <f>F39</f>
        <v>Vmax</v>
      </c>
      <c r="C191" s="80">
        <f>F44</f>
        <v>14.999872254994241</v>
      </c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</row>
    <row r="192" spans="1:15">
      <c r="A192" s="77"/>
      <c r="B192" s="77" t="str">
        <f>G39</f>
        <v>Vmax2</v>
      </c>
      <c r="C192" s="77">
        <f>G44</f>
        <v>0</v>
      </c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</row>
    <row r="193" spans="1:15">
      <c r="A193" s="77"/>
      <c r="B193" s="77" t="str">
        <f>H39</f>
        <v>Ki</v>
      </c>
      <c r="C193" s="77">
        <f>H44</f>
        <v>0.1300015783825838</v>
      </c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</row>
    <row r="194" spans="1:15">
      <c r="A194" s="77"/>
      <c r="B194" s="77" t="str">
        <f>J39</f>
        <v>RSS</v>
      </c>
      <c r="C194" s="80">
        <f>J44</f>
        <v>6.1276445174688103E-8</v>
      </c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</row>
    <row r="195" spans="1:1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</row>
    <row r="196" spans="1:15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</row>
    <row r="197" spans="1:15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</row>
    <row r="198" spans="1:15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</row>
    <row r="199" spans="1:15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</row>
    <row r="200" spans="1:15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</row>
    <row r="201" spans="1:15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</row>
    <row r="202" spans="1:15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</row>
    <row r="203" spans="1:15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</row>
    <row r="204" spans="1:15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</row>
    <row r="205" spans="1:15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</row>
    <row r="206" spans="1:15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</row>
    <row r="207" spans="1:15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</row>
    <row r="208" spans="1:15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</row>
    <row r="209" spans="1:17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</row>
    <row r="210" spans="1:17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</row>
    <row r="211" spans="1:17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</row>
    <row r="212" spans="1:17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</row>
    <row r="213" spans="1:17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</row>
    <row r="214" spans="1:17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</row>
    <row r="215" spans="1:17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</row>
    <row r="216" spans="1:17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</row>
    <row r="217" spans="1:17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</row>
    <row r="218" spans="1:17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</row>
    <row r="219" spans="1:17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</row>
    <row r="220" spans="1:17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</row>
  </sheetData>
  <conditionalFormatting sqref="J40:J46 J6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5:M48 N40:N44 L49:L55 M59:M6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0:K4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01"/>
  <sheetViews>
    <sheetView topLeftCell="U77" zoomScale="90" zoomScaleNormal="90" workbookViewId="0">
      <selection activeCell="V79" sqref="V79"/>
    </sheetView>
  </sheetViews>
  <sheetFormatPr defaultColWidth="11.453125" defaultRowHeight="12.5"/>
  <cols>
    <col min="1" max="16384" width="11.453125" style="28"/>
  </cols>
  <sheetData>
    <row r="1" spans="1:48" ht="18">
      <c r="A1" s="27" t="s">
        <v>58</v>
      </c>
      <c r="F1" s="29"/>
    </row>
    <row r="2" spans="1:48" ht="13">
      <c r="F2" s="29"/>
    </row>
    <row r="3" spans="1:48" ht="13">
      <c r="F3" s="29"/>
      <c r="G3" s="30"/>
      <c r="J3" s="31" t="s">
        <v>59</v>
      </c>
      <c r="K3" s="32"/>
      <c r="L3" s="32"/>
      <c r="M3" s="32"/>
      <c r="N3" s="32"/>
      <c r="Z3" s="49"/>
      <c r="AA3" s="49"/>
      <c r="AB3" s="49"/>
      <c r="AD3" s="31" t="s">
        <v>59</v>
      </c>
      <c r="AE3" s="32"/>
      <c r="AF3" s="32"/>
      <c r="AG3" s="32"/>
      <c r="AH3" s="32"/>
    </row>
    <row r="4" spans="1:48" ht="13">
      <c r="J4" s="33"/>
      <c r="K4" s="34" t="s">
        <v>60</v>
      </c>
      <c r="L4" s="34" t="s">
        <v>61</v>
      </c>
      <c r="M4" s="34" t="s">
        <v>62</v>
      </c>
      <c r="N4" s="34" t="s">
        <v>63</v>
      </c>
      <c r="O4" s="34" t="s">
        <v>64</v>
      </c>
      <c r="P4" s="34" t="s">
        <v>65</v>
      </c>
      <c r="Q4" s="34" t="s">
        <v>66</v>
      </c>
      <c r="R4" s="34" t="s">
        <v>67</v>
      </c>
      <c r="S4" s="34" t="s">
        <v>68</v>
      </c>
      <c r="T4" s="34" t="s">
        <v>69</v>
      </c>
      <c r="U4" s="34" t="s">
        <v>70</v>
      </c>
      <c r="V4" s="34" t="s">
        <v>71</v>
      </c>
      <c r="W4" s="34" t="s">
        <v>72</v>
      </c>
      <c r="X4" s="34" t="s">
        <v>73</v>
      </c>
      <c r="Y4" s="34" t="s">
        <v>74</v>
      </c>
      <c r="Z4" s="48"/>
      <c r="AA4" s="48"/>
      <c r="AB4" s="48"/>
      <c r="AD4" s="33"/>
      <c r="AE4" s="34" t="s">
        <v>60</v>
      </c>
      <c r="AF4" s="34" t="s">
        <v>61</v>
      </c>
      <c r="AG4" s="34" t="s">
        <v>62</v>
      </c>
      <c r="AH4" s="34" t="s">
        <v>63</v>
      </c>
      <c r="AI4" s="34" t="s">
        <v>64</v>
      </c>
      <c r="AJ4" s="34" t="s">
        <v>65</v>
      </c>
      <c r="AK4" s="34" t="s">
        <v>66</v>
      </c>
      <c r="AL4" s="34" t="s">
        <v>67</v>
      </c>
      <c r="AM4" s="34" t="s">
        <v>68</v>
      </c>
      <c r="AN4" s="34" t="s">
        <v>69</v>
      </c>
      <c r="AO4" s="34" t="s">
        <v>70</v>
      </c>
      <c r="AP4" s="34" t="s">
        <v>71</v>
      </c>
      <c r="AQ4" s="34" t="s">
        <v>72</v>
      </c>
      <c r="AR4" s="34" t="s">
        <v>73</v>
      </c>
      <c r="AS4" s="34" t="s">
        <v>74</v>
      </c>
      <c r="AT4" s="48"/>
      <c r="AU4" s="48"/>
      <c r="AV4" s="48"/>
    </row>
    <row r="5" spans="1:48" ht="13">
      <c r="B5" s="35"/>
      <c r="D5" s="36" t="s">
        <v>75</v>
      </c>
      <c r="E5" s="36" t="s">
        <v>76</v>
      </c>
      <c r="J5" s="37" t="s">
        <v>60</v>
      </c>
      <c r="K5" s="33"/>
      <c r="L5" s="33"/>
      <c r="M5" s="33"/>
      <c r="N5" s="33"/>
      <c r="Z5" s="49"/>
      <c r="AA5" s="49"/>
      <c r="AB5" s="49"/>
      <c r="AD5" s="37" t="s">
        <v>60</v>
      </c>
      <c r="AE5" s="33"/>
      <c r="AF5" s="33"/>
      <c r="AG5" s="33"/>
      <c r="AH5" s="33"/>
      <c r="AT5" s="49"/>
      <c r="AU5" s="49"/>
      <c r="AV5" s="49"/>
    </row>
    <row r="6" spans="1:48" ht="13">
      <c r="A6" s="36" t="s">
        <v>77</v>
      </c>
      <c r="B6" s="36"/>
      <c r="C6" s="36" t="s">
        <v>78</v>
      </c>
      <c r="D6" s="36" t="s">
        <v>79</v>
      </c>
      <c r="E6" s="36" t="s">
        <v>80</v>
      </c>
      <c r="J6" s="37" t="s">
        <v>61</v>
      </c>
      <c r="K6" s="33">
        <f>((F29-F33)/(F32-F28))</f>
        <v>6.6666666666666662E-3</v>
      </c>
      <c r="L6" s="33"/>
      <c r="M6" s="33"/>
      <c r="N6" s="33"/>
      <c r="Z6" s="49"/>
      <c r="AA6" s="49"/>
      <c r="AB6" s="49"/>
      <c r="AD6" s="37" t="s">
        <v>61</v>
      </c>
      <c r="AE6" s="33">
        <f>IFERROR(K6,"")</f>
        <v>6.6666666666666662E-3</v>
      </c>
      <c r="AF6" s="33"/>
      <c r="AG6" s="33"/>
      <c r="AH6" s="33"/>
    </row>
    <row r="7" spans="1:48" ht="13">
      <c r="A7" s="38">
        <f>'Raw data and fitting summary'!B6</f>
        <v>1</v>
      </c>
      <c r="B7" s="39"/>
      <c r="C7" s="38">
        <f>'Raw data and fitting summary'!C6</f>
        <v>13.636363636363635</v>
      </c>
      <c r="D7" s="33">
        <f>IFERROR(A7/C7,)</f>
        <v>7.3333333333333348E-2</v>
      </c>
      <c r="E7" s="33">
        <f t="shared" ref="E7:E21" si="0">1/C7</f>
        <v>7.3333333333333348E-2</v>
      </c>
      <c r="J7" s="37" t="s">
        <v>62</v>
      </c>
      <c r="K7" s="33">
        <f>((F29-F37)/(F36-F28))</f>
        <v>6.6666666666666255E-3</v>
      </c>
      <c r="L7" s="33">
        <f>((F33-F37)/(F36-F32))</f>
        <v>6.6666666666665942E-3</v>
      </c>
      <c r="M7" s="33"/>
      <c r="N7" s="33"/>
      <c r="AD7" s="37" t="s">
        <v>62</v>
      </c>
      <c r="AE7" s="33">
        <f t="shared" ref="AE7:AR19" si="1">IFERROR(K7,"")</f>
        <v>6.6666666666666255E-3</v>
      </c>
      <c r="AF7" s="33">
        <f t="shared" si="1"/>
        <v>6.6666666666665942E-3</v>
      </c>
      <c r="AG7" s="33"/>
      <c r="AH7" s="33"/>
    </row>
    <row r="8" spans="1:48" ht="13">
      <c r="A8" s="38">
        <f>'Raw data and fitting summary'!B7</f>
        <v>0.8</v>
      </c>
      <c r="B8" s="39"/>
      <c r="C8" s="38">
        <f>'Raw data and fitting summary'!C7</f>
        <v>13.333333333333332</v>
      </c>
      <c r="D8" s="33">
        <f t="shared" ref="D8:D21" si="2">A8/C8</f>
        <v>6.0000000000000012E-2</v>
      </c>
      <c r="E8" s="33">
        <f t="shared" si="0"/>
        <v>7.5000000000000011E-2</v>
      </c>
      <c r="J8" s="37" t="s">
        <v>63</v>
      </c>
      <c r="K8" s="33">
        <f>((F29-F41)/(F40-F28))</f>
        <v>6.6666666666666506E-3</v>
      </c>
      <c r="L8" s="33">
        <f>((F33-F41)/(F40-F32))</f>
        <v>6.6666666666666454E-3</v>
      </c>
      <c r="M8" s="33">
        <f>((F37-F41)/(F40-F36))</f>
        <v>6.6666666666666862E-3</v>
      </c>
      <c r="N8" s="33"/>
      <c r="AD8" s="37" t="s">
        <v>63</v>
      </c>
      <c r="AE8" s="33">
        <f t="shared" si="1"/>
        <v>6.6666666666666506E-3</v>
      </c>
      <c r="AF8" s="33">
        <f t="shared" si="1"/>
        <v>6.6666666666666454E-3</v>
      </c>
      <c r="AG8" s="33">
        <f t="shared" si="1"/>
        <v>6.6666666666666862E-3</v>
      </c>
      <c r="AH8" s="33"/>
    </row>
    <row r="9" spans="1:48" ht="13">
      <c r="A9" s="38">
        <f>'Raw data and fitting summary'!B8</f>
        <v>0.64000000000000012</v>
      </c>
      <c r="B9" s="39"/>
      <c r="C9" s="38">
        <f>'Raw data and fitting summary'!C8</f>
        <v>12.972972972972974</v>
      </c>
      <c r="D9" s="33">
        <f t="shared" si="2"/>
        <v>4.933333333333334E-2</v>
      </c>
      <c r="E9" s="33">
        <f t="shared" si="0"/>
        <v>7.7083333333333323E-2</v>
      </c>
      <c r="J9" s="37" t="s">
        <v>64</v>
      </c>
      <c r="K9" s="33">
        <f>((F29-F45)/(F44-F28))</f>
        <v>6.666666666666668E-3</v>
      </c>
      <c r="L9" s="33">
        <f>((F33-F45)/(F44-F32))</f>
        <v>6.666666666666668E-3</v>
      </c>
      <c r="M9" s="33">
        <f>((F37-F45)/(F44-F36))</f>
        <v>6.666666666666694E-3</v>
      </c>
      <c r="N9" s="33">
        <f>((F41-F45)/(F44-F40))</f>
        <v>6.6666666666667009E-3</v>
      </c>
      <c r="AD9" s="37" t="s">
        <v>64</v>
      </c>
      <c r="AE9" s="33">
        <f t="shared" si="1"/>
        <v>6.666666666666668E-3</v>
      </c>
      <c r="AF9" s="33">
        <f t="shared" si="1"/>
        <v>6.666666666666668E-3</v>
      </c>
      <c r="AG9" s="33">
        <f t="shared" si="1"/>
        <v>6.666666666666694E-3</v>
      </c>
      <c r="AH9" s="33">
        <f t="shared" si="1"/>
        <v>6.6666666666667009E-3</v>
      </c>
    </row>
    <row r="10" spans="1:48" ht="13">
      <c r="A10" s="38">
        <f>'Raw data and fitting summary'!B9</f>
        <v>0.51200000000000012</v>
      </c>
      <c r="B10" s="39"/>
      <c r="C10" s="38">
        <f>'Raw data and fitting summary'!C9</f>
        <v>12.549019607843137</v>
      </c>
      <c r="D10" s="33">
        <f t="shared" si="2"/>
        <v>4.080000000000001E-2</v>
      </c>
      <c r="E10" s="33">
        <f t="shared" si="0"/>
        <v>7.9687499999999994E-2</v>
      </c>
      <c r="J10" s="37" t="s">
        <v>65</v>
      </c>
      <c r="K10" s="33">
        <f>((F29-F49)/(F48-F28))</f>
        <v>6.6666666666666628E-3</v>
      </c>
      <c r="L10" s="33">
        <f>((F33-F49)/(F48-F32))</f>
        <v>6.6666666666666628E-3</v>
      </c>
      <c r="M10" s="33">
        <f>((F37-F49)/(F48-F36))</f>
        <v>6.6666666666666766E-3</v>
      </c>
      <c r="N10" s="33">
        <f>((F41-F49)/(F48-F40))</f>
        <v>6.6666666666666732E-3</v>
      </c>
      <c r="O10" s="33">
        <f>((F45-F49)/(F48-F44))</f>
        <v>6.6666666666666515E-3</v>
      </c>
      <c r="AD10" s="37" t="s">
        <v>65</v>
      </c>
      <c r="AE10" s="33">
        <f t="shared" si="1"/>
        <v>6.6666666666666628E-3</v>
      </c>
      <c r="AF10" s="33">
        <f t="shared" si="1"/>
        <v>6.6666666666666628E-3</v>
      </c>
      <c r="AG10" s="33">
        <f t="shared" si="1"/>
        <v>6.6666666666666766E-3</v>
      </c>
      <c r="AH10" s="33">
        <f t="shared" si="1"/>
        <v>6.6666666666666732E-3</v>
      </c>
      <c r="AI10" s="33">
        <f t="shared" si="1"/>
        <v>6.6666666666666515E-3</v>
      </c>
    </row>
    <row r="11" spans="1:48" ht="13">
      <c r="A11" s="38">
        <f>'Raw data and fitting summary'!B10</f>
        <v>0.40960000000000013</v>
      </c>
      <c r="B11" s="39"/>
      <c r="C11" s="38">
        <f>'Raw data and fitting summary'!C10</f>
        <v>12.05651491365777</v>
      </c>
      <c r="D11" s="33">
        <f t="shared" si="2"/>
        <v>3.3973333333333348E-2</v>
      </c>
      <c r="E11" s="33">
        <f t="shared" si="0"/>
        <v>8.2942708333333337E-2</v>
      </c>
      <c r="J11" s="37" t="s">
        <v>66</v>
      </c>
      <c r="K11" s="33">
        <f>((F29-F53)/(F52-F28))</f>
        <v>6.6666666666666706E-3</v>
      </c>
      <c r="L11" s="33">
        <f>((F33-F53)/(F52-F32))</f>
        <v>6.6666666666666706E-3</v>
      </c>
      <c r="M11" s="33">
        <f>((F37-F53)/(F52-F36))</f>
        <v>6.666666666666681E-3</v>
      </c>
      <c r="N11" s="33">
        <f>((F41-F53)/(F52-F40))</f>
        <v>6.6666666666666801E-3</v>
      </c>
      <c r="O11" s="33">
        <f>((F45-F53)/(F52-F44))</f>
        <v>6.6666666666666732E-3</v>
      </c>
      <c r="P11" s="33">
        <f>((F49-F53)/(F52-F48))</f>
        <v>6.6666666666666905E-3</v>
      </c>
      <c r="AD11" s="37" t="s">
        <v>66</v>
      </c>
      <c r="AE11" s="33">
        <f t="shared" si="1"/>
        <v>6.6666666666666706E-3</v>
      </c>
      <c r="AF11" s="33">
        <f t="shared" si="1"/>
        <v>6.6666666666666706E-3</v>
      </c>
      <c r="AG11" s="33">
        <f t="shared" si="1"/>
        <v>6.666666666666681E-3</v>
      </c>
      <c r="AH11" s="33">
        <f t="shared" si="1"/>
        <v>6.6666666666666801E-3</v>
      </c>
      <c r="AI11" s="33">
        <f t="shared" si="1"/>
        <v>6.6666666666666732E-3</v>
      </c>
      <c r="AJ11" s="33">
        <f t="shared" si="1"/>
        <v>6.6666666666666905E-3</v>
      </c>
    </row>
    <row r="12" spans="1:48" ht="13">
      <c r="A12" s="38">
        <f>'Raw data and fitting summary'!B11</f>
        <v>0.32768000000000014</v>
      </c>
      <c r="B12" s="39"/>
      <c r="C12" s="38">
        <f>'Raw data and fitting summary'!C11</f>
        <v>11.49270482603816</v>
      </c>
      <c r="D12" s="33">
        <f t="shared" si="2"/>
        <v>2.851200000000001E-2</v>
      </c>
      <c r="E12" s="33">
        <f t="shared" si="0"/>
        <v>8.7011718749999994E-2</v>
      </c>
      <c r="J12" s="37" t="s">
        <v>67</v>
      </c>
      <c r="K12" s="33">
        <f>((F29-F57)/(F56-F28))</f>
        <v>6.666666666666661E-3</v>
      </c>
      <c r="L12" s="33">
        <f>((F33-F57)/(F56-F32))</f>
        <v>6.6666666666666602E-3</v>
      </c>
      <c r="M12" s="33">
        <f>((F37-F57)/(F56-F36))</f>
        <v>6.6666666666666671E-3</v>
      </c>
      <c r="N12" s="33">
        <f>((F41-F57)/(F56-F40))</f>
        <v>6.6666666666666636E-3</v>
      </c>
      <c r="O12" s="33">
        <f>((F45-F57)/(F56-F44))</f>
        <v>6.6666666666666567E-3</v>
      </c>
      <c r="P12" s="33">
        <f>((F49-F57)/(F56-F48))</f>
        <v>6.6666666666666584E-3</v>
      </c>
      <c r="Q12" s="33">
        <f>((F53-F57)/(F56-F52))</f>
        <v>6.6666666666666333E-3</v>
      </c>
      <c r="AD12" s="37" t="s">
        <v>67</v>
      </c>
      <c r="AE12" s="33">
        <f t="shared" si="1"/>
        <v>6.666666666666661E-3</v>
      </c>
      <c r="AF12" s="33">
        <f t="shared" si="1"/>
        <v>6.6666666666666602E-3</v>
      </c>
      <c r="AG12" s="33">
        <f t="shared" si="1"/>
        <v>6.6666666666666671E-3</v>
      </c>
      <c r="AH12" s="33">
        <f t="shared" si="1"/>
        <v>6.6666666666666636E-3</v>
      </c>
      <c r="AI12" s="33">
        <f t="shared" si="1"/>
        <v>6.6666666666666567E-3</v>
      </c>
      <c r="AJ12" s="33">
        <f t="shared" si="1"/>
        <v>6.6666666666666584E-3</v>
      </c>
      <c r="AK12" s="33">
        <f t="shared" si="1"/>
        <v>6.6666666666666333E-3</v>
      </c>
    </row>
    <row r="13" spans="1:48" ht="13">
      <c r="A13" s="38">
        <f>'Raw data and fitting summary'!B12</f>
        <v>0.2621440000000001</v>
      </c>
      <c r="B13" s="39"/>
      <c r="C13" s="38">
        <f>'Raw data and fitting summary'!C12</f>
        <v>10.858001237076964</v>
      </c>
      <c r="D13" s="33">
        <f t="shared" si="2"/>
        <v>2.4142933333333342E-2</v>
      </c>
      <c r="E13" s="33">
        <f t="shared" si="0"/>
        <v>9.2097981770833337E-2</v>
      </c>
      <c r="J13" s="37" t="s">
        <v>68</v>
      </c>
      <c r="K13" s="33">
        <f>((F29-F61)/(F60-F28))</f>
        <v>6.6666666666666688E-3</v>
      </c>
      <c r="L13" s="33">
        <f>((F33-F61)/(F60-F32))</f>
        <v>6.6666666666666697E-3</v>
      </c>
      <c r="M13" s="33">
        <f>((F37-F61)/(F60-F36))</f>
        <v>6.6666666666666749E-3</v>
      </c>
      <c r="N13" s="33">
        <f>((F41-F61)/(F60-F40))</f>
        <v>6.6666666666666732E-3</v>
      </c>
      <c r="O13" s="33">
        <f>((F45-F61)/(F60-F44))</f>
        <v>6.6666666666666697E-3</v>
      </c>
      <c r="P13" s="33">
        <f>((F49-F61)/(F60-F48))</f>
        <v>6.6666666666666732E-3</v>
      </c>
      <c r="Q13" s="33">
        <f>((F53-F61)/(F60-F52))</f>
        <v>6.6666666666666671E-3</v>
      </c>
      <c r="R13" s="33">
        <f>((F57-F61)/(F60-F56))</f>
        <v>6.666666666666694E-3</v>
      </c>
      <c r="AD13" s="37" t="s">
        <v>68</v>
      </c>
      <c r="AE13" s="33">
        <f t="shared" si="1"/>
        <v>6.6666666666666688E-3</v>
      </c>
      <c r="AF13" s="33">
        <f t="shared" si="1"/>
        <v>6.6666666666666697E-3</v>
      </c>
      <c r="AG13" s="33">
        <f t="shared" si="1"/>
        <v>6.6666666666666749E-3</v>
      </c>
      <c r="AH13" s="33">
        <f t="shared" si="1"/>
        <v>6.6666666666666732E-3</v>
      </c>
      <c r="AI13" s="33">
        <f t="shared" si="1"/>
        <v>6.6666666666666697E-3</v>
      </c>
      <c r="AJ13" s="33">
        <f t="shared" si="1"/>
        <v>6.6666666666666732E-3</v>
      </c>
      <c r="AK13" s="33">
        <f t="shared" si="1"/>
        <v>6.6666666666666671E-3</v>
      </c>
      <c r="AL13" s="33">
        <f t="shared" si="1"/>
        <v>6.666666666666694E-3</v>
      </c>
    </row>
    <row r="14" spans="1:48" ht="13">
      <c r="A14" s="38">
        <f>'Raw data and fitting summary'!B13</f>
        <v>0.2097152000000001</v>
      </c>
      <c r="B14" s="39"/>
      <c r="C14" s="38">
        <f>'Raw data and fitting summary'!C13</f>
        <v>10.156840865414422</v>
      </c>
      <c r="D14" s="33">
        <f t="shared" si="2"/>
        <v>2.0647680000000005E-2</v>
      </c>
      <c r="E14" s="33">
        <f t="shared" si="0"/>
        <v>9.8455810546874981E-2</v>
      </c>
      <c r="J14" s="37" t="s">
        <v>69</v>
      </c>
      <c r="K14" s="33">
        <f>((F29-F65)/(F64-F28))</f>
        <v>6.6666666666666654E-3</v>
      </c>
      <c r="L14" s="33">
        <f>((F33-F65)/(F64-F32))</f>
        <v>6.6666666666666654E-3</v>
      </c>
      <c r="M14" s="33">
        <f>((F37-F65)/(F64-F36))</f>
        <v>6.6666666666666688E-3</v>
      </c>
      <c r="N14" s="33">
        <f>((F41-F65)/(F64-F40))</f>
        <v>6.6666666666666671E-3</v>
      </c>
      <c r="O14" s="33">
        <f>((F45-F65)/(F64-F44))</f>
        <v>6.6666666666666645E-3</v>
      </c>
      <c r="P14" s="33">
        <f>((F49-F65)/(F64-F48))</f>
        <v>6.6666666666666662E-3</v>
      </c>
      <c r="Q14" s="33">
        <f>((F53-F65)/(F64-F52))</f>
        <v>6.666666666666661E-3</v>
      </c>
      <c r="R14" s="33">
        <f>((F57-F65)/(F64-F56))</f>
        <v>6.6666666666666714E-3</v>
      </c>
      <c r="S14" s="33">
        <f>((F61-F65)/(F64-F60))</f>
        <v>6.6666666666666523E-3</v>
      </c>
      <c r="AD14" s="37" t="s">
        <v>69</v>
      </c>
      <c r="AE14" s="33">
        <f t="shared" si="1"/>
        <v>6.6666666666666654E-3</v>
      </c>
      <c r="AF14" s="33">
        <f t="shared" si="1"/>
        <v>6.6666666666666654E-3</v>
      </c>
      <c r="AG14" s="33">
        <f t="shared" si="1"/>
        <v>6.6666666666666688E-3</v>
      </c>
      <c r="AH14" s="33">
        <f t="shared" si="1"/>
        <v>6.6666666666666671E-3</v>
      </c>
      <c r="AI14" s="33">
        <f t="shared" si="1"/>
        <v>6.6666666666666645E-3</v>
      </c>
      <c r="AJ14" s="33">
        <f t="shared" si="1"/>
        <v>6.6666666666666662E-3</v>
      </c>
      <c r="AK14" s="33">
        <f t="shared" si="1"/>
        <v>6.666666666666661E-3</v>
      </c>
      <c r="AL14" s="33">
        <f t="shared" si="1"/>
        <v>6.6666666666666714E-3</v>
      </c>
      <c r="AM14" s="33">
        <f t="shared" si="1"/>
        <v>6.6666666666666523E-3</v>
      </c>
    </row>
    <row r="15" spans="1:48" ht="13">
      <c r="A15" s="38">
        <f>'Raw data and fitting summary'!B14</f>
        <v>0.16777216000000009</v>
      </c>
      <c r="B15" s="39"/>
      <c r="C15" s="38">
        <f>'Raw data and fitting summary'!C14</f>
        <v>9.3982227278593875</v>
      </c>
      <c r="D15" s="33">
        <f t="shared" si="2"/>
        <v>1.7851477333333341E-2</v>
      </c>
      <c r="E15" s="33">
        <f t="shared" si="0"/>
        <v>0.10640309651692707</v>
      </c>
      <c r="J15" s="37" t="s">
        <v>70</v>
      </c>
      <c r="K15" s="33">
        <f>((F29-F69)/(F68-F28))</f>
        <v>6.6666666666666645E-3</v>
      </c>
      <c r="L15" s="33">
        <f>((F33-F69)/(F68-F32))</f>
        <v>6.6666666666666654E-3</v>
      </c>
      <c r="M15" s="33">
        <f>((F37-F69)/(F68-F36))</f>
        <v>6.666666666666668E-3</v>
      </c>
      <c r="N15" s="33">
        <f>((F41-F69)/(F68-F40))</f>
        <v>6.6666666666666662E-3</v>
      </c>
      <c r="O15" s="33">
        <f>((F45-F69)/(F68-F44))</f>
        <v>6.6666666666666645E-3</v>
      </c>
      <c r="P15" s="33">
        <f>((F49-F69)/(F68-F48))</f>
        <v>6.6666666666666654E-3</v>
      </c>
      <c r="Q15" s="33">
        <f>((F53-F69)/(F68-F52))</f>
        <v>6.6666666666666619E-3</v>
      </c>
      <c r="R15" s="33">
        <f>((F57-F69)/(F68-F56))</f>
        <v>6.666666666666668E-3</v>
      </c>
      <c r="S15" s="33">
        <f>((F61-F69)/(F68-F60))</f>
        <v>6.6666666666666593E-3</v>
      </c>
      <c r="T15" s="33">
        <f>((F65-F69)/(F68-F64))</f>
        <v>6.6666666666666645E-3</v>
      </c>
      <c r="AD15" s="37" t="s">
        <v>70</v>
      </c>
      <c r="AE15" s="33">
        <f t="shared" si="1"/>
        <v>6.6666666666666645E-3</v>
      </c>
      <c r="AF15" s="33">
        <f t="shared" si="1"/>
        <v>6.6666666666666654E-3</v>
      </c>
      <c r="AG15" s="33">
        <f t="shared" si="1"/>
        <v>6.666666666666668E-3</v>
      </c>
      <c r="AH15" s="33">
        <f t="shared" si="1"/>
        <v>6.6666666666666662E-3</v>
      </c>
      <c r="AI15" s="33">
        <f t="shared" si="1"/>
        <v>6.6666666666666645E-3</v>
      </c>
      <c r="AJ15" s="33">
        <f t="shared" si="1"/>
        <v>6.6666666666666654E-3</v>
      </c>
      <c r="AK15" s="33">
        <f t="shared" si="1"/>
        <v>6.6666666666666619E-3</v>
      </c>
      <c r="AL15" s="33">
        <f t="shared" si="1"/>
        <v>6.666666666666668E-3</v>
      </c>
      <c r="AM15" s="33">
        <f t="shared" si="1"/>
        <v>6.6666666666666593E-3</v>
      </c>
      <c r="AN15" s="33">
        <f t="shared" si="1"/>
        <v>6.6666666666666645E-3</v>
      </c>
    </row>
    <row r="16" spans="1:48" ht="13">
      <c r="A16" s="38">
        <f>'Raw data and fitting summary'!B15</f>
        <v>0.13421772800000006</v>
      </c>
      <c r="B16" s="39"/>
      <c r="C16" s="38">
        <f>'Raw data and fitting summary'!C15</f>
        <v>8.595702542208933</v>
      </c>
      <c r="D16" s="33">
        <f t="shared" si="2"/>
        <v>1.5614515200000005E-2</v>
      </c>
      <c r="E16" s="33">
        <f t="shared" si="0"/>
        <v>0.11633720397949217</v>
      </c>
      <c r="J16" s="37" t="s">
        <v>71</v>
      </c>
      <c r="K16" s="33">
        <f>((F29-F73)/(F72-F28))</f>
        <v>6.666666666666668E-3</v>
      </c>
      <c r="L16" s="33">
        <f>((F33-F73)/(F72-F32))</f>
        <v>6.6666666666666688E-3</v>
      </c>
      <c r="M16" s="33">
        <f>((F37-F73)/(F72-F36))</f>
        <v>6.6666666666666706E-3</v>
      </c>
      <c r="N16" s="33">
        <f>((F41-F73)/(F72-F40))</f>
        <v>6.6666666666666706E-3</v>
      </c>
      <c r="O16" s="33">
        <f>((F45-F73)/(F72-F44))</f>
        <v>6.666666666666668E-3</v>
      </c>
      <c r="P16" s="33">
        <f>((F49-F73)/(F72-F48))</f>
        <v>6.6666666666666697E-3</v>
      </c>
      <c r="Q16" s="33">
        <f>((F53-F73)/(F72-F52))</f>
        <v>6.6666666666666671E-3</v>
      </c>
      <c r="R16" s="33">
        <f>((F57-F73)/(F72-F56))</f>
        <v>6.6666666666666723E-3</v>
      </c>
      <c r="S16" s="33">
        <f>((F61-F73)/(F72-F60))</f>
        <v>6.6666666666666671E-3</v>
      </c>
      <c r="T16" s="33">
        <f>((F65-F73)/(F72-F64))</f>
        <v>6.6666666666666732E-3</v>
      </c>
      <c r="U16" s="33">
        <f>((F69-F73)/(F72-F68))</f>
        <v>6.6666666666666801E-3</v>
      </c>
      <c r="AD16" s="37" t="s">
        <v>71</v>
      </c>
      <c r="AE16" s="33">
        <f t="shared" si="1"/>
        <v>6.666666666666668E-3</v>
      </c>
      <c r="AF16" s="33">
        <f t="shared" si="1"/>
        <v>6.6666666666666688E-3</v>
      </c>
      <c r="AG16" s="33">
        <f t="shared" si="1"/>
        <v>6.6666666666666706E-3</v>
      </c>
      <c r="AH16" s="33">
        <f t="shared" si="1"/>
        <v>6.6666666666666706E-3</v>
      </c>
      <c r="AI16" s="33">
        <f t="shared" si="1"/>
        <v>6.666666666666668E-3</v>
      </c>
      <c r="AJ16" s="33">
        <f t="shared" si="1"/>
        <v>6.6666666666666697E-3</v>
      </c>
      <c r="AK16" s="33">
        <f t="shared" si="1"/>
        <v>6.6666666666666671E-3</v>
      </c>
      <c r="AL16" s="33">
        <f t="shared" si="1"/>
        <v>6.6666666666666723E-3</v>
      </c>
      <c r="AM16" s="33">
        <f t="shared" si="1"/>
        <v>6.6666666666666671E-3</v>
      </c>
      <c r="AN16" s="33">
        <f t="shared" si="1"/>
        <v>6.6666666666666732E-3</v>
      </c>
      <c r="AO16" s="33">
        <f t="shared" si="1"/>
        <v>6.6666666666666801E-3</v>
      </c>
    </row>
    <row r="17" spans="1:48" ht="13">
      <c r="A17" s="38">
        <f>'Raw data and fitting summary'!B16</f>
        <v>0.10737418240000006</v>
      </c>
      <c r="B17" s="39"/>
      <c r="C17" s="38">
        <f>'Raw data and fitting summary'!C16</f>
        <v>7.7666984258113727</v>
      </c>
      <c r="D17" s="33">
        <f t="shared" si="2"/>
        <v>1.3824945493333338E-2</v>
      </c>
      <c r="E17" s="33">
        <f t="shared" si="0"/>
        <v>0.12875483830769854</v>
      </c>
      <c r="J17" s="37" t="s">
        <v>72</v>
      </c>
      <c r="K17" s="33">
        <f>((F29-F77)/(F76-F28))</f>
        <v>6.6666666666666645E-3</v>
      </c>
      <c r="L17" s="33">
        <f>((F33-F77)/(F76-F32))</f>
        <v>6.6666666666666645E-3</v>
      </c>
      <c r="M17" s="33">
        <f>((F37-F77)/(F76-F36))</f>
        <v>6.6666666666666662E-3</v>
      </c>
      <c r="N17" s="33">
        <f>((F41-F77)/(F76-F40))</f>
        <v>6.6666666666666662E-3</v>
      </c>
      <c r="O17" s="33">
        <f>((F45-F77)/(F76-F44))</f>
        <v>6.6666666666666636E-3</v>
      </c>
      <c r="P17" s="33">
        <f>((F49-F77)/(F76-F48))</f>
        <v>6.6666666666666645E-3</v>
      </c>
      <c r="Q17" s="33">
        <f>((F53-F77)/(F76-F52))</f>
        <v>6.6666666666666628E-3</v>
      </c>
      <c r="R17" s="33">
        <f>((F57-F77)/(F76-F56))</f>
        <v>6.6666666666666654E-3</v>
      </c>
      <c r="S17" s="33">
        <f>((F61-F77)/(F76-F60))</f>
        <v>6.6666666666666619E-3</v>
      </c>
      <c r="T17" s="33">
        <f>((F65-F77)/(F76-F64))</f>
        <v>6.6666666666666636E-3</v>
      </c>
      <c r="U17" s="33">
        <f>((F69-F77)/(F76-F68))</f>
        <v>6.6666666666666636E-3</v>
      </c>
      <c r="V17" s="33">
        <f>((F73-F77)/(F76-F72))</f>
        <v>6.6666666666666506E-3</v>
      </c>
      <c r="AD17" s="37" t="s">
        <v>72</v>
      </c>
      <c r="AE17" s="33">
        <f t="shared" si="1"/>
        <v>6.6666666666666645E-3</v>
      </c>
      <c r="AF17" s="33">
        <f t="shared" si="1"/>
        <v>6.6666666666666645E-3</v>
      </c>
      <c r="AG17" s="33">
        <f t="shared" si="1"/>
        <v>6.6666666666666662E-3</v>
      </c>
      <c r="AH17" s="33">
        <f t="shared" si="1"/>
        <v>6.6666666666666662E-3</v>
      </c>
      <c r="AI17" s="33">
        <f t="shared" si="1"/>
        <v>6.6666666666666636E-3</v>
      </c>
      <c r="AJ17" s="33">
        <f t="shared" si="1"/>
        <v>6.6666666666666645E-3</v>
      </c>
      <c r="AK17" s="33">
        <f t="shared" si="1"/>
        <v>6.6666666666666628E-3</v>
      </c>
      <c r="AL17" s="33">
        <f t="shared" si="1"/>
        <v>6.6666666666666654E-3</v>
      </c>
      <c r="AM17" s="33">
        <f t="shared" si="1"/>
        <v>6.6666666666666619E-3</v>
      </c>
      <c r="AN17" s="33">
        <f t="shared" si="1"/>
        <v>6.6666666666666636E-3</v>
      </c>
      <c r="AO17" s="33">
        <f t="shared" si="1"/>
        <v>6.6666666666666636E-3</v>
      </c>
      <c r="AP17" s="33">
        <f t="shared" si="1"/>
        <v>6.6666666666666506E-3</v>
      </c>
    </row>
    <row r="18" spans="1:48" ht="13">
      <c r="A18" s="38">
        <f>'Raw data and fitting summary'!B17</f>
        <v>8.589934592000005E-2</v>
      </c>
      <c r="B18" s="39"/>
      <c r="C18" s="38">
        <f>'Raw data and fitting summary'!C17</f>
        <v>6.9311173873333018</v>
      </c>
      <c r="D18" s="33">
        <f t="shared" si="2"/>
        <v>1.2393289728000006E-2</v>
      </c>
      <c r="E18" s="33">
        <f t="shared" si="0"/>
        <v>0.14427688121795654</v>
      </c>
      <c r="J18" s="37" t="s">
        <v>73</v>
      </c>
      <c r="K18" s="33">
        <f>((F29-F81)/(F80-F28))</f>
        <v>6.6666666666666662E-3</v>
      </c>
      <c r="L18" s="33">
        <f>((F33-F81)/(F80-F32))</f>
        <v>6.6666666666666662E-3</v>
      </c>
      <c r="M18" s="33">
        <f>((F37-F81)/(F80-F36))</f>
        <v>6.666666666666668E-3</v>
      </c>
      <c r="N18" s="33">
        <f>((F41-F81)/(F80-F40))</f>
        <v>6.666666666666668E-3</v>
      </c>
      <c r="O18" s="33">
        <f>((F45-F81)/(F80-F44))</f>
        <v>6.6666666666666662E-3</v>
      </c>
      <c r="P18" s="33">
        <f>((F49-F81)/(F80-F48))</f>
        <v>6.6666666666666671E-3</v>
      </c>
      <c r="Q18" s="33">
        <f>((F53-F81)/(F80-F52))</f>
        <v>6.6666666666666654E-3</v>
      </c>
      <c r="R18" s="33">
        <f>((F57-F81)/(F80-F56))</f>
        <v>6.666666666666668E-3</v>
      </c>
      <c r="S18" s="33">
        <f>((F61-F81)/(F80-F60))</f>
        <v>6.6666666666666654E-3</v>
      </c>
      <c r="T18" s="33">
        <f>((F65-F81)/(F80-F64))</f>
        <v>6.6666666666666671E-3</v>
      </c>
      <c r="U18" s="33">
        <f>((F69-F81)/(F80-F68))</f>
        <v>6.666666666666668E-3</v>
      </c>
      <c r="V18" s="33">
        <f>((F73-F81)/(F80-F72))</f>
        <v>6.6666666666666636E-3</v>
      </c>
      <c r="W18" s="33">
        <f>((F77-F81)/(F80-F76))</f>
        <v>6.666666666666674E-3</v>
      </c>
      <c r="AD18" s="37" t="s">
        <v>73</v>
      </c>
      <c r="AE18" s="33">
        <f t="shared" si="1"/>
        <v>6.6666666666666662E-3</v>
      </c>
      <c r="AF18" s="33">
        <f t="shared" si="1"/>
        <v>6.6666666666666662E-3</v>
      </c>
      <c r="AG18" s="33">
        <f t="shared" si="1"/>
        <v>6.666666666666668E-3</v>
      </c>
      <c r="AH18" s="33">
        <f t="shared" si="1"/>
        <v>6.666666666666668E-3</v>
      </c>
      <c r="AI18" s="33">
        <f t="shared" si="1"/>
        <v>6.6666666666666662E-3</v>
      </c>
      <c r="AJ18" s="33">
        <f t="shared" si="1"/>
        <v>6.6666666666666671E-3</v>
      </c>
      <c r="AK18" s="33">
        <f t="shared" si="1"/>
        <v>6.6666666666666654E-3</v>
      </c>
      <c r="AL18" s="33">
        <f t="shared" si="1"/>
        <v>6.666666666666668E-3</v>
      </c>
      <c r="AM18" s="33">
        <f t="shared" si="1"/>
        <v>6.6666666666666654E-3</v>
      </c>
      <c r="AN18" s="33">
        <f t="shared" si="1"/>
        <v>6.6666666666666671E-3</v>
      </c>
      <c r="AO18" s="33">
        <f t="shared" si="1"/>
        <v>6.666666666666668E-3</v>
      </c>
      <c r="AP18" s="33">
        <f t="shared" si="1"/>
        <v>6.6666666666666636E-3</v>
      </c>
      <c r="AQ18" s="33">
        <f t="shared" si="1"/>
        <v>6.666666666666674E-3</v>
      </c>
    </row>
    <row r="19" spans="1:48" ht="13">
      <c r="A19" s="38">
        <f>'Raw data and fitting summary'!B18</f>
        <v>6.871947673600004E-2</v>
      </c>
      <c r="B19" s="39"/>
      <c r="C19" s="38">
        <f>'Raw data and fitting summary'!C18</f>
        <v>6.1095030104491679</v>
      </c>
      <c r="D19" s="33">
        <f t="shared" si="2"/>
        <v>1.1247965115733337E-2</v>
      </c>
      <c r="E19" s="33">
        <f t="shared" si="0"/>
        <v>0.16367943485577896</v>
      </c>
      <c r="J19" s="37" t="s">
        <v>74</v>
      </c>
      <c r="K19" s="33">
        <f>((F29-F85)/(F84-F28))</f>
        <v>6.6666666666666662E-3</v>
      </c>
      <c r="L19" s="33">
        <f>((F33-F85)/(F84-F32))</f>
        <v>6.6666666666666654E-3</v>
      </c>
      <c r="M19" s="33">
        <f>((F37-F85)/(F84-F36))</f>
        <v>6.6666666666666671E-3</v>
      </c>
      <c r="N19" s="33">
        <f>((F41-F85)/(F84-F40))</f>
        <v>6.6666666666666662E-3</v>
      </c>
      <c r="O19" s="33">
        <f>((F45-F85)/(F84-F44))</f>
        <v>6.6666666666666645E-3</v>
      </c>
      <c r="P19" s="33">
        <f>((F49-F85)/(F84-F48))</f>
        <v>6.6666666666666645E-3</v>
      </c>
      <c r="Q19" s="33">
        <f>((F53-F85)/(F84-F52))</f>
        <v>6.6666666666666645E-3</v>
      </c>
      <c r="R19" s="33">
        <f>((F57-F85)/(F84-F56))</f>
        <v>6.6666666666666654E-3</v>
      </c>
      <c r="S19" s="33">
        <f>((F61-F85)/(F84-F60))</f>
        <v>6.6666666666666645E-3</v>
      </c>
      <c r="T19" s="33">
        <f>((F65-F85)/(F84-F64))</f>
        <v>6.6666666666666654E-3</v>
      </c>
      <c r="U19" s="33">
        <f>((F69-F85)/(F84-F68))</f>
        <v>6.6666666666666654E-3</v>
      </c>
      <c r="V19" s="33">
        <f>((F73-F85)/(F84-F72))</f>
        <v>6.6666666666666628E-3</v>
      </c>
      <c r="W19" s="33">
        <f>((F77-F85)/(F84-F76))</f>
        <v>6.6666666666666662E-3</v>
      </c>
      <c r="X19" s="33">
        <f>((F81-F85)/(F84-F80))</f>
        <v>6.666666666666661E-3</v>
      </c>
      <c r="AD19" s="37" t="s">
        <v>74</v>
      </c>
      <c r="AE19" s="33">
        <f t="shared" si="1"/>
        <v>6.6666666666666662E-3</v>
      </c>
      <c r="AF19" s="33">
        <f t="shared" si="1"/>
        <v>6.6666666666666654E-3</v>
      </c>
      <c r="AG19" s="33">
        <f t="shared" si="1"/>
        <v>6.6666666666666671E-3</v>
      </c>
      <c r="AH19" s="33">
        <f t="shared" si="1"/>
        <v>6.6666666666666662E-3</v>
      </c>
      <c r="AI19" s="33">
        <f t="shared" si="1"/>
        <v>6.6666666666666645E-3</v>
      </c>
      <c r="AJ19" s="33">
        <f t="shared" si="1"/>
        <v>6.6666666666666645E-3</v>
      </c>
      <c r="AK19" s="33">
        <f t="shared" si="1"/>
        <v>6.6666666666666645E-3</v>
      </c>
      <c r="AL19" s="33">
        <f t="shared" si="1"/>
        <v>6.6666666666666654E-3</v>
      </c>
      <c r="AM19" s="33">
        <f t="shared" si="1"/>
        <v>6.6666666666666645E-3</v>
      </c>
      <c r="AN19" s="33">
        <f t="shared" si="1"/>
        <v>6.6666666666666654E-3</v>
      </c>
      <c r="AO19" s="33">
        <f t="shared" si="1"/>
        <v>6.6666666666666654E-3</v>
      </c>
      <c r="AP19" s="33">
        <f t="shared" si="1"/>
        <v>6.6666666666666628E-3</v>
      </c>
      <c r="AQ19" s="33">
        <f t="shared" si="1"/>
        <v>6.6666666666666662E-3</v>
      </c>
      <c r="AR19" s="33">
        <f t="shared" si="1"/>
        <v>6.666666666666661E-3</v>
      </c>
    </row>
    <row r="20" spans="1:48" ht="13">
      <c r="A20" s="38">
        <f>'Raw data and fitting summary'!B19</f>
        <v>5.4975581388800036E-2</v>
      </c>
      <c r="B20" s="39"/>
      <c r="C20" s="38">
        <f>'Raw data and fitting summary'!C19</f>
        <v>5.321055829841824</v>
      </c>
      <c r="D20" s="33">
        <f t="shared" si="2"/>
        <v>1.0331705425920002E-2</v>
      </c>
      <c r="E20" s="33">
        <f t="shared" si="0"/>
        <v>0.18793262690305704</v>
      </c>
      <c r="J20" s="48"/>
      <c r="K20" s="50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AD20" s="48"/>
      <c r="AE20" s="50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</row>
    <row r="21" spans="1:48" ht="13">
      <c r="A21" s="38">
        <f>'Raw data and fitting summary'!B20</f>
        <v>4.3980465111040035E-2</v>
      </c>
      <c r="B21" s="39"/>
      <c r="C21" s="38">
        <f>'Raw data and fitting summary'!C20</f>
        <v>4.5819200275316794</v>
      </c>
      <c r="D21" s="33">
        <f t="shared" si="2"/>
        <v>9.5986976740693349E-3</v>
      </c>
      <c r="E21" s="33">
        <f t="shared" si="0"/>
        <v>0.21824911696215457</v>
      </c>
      <c r="J21" s="48"/>
      <c r="K21" s="50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D21" s="48"/>
      <c r="AE21" s="50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</row>
    <row r="22" spans="1:48" ht="13">
      <c r="A22" s="38"/>
      <c r="B22" s="39"/>
      <c r="C22" s="38"/>
      <c r="D22" s="33"/>
      <c r="E22" s="33"/>
      <c r="J22" s="48"/>
      <c r="K22" s="50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D22" s="48"/>
      <c r="AE22" s="50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</row>
    <row r="23" spans="1:48" ht="13">
      <c r="A23" s="38"/>
      <c r="B23" s="39"/>
      <c r="C23" s="38"/>
      <c r="D23" s="33"/>
      <c r="E23" s="33"/>
      <c r="J23" s="48"/>
      <c r="K23" s="50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D23" s="48"/>
      <c r="AE23" s="50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</row>
    <row r="24" spans="1:48">
      <c r="A24" s="38"/>
      <c r="B24" s="39"/>
      <c r="C24" s="38"/>
      <c r="D24" s="33"/>
      <c r="E24" s="33"/>
      <c r="AD24" s="49"/>
      <c r="AE24" s="49"/>
    </row>
    <row r="25" spans="1:48" ht="15">
      <c r="A25" s="38"/>
      <c r="B25" s="39"/>
      <c r="C25" s="38"/>
      <c r="D25" s="33"/>
      <c r="E25" s="33"/>
      <c r="J25" s="32"/>
      <c r="K25" s="40"/>
      <c r="L25" s="32"/>
      <c r="N25" s="40"/>
      <c r="O25" s="41"/>
      <c r="AE25" s="40" t="s">
        <v>81</v>
      </c>
      <c r="AF25" s="32">
        <f>MEDIAN(AE6:AV23)</f>
        <v>6.6666666666666662E-3</v>
      </c>
      <c r="AH25" s="40" t="s">
        <v>82</v>
      </c>
      <c r="AI25" s="41">
        <f>AF25*AF51</f>
        <v>9.9999999999999964E-2</v>
      </c>
    </row>
    <row r="26" spans="1:48" ht="13">
      <c r="J26" s="32"/>
      <c r="K26" s="42"/>
      <c r="L26" s="32"/>
      <c r="AE26" s="42" t="s">
        <v>83</v>
      </c>
      <c r="AF26" s="32">
        <f>STDEV(AE6:AO15)</f>
        <v>1.6543997283564022E-17</v>
      </c>
    </row>
    <row r="27" spans="1:48" ht="13">
      <c r="A27" s="43" t="s">
        <v>60</v>
      </c>
      <c r="B27" s="36" t="s">
        <v>84</v>
      </c>
      <c r="C27" s="36" t="s">
        <v>85</v>
      </c>
    </row>
    <row r="28" spans="1:48" ht="13">
      <c r="B28" s="33">
        <v>0</v>
      </c>
      <c r="C28" s="33">
        <f>E7</f>
        <v>7.3333333333333348E-2</v>
      </c>
      <c r="E28" s="29" t="s">
        <v>86</v>
      </c>
      <c r="F28" s="33">
        <f>LINEST(C28:C29,B28:B29,TRUE)</f>
        <v>-1</v>
      </c>
    </row>
    <row r="29" spans="1:48" ht="13">
      <c r="B29" s="33">
        <f>D7</f>
        <v>7.3333333333333348E-2</v>
      </c>
      <c r="C29" s="33">
        <v>0</v>
      </c>
      <c r="E29" s="29" t="s">
        <v>87</v>
      </c>
      <c r="F29" s="33">
        <f>C28</f>
        <v>7.3333333333333348E-2</v>
      </c>
      <c r="J29" s="31" t="s">
        <v>88</v>
      </c>
      <c r="K29" s="32"/>
      <c r="L29" s="32"/>
      <c r="M29" s="32"/>
      <c r="N29" s="32"/>
      <c r="AD29" s="31" t="s">
        <v>88</v>
      </c>
      <c r="AE29" s="32"/>
      <c r="AF29" s="32"/>
      <c r="AG29" s="32"/>
      <c r="AH29" s="32"/>
    </row>
    <row r="30" spans="1:48" ht="13">
      <c r="B30" s="33"/>
      <c r="C30" s="33"/>
      <c r="E30" s="44"/>
      <c r="F30" s="45"/>
      <c r="J30" s="33"/>
      <c r="K30" s="34" t="s">
        <v>60</v>
      </c>
      <c r="L30" s="34" t="s">
        <v>61</v>
      </c>
      <c r="M30" s="34" t="s">
        <v>62</v>
      </c>
      <c r="N30" s="34" t="s">
        <v>63</v>
      </c>
      <c r="O30" s="34" t="s">
        <v>64</v>
      </c>
      <c r="P30" s="34" t="s">
        <v>65</v>
      </c>
      <c r="Q30" s="34" t="s">
        <v>66</v>
      </c>
      <c r="R30" s="34" t="s">
        <v>67</v>
      </c>
      <c r="S30" s="34" t="s">
        <v>68</v>
      </c>
      <c r="T30" s="34" t="s">
        <v>69</v>
      </c>
      <c r="U30" s="34" t="s">
        <v>70</v>
      </c>
      <c r="V30" s="34" t="s">
        <v>71</v>
      </c>
      <c r="W30" s="34" t="s">
        <v>72</v>
      </c>
      <c r="X30" s="34" t="s">
        <v>73</v>
      </c>
      <c r="Y30" s="34" t="s">
        <v>74</v>
      </c>
      <c r="Z30" s="48"/>
      <c r="AA30" s="48"/>
      <c r="AB30" s="48"/>
      <c r="AD30" s="33"/>
      <c r="AE30" s="34" t="s">
        <v>60</v>
      </c>
      <c r="AF30" s="34" t="s">
        <v>61</v>
      </c>
      <c r="AG30" s="34" t="s">
        <v>62</v>
      </c>
      <c r="AH30" s="34" t="s">
        <v>63</v>
      </c>
      <c r="AI30" s="34" t="s">
        <v>64</v>
      </c>
      <c r="AJ30" s="34" t="s">
        <v>65</v>
      </c>
      <c r="AK30" s="34" t="s">
        <v>66</v>
      </c>
      <c r="AL30" s="34" t="s">
        <v>67</v>
      </c>
      <c r="AM30" s="34" t="s">
        <v>68</v>
      </c>
      <c r="AN30" s="34" t="s">
        <v>69</v>
      </c>
      <c r="AO30" s="34" t="s">
        <v>70</v>
      </c>
      <c r="AP30" s="34" t="s">
        <v>71</v>
      </c>
      <c r="AQ30" s="34" t="s">
        <v>72</v>
      </c>
      <c r="AR30" s="34" t="s">
        <v>73</v>
      </c>
      <c r="AS30" s="34" t="s">
        <v>74</v>
      </c>
      <c r="AT30" s="48"/>
      <c r="AU30" s="48"/>
      <c r="AV30" s="48"/>
    </row>
    <row r="31" spans="1:48" ht="13">
      <c r="A31" s="43" t="s">
        <v>61</v>
      </c>
      <c r="B31" s="46" t="s">
        <v>84</v>
      </c>
      <c r="C31" s="46" t="s">
        <v>85</v>
      </c>
      <c r="J31" s="37" t="s">
        <v>60</v>
      </c>
      <c r="K31" s="33"/>
      <c r="L31" s="33"/>
      <c r="M31" s="33"/>
      <c r="N31" s="33"/>
      <c r="AD31" s="37" t="s">
        <v>60</v>
      </c>
      <c r="AE31" s="33"/>
      <c r="AF31" s="33"/>
      <c r="AG31" s="33"/>
      <c r="AH31" s="33"/>
    </row>
    <row r="32" spans="1:48" ht="13">
      <c r="B32" s="33">
        <v>0</v>
      </c>
      <c r="C32" s="33">
        <f>E8</f>
        <v>7.5000000000000011E-2</v>
      </c>
      <c r="E32" s="29" t="s">
        <v>86</v>
      </c>
      <c r="F32" s="33">
        <f>LINEST(C32:C33,B32:B33,TRUE)</f>
        <v>-1.2499999999999996</v>
      </c>
      <c r="J32" s="37" t="s">
        <v>61</v>
      </c>
      <c r="K32" s="33">
        <f>1/(((F33*F28)-(F29*F32))/(F28-F32))</f>
        <v>15</v>
      </c>
      <c r="L32" s="33"/>
      <c r="M32" s="33"/>
      <c r="N32" s="33"/>
      <c r="AD32" s="37" t="s">
        <v>61</v>
      </c>
      <c r="AE32" s="33">
        <f>IFERROR(K32,"")</f>
        <v>15</v>
      </c>
      <c r="AF32" s="33"/>
      <c r="AG32" s="33"/>
      <c r="AH32" s="33"/>
    </row>
    <row r="33" spans="1:49" ht="13">
      <c r="B33" s="33">
        <f>D8</f>
        <v>6.0000000000000012E-2</v>
      </c>
      <c r="C33" s="33">
        <v>0</v>
      </c>
      <c r="E33" s="29" t="s">
        <v>87</v>
      </c>
      <c r="F33" s="33">
        <f>C32</f>
        <v>7.5000000000000011E-2</v>
      </c>
      <c r="J33" s="37" t="s">
        <v>62</v>
      </c>
      <c r="K33" s="33">
        <f>1/(((F37*F28)-(F29*F36))/(F28-F36))</f>
        <v>14.999999999999988</v>
      </c>
      <c r="L33" s="33">
        <f>1/(((F37*F32)-(F33*F36))/(F32-F36))</f>
        <v>14.999999999999975</v>
      </c>
      <c r="M33" s="33"/>
      <c r="N33" s="33"/>
      <c r="AD33" s="37" t="s">
        <v>62</v>
      </c>
      <c r="AE33" s="33">
        <f t="shared" ref="AE33:AR45" si="3">IFERROR(K33,"")</f>
        <v>14.999999999999988</v>
      </c>
      <c r="AF33" s="33">
        <f t="shared" si="3"/>
        <v>14.999999999999975</v>
      </c>
      <c r="AG33" s="33"/>
      <c r="AH33" s="33"/>
    </row>
    <row r="34" spans="1:49" ht="13">
      <c r="B34" s="33"/>
      <c r="C34" s="33"/>
      <c r="E34" s="44"/>
      <c r="F34" s="45"/>
      <c r="J34" s="37" t="s">
        <v>63</v>
      </c>
      <c r="K34" s="33">
        <f>1/(((F41*F28)-(F29*F40))/(F28-F40))</f>
        <v>14.999999999999991</v>
      </c>
      <c r="L34" s="33">
        <f>1/(((F41*F32)-(F33*F40))/(F32-F40))</f>
        <v>14.999999999999991</v>
      </c>
      <c r="M34" s="33">
        <f>1/(((F41*F36)-(F37*F40))/(F36-F40))</f>
        <v>15.000000000000004</v>
      </c>
      <c r="N34" s="33"/>
      <c r="AD34" s="37" t="s">
        <v>63</v>
      </c>
      <c r="AE34" s="33">
        <f t="shared" si="3"/>
        <v>14.999999999999991</v>
      </c>
      <c r="AF34" s="33">
        <f t="shared" si="3"/>
        <v>14.999999999999991</v>
      </c>
      <c r="AG34" s="33">
        <f t="shared" si="3"/>
        <v>15.000000000000004</v>
      </c>
      <c r="AH34" s="33"/>
    </row>
    <row r="35" spans="1:49" ht="13">
      <c r="A35" s="43" t="s">
        <v>62</v>
      </c>
      <c r="B35" s="46" t="s">
        <v>84</v>
      </c>
      <c r="C35" s="46" t="s">
        <v>85</v>
      </c>
      <c r="J35" s="37" t="s">
        <v>64</v>
      </c>
      <c r="K35" s="33">
        <f>1/(((F45*F28)-(F29*F44))/(F28-F44))</f>
        <v>14.999999999999996</v>
      </c>
      <c r="L35" s="33">
        <f>1/(((F45*F32)-(F33*F44))/(F32-F44))</f>
        <v>14.999999999999996</v>
      </c>
      <c r="M35" s="33">
        <f>1/(((F45*F36)-(F37*F44))/(F36-F44))</f>
        <v>15.000000000000009</v>
      </c>
      <c r="N35" s="33">
        <f>1/(((F45*F40)-(F41*F44))/(F40-F44))</f>
        <v>15.000000000000025</v>
      </c>
      <c r="AD35" s="37" t="s">
        <v>64</v>
      </c>
      <c r="AE35" s="33">
        <f t="shared" si="3"/>
        <v>14.999999999999996</v>
      </c>
      <c r="AF35" s="33">
        <f t="shared" si="3"/>
        <v>14.999999999999996</v>
      </c>
      <c r="AG35" s="33">
        <f t="shared" si="3"/>
        <v>15.000000000000009</v>
      </c>
      <c r="AH35" s="33">
        <f t="shared" si="3"/>
        <v>15.000000000000025</v>
      </c>
    </row>
    <row r="36" spans="1:49" ht="13">
      <c r="B36" s="33">
        <v>0</v>
      </c>
      <c r="C36" s="33">
        <f>E9</f>
        <v>7.7083333333333323E-2</v>
      </c>
      <c r="E36" s="29" t="s">
        <v>86</v>
      </c>
      <c r="F36" s="33">
        <f>LINEST(C36:C37,B36:B37,TRUE)</f>
        <v>-1.5624999999999998</v>
      </c>
      <c r="J36" s="37" t="s">
        <v>65</v>
      </c>
      <c r="K36" s="33">
        <f>1/(((F49*F28)-(F29*F48))/(F28-F48))</f>
        <v>14.999999999999996</v>
      </c>
      <c r="L36" s="33">
        <f>1/(((F49*F32)-(F33*F48))/(F32-F48))</f>
        <v>14.999999999999996</v>
      </c>
      <c r="M36" s="33">
        <f>1/(((F49*F36)-(F37*F48))/(F36-F48))</f>
        <v>15.000000000000007</v>
      </c>
      <c r="N36" s="33">
        <f>1/(((F49*F40)-(F41*F48))/(F40-F48))</f>
        <v>15.000000000000007</v>
      </c>
      <c r="O36" s="33">
        <f>1/(((F49*F44)-(F45*F48))/(F44-F48))</f>
        <v>14.999999999999995</v>
      </c>
      <c r="AD36" s="37" t="s">
        <v>65</v>
      </c>
      <c r="AE36" s="33">
        <f t="shared" si="3"/>
        <v>14.999999999999996</v>
      </c>
      <c r="AF36" s="33">
        <f t="shared" si="3"/>
        <v>14.999999999999996</v>
      </c>
      <c r="AG36" s="33">
        <f t="shared" si="3"/>
        <v>15.000000000000007</v>
      </c>
      <c r="AH36" s="33">
        <f t="shared" si="3"/>
        <v>15.000000000000007</v>
      </c>
      <c r="AI36" s="33">
        <f t="shared" si="3"/>
        <v>14.999999999999995</v>
      </c>
    </row>
    <row r="37" spans="1:49" ht="13">
      <c r="B37" s="33">
        <f>D9</f>
        <v>4.933333333333334E-2</v>
      </c>
      <c r="C37" s="33">
        <v>0</v>
      </c>
      <c r="E37" s="29" t="s">
        <v>87</v>
      </c>
      <c r="F37" s="33">
        <f>C36</f>
        <v>7.7083333333333323E-2</v>
      </c>
      <c r="J37" s="37" t="s">
        <v>66</v>
      </c>
      <c r="K37" s="33">
        <f>1/(((F53*F28)-(F29*F52))/(F28-F52))</f>
        <v>14.999999999999996</v>
      </c>
      <c r="L37" s="33">
        <f>1/(((F53*F32)-(F33*F52))/(F32-F52))</f>
        <v>14.999999999999996</v>
      </c>
      <c r="M37" s="33">
        <f>1/(((F53*F36)-(F37*F52))/(F36-F52))</f>
        <v>15.000000000000009</v>
      </c>
      <c r="N37" s="33">
        <f>1/(((F53*F40)-(F41*F52))/(F40-F52))</f>
        <v>15.000000000000007</v>
      </c>
      <c r="O37" s="33">
        <f>1/(((F53*F44)-(F45*F52))/(F44-F52))</f>
        <v>15</v>
      </c>
      <c r="P37" s="33">
        <f>1/(((F53*F48)-(F49*F52))/(F48-F52))</f>
        <v>15.000000000000012</v>
      </c>
      <c r="AD37" s="37" t="s">
        <v>66</v>
      </c>
      <c r="AE37" s="33">
        <f t="shared" si="3"/>
        <v>14.999999999999996</v>
      </c>
      <c r="AF37" s="33">
        <f t="shared" si="3"/>
        <v>14.999999999999996</v>
      </c>
      <c r="AG37" s="33">
        <f t="shared" si="3"/>
        <v>15.000000000000009</v>
      </c>
      <c r="AH37" s="33">
        <f t="shared" si="3"/>
        <v>15.000000000000007</v>
      </c>
      <c r="AI37" s="33">
        <f t="shared" si="3"/>
        <v>15</v>
      </c>
      <c r="AJ37" s="33">
        <f t="shared" si="3"/>
        <v>15.000000000000012</v>
      </c>
    </row>
    <row r="38" spans="1:49" ht="13">
      <c r="B38" s="33"/>
      <c r="C38" s="33"/>
      <c r="E38" s="44"/>
      <c r="F38" s="45"/>
      <c r="J38" s="37" t="s">
        <v>67</v>
      </c>
      <c r="K38" s="33">
        <f>1/(((F57*F28)-(F29*F56))/(F28-F56))</f>
        <v>14.999999999999995</v>
      </c>
      <c r="L38" s="33">
        <f>1/(((F57*F32)-(F33*F56))/(F32-F56))</f>
        <v>14.999999999999995</v>
      </c>
      <c r="M38" s="33">
        <f>1/(((F57*F36)-(F37*F56))/(F36-F56))</f>
        <v>15.000000000000004</v>
      </c>
      <c r="N38" s="33">
        <f>1/(((F57*F40)-(F41*F56))/(F40-F56))</f>
        <v>15</v>
      </c>
      <c r="O38" s="33">
        <f>1/(((F57*F44)-(F45*F56))/(F44-F56))</f>
        <v>14.999999999999995</v>
      </c>
      <c r="P38" s="33">
        <f>1/(((F57*F48)-(F49*F56))/(F48-F56))</f>
        <v>14.999999999999995</v>
      </c>
      <c r="Q38" s="33">
        <f>1/(((F57*F52)-(F53*F56))/(F52-F56))</f>
        <v>14.999999999999963</v>
      </c>
      <c r="AD38" s="37" t="s">
        <v>67</v>
      </c>
      <c r="AE38" s="33">
        <f t="shared" si="3"/>
        <v>14.999999999999995</v>
      </c>
      <c r="AF38" s="33">
        <f t="shared" si="3"/>
        <v>14.999999999999995</v>
      </c>
      <c r="AG38" s="33">
        <f t="shared" si="3"/>
        <v>15.000000000000004</v>
      </c>
      <c r="AH38" s="33">
        <f t="shared" si="3"/>
        <v>15</v>
      </c>
      <c r="AI38" s="33">
        <f t="shared" si="3"/>
        <v>14.999999999999995</v>
      </c>
      <c r="AJ38" s="33">
        <f t="shared" si="3"/>
        <v>14.999999999999995</v>
      </c>
      <c r="AK38" s="33">
        <f t="shared" si="3"/>
        <v>14.999999999999963</v>
      </c>
    </row>
    <row r="39" spans="1:49" ht="13">
      <c r="A39" s="43" t="s">
        <v>63</v>
      </c>
      <c r="B39" s="46" t="s">
        <v>84</v>
      </c>
      <c r="C39" s="46" t="s">
        <v>85</v>
      </c>
      <c r="J39" s="37" t="s">
        <v>68</v>
      </c>
      <c r="K39" s="33">
        <f>1/(((F61*F28)-(F29*F60))/(F28-F60))</f>
        <v>14.999999999999996</v>
      </c>
      <c r="L39" s="33">
        <f>1/(((F61*F32)-(F33*F60))/(F32-F60))</f>
        <v>14.999999999999996</v>
      </c>
      <c r="M39" s="33">
        <f>1/(((F61*F36)-(F37*F60))/(F36-F60))</f>
        <v>15.000000000000004</v>
      </c>
      <c r="N39" s="33">
        <f>1/(((F61*F40)-(F41*F60))/(F40-F60))</f>
        <v>15.000000000000004</v>
      </c>
      <c r="O39" s="33">
        <f>1/(((F61*F44)-(F45*F60))/(F44-F60))</f>
        <v>14.999999999999995</v>
      </c>
      <c r="P39" s="33">
        <f>1/(((F61*F48)-(F49*F60))/(F48-F60))</f>
        <v>15</v>
      </c>
      <c r="Q39" s="33">
        <f>1/(((F61*F52)-(F53*F60))/(F52-F60))</f>
        <v>15.000000000000004</v>
      </c>
      <c r="R39" s="33">
        <f>1/(((F61*F56)-(F57*F60))/(F56-F60))</f>
        <v>15.000000000000032</v>
      </c>
      <c r="AD39" s="37" t="s">
        <v>68</v>
      </c>
      <c r="AE39" s="33">
        <f t="shared" si="3"/>
        <v>14.999999999999996</v>
      </c>
      <c r="AF39" s="33">
        <f t="shared" si="3"/>
        <v>14.999999999999996</v>
      </c>
      <c r="AG39" s="33">
        <f t="shared" si="3"/>
        <v>15.000000000000004</v>
      </c>
      <c r="AH39" s="33">
        <f t="shared" si="3"/>
        <v>15.000000000000004</v>
      </c>
      <c r="AI39" s="33">
        <f t="shared" si="3"/>
        <v>14.999999999999995</v>
      </c>
      <c r="AJ39" s="33">
        <f t="shared" si="3"/>
        <v>15</v>
      </c>
      <c r="AK39" s="33">
        <f t="shared" si="3"/>
        <v>15.000000000000004</v>
      </c>
      <c r="AL39" s="33">
        <f t="shared" si="3"/>
        <v>15.000000000000032</v>
      </c>
    </row>
    <row r="40" spans="1:49" ht="13">
      <c r="B40" s="33">
        <v>0</v>
      </c>
      <c r="C40" s="33">
        <f>E10</f>
        <v>7.9687499999999994E-2</v>
      </c>
      <c r="E40" s="29" t="s">
        <v>86</v>
      </c>
      <c r="F40" s="33">
        <f>LINEST(C40:C41,B40:B41,TRUE)</f>
        <v>-1.9531249999999993</v>
      </c>
      <c r="J40" s="37" t="s">
        <v>69</v>
      </c>
      <c r="K40" s="33">
        <f>1/(((F65*F28)-(F29*F64))/(F28-F64))</f>
        <v>14.999999999999996</v>
      </c>
      <c r="L40" s="33">
        <f>1/(((F65*F32)-(F33*F64))/(F32-F64))</f>
        <v>14.999999999999995</v>
      </c>
      <c r="M40" s="33">
        <f>1/(((F65*F36)-(F37*F64))/(F36-F64))</f>
        <v>15.000000000000004</v>
      </c>
      <c r="N40" s="33">
        <f>1/(((F65*F40)-(F41*F64))/(F40-F64))</f>
        <v>15.000000000000004</v>
      </c>
      <c r="O40" s="33">
        <f>1/(((F65*F44)-(F45*F64))/(F44-F64))</f>
        <v>14.999999999999995</v>
      </c>
      <c r="P40" s="33">
        <f>1/(((F65*F48)-(F49*F64))/(F48-F64))</f>
        <v>14.999999999999996</v>
      </c>
      <c r="Q40" s="33">
        <f>1/(((F65*F52)-(F53*F64))/(F52-F64))</f>
        <v>14.999999999999988</v>
      </c>
      <c r="R40" s="33">
        <f>1/(((F65*F56)-(F57*F64))/(F56-F64))</f>
        <v>15</v>
      </c>
      <c r="S40" s="33">
        <f>1/(((F65*F60)-(F61*F64))/(F60-F64))</f>
        <v>14.999999999999972</v>
      </c>
      <c r="AD40" s="37" t="s">
        <v>69</v>
      </c>
      <c r="AE40" s="33">
        <f t="shared" si="3"/>
        <v>14.999999999999996</v>
      </c>
      <c r="AF40" s="33">
        <f t="shared" si="3"/>
        <v>14.999999999999995</v>
      </c>
      <c r="AG40" s="33">
        <f t="shared" si="3"/>
        <v>15.000000000000004</v>
      </c>
      <c r="AH40" s="33">
        <f t="shared" si="3"/>
        <v>15.000000000000004</v>
      </c>
      <c r="AI40" s="33">
        <f t="shared" si="3"/>
        <v>14.999999999999995</v>
      </c>
      <c r="AJ40" s="33">
        <f t="shared" si="3"/>
        <v>14.999999999999996</v>
      </c>
      <c r="AK40" s="33">
        <f t="shared" si="3"/>
        <v>14.999999999999988</v>
      </c>
      <c r="AL40" s="33">
        <f t="shared" si="3"/>
        <v>15</v>
      </c>
      <c r="AM40" s="33">
        <f t="shared" si="3"/>
        <v>14.999999999999972</v>
      </c>
    </row>
    <row r="41" spans="1:49" ht="13">
      <c r="B41" s="33">
        <f>D10</f>
        <v>4.080000000000001E-2</v>
      </c>
      <c r="C41" s="33">
        <v>0</v>
      </c>
      <c r="E41" s="29" t="s">
        <v>87</v>
      </c>
      <c r="F41" s="33">
        <f>C40</f>
        <v>7.9687499999999994E-2</v>
      </c>
      <c r="J41" s="37" t="s">
        <v>70</v>
      </c>
      <c r="K41" s="33">
        <f>1/(((F69*F28)-(F29*F68))/(F28-F68))</f>
        <v>14.999999999999995</v>
      </c>
      <c r="L41" s="33">
        <f>1/(((F69*F32)-(F33*F68))/(F32-F68))</f>
        <v>14.999999999999995</v>
      </c>
      <c r="M41" s="33">
        <f>1/(((F69*F36)-(F37*F68))/(F36-F68))</f>
        <v>15.000000000000004</v>
      </c>
      <c r="N41" s="33">
        <f>1/(((F69*F40)-(F41*F68))/(F40-F68))</f>
        <v>15</v>
      </c>
      <c r="O41" s="33">
        <f>1/(((F69*F44)-(F45*F68))/(F44-F68))</f>
        <v>14.999999999999996</v>
      </c>
      <c r="P41" s="33">
        <f>1/(((F69*F48)-(F49*F68))/(F48-F68))</f>
        <v>14.999999999999996</v>
      </c>
      <c r="Q41" s="33">
        <f>1/(((F69*F52)-(F53*F68))/(F52-F68))</f>
        <v>14.999999999999991</v>
      </c>
      <c r="R41" s="33">
        <f>1/(((F69*F56)-(F57*F68))/(F56-F68))</f>
        <v>15.000000000000004</v>
      </c>
      <c r="S41" s="33">
        <f>1/(((F69*F60)-(F61*F68))/(F60-F68))</f>
        <v>14.999999999999984</v>
      </c>
      <c r="T41" s="33">
        <f>1/(((F69*F64)-(F65*F68))/(F64-F68))</f>
        <v>15.000000000000009</v>
      </c>
      <c r="AD41" s="37" t="s">
        <v>70</v>
      </c>
      <c r="AE41" s="33">
        <f t="shared" si="3"/>
        <v>14.999999999999995</v>
      </c>
      <c r="AF41" s="33">
        <f t="shared" si="3"/>
        <v>14.999999999999995</v>
      </c>
      <c r="AG41" s="33">
        <f t="shared" si="3"/>
        <v>15.000000000000004</v>
      </c>
      <c r="AH41" s="33">
        <f t="shared" si="3"/>
        <v>15</v>
      </c>
      <c r="AI41" s="33">
        <f t="shared" si="3"/>
        <v>14.999999999999996</v>
      </c>
      <c r="AJ41" s="33">
        <f t="shared" si="3"/>
        <v>14.999999999999996</v>
      </c>
      <c r="AK41" s="33">
        <f t="shared" si="3"/>
        <v>14.999999999999991</v>
      </c>
      <c r="AL41" s="33">
        <f t="shared" si="3"/>
        <v>15.000000000000004</v>
      </c>
      <c r="AM41" s="33">
        <f t="shared" si="3"/>
        <v>14.999999999999984</v>
      </c>
      <c r="AN41" s="33">
        <f t="shared" si="3"/>
        <v>15.000000000000009</v>
      </c>
    </row>
    <row r="42" spans="1:49" ht="13">
      <c r="B42" s="33"/>
      <c r="C42" s="33"/>
      <c r="E42" s="44"/>
      <c r="F42" s="45"/>
      <c r="J42" s="37" t="s">
        <v>71</v>
      </c>
      <c r="K42" s="33">
        <f>1/(((F73*F28)-(F29*F72))/(F28-F72))</f>
        <v>14.999999999999996</v>
      </c>
      <c r="L42" s="33">
        <f>1/(((F73*F32)-(F33*F72))/(F32-F72))</f>
        <v>14.999999999999995</v>
      </c>
      <c r="M42" s="33">
        <f>1/(((F73*F36)-(F37*F72))/(F36-F72))</f>
        <v>15.000000000000004</v>
      </c>
      <c r="N42" s="33">
        <f>1/(((F73*F40)-(F41*F72))/(F40-F72))</f>
        <v>15</v>
      </c>
      <c r="O42" s="33">
        <f>1/(((F73*F44)-(F45*F72))/(F44-F72))</f>
        <v>14.999999999999996</v>
      </c>
      <c r="P42" s="33">
        <f>1/(((F73*F48)-(F49*F72))/(F48-F72))</f>
        <v>15</v>
      </c>
      <c r="Q42" s="33">
        <f>1/(((F73*F52)-(F53*F72))/(F52-F72))</f>
        <v>14.999999999999995</v>
      </c>
      <c r="R42" s="33">
        <f>1/(((F73*F56)-(F57*F72))/(F56-F72))</f>
        <v>15.000000000000004</v>
      </c>
      <c r="S42" s="33">
        <f>1/(((F73*F60)-(F61*F72))/(F60-F72))</f>
        <v>14.999999999999995</v>
      </c>
      <c r="T42" s="33">
        <f>1/(((F73*F64)-(F65*F72))/(F64-F72))</f>
        <v>15.00000000000002</v>
      </c>
      <c r="U42" s="33">
        <f>1/(((F73*F68)-(F69*F72))/(F68-F72))</f>
        <v>15.000000000000025</v>
      </c>
      <c r="AD42" s="37" t="s">
        <v>71</v>
      </c>
      <c r="AE42" s="33">
        <f t="shared" si="3"/>
        <v>14.999999999999996</v>
      </c>
      <c r="AF42" s="33">
        <f t="shared" si="3"/>
        <v>14.999999999999995</v>
      </c>
      <c r="AG42" s="33">
        <f t="shared" si="3"/>
        <v>15.000000000000004</v>
      </c>
      <c r="AH42" s="33">
        <f t="shared" si="3"/>
        <v>15</v>
      </c>
      <c r="AI42" s="33">
        <f t="shared" si="3"/>
        <v>14.999999999999996</v>
      </c>
      <c r="AJ42" s="33">
        <f t="shared" si="3"/>
        <v>15</v>
      </c>
      <c r="AK42" s="33">
        <f t="shared" si="3"/>
        <v>14.999999999999995</v>
      </c>
      <c r="AL42" s="33">
        <f t="shared" si="3"/>
        <v>15.000000000000004</v>
      </c>
      <c r="AM42" s="33">
        <f t="shared" si="3"/>
        <v>14.999999999999995</v>
      </c>
      <c r="AN42" s="33">
        <f t="shared" si="3"/>
        <v>15.00000000000002</v>
      </c>
      <c r="AO42" s="33">
        <f t="shared" si="3"/>
        <v>15.000000000000025</v>
      </c>
    </row>
    <row r="43" spans="1:49" ht="13">
      <c r="A43" s="43" t="s">
        <v>64</v>
      </c>
      <c r="B43" s="46" t="s">
        <v>84</v>
      </c>
      <c r="C43" s="46" t="s">
        <v>85</v>
      </c>
      <c r="J43" s="37" t="s">
        <v>72</v>
      </c>
      <c r="K43" s="33">
        <f>1/(((F77*F28)-(F29*F76))/(F28-F76))</f>
        <v>14.999999999999995</v>
      </c>
      <c r="L43" s="33">
        <f>1/(((F77*F32)-(F33*F76))/(F32-F76))</f>
        <v>14.999999999999995</v>
      </c>
      <c r="M43" s="33">
        <f>1/(((F77*F36)-(F37*F76))/(F36-F76))</f>
        <v>15</v>
      </c>
      <c r="N43" s="33">
        <f>1/(((F77*F40)-(F41*F76))/(F40-F76))</f>
        <v>15</v>
      </c>
      <c r="O43" s="33">
        <f>1/(((F77*F44)-(F45*F76))/(F44-F76))</f>
        <v>14.999999999999995</v>
      </c>
      <c r="P43" s="33">
        <f>1/(((F77*F48)-(F49*F76))/(F48-F76))</f>
        <v>14.999999999999996</v>
      </c>
      <c r="Q43" s="33">
        <f>1/(((F77*F52)-(F53*F76))/(F52-F76))</f>
        <v>14.999999999999995</v>
      </c>
      <c r="R43" s="33">
        <f>1/(((F77*F56)-(F57*F76))/(F56-F76))</f>
        <v>15</v>
      </c>
      <c r="S43" s="33">
        <f>1/(((F77*F60)-(F61*F76))/(F60-F76))</f>
        <v>14.999999999999988</v>
      </c>
      <c r="T43" s="33">
        <f>1/(((F77*F64)-(F65*F76))/(F64-F76))</f>
        <v>14.999999999999991</v>
      </c>
      <c r="U43" s="33">
        <f>1/(((F77*F68)-(F69*F76))/(F68-F76))</f>
        <v>14.999999999999995</v>
      </c>
      <c r="V43" s="33">
        <f>1/(((F77*F72)-(F73*F76))/(F72-F76))</f>
        <v>14.999999999999954</v>
      </c>
      <c r="AD43" s="37" t="s">
        <v>72</v>
      </c>
      <c r="AE43" s="33">
        <f t="shared" si="3"/>
        <v>14.999999999999995</v>
      </c>
      <c r="AF43" s="33">
        <f t="shared" si="3"/>
        <v>14.999999999999995</v>
      </c>
      <c r="AG43" s="33">
        <f t="shared" si="3"/>
        <v>15</v>
      </c>
      <c r="AH43" s="33">
        <f t="shared" si="3"/>
        <v>15</v>
      </c>
      <c r="AI43" s="33">
        <f t="shared" si="3"/>
        <v>14.999999999999995</v>
      </c>
      <c r="AJ43" s="33">
        <f t="shared" si="3"/>
        <v>14.999999999999996</v>
      </c>
      <c r="AK43" s="33">
        <f t="shared" si="3"/>
        <v>14.999999999999995</v>
      </c>
      <c r="AL43" s="33">
        <f t="shared" si="3"/>
        <v>15</v>
      </c>
      <c r="AM43" s="33">
        <f t="shared" si="3"/>
        <v>14.999999999999988</v>
      </c>
      <c r="AN43" s="33">
        <f t="shared" si="3"/>
        <v>14.999999999999991</v>
      </c>
      <c r="AO43" s="33">
        <f t="shared" si="3"/>
        <v>14.999999999999995</v>
      </c>
      <c r="AP43" s="33">
        <f t="shared" si="3"/>
        <v>14.999999999999954</v>
      </c>
    </row>
    <row r="44" spans="1:49" ht="13">
      <c r="B44" s="33">
        <v>0</v>
      </c>
      <c r="C44" s="33">
        <f>E11</f>
        <v>8.2942708333333337E-2</v>
      </c>
      <c r="E44" s="29" t="s">
        <v>86</v>
      </c>
      <c r="F44" s="33">
        <f>LINEST(C44:C45,B44:B45,TRUE)</f>
        <v>-2.4414062499999982</v>
      </c>
      <c r="J44" s="37" t="s">
        <v>73</v>
      </c>
      <c r="K44" s="33">
        <f>1/(((F81*F28)-(F29*F80))/(F28-F80))</f>
        <v>14.999999999999996</v>
      </c>
      <c r="L44" s="33">
        <f>1/(((F81*F32)-(F33*F80))/(F32-F80))</f>
        <v>14.999999999999996</v>
      </c>
      <c r="M44" s="33">
        <f>1/(((F81*F36)-(F37*F80))/(F36-F80))</f>
        <v>15.000000000000004</v>
      </c>
      <c r="N44" s="33">
        <f>1/(((F81*F40)-(F41*F80))/(F40-F80))</f>
        <v>15</v>
      </c>
      <c r="O44" s="33">
        <f>1/(((F81*F44)-(F45*F80))/(F44-F80))</f>
        <v>14.999999999999996</v>
      </c>
      <c r="P44" s="33">
        <f>1/(((F81*F48)-(F49*F80))/(F48-F80))</f>
        <v>14.999999999999996</v>
      </c>
      <c r="Q44" s="33">
        <f>1/(((F81*F52)-(F53*F80))/(F52-F80))</f>
        <v>14.999999999999995</v>
      </c>
      <c r="R44" s="33">
        <f>1/(((F81*F56)-(F57*F80))/(F56-F80))</f>
        <v>15</v>
      </c>
      <c r="S44" s="33">
        <f>1/(((F81*F60)-(F61*F80))/(F60-F80))</f>
        <v>14.999999999999991</v>
      </c>
      <c r="T44" s="33">
        <f>1/(((F81*F64)-(F65*F80))/(F64-F80))</f>
        <v>15.000000000000004</v>
      </c>
      <c r="U44" s="33">
        <f>1/(((F81*F68)-(F69*F80))/(F68-F80))</f>
        <v>15.000000000000004</v>
      </c>
      <c r="V44" s="33">
        <f>1/(((F81*F72)-(F73*F80))/(F72-F80))</f>
        <v>14.999999999999988</v>
      </c>
      <c r="W44" s="33">
        <f>1/(((F81*F76)-(F77*F80))/(F76-F80))</f>
        <v>15.000000000000041</v>
      </c>
      <c r="AD44" s="37" t="s">
        <v>73</v>
      </c>
      <c r="AE44" s="33">
        <f t="shared" si="3"/>
        <v>14.999999999999996</v>
      </c>
      <c r="AF44" s="33">
        <f t="shared" si="3"/>
        <v>14.999999999999996</v>
      </c>
      <c r="AG44" s="33">
        <f t="shared" si="3"/>
        <v>15.000000000000004</v>
      </c>
      <c r="AH44" s="33">
        <f t="shared" si="3"/>
        <v>15</v>
      </c>
      <c r="AI44" s="33">
        <f t="shared" si="3"/>
        <v>14.999999999999996</v>
      </c>
      <c r="AJ44" s="33">
        <f t="shared" si="3"/>
        <v>14.999999999999996</v>
      </c>
      <c r="AK44" s="33">
        <f t="shared" si="3"/>
        <v>14.999999999999995</v>
      </c>
      <c r="AL44" s="33">
        <f t="shared" si="3"/>
        <v>15</v>
      </c>
      <c r="AM44" s="33">
        <f t="shared" si="3"/>
        <v>14.999999999999991</v>
      </c>
      <c r="AN44" s="33">
        <f t="shared" si="3"/>
        <v>15.000000000000004</v>
      </c>
      <c r="AO44" s="33">
        <f t="shared" si="3"/>
        <v>15.000000000000004</v>
      </c>
      <c r="AP44" s="33">
        <f t="shared" si="3"/>
        <v>14.999999999999988</v>
      </c>
      <c r="AQ44" s="33">
        <f t="shared" si="3"/>
        <v>15.000000000000041</v>
      </c>
    </row>
    <row r="45" spans="1:49" ht="13">
      <c r="B45" s="33">
        <f>D11</f>
        <v>3.3973333333333348E-2</v>
      </c>
      <c r="C45" s="33">
        <v>0</v>
      </c>
      <c r="E45" s="29" t="s">
        <v>87</v>
      </c>
      <c r="F45" s="33">
        <f>C44</f>
        <v>8.2942708333333337E-2</v>
      </c>
      <c r="J45" s="37" t="s">
        <v>74</v>
      </c>
      <c r="K45" s="33">
        <f>1/(((F85*F28)-(F29*F84))/(F28-F84))</f>
        <v>14.999999999999996</v>
      </c>
      <c r="L45" s="33">
        <f>1/(((F85*F32)-(F33*F84))/(F32-F84))</f>
        <v>14.999999999999995</v>
      </c>
      <c r="M45" s="33">
        <f>1/(((F85*F36)-(F37*F84))/(F36-F84))</f>
        <v>15</v>
      </c>
      <c r="N45" s="33">
        <f>1/(((F85*F40)-(F41*F84))/(F40-F84))</f>
        <v>15</v>
      </c>
      <c r="O45" s="33">
        <f>1/(((F85*F44)-(F45*F84))/(F44-F84))</f>
        <v>14.999999999999996</v>
      </c>
      <c r="P45" s="33">
        <f>1/(((F85*F48)-(F49*F84))/(F48-F84))</f>
        <v>15</v>
      </c>
      <c r="Q45" s="33">
        <f>1/(((F85*F52)-(F53*F84))/(F52-F84))</f>
        <v>14.999999999999995</v>
      </c>
      <c r="R45" s="33">
        <f>1/(((F85*F56)-(F57*F84))/(F56-F84))</f>
        <v>15.000000000000004</v>
      </c>
      <c r="S45" s="33">
        <f>1/(((F85*F60)-(F61*F84))/(F60-F84))</f>
        <v>14.999999999999988</v>
      </c>
      <c r="T45" s="33">
        <f>1/(((F85*F64)-(F65*F84))/(F64-F84))</f>
        <v>15</v>
      </c>
      <c r="U45" s="33">
        <f>1/(((F85*F68)-(F69*F84))/(F68-F84))</f>
        <v>15</v>
      </c>
      <c r="V45" s="33">
        <f>1/(((F85*F72)-(F73*F84))/(F72-F84))</f>
        <v>14.999999999999982</v>
      </c>
      <c r="W45" s="33">
        <f>1/(((F85*F76)-(F77*F84))/(F76-F84))</f>
        <v>15</v>
      </c>
      <c r="X45" s="33">
        <f>1/(((F85*F80)-(F81*F84))/(F80-F84))</f>
        <v>14.999999999999991</v>
      </c>
      <c r="AD45" s="37" t="s">
        <v>74</v>
      </c>
      <c r="AE45" s="33">
        <f t="shared" si="3"/>
        <v>14.999999999999996</v>
      </c>
      <c r="AF45" s="33">
        <f t="shared" si="3"/>
        <v>14.999999999999995</v>
      </c>
      <c r="AG45" s="33">
        <f t="shared" si="3"/>
        <v>15</v>
      </c>
      <c r="AH45" s="33">
        <f t="shared" si="3"/>
        <v>15</v>
      </c>
      <c r="AI45" s="33">
        <f t="shared" si="3"/>
        <v>14.999999999999996</v>
      </c>
      <c r="AJ45" s="33">
        <f t="shared" si="3"/>
        <v>15</v>
      </c>
      <c r="AK45" s="33">
        <f t="shared" si="3"/>
        <v>14.999999999999995</v>
      </c>
      <c r="AL45" s="33">
        <f t="shared" si="3"/>
        <v>15.000000000000004</v>
      </c>
      <c r="AM45" s="33">
        <f t="shared" si="3"/>
        <v>14.999999999999988</v>
      </c>
      <c r="AN45" s="33">
        <f t="shared" si="3"/>
        <v>15</v>
      </c>
      <c r="AO45" s="33">
        <f t="shared" si="3"/>
        <v>15</v>
      </c>
      <c r="AP45" s="33">
        <f t="shared" si="3"/>
        <v>14.999999999999982</v>
      </c>
      <c r="AQ45" s="33">
        <f t="shared" si="3"/>
        <v>15</v>
      </c>
      <c r="AR45" s="33">
        <f t="shared" si="3"/>
        <v>14.999999999999991</v>
      </c>
    </row>
    <row r="46" spans="1:49" ht="13">
      <c r="J46" s="48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49"/>
      <c r="AA46" s="49"/>
      <c r="AB46" s="49"/>
      <c r="AD46" s="48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49"/>
      <c r="AU46" s="49"/>
      <c r="AV46" s="49"/>
      <c r="AW46" s="49"/>
    </row>
    <row r="47" spans="1:49" ht="13">
      <c r="A47" s="43" t="s">
        <v>65</v>
      </c>
      <c r="B47" s="36" t="s">
        <v>84</v>
      </c>
      <c r="C47" s="36" t="s">
        <v>85</v>
      </c>
      <c r="J47" s="48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49"/>
      <c r="AB47" s="49"/>
      <c r="AD47" s="48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49"/>
      <c r="AV47" s="49"/>
      <c r="AW47" s="49"/>
    </row>
    <row r="48" spans="1:49" ht="13">
      <c r="B48" s="33">
        <v>0</v>
      </c>
      <c r="C48" s="33">
        <f>E12</f>
        <v>8.7011718749999994E-2</v>
      </c>
      <c r="E48" s="29" t="s">
        <v>86</v>
      </c>
      <c r="F48" s="33">
        <f>LINEST(C48:C49,B48:B49,TRUE)</f>
        <v>-3.0517578124999982</v>
      </c>
      <c r="J48" s="48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49"/>
      <c r="AD48" s="48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49"/>
      <c r="AW48" s="49"/>
    </row>
    <row r="49" spans="1:49" ht="13">
      <c r="B49" s="33">
        <f>D12</f>
        <v>2.851200000000001E-2</v>
      </c>
      <c r="C49" s="33">
        <v>0</v>
      </c>
      <c r="E49" s="29" t="s">
        <v>87</v>
      </c>
      <c r="F49" s="33">
        <f>C48</f>
        <v>8.7011718749999994E-2</v>
      </c>
      <c r="J49" s="48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D49" s="48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49"/>
    </row>
    <row r="50" spans="1:49">
      <c r="B50" s="33"/>
      <c r="C50" s="33"/>
      <c r="E50" s="44"/>
      <c r="F50" s="45"/>
    </row>
    <row r="51" spans="1:49" ht="15">
      <c r="A51" s="43" t="s">
        <v>66</v>
      </c>
      <c r="B51" s="46" t="s">
        <v>84</v>
      </c>
      <c r="C51" s="46" t="s">
        <v>85</v>
      </c>
      <c r="J51" s="32"/>
      <c r="K51" s="40"/>
      <c r="L51" s="41"/>
      <c r="N51" s="47"/>
      <c r="O51" s="32"/>
      <c r="AE51" s="40" t="s">
        <v>89</v>
      </c>
      <c r="AF51" s="41">
        <f>MEDIAN(AE32:AV49)</f>
        <v>14.999999999999996</v>
      </c>
    </row>
    <row r="52" spans="1:49" ht="13">
      <c r="B52" s="33">
        <v>0</v>
      </c>
      <c r="C52" s="33">
        <f>E13</f>
        <v>9.2097981770833337E-2</v>
      </c>
      <c r="E52" s="29" t="s">
        <v>86</v>
      </c>
      <c r="F52" s="33">
        <f>LINEST(C52:C53,B52:B53,TRUE)</f>
        <v>-3.8146972656249969</v>
      </c>
      <c r="J52" s="32"/>
      <c r="K52" s="42"/>
      <c r="L52" s="41"/>
      <c r="AE52" s="42" t="s">
        <v>83</v>
      </c>
      <c r="AF52" s="41">
        <f>STDEV(AE31:AV49)</f>
        <v>1.1038508461409057E-14</v>
      </c>
    </row>
    <row r="53" spans="1:49" ht="13">
      <c r="B53" s="33">
        <f>D13</f>
        <v>2.4142933333333342E-2</v>
      </c>
      <c r="C53" s="33">
        <v>0</v>
      </c>
      <c r="E53" s="29" t="s">
        <v>87</v>
      </c>
      <c r="F53" s="33">
        <f>C52</f>
        <v>9.2097981770833337E-2</v>
      </c>
    </row>
    <row r="54" spans="1:49">
      <c r="B54" s="33"/>
      <c r="C54" s="33"/>
      <c r="E54" s="44"/>
      <c r="F54" s="45"/>
    </row>
    <row r="55" spans="1:49" ht="13">
      <c r="A55" s="43" t="s">
        <v>67</v>
      </c>
      <c r="B55" s="46" t="s">
        <v>84</v>
      </c>
      <c r="C55" s="46" t="s">
        <v>85</v>
      </c>
      <c r="J55" s="32"/>
      <c r="K55" s="32"/>
      <c r="L55" s="32"/>
      <c r="M55" s="32"/>
      <c r="N55" s="32"/>
    </row>
    <row r="56" spans="1:49" ht="13">
      <c r="B56" s="33">
        <v>0</v>
      </c>
      <c r="C56" s="33">
        <f>E14</f>
        <v>9.8455810546874981E-2</v>
      </c>
      <c r="E56" s="29" t="s">
        <v>86</v>
      </c>
      <c r="F56" s="33">
        <f>LINEST(C56:C57,B56:B57,TRUE)</f>
        <v>-4.7683715820312482</v>
      </c>
      <c r="M56" s="32"/>
      <c r="O56" s="32"/>
    </row>
    <row r="57" spans="1:49" ht="13">
      <c r="B57" s="33">
        <f>D14</f>
        <v>2.0647680000000005E-2</v>
      </c>
      <c r="C57" s="33">
        <v>0</v>
      </c>
      <c r="E57" s="29" t="s">
        <v>87</v>
      </c>
      <c r="F57" s="33">
        <f>C56</f>
        <v>9.8455810546874981E-2</v>
      </c>
      <c r="M57" s="32"/>
      <c r="N57" s="32"/>
    </row>
    <row r="58" spans="1:49">
      <c r="B58" s="33"/>
      <c r="C58" s="33"/>
      <c r="E58" s="44"/>
      <c r="F58" s="45"/>
    </row>
    <row r="59" spans="1:49" ht="13">
      <c r="A59" s="43" t="s">
        <v>68</v>
      </c>
      <c r="B59" s="46" t="s">
        <v>84</v>
      </c>
      <c r="C59" s="46" t="s">
        <v>85</v>
      </c>
    </row>
    <row r="60" spans="1:49" ht="13">
      <c r="B60" s="33">
        <v>0</v>
      </c>
      <c r="C60" s="33">
        <f>E15</f>
        <v>0.10640309651692707</v>
      </c>
      <c r="E60" s="29" t="s">
        <v>86</v>
      </c>
      <c r="F60" s="33">
        <f>LINEST(C60:C61,B60:B61,TRUE)</f>
        <v>-5.9604644775390572</v>
      </c>
    </row>
    <row r="61" spans="1:49" ht="13">
      <c r="B61" s="33">
        <f>D15</f>
        <v>1.7851477333333341E-2</v>
      </c>
      <c r="C61" s="33">
        <v>0</v>
      </c>
      <c r="E61" s="29" t="s">
        <v>87</v>
      </c>
      <c r="F61" s="33">
        <f>C60</f>
        <v>0.10640309651692707</v>
      </c>
    </row>
    <row r="62" spans="1:49">
      <c r="B62" s="33"/>
      <c r="C62" s="33"/>
      <c r="E62" s="44"/>
      <c r="F62" s="45"/>
    </row>
    <row r="63" spans="1:49" ht="13">
      <c r="A63" s="43" t="s">
        <v>69</v>
      </c>
      <c r="B63" s="46" t="s">
        <v>84</v>
      </c>
      <c r="C63" s="46" t="s">
        <v>85</v>
      </c>
    </row>
    <row r="64" spans="1:49" ht="13">
      <c r="B64" s="33">
        <v>0</v>
      </c>
      <c r="C64" s="33">
        <f>E16</f>
        <v>0.11633720397949217</v>
      </c>
      <c r="E64" s="29" t="s">
        <v>86</v>
      </c>
      <c r="F64" s="33">
        <f>LINEST(C64:C65,B64:B65,TRUE)</f>
        <v>-7.4505805969238246</v>
      </c>
    </row>
    <row r="65" spans="1:32" ht="13">
      <c r="B65" s="33">
        <f>D16</f>
        <v>1.5614515200000005E-2</v>
      </c>
      <c r="C65" s="33">
        <v>0</v>
      </c>
      <c r="E65" s="29" t="s">
        <v>87</v>
      </c>
      <c r="F65" s="33">
        <f>C64</f>
        <v>0.11633720397949217</v>
      </c>
    </row>
    <row r="66" spans="1:32">
      <c r="B66" s="33"/>
      <c r="C66" s="33"/>
      <c r="E66" s="44"/>
      <c r="F66" s="45"/>
    </row>
    <row r="67" spans="1:32" ht="13">
      <c r="A67" s="43" t="s">
        <v>70</v>
      </c>
      <c r="B67" s="46" t="s">
        <v>84</v>
      </c>
      <c r="C67" s="46" t="s">
        <v>85</v>
      </c>
      <c r="M67" s="45">
        <f>0</f>
        <v>0</v>
      </c>
      <c r="N67" s="45">
        <f>E7</f>
        <v>7.3333333333333348E-2</v>
      </c>
      <c r="O67" s="45">
        <f>E8</f>
        <v>7.5000000000000011E-2</v>
      </c>
      <c r="P67" s="45">
        <f>E9</f>
        <v>7.7083333333333323E-2</v>
      </c>
      <c r="Q67" s="45">
        <f>E10</f>
        <v>7.9687499999999994E-2</v>
      </c>
      <c r="R67" s="45">
        <f>E11</f>
        <v>8.2942708333333337E-2</v>
      </c>
      <c r="S67" s="33">
        <f>E12</f>
        <v>8.7011718749999994E-2</v>
      </c>
      <c r="T67" s="33">
        <f>E13</f>
        <v>9.2097981770833337E-2</v>
      </c>
      <c r="U67" s="32">
        <f>E14</f>
        <v>9.8455810546874981E-2</v>
      </c>
      <c r="V67" s="32">
        <f>E15</f>
        <v>0.10640309651692707</v>
      </c>
      <c r="W67" s="32">
        <f>E16</f>
        <v>0.11633720397949217</v>
      </c>
      <c r="X67" s="32">
        <f>E17</f>
        <v>0.12875483830769854</v>
      </c>
      <c r="Y67" s="32">
        <f>E18</f>
        <v>0.14427688121795654</v>
      </c>
      <c r="Z67" s="32">
        <f>E19</f>
        <v>0.16367943485577896</v>
      </c>
      <c r="AA67" s="32">
        <f>E20</f>
        <v>0.18793262690305704</v>
      </c>
      <c r="AB67" s="32">
        <f>E21</f>
        <v>0.21824911696215457</v>
      </c>
      <c r="AC67" s="32">
        <f>E22</f>
        <v>0</v>
      </c>
      <c r="AD67" s="32">
        <f>E23</f>
        <v>0</v>
      </c>
      <c r="AE67" s="32">
        <f>E24</f>
        <v>0</v>
      </c>
      <c r="AF67" s="32">
        <f>E25</f>
        <v>0</v>
      </c>
    </row>
    <row r="68" spans="1:32" ht="13">
      <c r="B68" s="33">
        <v>0</v>
      </c>
      <c r="C68" s="33">
        <f>E17</f>
        <v>0.12875483830769854</v>
      </c>
      <c r="E68" s="29" t="s">
        <v>86</v>
      </c>
      <c r="F68" s="33">
        <f>LINEST(C68:C69,B68:B69,TRUE)</f>
        <v>-9.3132257461547816</v>
      </c>
      <c r="M68" s="45">
        <f t="shared" ref="M68:M86" si="4">D7</f>
        <v>7.3333333333333348E-2</v>
      </c>
      <c r="N68" s="45">
        <v>0</v>
      </c>
      <c r="O68" s="45"/>
      <c r="P68" s="45"/>
      <c r="Q68" s="45"/>
      <c r="R68" s="45"/>
    </row>
    <row r="69" spans="1:32" ht="13">
      <c r="B69" s="33">
        <f>D17</f>
        <v>1.3824945493333338E-2</v>
      </c>
      <c r="C69" s="33">
        <v>0</v>
      </c>
      <c r="E69" s="29" t="s">
        <v>87</v>
      </c>
      <c r="F69" s="33">
        <f>C68</f>
        <v>0.12875483830769854</v>
      </c>
      <c r="M69" s="45">
        <f t="shared" si="4"/>
        <v>6.0000000000000012E-2</v>
      </c>
      <c r="N69" s="45"/>
      <c r="O69" s="45">
        <v>0</v>
      </c>
      <c r="P69" s="45"/>
      <c r="Q69" s="45"/>
      <c r="R69" s="45"/>
    </row>
    <row r="70" spans="1:32">
      <c r="B70" s="33"/>
      <c r="C70" s="33"/>
      <c r="E70" s="44"/>
      <c r="F70" s="45"/>
      <c r="M70" s="45">
        <f t="shared" si="4"/>
        <v>4.933333333333334E-2</v>
      </c>
      <c r="N70" s="45"/>
      <c r="O70" s="45"/>
      <c r="P70" s="45">
        <v>0</v>
      </c>
      <c r="Q70" s="45"/>
      <c r="R70" s="45"/>
    </row>
    <row r="71" spans="1:32" ht="13">
      <c r="A71" s="43" t="s">
        <v>71</v>
      </c>
      <c r="B71" s="46" t="s">
        <v>84</v>
      </c>
      <c r="C71" s="46" t="s">
        <v>85</v>
      </c>
      <c r="M71" s="45">
        <f t="shared" si="4"/>
        <v>4.080000000000001E-2</v>
      </c>
      <c r="N71" s="45"/>
      <c r="O71" s="45"/>
      <c r="P71" s="45"/>
      <c r="Q71" s="45">
        <v>0</v>
      </c>
      <c r="R71" s="45"/>
    </row>
    <row r="72" spans="1:32" ht="13">
      <c r="B72" s="33">
        <v>0</v>
      </c>
      <c r="C72" s="33">
        <f>E18</f>
        <v>0.14427688121795654</v>
      </c>
      <c r="E72" s="29" t="s">
        <v>86</v>
      </c>
      <c r="F72" s="33">
        <f>LINEST(C72:C73,B72:B73,TRUE)</f>
        <v>-11.641532182693476</v>
      </c>
      <c r="M72" s="45">
        <f t="shared" si="4"/>
        <v>3.3973333333333348E-2</v>
      </c>
      <c r="N72" s="45"/>
      <c r="O72" s="45"/>
      <c r="P72" s="45"/>
      <c r="Q72" s="45"/>
      <c r="R72" s="45">
        <v>0</v>
      </c>
    </row>
    <row r="73" spans="1:32" ht="13">
      <c r="B73" s="33">
        <f>D18</f>
        <v>1.2393289728000006E-2</v>
      </c>
      <c r="C73" s="33">
        <v>0</v>
      </c>
      <c r="E73" s="29" t="s">
        <v>87</v>
      </c>
      <c r="F73" s="33">
        <f>C72</f>
        <v>0.14427688121795654</v>
      </c>
      <c r="M73" s="45">
        <f t="shared" si="4"/>
        <v>2.851200000000001E-2</v>
      </c>
      <c r="S73" s="28">
        <v>0</v>
      </c>
    </row>
    <row r="74" spans="1:32">
      <c r="B74" s="33"/>
      <c r="C74" s="33"/>
      <c r="E74" s="44"/>
      <c r="F74" s="45"/>
      <c r="M74" s="45">
        <f t="shared" si="4"/>
        <v>2.4142933333333342E-2</v>
      </c>
      <c r="T74" s="28">
        <v>0</v>
      </c>
    </row>
    <row r="75" spans="1:32" ht="13">
      <c r="A75" s="43" t="s">
        <v>72</v>
      </c>
      <c r="B75" s="46" t="s">
        <v>84</v>
      </c>
      <c r="C75" s="46" t="s">
        <v>85</v>
      </c>
      <c r="M75" s="45">
        <f t="shared" si="4"/>
        <v>2.0647680000000005E-2</v>
      </c>
      <c r="U75" s="28">
        <v>0</v>
      </c>
    </row>
    <row r="76" spans="1:32" ht="13">
      <c r="B76" s="33">
        <v>0</v>
      </c>
      <c r="C76" s="33">
        <f>E19</f>
        <v>0.16367943485577896</v>
      </c>
      <c r="E76" s="29" t="s">
        <v>86</v>
      </c>
      <c r="F76" s="33">
        <f>LINEST(C76:C77,B76:B77,TRUE)</f>
        <v>-14.551915228366846</v>
      </c>
      <c r="M76" s="45">
        <f t="shared" si="4"/>
        <v>1.7851477333333341E-2</v>
      </c>
      <c r="V76" s="28">
        <v>0</v>
      </c>
    </row>
    <row r="77" spans="1:32" ht="13">
      <c r="B77" s="33">
        <f>D19</f>
        <v>1.1247965115733337E-2</v>
      </c>
      <c r="C77" s="33">
        <v>0</v>
      </c>
      <c r="E77" s="29" t="s">
        <v>87</v>
      </c>
      <c r="F77" s="33">
        <f>C76</f>
        <v>0.16367943485577896</v>
      </c>
      <c r="M77" s="45">
        <f t="shared" si="4"/>
        <v>1.5614515200000005E-2</v>
      </c>
      <c r="W77" s="28">
        <v>0</v>
      </c>
    </row>
    <row r="78" spans="1:32">
      <c r="M78" s="45">
        <f t="shared" si="4"/>
        <v>1.3824945493333338E-2</v>
      </c>
      <c r="X78" s="28">
        <v>0</v>
      </c>
    </row>
    <row r="79" spans="1:32" ht="13">
      <c r="A79" s="43" t="s">
        <v>73</v>
      </c>
      <c r="B79" s="46" t="s">
        <v>84</v>
      </c>
      <c r="C79" s="46" t="s">
        <v>85</v>
      </c>
      <c r="M79" s="45">
        <f t="shared" si="4"/>
        <v>1.2393289728000006E-2</v>
      </c>
      <c r="Y79" s="28">
        <v>0</v>
      </c>
    </row>
    <row r="80" spans="1:32" ht="13">
      <c r="B80" s="33">
        <v>0</v>
      </c>
      <c r="C80" s="33">
        <f>E20</f>
        <v>0.18793262690305704</v>
      </c>
      <c r="E80" s="29" t="s">
        <v>86</v>
      </c>
      <c r="F80" s="33">
        <f>LINEST(C80:C81,B80:B81,TRUE)</f>
        <v>-18.189894035458554</v>
      </c>
      <c r="M80" s="45">
        <f t="shared" si="4"/>
        <v>1.1247965115733337E-2</v>
      </c>
      <c r="Z80" s="28">
        <v>0</v>
      </c>
    </row>
    <row r="81" spans="1:32" ht="13">
      <c r="B81" s="33">
        <f>D20</f>
        <v>1.0331705425920002E-2</v>
      </c>
      <c r="C81" s="33">
        <v>0</v>
      </c>
      <c r="E81" s="29" t="s">
        <v>87</v>
      </c>
      <c r="F81" s="33">
        <f>C80</f>
        <v>0.18793262690305704</v>
      </c>
      <c r="M81" s="45">
        <f t="shared" si="4"/>
        <v>1.0331705425920002E-2</v>
      </c>
      <c r="AA81" s="28">
        <v>0</v>
      </c>
    </row>
    <row r="82" spans="1:32">
      <c r="B82" s="33"/>
      <c r="C82" s="33"/>
      <c r="E82" s="44"/>
      <c r="F82" s="45"/>
      <c r="M82" s="45">
        <f t="shared" si="4"/>
        <v>9.5986976740693349E-3</v>
      </c>
      <c r="AB82" s="28">
        <v>0</v>
      </c>
    </row>
    <row r="83" spans="1:32" ht="13">
      <c r="A83" s="43" t="s">
        <v>74</v>
      </c>
      <c r="B83" s="46" t="s">
        <v>84</v>
      </c>
      <c r="C83" s="46" t="s">
        <v>85</v>
      </c>
      <c r="M83" s="45">
        <f t="shared" si="4"/>
        <v>0</v>
      </c>
      <c r="AC83" s="28">
        <v>0</v>
      </c>
    </row>
    <row r="84" spans="1:32" ht="13">
      <c r="B84" s="33">
        <v>0</v>
      </c>
      <c r="C84" s="33">
        <f>E21</f>
        <v>0.21824911696215457</v>
      </c>
      <c r="E84" s="29" t="s">
        <v>86</v>
      </c>
      <c r="F84" s="33">
        <f>LINEST(C84:C85,B84:B85,TRUE)</f>
        <v>-22.737367544323188</v>
      </c>
      <c r="M84" s="45">
        <f t="shared" si="4"/>
        <v>0</v>
      </c>
      <c r="AD84" s="28">
        <v>0</v>
      </c>
    </row>
    <row r="85" spans="1:32" ht="13">
      <c r="B85" s="33">
        <f>D21</f>
        <v>9.5986976740693349E-3</v>
      </c>
      <c r="C85" s="33">
        <v>0</v>
      </c>
      <c r="E85" s="29" t="s">
        <v>87</v>
      </c>
      <c r="F85" s="33">
        <f>C84</f>
        <v>0.21824911696215457</v>
      </c>
      <c r="M85" s="45">
        <f t="shared" si="4"/>
        <v>0</v>
      </c>
      <c r="AE85" s="28">
        <v>0</v>
      </c>
    </row>
    <row r="86" spans="1:32">
      <c r="B86" s="33"/>
      <c r="C86" s="33"/>
      <c r="E86" s="44"/>
      <c r="F86" s="45"/>
      <c r="M86" s="45">
        <f t="shared" si="4"/>
        <v>0</v>
      </c>
      <c r="AF86" s="28">
        <v>0</v>
      </c>
    </row>
    <row r="87" spans="1:32" ht="13">
      <c r="A87" s="43"/>
      <c r="B87" s="46"/>
      <c r="C87" s="46"/>
    </row>
    <row r="88" spans="1:32" ht="13">
      <c r="B88" s="33"/>
      <c r="C88" s="33"/>
      <c r="E88" s="29"/>
      <c r="F88" s="33"/>
    </row>
    <row r="89" spans="1:32" ht="13">
      <c r="B89" s="33"/>
      <c r="C89" s="33"/>
      <c r="E89" s="29"/>
      <c r="F89" s="33"/>
    </row>
    <row r="90" spans="1:32">
      <c r="B90" s="33"/>
      <c r="C90" s="33"/>
      <c r="E90" s="44"/>
      <c r="F90" s="45"/>
    </row>
    <row r="91" spans="1:32" ht="13">
      <c r="A91" s="43"/>
      <c r="B91" s="46"/>
      <c r="C91" s="46"/>
    </row>
    <row r="92" spans="1:32" ht="13">
      <c r="B92" s="33"/>
      <c r="C92" s="33"/>
      <c r="E92" s="29"/>
      <c r="F92" s="33"/>
    </row>
    <row r="93" spans="1:32" ht="13">
      <c r="B93" s="33"/>
      <c r="C93" s="33"/>
      <c r="E93" s="29"/>
      <c r="F93" s="33"/>
    </row>
    <row r="95" spans="1:32" ht="13">
      <c r="A95" s="43"/>
      <c r="B95" s="46"/>
      <c r="C95" s="46"/>
    </row>
    <row r="96" spans="1:32" ht="13">
      <c r="B96" s="33"/>
      <c r="C96" s="33"/>
      <c r="E96" s="29"/>
      <c r="F96" s="33"/>
    </row>
    <row r="97" spans="1:6" ht="13">
      <c r="B97" s="33"/>
      <c r="C97" s="33"/>
      <c r="E97" s="29"/>
      <c r="F97" s="33"/>
    </row>
    <row r="98" spans="1:6">
      <c r="B98" s="33"/>
      <c r="C98" s="33"/>
      <c r="E98" s="44"/>
      <c r="F98" s="45"/>
    </row>
    <row r="99" spans="1:6" ht="13">
      <c r="A99" s="43"/>
      <c r="B99" s="46"/>
      <c r="C99" s="46"/>
    </row>
    <row r="100" spans="1:6" ht="13">
      <c r="B100" s="33"/>
      <c r="C100" s="33"/>
      <c r="E100" s="29"/>
      <c r="F100" s="33"/>
    </row>
    <row r="101" spans="1:6" ht="13">
      <c r="B101" s="33"/>
      <c r="C101" s="33"/>
      <c r="E101" s="29"/>
      <c r="F101" s="33"/>
    </row>
  </sheetData>
  <printOptions gridLines="1" gridLinesSet="0"/>
  <pageMargins left="0.75" right="0.75" top="1" bottom="1" header="0.5" footer="0.5"/>
  <pageSetup orientation="portrait" horizontalDpi="4294967293" r:id="rId1"/>
  <headerFooter alignWithMargins="0">
    <oddHeader>&amp;A</oddHead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C260"/>
  <sheetViews>
    <sheetView topLeftCell="AM67" zoomScaleNormal="100" workbookViewId="0">
      <selection activeCell="AS84" sqref="AS84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21.736876009666435</v>
      </c>
      <c r="BW1" t="s">
        <v>38</v>
      </c>
      <c r="CN1" t="s">
        <v>35</v>
      </c>
      <c r="CQ1" t="s">
        <v>40</v>
      </c>
      <c r="CR1">
        <f>SUM(CN4:DC18)</f>
        <v>18.124167941692345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4.3980465111040035E-2</v>
      </c>
      <c r="E3" s="2">
        <f>'Raw data and fitting summary'!E5</f>
        <v>5.4975581388800036E-2</v>
      </c>
      <c r="F3" s="2">
        <f>'Raw data and fitting summary'!F5</f>
        <v>6.871947673600004E-2</v>
      </c>
      <c r="G3" s="2">
        <f>'Raw data and fitting summary'!G5</f>
        <v>8.589934592000005E-2</v>
      </c>
      <c r="H3" s="2">
        <f>'Raw data and fitting summary'!H5</f>
        <v>0.10737418240000006</v>
      </c>
      <c r="I3" s="2">
        <f>'Raw data and fitting summary'!I5</f>
        <v>0.13421772800000006</v>
      </c>
      <c r="J3" s="2">
        <f>'Raw data and fitting summary'!J5</f>
        <v>0.16777216000000009</v>
      </c>
      <c r="K3" s="2">
        <f>'Raw data and fitting summary'!K5</f>
        <v>0.2097152000000001</v>
      </c>
      <c r="L3" s="2">
        <f>'Raw data and fitting summary'!L5</f>
        <v>0.2621440000000001</v>
      </c>
      <c r="M3" s="2">
        <f>'Raw data and fitting summary'!M5</f>
        <v>0.32768000000000014</v>
      </c>
      <c r="N3" s="2">
        <f>'Raw data and fitting summary'!N5</f>
        <v>0.40960000000000013</v>
      </c>
      <c r="O3" s="2">
        <f>'Raw data and fitting summary'!O5</f>
        <v>0.51200000000000012</v>
      </c>
      <c r="P3" s="2">
        <f>'Raw data and fitting summary'!P5</f>
        <v>0.64000000000000012</v>
      </c>
      <c r="Q3" s="2">
        <f>'Raw data and fitting summary'!Q5</f>
        <v>0.8</v>
      </c>
      <c r="R3" s="2">
        <f>'Raw data and fitting summary'!R5</f>
        <v>1</v>
      </c>
      <c r="T3" t="s">
        <v>32</v>
      </c>
      <c r="U3" t="s">
        <v>33</v>
      </c>
      <c r="V3" t="s">
        <v>31</v>
      </c>
      <c r="X3" s="2">
        <f>C3</f>
        <v>0</v>
      </c>
      <c r="Y3" s="2">
        <f t="shared" ref="Y3:AM3" si="0">D3</f>
        <v>4.3980465111040035E-2</v>
      </c>
      <c r="Z3" s="2">
        <f t="shared" si="0"/>
        <v>5.4975581388800036E-2</v>
      </c>
      <c r="AA3" s="2">
        <f t="shared" si="0"/>
        <v>6.871947673600004E-2</v>
      </c>
      <c r="AB3" s="2">
        <f t="shared" si="0"/>
        <v>8.589934592000005E-2</v>
      </c>
      <c r="AC3" s="2">
        <f t="shared" si="0"/>
        <v>0.10737418240000006</v>
      </c>
      <c r="AD3" s="2">
        <f t="shared" si="0"/>
        <v>0.13421772800000006</v>
      </c>
      <c r="AE3" s="2">
        <f t="shared" si="0"/>
        <v>0.16777216000000009</v>
      </c>
      <c r="AF3" s="2">
        <f t="shared" si="0"/>
        <v>0.2097152000000001</v>
      </c>
      <c r="AG3" s="2">
        <f t="shared" si="0"/>
        <v>0.2621440000000001</v>
      </c>
      <c r="AH3" s="2">
        <f t="shared" si="0"/>
        <v>0.32768000000000014</v>
      </c>
      <c r="AI3" s="2">
        <f t="shared" si="0"/>
        <v>0.40960000000000013</v>
      </c>
      <c r="AJ3" s="2">
        <f t="shared" si="0"/>
        <v>0.51200000000000012</v>
      </c>
      <c r="AK3" s="2">
        <f t="shared" si="0"/>
        <v>0.64000000000000012</v>
      </c>
      <c r="AL3" s="2">
        <f t="shared" si="0"/>
        <v>0.8</v>
      </c>
      <c r="AM3" s="2">
        <f t="shared" si="0"/>
        <v>1</v>
      </c>
      <c r="BF3" s="2">
        <f t="shared" ref="BF3:BU3" si="1">X3</f>
        <v>0</v>
      </c>
      <c r="BG3" s="2">
        <f t="shared" si="1"/>
        <v>4.3980465111040035E-2</v>
      </c>
      <c r="BH3" s="2">
        <f t="shared" si="1"/>
        <v>5.4975581388800036E-2</v>
      </c>
      <c r="BI3" s="2">
        <f t="shared" si="1"/>
        <v>6.871947673600004E-2</v>
      </c>
      <c r="BJ3" s="2">
        <f t="shared" si="1"/>
        <v>8.589934592000005E-2</v>
      </c>
      <c r="BK3" s="2">
        <f t="shared" si="1"/>
        <v>0.10737418240000006</v>
      </c>
      <c r="BL3" s="2">
        <f t="shared" si="1"/>
        <v>0.13421772800000006</v>
      </c>
      <c r="BM3" s="2">
        <f t="shared" si="1"/>
        <v>0.16777216000000009</v>
      </c>
      <c r="BN3" s="2">
        <f t="shared" si="1"/>
        <v>0.2097152000000001</v>
      </c>
      <c r="BO3" s="2">
        <f t="shared" si="1"/>
        <v>0.2621440000000001</v>
      </c>
      <c r="BP3" s="2">
        <f t="shared" si="1"/>
        <v>0.32768000000000014</v>
      </c>
      <c r="BQ3" s="2">
        <f t="shared" si="1"/>
        <v>0.40960000000000013</v>
      </c>
      <c r="BR3" s="2">
        <f t="shared" si="1"/>
        <v>0.51200000000000012</v>
      </c>
      <c r="BS3" s="2">
        <f t="shared" si="1"/>
        <v>0.64000000000000012</v>
      </c>
      <c r="BT3" s="2">
        <f t="shared" si="1"/>
        <v>0.8</v>
      </c>
      <c r="BU3" s="2">
        <f t="shared" si="1"/>
        <v>1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4.3980465111040035E-2</v>
      </c>
      <c r="CP3" s="2">
        <f t="shared" si="3"/>
        <v>5.4975581388800036E-2</v>
      </c>
      <c r="CQ3" s="2">
        <f t="shared" si="3"/>
        <v>6.871947673600004E-2</v>
      </c>
      <c r="CR3" s="2">
        <f t="shared" si="3"/>
        <v>8.589934592000005E-2</v>
      </c>
      <c r="CS3" s="2">
        <f t="shared" si="3"/>
        <v>0.10737418240000006</v>
      </c>
      <c r="CT3" s="2">
        <f t="shared" si="3"/>
        <v>0.13421772800000006</v>
      </c>
      <c r="CU3" s="2">
        <f t="shared" si="3"/>
        <v>0.16777216000000009</v>
      </c>
      <c r="CV3" s="2">
        <f t="shared" si="3"/>
        <v>0.2097152000000001</v>
      </c>
      <c r="CW3" s="2">
        <f t="shared" si="3"/>
        <v>0.2621440000000001</v>
      </c>
      <c r="CX3" s="2">
        <f t="shared" si="3"/>
        <v>0.32768000000000014</v>
      </c>
      <c r="CY3" s="2">
        <f t="shared" si="3"/>
        <v>0.40960000000000013</v>
      </c>
      <c r="CZ3" s="2">
        <f t="shared" si="3"/>
        <v>0.51200000000000012</v>
      </c>
      <c r="DA3" s="2">
        <f t="shared" si="3"/>
        <v>0.64000000000000012</v>
      </c>
      <c r="DB3" s="2">
        <f t="shared" si="3"/>
        <v>0.8</v>
      </c>
      <c r="DC3" s="2">
        <f t="shared" si="3"/>
        <v>1</v>
      </c>
    </row>
    <row r="4" spans="1:107">
      <c r="A4" s="1" t="s">
        <v>16</v>
      </c>
      <c r="B4" s="1">
        <f>'Raw data and fitting summary'!B6</f>
        <v>1</v>
      </c>
      <c r="C4">
        <f>'Raw data and fitting summary'!C6</f>
        <v>13.636363636363635</v>
      </c>
      <c r="D4">
        <f>'Raw data and fitting summary'!D6</f>
        <v>10.42889693766659</v>
      </c>
      <c r="E4">
        <f>'Raw data and fitting summary'!E6</f>
        <v>9.8496995756786596</v>
      </c>
      <c r="F4">
        <f>'Raw data and fitting summary'!F6</f>
        <v>9.2103004884690822</v>
      </c>
      <c r="G4">
        <f>'Raw data and fitting summary'!G6</f>
        <v>8.5190282749061321</v>
      </c>
      <c r="H4">
        <f>'Raw data and fitting summary'!H6</f>
        <v>7.7883429565619595</v>
      </c>
      <c r="I4">
        <f>'Raw data and fitting summary'!I6</f>
        <v>7.0341821717837583</v>
      </c>
      <c r="J4">
        <f>'Raw data and fitting summary'!J6</f>
        <v>6.274693331603447</v>
      </c>
      <c r="K4">
        <f>'Raw data and fitting summary'!K6</f>
        <v>5.528539739710677</v>
      </c>
      <c r="L4">
        <f>'Raw data and fitting summary'!L6</f>
        <v>4.8131034891297899</v>
      </c>
      <c r="M4">
        <f>'Raw data and fitting summary'!M6</f>
        <v>4.142942126285373</v>
      </c>
      <c r="N4">
        <f>'Raw data and fitting summary'!N6</f>
        <v>3.5287730727470135</v>
      </c>
      <c r="O4">
        <f>'Raw data and fitting summary'!O6</f>
        <v>2.9770992366412217</v>
      </c>
      <c r="P4">
        <f>'Raw data and fitting summary'!P6</f>
        <v>2.490421455938697</v>
      </c>
      <c r="Q4">
        <f>'Raw data and fitting summary'!Q6</f>
        <v>2.0678685047720045</v>
      </c>
      <c r="R4">
        <f>'Raw data and fitting summary'!R6</f>
        <v>1.7060367454068244</v>
      </c>
      <c r="T4">
        <f>'Raw data and fitting summary'!D40</f>
        <v>6.1762919338239311E-2</v>
      </c>
      <c r="U4">
        <f>'Raw data and fitting summary'!F40</f>
        <v>13.386748280910529</v>
      </c>
      <c r="V4">
        <f>'Raw data and fitting summary'!H40</f>
        <v>0.18250502568286248</v>
      </c>
      <c r="X4">
        <f>($U$4*B4/((B4+$T$4)*(1+$C$3/$V$4)))*C20</f>
        <v>12.608038986004553</v>
      </c>
      <c r="Y4">
        <f>($U$4*B4/((B4+$T$4)*(1+$D$3/$V$4)))*D20</f>
        <v>10.159725777070578</v>
      </c>
      <c r="Z4">
        <f>($U$4*B4/((B4+$T$4)*(1+$E$3/$V$4)))*E20</f>
        <v>9.6893405626882601</v>
      </c>
      <c r="AA4">
        <f>($U$4*B4/((B4+$T$4)*(1+$F$3/$V$4)))*F20</f>
        <v>9.159259772817947</v>
      </c>
      <c r="AB4">
        <f>($U$4*B4/((B4+$T$4)*(1+$G$3/$V$4)))*G20</f>
        <v>8.5729992593263393</v>
      </c>
      <c r="AC4">
        <f>($U$4*B4/((B4+$T$4)*(1+$H$3/$V$4)))*H20</f>
        <v>7.9378941807152241</v>
      </c>
      <c r="AD4">
        <f>($U$4*B4/((B4+$T$4)*(1+$I$3/$V$4)))*I20</f>
        <v>7.2651252623780085</v>
      </c>
      <c r="AE4">
        <f>($U$4*B4/((B4+$T$4)*(1+$J$3/$V$4)))*J20</f>
        <v>6.569170282858849</v>
      </c>
      <c r="AF4">
        <f>($U$4*B4/((B4+$T$4)*(1+$K$3/$V$4)))*K20</f>
        <v>5.8666798096532524</v>
      </c>
      <c r="AG4">
        <f>($U$4*B4/((B4+$T$4)*(1+$L$3/$V$4)))*L20</f>
        <v>5.1749365140686452</v>
      </c>
      <c r="AH4">
        <f>($U$4*B4/((B4+$T$4)*(1+$M$3/$V$4)))*M20</f>
        <v>4.5101881927472363</v>
      </c>
      <c r="AI4">
        <f>($U$4*B4/((B4+$T$4)*(1+$N$3/$V$4)))*N20</f>
        <v>3.886186367524175</v>
      </c>
      <c r="AJ4">
        <f>($U$4*B4/((B4+$T$4)*(1+$O$3/$V$4)))*O20</f>
        <v>3.3131948565654152</v>
      </c>
      <c r="AK4">
        <f>($U$4*B4/((B4+$T$4)*(1+$P$3/$V$4)))*P20</f>
        <v>2.7975883515616498</v>
      </c>
      <c r="AL4">
        <f>($U$4*B4/((B4+$T$4)*(1+$Q$3/$V$4)))*Q20</f>
        <v>2.342003774842806</v>
      </c>
      <c r="AM4">
        <f>($U$4*B4/((B4+$T$4)*(1+$R$3/$V$4)))*R20</f>
        <v>1.9458948832987104</v>
      </c>
      <c r="AO4">
        <f>IFERROR(X4, 0)</f>
        <v>12.608038986004553</v>
      </c>
      <c r="AP4">
        <f t="shared" ref="AP4:BD18" si="4">IFERROR(Y4, 0)</f>
        <v>10.159725777070578</v>
      </c>
      <c r="AQ4">
        <f t="shared" si="4"/>
        <v>9.6893405626882601</v>
      </c>
      <c r="AR4">
        <f t="shared" si="4"/>
        <v>9.159259772817947</v>
      </c>
      <c r="AS4">
        <f t="shared" si="4"/>
        <v>8.5729992593263393</v>
      </c>
      <c r="AT4">
        <f t="shared" si="4"/>
        <v>7.9378941807152241</v>
      </c>
      <c r="AU4">
        <f t="shared" si="4"/>
        <v>7.2651252623780085</v>
      </c>
      <c r="AV4">
        <f t="shared" si="4"/>
        <v>6.569170282858849</v>
      </c>
      <c r="AW4">
        <f t="shared" si="4"/>
        <v>5.8666798096532524</v>
      </c>
      <c r="AX4">
        <f t="shared" si="4"/>
        <v>5.1749365140686452</v>
      </c>
      <c r="AY4">
        <f t="shared" si="4"/>
        <v>4.5101881927472363</v>
      </c>
      <c r="AZ4">
        <f t="shared" si="4"/>
        <v>3.886186367524175</v>
      </c>
      <c r="BA4">
        <f t="shared" si="4"/>
        <v>3.3131948565654152</v>
      </c>
      <c r="BB4">
        <f t="shared" si="4"/>
        <v>2.7975883515616498</v>
      </c>
      <c r="BC4">
        <f t="shared" si="4"/>
        <v>2.342003774842806</v>
      </c>
      <c r="BD4">
        <f t="shared" si="4"/>
        <v>1.9458948832987104</v>
      </c>
      <c r="BF4">
        <f>(C4-AO4)^2</f>
        <v>1.0574515865361276</v>
      </c>
      <c r="BG4">
        <f>(D4-AP4)^2</f>
        <v>7.2453113696603649E-2</v>
      </c>
      <c r="BH4">
        <f t="shared" ref="BH4:BU18" si="5">(E4-AQ4)^2</f>
        <v>2.5715013047255136E-2</v>
      </c>
      <c r="BI4">
        <f t="shared" si="5"/>
        <v>2.6051546541800393E-3</v>
      </c>
      <c r="BJ4">
        <f t="shared" si="5"/>
        <v>2.9128671592862487E-3</v>
      </c>
      <c r="BK4">
        <f t="shared" si="5"/>
        <v>2.2365568645739995E-2</v>
      </c>
      <c r="BL4">
        <f t="shared" si="5"/>
        <v>5.3334711093224067E-2</v>
      </c>
      <c r="BM4">
        <f t="shared" si="5"/>
        <v>8.6716674820676382E-2</v>
      </c>
      <c r="BN4">
        <f t="shared" si="5"/>
        <v>0.11433870690076978</v>
      </c>
      <c r="BO4">
        <f t="shared" si="5"/>
        <v>0.13092313793640226</v>
      </c>
      <c r="BP4">
        <f t="shared" si="5"/>
        <v>0.13486967333171132</v>
      </c>
      <c r="BQ4">
        <f t="shared" si="5"/>
        <v>0.12774426328346616</v>
      </c>
      <c r="BR4">
        <f t="shared" si="5"/>
        <v>0.11296026573222798</v>
      </c>
      <c r="BS4">
        <f t="shared" si="5"/>
        <v>9.4351501766641949E-2</v>
      </c>
      <c r="BT4">
        <f t="shared" si="5"/>
        <v>7.5150146296791287E-2</v>
      </c>
      <c r="BU4">
        <f t="shared" si="5"/>
        <v>5.7531926312963014E-2</v>
      </c>
      <c r="BW4">
        <f>ABS((AO4-C4)/AO4)</f>
        <v>8.1561030347428717E-2</v>
      </c>
      <c r="BX4">
        <f t="shared" ref="BX4:CL18" si="6">ABS((AP4-D4)/AP4)</f>
        <v>2.6493939551351074E-2</v>
      </c>
      <c r="BY4">
        <f t="shared" si="6"/>
        <v>1.6550044035804717E-2</v>
      </c>
      <c r="BZ4">
        <f t="shared" si="6"/>
        <v>5.5725808544713849E-3</v>
      </c>
      <c r="CA4">
        <f t="shared" si="6"/>
        <v>6.2954612251358349E-3</v>
      </c>
      <c r="CB4">
        <f t="shared" si="6"/>
        <v>1.8840163492805553E-2</v>
      </c>
      <c r="CC4">
        <f t="shared" si="6"/>
        <v>3.1787902101313298E-2</v>
      </c>
      <c r="CD4">
        <f t="shared" si="6"/>
        <v>4.4827114928622007E-2</v>
      </c>
      <c r="CE4">
        <f t="shared" si="6"/>
        <v>5.763738279804996E-2</v>
      </c>
      <c r="CF4">
        <f t="shared" si="6"/>
        <v>6.9920282877900364E-2</v>
      </c>
      <c r="CG4">
        <f t="shared" si="6"/>
        <v>8.1425885299515E-2</v>
      </c>
      <c r="CH4">
        <f t="shared" si="6"/>
        <v>9.1970189017173576E-2</v>
      </c>
      <c r="CI4">
        <f t="shared" si="6"/>
        <v>0.10144154946340922</v>
      </c>
      <c r="CJ4">
        <f t="shared" si="6"/>
        <v>0.10979703123638195</v>
      </c>
      <c r="CK4">
        <f t="shared" si="6"/>
        <v>0.11705159189557725</v>
      </c>
      <c r="CL4">
        <f t="shared" si="6"/>
        <v>0.12326366647579386</v>
      </c>
      <c r="CN4">
        <f>IFERROR(BW4, 0)</f>
        <v>8.1561030347428717E-2</v>
      </c>
      <c r="CO4">
        <f t="shared" ref="CO4:DC18" si="7">IFERROR(BX4, 0)</f>
        <v>2.6493939551351074E-2</v>
      </c>
      <c r="CP4">
        <f t="shared" si="7"/>
        <v>1.6550044035804717E-2</v>
      </c>
      <c r="CQ4">
        <f t="shared" si="7"/>
        <v>5.5725808544713849E-3</v>
      </c>
      <c r="CR4">
        <f t="shared" si="7"/>
        <v>6.2954612251358349E-3</v>
      </c>
      <c r="CS4">
        <f t="shared" si="7"/>
        <v>1.8840163492805553E-2</v>
      </c>
      <c r="CT4">
        <f t="shared" si="7"/>
        <v>3.1787902101313298E-2</v>
      </c>
      <c r="CU4">
        <f t="shared" si="7"/>
        <v>4.4827114928622007E-2</v>
      </c>
      <c r="CV4">
        <f t="shared" si="7"/>
        <v>5.763738279804996E-2</v>
      </c>
      <c r="CW4">
        <f t="shared" si="7"/>
        <v>6.9920282877900364E-2</v>
      </c>
      <c r="CX4">
        <f t="shared" si="7"/>
        <v>8.1425885299515E-2</v>
      </c>
      <c r="CY4">
        <f t="shared" si="7"/>
        <v>9.1970189017173576E-2</v>
      </c>
      <c r="CZ4">
        <f t="shared" si="7"/>
        <v>0.10144154946340922</v>
      </c>
      <c r="DA4">
        <f t="shared" si="7"/>
        <v>0.10979703123638195</v>
      </c>
      <c r="DB4">
        <f t="shared" si="7"/>
        <v>0.11705159189557725</v>
      </c>
      <c r="DC4">
        <f t="shared" si="7"/>
        <v>0.12326366647579386</v>
      </c>
    </row>
    <row r="5" spans="1:107">
      <c r="A5" s="1" t="s">
        <v>17</v>
      </c>
      <c r="B5" s="1">
        <f>'Raw data and fitting summary'!B7</f>
        <v>0.8</v>
      </c>
      <c r="C5">
        <f>'Raw data and fitting summary'!C7</f>
        <v>13.333333333333332</v>
      </c>
      <c r="D5">
        <f>'Raw data and fitting summary'!D7</f>
        <v>10.250724030253298</v>
      </c>
      <c r="E5">
        <f>'Raw data and fitting summary'!E7</f>
        <v>9.6906168020073338</v>
      </c>
      <c r="F5">
        <f>'Raw data and fitting summary'!F7</f>
        <v>9.0710552475073367</v>
      </c>
      <c r="G5">
        <f>'Raw data and fitting summary'!G7</f>
        <v>8.3997652126574618</v>
      </c>
      <c r="H5">
        <f>'Raw data and fitting summary'!H7</f>
        <v>7.6885412958161172</v>
      </c>
      <c r="I5">
        <f>'Raw data and fitting summary'!I7</f>
        <v>6.952671574392328</v>
      </c>
      <c r="J5">
        <f>'Raw data and fitting summary'!J7</f>
        <v>6.2097528403727917</v>
      </c>
      <c r="K5">
        <f>'Raw data and fitting summary'!K7</f>
        <v>5.4780635859909887</v>
      </c>
      <c r="L5">
        <f>'Raw data and fitting summary'!L7</f>
        <v>4.7748008051048725</v>
      </c>
      <c r="M5">
        <f>'Raw data and fitting summary'!M7</f>
        <v>4.1145316818939488</v>
      </c>
      <c r="N5">
        <f>'Raw data and fitting summary'!N7</f>
        <v>3.5081406854367176</v>
      </c>
      <c r="O5">
        <f>'Raw data and fitting summary'!O7</f>
        <v>2.9624003038359286</v>
      </c>
      <c r="P5">
        <f>'Raw data and fitting summary'!P7</f>
        <v>2.4801271860095389</v>
      </c>
      <c r="Q5">
        <f>'Raw data and fitting summary'!Q7</f>
        <v>2.0607661822985466</v>
      </c>
      <c r="R5">
        <f>'Raw data and fitting summary'!R7</f>
        <v>1.7011995637949837</v>
      </c>
      <c r="X5">
        <f t="shared" ref="X5:X18" si="8">($U$4*B5/((B5+$T$4)*(1+$C$3/$V$4)))*C21</f>
        <v>12.427314269860128</v>
      </c>
      <c r="Y5">
        <f t="shared" ref="Y5:Y18" si="9">($U$4*B5/((B5+$T$4)*(1+$D$3/$V$4)))*D21</f>
        <v>10.014095393217511</v>
      </c>
      <c r="Z5">
        <f t="shared" ref="Z5:Z18" si="10">($U$4*B5/((B5+$T$4)*(1+$E$3/$V$4)))*E21</f>
        <v>9.5504527209896182</v>
      </c>
      <c r="AA5">
        <f t="shared" ref="AA5:AA18" si="11">($U$4*B5/((B5+$T$4)*(1+$F$3/$V$4)))*F21</f>
        <v>9.0279701547914613</v>
      </c>
      <c r="AB5">
        <f t="shared" ref="AB5:AB18" si="12">($U$4*B5/((B5+$T$4)*(1+$G$3/$V$4)))*G21</f>
        <v>8.4501131499664339</v>
      </c>
      <c r="AC5">
        <f t="shared" ref="AC5:AC18" si="13">($U$4*B5/((B5+$T$4)*(1+$H$3/$V$4)))*H21</f>
        <v>7.8241117222229342</v>
      </c>
      <c r="AD5">
        <f t="shared" ref="AD5:AD18" si="14">($U$4*B5/((B5+$T$4)*(1+$I$3/$V$4)))*I21</f>
        <v>7.1609863314741276</v>
      </c>
      <c r="AE5">
        <f t="shared" ref="AE5:AE18" si="15">($U$4*B5/((B5+$T$4)*(1+$J$3/$V$4)))*J21</f>
        <v>6.4750072305402533</v>
      </c>
      <c r="AF5">
        <f t="shared" ref="AF5:AF18" si="16">($U$4*B5/((B5+$T$4)*(1+$K$3/$V$4)))*K21</f>
        <v>5.7825863162490254</v>
      </c>
      <c r="AG5">
        <f t="shared" ref="AG5:AG18" si="17">($U$4*B5/((B5+$T$4)*(1+$L$3/$V$4)))*L21</f>
        <v>5.1007585286096351</v>
      </c>
      <c r="AH5">
        <f t="shared" ref="AH5:AH18" si="18">($U$4*B5/((B5+$T$4)*(1+$M$3/$V$4)))*M21</f>
        <v>4.4455387669485864</v>
      </c>
      <c r="AI5">
        <f t="shared" ref="AI5:AI18" si="19">($U$4*B5/((B5+$T$4)*(1+$N$3/$V$4)))*N21</f>
        <v>3.8304814376032925</v>
      </c>
      <c r="AJ5">
        <f t="shared" ref="AJ5:AJ18" si="20">($U$4*B5/((B5+$T$4)*(1+$O$3/$V$4)))*O21</f>
        <v>3.2657032362865901</v>
      </c>
      <c r="AK5">
        <f t="shared" ref="AK5:AK18" si="21">($U$4*B5/((B5+$T$4)*(1+$P$3/$V$4)))*P21</f>
        <v>2.7574874793097348</v>
      </c>
      <c r="AL5">
        <f t="shared" ref="AL5:AL18" si="22">($U$4*B5/((B5+$T$4)*(1+$Q$3/$V$4)))*Q21</f>
        <v>2.3084332911309877</v>
      </c>
      <c r="AM5">
        <f t="shared" ref="AM5:AM18" si="23">($U$4*B5/((B5+$T$4)*(1+$R$3/$V$4)))*R21</f>
        <v>1.9180022585359366</v>
      </c>
      <c r="AO5">
        <f t="shared" ref="AO5:AO18" si="24">IFERROR(X5, 0)</f>
        <v>12.427314269860128</v>
      </c>
      <c r="AP5">
        <f t="shared" si="4"/>
        <v>10.014095393217511</v>
      </c>
      <c r="AQ5">
        <f t="shared" si="4"/>
        <v>9.5504527209896182</v>
      </c>
      <c r="AR5">
        <f t="shared" si="4"/>
        <v>9.0279701547914613</v>
      </c>
      <c r="AS5">
        <f t="shared" si="4"/>
        <v>8.4501131499664339</v>
      </c>
      <c r="AT5">
        <f t="shared" si="4"/>
        <v>7.8241117222229342</v>
      </c>
      <c r="AU5">
        <f t="shared" si="4"/>
        <v>7.1609863314741276</v>
      </c>
      <c r="AV5">
        <f t="shared" si="4"/>
        <v>6.4750072305402533</v>
      </c>
      <c r="AW5">
        <f t="shared" si="4"/>
        <v>5.7825863162490254</v>
      </c>
      <c r="AX5">
        <f t="shared" si="4"/>
        <v>5.1007585286096351</v>
      </c>
      <c r="AY5">
        <f t="shared" si="4"/>
        <v>4.4455387669485864</v>
      </c>
      <c r="AZ5">
        <f t="shared" si="4"/>
        <v>3.8304814376032925</v>
      </c>
      <c r="BA5">
        <f t="shared" si="4"/>
        <v>3.2657032362865901</v>
      </c>
      <c r="BB5">
        <f t="shared" si="4"/>
        <v>2.7574874793097348</v>
      </c>
      <c r="BC5">
        <f t="shared" si="4"/>
        <v>2.3084332911309877</v>
      </c>
      <c r="BD5">
        <f t="shared" si="4"/>
        <v>1.9180022585359366</v>
      </c>
      <c r="BF5">
        <f t="shared" ref="BF5:BG18" si="25">(C5-AO5)^2</f>
        <v>0.82087054337686194</v>
      </c>
      <c r="BG5">
        <f t="shared" si="25"/>
        <v>5.5993111865414363E-2</v>
      </c>
      <c r="BH5">
        <f t="shared" si="5"/>
        <v>1.9645969607540743E-2</v>
      </c>
      <c r="BI5">
        <f t="shared" si="5"/>
        <v>1.8563252143355847E-3</v>
      </c>
      <c r="BJ5">
        <f t="shared" si="5"/>
        <v>2.5349147912681882E-3</v>
      </c>
      <c r="BK5">
        <f t="shared" si="5"/>
        <v>1.8379340516126167E-2</v>
      </c>
      <c r="BL5">
        <f t="shared" si="5"/>
        <v>4.339503801804917E-2</v>
      </c>
      <c r="BM5">
        <f t="shared" si="5"/>
        <v>7.0359891503111921E-2</v>
      </c>
      <c r="BN5">
        <f t="shared" si="5"/>
        <v>9.2734093243808963E-2</v>
      </c>
      <c r="BO5">
        <f t="shared" si="5"/>
        <v>0.10624843751240726</v>
      </c>
      <c r="BP5">
        <f t="shared" si="5"/>
        <v>0.1095656903563681</v>
      </c>
      <c r="BQ5">
        <f t="shared" si="5"/>
        <v>0.10390356050731324</v>
      </c>
      <c r="BR5">
        <f t="shared" si="5"/>
        <v>9.1992668833170546E-2</v>
      </c>
      <c r="BS5">
        <f t="shared" si="5"/>
        <v>7.6928732299570729E-2</v>
      </c>
      <c r="BT5">
        <f t="shared" si="5"/>
        <v>6.1338996797420248E-2</v>
      </c>
      <c r="BU5">
        <f t="shared" si="5"/>
        <v>4.7003408446938816E-2</v>
      </c>
      <c r="BW5">
        <f t="shared" ref="BW5:BW18" si="26">ABS((AO5-C5)/AO5)</f>
        <v>7.290546000518916E-2</v>
      </c>
      <c r="BX5">
        <f t="shared" si="6"/>
        <v>2.3629556913952958E-2</v>
      </c>
      <c r="BY5">
        <f t="shared" si="6"/>
        <v>1.4676171393390428E-2</v>
      </c>
      <c r="BZ5">
        <f t="shared" si="6"/>
        <v>4.7724008805023225E-3</v>
      </c>
      <c r="CA5">
        <f t="shared" si="6"/>
        <v>5.9582559920126196E-3</v>
      </c>
      <c r="CB5">
        <f t="shared" si="6"/>
        <v>1.7327261064250189E-2</v>
      </c>
      <c r="CC5">
        <f t="shared" si="6"/>
        <v>2.9090232467866878E-2</v>
      </c>
      <c r="CD5">
        <f t="shared" si="6"/>
        <v>4.096588323737356E-2</v>
      </c>
      <c r="CE5">
        <f t="shared" si="6"/>
        <v>5.2662029341841388E-2</v>
      </c>
      <c r="CF5">
        <f t="shared" si="6"/>
        <v>6.3903774639889124E-2</v>
      </c>
      <c r="CG5">
        <f t="shared" si="6"/>
        <v>7.4458260833442369E-2</v>
      </c>
      <c r="CH5">
        <f t="shared" si="6"/>
        <v>8.4151498295279931E-2</v>
      </c>
      <c r="CI5">
        <f t="shared" si="6"/>
        <v>9.2875227938820706E-2</v>
      </c>
      <c r="CJ5">
        <f t="shared" si="6"/>
        <v>0.10058442527167009</v>
      </c>
      <c r="CK5">
        <f t="shared" si="6"/>
        <v>0.10728796443197186</v>
      </c>
      <c r="CL5">
        <f t="shared" si="6"/>
        <v>0.11303568271418217</v>
      </c>
      <c r="CN5">
        <f t="shared" ref="CN5:CN18" si="27">IFERROR(BW5, 0)</f>
        <v>7.290546000518916E-2</v>
      </c>
      <c r="CO5">
        <f t="shared" si="7"/>
        <v>2.3629556913952958E-2</v>
      </c>
      <c r="CP5">
        <f t="shared" si="7"/>
        <v>1.4676171393390428E-2</v>
      </c>
      <c r="CQ5">
        <f t="shared" si="7"/>
        <v>4.7724008805023225E-3</v>
      </c>
      <c r="CR5">
        <f t="shared" si="7"/>
        <v>5.9582559920126196E-3</v>
      </c>
      <c r="CS5">
        <f t="shared" si="7"/>
        <v>1.7327261064250189E-2</v>
      </c>
      <c r="CT5">
        <f t="shared" si="7"/>
        <v>2.9090232467866878E-2</v>
      </c>
      <c r="CU5">
        <f t="shared" si="7"/>
        <v>4.096588323737356E-2</v>
      </c>
      <c r="CV5">
        <f t="shared" si="7"/>
        <v>5.2662029341841388E-2</v>
      </c>
      <c r="CW5">
        <f t="shared" si="7"/>
        <v>6.3903774639889124E-2</v>
      </c>
      <c r="CX5">
        <f t="shared" si="7"/>
        <v>7.4458260833442369E-2</v>
      </c>
      <c r="CY5">
        <f t="shared" si="7"/>
        <v>8.4151498295279931E-2</v>
      </c>
      <c r="CZ5">
        <f t="shared" si="7"/>
        <v>9.2875227938820706E-2</v>
      </c>
      <c r="DA5">
        <f t="shared" si="7"/>
        <v>0.10058442527167009</v>
      </c>
      <c r="DB5">
        <f t="shared" si="7"/>
        <v>0.10728796443197186</v>
      </c>
      <c r="DC5">
        <f t="shared" si="7"/>
        <v>0.11303568271418217</v>
      </c>
    </row>
    <row r="6" spans="1:107">
      <c r="A6" s="1" t="s">
        <v>18</v>
      </c>
      <c r="B6" s="1">
        <f>'Raw data and fitting summary'!B8</f>
        <v>0.64000000000000012</v>
      </c>
      <c r="C6">
        <f>'Raw data and fitting summary'!C8</f>
        <v>12.972972972972974</v>
      </c>
      <c r="D6">
        <f>'Raw data and fitting summary'!D8</f>
        <v>10.036390143542041</v>
      </c>
      <c r="E6">
        <f>'Raw data and fitting summary'!E8</f>
        <v>9.4988466296143503</v>
      </c>
      <c r="F6">
        <f>'Raw data and fitting summary'!F8</f>
        <v>8.9028096676054798</v>
      </c>
      <c r="G6">
        <f>'Raw data and fitting summary'!G8</f>
        <v>8.255301474848233</v>
      </c>
      <c r="H6">
        <f>'Raw data and fitting summary'!H8</f>
        <v>7.5673293700644866</v>
      </c>
      <c r="I6">
        <f>'Raw data and fitting summary'!I8</f>
        <v>6.8534018817852953</v>
      </c>
      <c r="J6">
        <f>'Raw data and fitting summary'!J8</f>
        <v>6.1304433857325886</v>
      </c>
      <c r="K6">
        <f>'Raw data and fitting summary'!K8</f>
        <v>5.4162499163258806</v>
      </c>
      <c r="L6">
        <f>'Raw data and fitting summary'!L8</f>
        <v>4.7277712922453627</v>
      </c>
      <c r="M6">
        <f>'Raw data and fitting summary'!M8</f>
        <v>4.0795619178125166</v>
      </c>
      <c r="N6">
        <f>'Raw data and fitting summary'!N8</f>
        <v>3.4826870269908237</v>
      </c>
      <c r="O6">
        <f>'Raw data and fitting summary'!O8</f>
        <v>2.9442294989147868</v>
      </c>
      <c r="P6">
        <f>'Raw data and fitting summary'!P8</f>
        <v>2.4673784104389083</v>
      </c>
      <c r="Q6">
        <f>'Raw data and fitting summary'!Q8</f>
        <v>2.0519565932259125</v>
      </c>
      <c r="R6">
        <f>'Raw data and fitting summary'!R8</f>
        <v>1.6951915240423798</v>
      </c>
      <c r="X6">
        <f t="shared" si="8"/>
        <v>12.208565975332364</v>
      </c>
      <c r="Y6">
        <f t="shared" si="9"/>
        <v>9.8378251033595152</v>
      </c>
      <c r="Z6">
        <f t="shared" si="10"/>
        <v>9.3823435705071763</v>
      </c>
      <c r="AA6">
        <f t="shared" si="11"/>
        <v>8.869057856323419</v>
      </c>
      <c r="AB6">
        <f t="shared" si="12"/>
        <v>8.3013724164513238</v>
      </c>
      <c r="AC6">
        <f t="shared" si="13"/>
        <v>7.6863900022868856</v>
      </c>
      <c r="AD6">
        <f t="shared" si="14"/>
        <v>7.0349370892057737</v>
      </c>
      <c r="AE6">
        <f t="shared" si="15"/>
        <v>6.3610327419276338</v>
      </c>
      <c r="AF6">
        <f t="shared" si="16"/>
        <v>5.680799971494964</v>
      </c>
      <c r="AG6">
        <f t="shared" si="17"/>
        <v>5.0109738651898494</v>
      </c>
      <c r="AH6">
        <f t="shared" si="18"/>
        <v>4.3672874245901214</v>
      </c>
      <c r="AI6">
        <f t="shared" si="19"/>
        <v>3.763056468418426</v>
      </c>
      <c r="AJ6">
        <f t="shared" si="20"/>
        <v>3.2082196161045502</v>
      </c>
      <c r="AK6">
        <f t="shared" si="21"/>
        <v>2.7089495836564814</v>
      </c>
      <c r="AL6">
        <f t="shared" si="22"/>
        <v>2.2677997451772409</v>
      </c>
      <c r="AM6">
        <f t="shared" si="23"/>
        <v>1.8842411647191748</v>
      </c>
      <c r="AO6">
        <f t="shared" si="24"/>
        <v>12.208565975332364</v>
      </c>
      <c r="AP6">
        <f t="shared" si="4"/>
        <v>9.8378251033595152</v>
      </c>
      <c r="AQ6">
        <f t="shared" si="4"/>
        <v>9.3823435705071763</v>
      </c>
      <c r="AR6">
        <f t="shared" si="4"/>
        <v>8.869057856323419</v>
      </c>
      <c r="AS6">
        <f t="shared" si="4"/>
        <v>8.3013724164513238</v>
      </c>
      <c r="AT6">
        <f t="shared" si="4"/>
        <v>7.6863900022868856</v>
      </c>
      <c r="AU6">
        <f t="shared" si="4"/>
        <v>7.0349370892057737</v>
      </c>
      <c r="AV6">
        <f t="shared" si="4"/>
        <v>6.3610327419276338</v>
      </c>
      <c r="AW6">
        <f t="shared" si="4"/>
        <v>5.680799971494964</v>
      </c>
      <c r="AX6">
        <f t="shared" si="4"/>
        <v>5.0109738651898494</v>
      </c>
      <c r="AY6">
        <f t="shared" si="4"/>
        <v>4.3672874245901214</v>
      </c>
      <c r="AZ6">
        <f t="shared" si="4"/>
        <v>3.763056468418426</v>
      </c>
      <c r="BA6">
        <f t="shared" si="4"/>
        <v>3.2082196161045502</v>
      </c>
      <c r="BB6">
        <f t="shared" si="4"/>
        <v>2.7089495836564814</v>
      </c>
      <c r="BC6">
        <f t="shared" si="4"/>
        <v>2.2677997451772409</v>
      </c>
      <c r="BD6">
        <f t="shared" si="4"/>
        <v>1.8842411647191748</v>
      </c>
      <c r="BF6">
        <f t="shared" si="25"/>
        <v>0.5843180580419306</v>
      </c>
      <c r="BG6">
        <f t="shared" si="25"/>
        <v>3.9428075182688198E-2</v>
      </c>
      <c r="BH6">
        <f t="shared" si="5"/>
        <v>1.3572962781329695E-2</v>
      </c>
      <c r="BI6">
        <f t="shared" si="5"/>
        <v>1.1391847648198419E-3</v>
      </c>
      <c r="BJ6">
        <f t="shared" si="5"/>
        <v>2.1225316601954109E-3</v>
      </c>
      <c r="BK6">
        <f t="shared" si="5"/>
        <v>1.4175434145197365E-2</v>
      </c>
      <c r="BL6">
        <f t="shared" si="5"/>
        <v>3.2955031533196101E-2</v>
      </c>
      <c r="BM6">
        <f t="shared" si="5"/>
        <v>5.3171451190445418E-2</v>
      </c>
      <c r="BN6">
        <f t="shared" si="5"/>
        <v>6.9986731689965054E-2</v>
      </c>
      <c r="BO6">
        <f t="shared" si="5"/>
        <v>8.020369732237731E-2</v>
      </c>
      <c r="BP6">
        <f t="shared" si="5"/>
        <v>8.2785967250429499E-2</v>
      </c>
      <c r="BQ6">
        <f t="shared" si="5"/>
        <v>7.8607023686425734E-2</v>
      </c>
      <c r="BR6">
        <f t="shared" si="5"/>
        <v>6.969078197386501E-2</v>
      </c>
      <c r="BS6">
        <f t="shared" si="5"/>
        <v>5.8356631729714732E-2</v>
      </c>
      <c r="BT6">
        <f t="shared" si="5"/>
        <v>4.6588266244284249E-2</v>
      </c>
      <c r="BU6">
        <f t="shared" si="5"/>
        <v>3.5739766640025289E-2</v>
      </c>
      <c r="BW6">
        <f t="shared" si="26"/>
        <v>6.2612349327931555E-2</v>
      </c>
      <c r="BX6">
        <f t="shared" si="6"/>
        <v>2.0183835156280444E-2</v>
      </c>
      <c r="BY6">
        <f t="shared" si="6"/>
        <v>1.2417266350530407E-2</v>
      </c>
      <c r="BZ6">
        <f t="shared" si="6"/>
        <v>3.8055689599540182E-3</v>
      </c>
      <c r="CA6">
        <f t="shared" si="6"/>
        <v>5.5497981890065985E-3</v>
      </c>
      <c r="CB6">
        <f t="shared" si="6"/>
        <v>1.5489798486282331E-2</v>
      </c>
      <c r="CC6">
        <f t="shared" si="6"/>
        <v>2.580480892985117E-2</v>
      </c>
      <c r="CD6">
        <f t="shared" si="6"/>
        <v>3.6250301727761246E-2</v>
      </c>
      <c r="CE6">
        <f t="shared" si="6"/>
        <v>4.6569155135991198E-2</v>
      </c>
      <c r="CF6">
        <f t="shared" si="6"/>
        <v>5.6516473756096329E-2</v>
      </c>
      <c r="CG6">
        <f t="shared" si="6"/>
        <v>6.5881971760676686E-2</v>
      </c>
      <c r="CH6">
        <f t="shared" si="6"/>
        <v>7.4505775765155796E-2</v>
      </c>
      <c r="CI6">
        <f t="shared" si="6"/>
        <v>8.228555048556889E-2</v>
      </c>
      <c r="CJ6">
        <f t="shared" si="6"/>
        <v>8.917521930825513E-2</v>
      </c>
      <c r="CK6">
        <f t="shared" si="6"/>
        <v>9.5177342007532112E-2</v>
      </c>
      <c r="CL6">
        <f t="shared" si="6"/>
        <v>0.10033197672176465</v>
      </c>
      <c r="CN6">
        <f t="shared" si="27"/>
        <v>6.2612349327931555E-2</v>
      </c>
      <c r="CO6">
        <f t="shared" si="7"/>
        <v>2.0183835156280444E-2</v>
      </c>
      <c r="CP6">
        <f t="shared" si="7"/>
        <v>1.2417266350530407E-2</v>
      </c>
      <c r="CQ6">
        <f t="shared" si="7"/>
        <v>3.8055689599540182E-3</v>
      </c>
      <c r="CR6">
        <f t="shared" si="7"/>
        <v>5.5497981890065985E-3</v>
      </c>
      <c r="CS6">
        <f t="shared" si="7"/>
        <v>1.5489798486282331E-2</v>
      </c>
      <c r="CT6">
        <f t="shared" si="7"/>
        <v>2.580480892985117E-2</v>
      </c>
      <c r="CU6">
        <f t="shared" si="7"/>
        <v>3.6250301727761246E-2</v>
      </c>
      <c r="CV6">
        <f t="shared" si="7"/>
        <v>4.6569155135991198E-2</v>
      </c>
      <c r="CW6">
        <f t="shared" si="7"/>
        <v>5.6516473756096329E-2</v>
      </c>
      <c r="CX6">
        <f t="shared" si="7"/>
        <v>6.5881971760676686E-2</v>
      </c>
      <c r="CY6">
        <f t="shared" si="7"/>
        <v>7.4505775765155796E-2</v>
      </c>
      <c r="CZ6">
        <f t="shared" si="7"/>
        <v>8.228555048556889E-2</v>
      </c>
      <c r="DA6">
        <f t="shared" si="7"/>
        <v>8.917521930825513E-2</v>
      </c>
      <c r="DB6">
        <f t="shared" si="7"/>
        <v>9.5177342007532112E-2</v>
      </c>
      <c r="DC6">
        <f t="shared" si="7"/>
        <v>0.10033197672176465</v>
      </c>
    </row>
    <row r="7" spans="1:107">
      <c r="A7" s="1" t="s">
        <v>19</v>
      </c>
      <c r="B7" s="1">
        <f>'Raw data and fitting summary'!B9</f>
        <v>0.51200000000000012</v>
      </c>
      <c r="C7">
        <f>'Raw data and fitting summary'!C9</f>
        <v>12.549019607843137</v>
      </c>
      <c r="D7">
        <f>'Raw data and fitting summary'!D9</f>
        <v>9.7807560710730161</v>
      </c>
      <c r="E7">
        <f>'Raw data and fitting summary'!E9</f>
        <v>9.2695496747039243</v>
      </c>
      <c r="F7">
        <f>'Raw data and fitting summary'!F9</f>
        <v>8.7010803390606863</v>
      </c>
      <c r="G7">
        <f>'Raw data and fitting summary'!G9</f>
        <v>8.0815625803466347</v>
      </c>
      <c r="H7">
        <f>'Raw data and fitting summary'!H9</f>
        <v>7.4210851114151106</v>
      </c>
      <c r="I7">
        <f>'Raw data and fitting summary'!I9</f>
        <v>6.7332312062145503</v>
      </c>
      <c r="J7">
        <f>'Raw data and fitting summary'!J9</f>
        <v>6.0341106417931112</v>
      </c>
      <c r="K7">
        <f>'Raw data and fitting summary'!K9</f>
        <v>5.3409172532374676</v>
      </c>
      <c r="L7">
        <f>'Raw data and fitting summary'!L9</f>
        <v>4.670271357734701</v>
      </c>
      <c r="M7">
        <f>'Raw data and fitting summary'!M9</f>
        <v>4.0366768316744563</v>
      </c>
      <c r="N7">
        <f>'Raw data and fitting summary'!N9</f>
        <v>3.4513847021797917</v>
      </c>
      <c r="O7">
        <f>'Raw data and fitting summary'!O9</f>
        <v>2.9218270784070421</v>
      </c>
      <c r="P7">
        <f>'Raw data and fitting summary'!P9</f>
        <v>2.4516255770552982</v>
      </c>
      <c r="Q7">
        <f>'Raw data and fitting summary'!Q9</f>
        <v>2.0410499632022239</v>
      </c>
      <c r="R7">
        <f>'Raw data and fitting summary'!R9</f>
        <v>1.6877408884982084</v>
      </c>
      <c r="X7">
        <f t="shared" si="8"/>
        <v>11.945726865255434</v>
      </c>
      <c r="Y7">
        <f t="shared" si="9"/>
        <v>9.626025846961662</v>
      </c>
      <c r="Z7">
        <f t="shared" si="10"/>
        <v>9.1803504093537036</v>
      </c>
      <c r="AA7">
        <f t="shared" si="11"/>
        <v>8.6781152608632333</v>
      </c>
      <c r="AB7">
        <f t="shared" si="12"/>
        <v>8.1226515623587243</v>
      </c>
      <c r="AC7">
        <f t="shared" si="13"/>
        <v>7.5209091495817164</v>
      </c>
      <c r="AD7">
        <f t="shared" si="14"/>
        <v>6.8834814139274405</v>
      </c>
      <c r="AE7">
        <f t="shared" si="15"/>
        <v>6.2240856026455393</v>
      </c>
      <c r="AF7">
        <f t="shared" si="16"/>
        <v>5.5584976132941968</v>
      </c>
      <c r="AG7">
        <f t="shared" si="17"/>
        <v>4.9030922422370438</v>
      </c>
      <c r="AH7">
        <f t="shared" si="18"/>
        <v>4.2732637741098944</v>
      </c>
      <c r="AI7">
        <f t="shared" si="19"/>
        <v>3.6820413503999143</v>
      </c>
      <c r="AJ7">
        <f t="shared" si="20"/>
        <v>3.1391496212720638</v>
      </c>
      <c r="AK7">
        <f t="shared" si="21"/>
        <v>2.6506284098797912</v>
      </c>
      <c r="AL7">
        <f t="shared" si="22"/>
        <v>2.2189761185482459</v>
      </c>
      <c r="AM7">
        <f t="shared" si="23"/>
        <v>1.8436751988304882</v>
      </c>
      <c r="AO7">
        <f t="shared" si="24"/>
        <v>11.945726865255434</v>
      </c>
      <c r="AP7">
        <f t="shared" si="4"/>
        <v>9.626025846961662</v>
      </c>
      <c r="AQ7">
        <f t="shared" si="4"/>
        <v>9.1803504093537036</v>
      </c>
      <c r="AR7">
        <f t="shared" si="4"/>
        <v>8.6781152608632333</v>
      </c>
      <c r="AS7">
        <f t="shared" si="4"/>
        <v>8.1226515623587243</v>
      </c>
      <c r="AT7">
        <f t="shared" si="4"/>
        <v>7.5209091495817164</v>
      </c>
      <c r="AU7">
        <f t="shared" si="4"/>
        <v>6.8834814139274405</v>
      </c>
      <c r="AV7">
        <f t="shared" si="4"/>
        <v>6.2240856026455393</v>
      </c>
      <c r="AW7">
        <f t="shared" si="4"/>
        <v>5.5584976132941968</v>
      </c>
      <c r="AX7">
        <f t="shared" si="4"/>
        <v>4.9030922422370438</v>
      </c>
      <c r="AY7">
        <f t="shared" si="4"/>
        <v>4.2732637741098944</v>
      </c>
      <c r="AZ7">
        <f t="shared" si="4"/>
        <v>3.6820413503999143</v>
      </c>
      <c r="BA7">
        <f t="shared" si="4"/>
        <v>3.1391496212720638</v>
      </c>
      <c r="BB7">
        <f t="shared" si="4"/>
        <v>2.6506284098797912</v>
      </c>
      <c r="BC7">
        <f t="shared" si="4"/>
        <v>2.2189761185482459</v>
      </c>
      <c r="BD7">
        <f t="shared" si="4"/>
        <v>1.8436751988304882</v>
      </c>
      <c r="BF7">
        <f t="shared" si="25"/>
        <v>0.36396213325899252</v>
      </c>
      <c r="BG7">
        <f t="shared" si="25"/>
        <v>2.394144225354989E-2</v>
      </c>
      <c r="BH7">
        <f t="shared" si="5"/>
        <v>7.9565089390190857E-3</v>
      </c>
      <c r="BI7">
        <f t="shared" si="5"/>
        <v>5.2739481661513493E-4</v>
      </c>
      <c r="BJ7">
        <f t="shared" si="5"/>
        <v>1.6883044427898274E-3</v>
      </c>
      <c r="BK7">
        <f t="shared" si="5"/>
        <v>9.9648385958879693E-3</v>
      </c>
      <c r="BL7">
        <f t="shared" si="5"/>
        <v>2.2575124917766653E-2</v>
      </c>
      <c r="BM7">
        <f t="shared" si="5"/>
        <v>3.6090485750881612E-2</v>
      </c>
      <c r="BN7">
        <f t="shared" si="5"/>
        <v>4.7341213082415921E-2</v>
      </c>
      <c r="BO7">
        <f t="shared" si="5"/>
        <v>5.4205564260453212E-2</v>
      </c>
      <c r="BP7">
        <f t="shared" si="5"/>
        <v>5.5973381330949298E-2</v>
      </c>
      <c r="BQ7">
        <f t="shared" si="5"/>
        <v>5.3202489368141412E-2</v>
      </c>
      <c r="BR7">
        <f t="shared" si="5"/>
        <v>4.7229087637319159E-2</v>
      </c>
      <c r="BS7">
        <f t="shared" si="5"/>
        <v>3.9602127472173128E-2</v>
      </c>
      <c r="BT7">
        <f t="shared" si="5"/>
        <v>3.1657716756216779E-2</v>
      </c>
      <c r="BU7">
        <f t="shared" si="5"/>
        <v>2.431550913880377E-2</v>
      </c>
      <c r="BW7">
        <f t="shared" si="26"/>
        <v>5.0502807354686902E-2</v>
      </c>
      <c r="BX7">
        <f t="shared" si="6"/>
        <v>1.6074154232630998E-2</v>
      </c>
      <c r="BY7">
        <f t="shared" si="6"/>
        <v>9.7163246905409076E-3</v>
      </c>
      <c r="BZ7">
        <f t="shared" si="6"/>
        <v>2.6463209472477886E-3</v>
      </c>
      <c r="CA7">
        <f t="shared" si="6"/>
        <v>5.0585675990954234E-3</v>
      </c>
      <c r="CB7">
        <f t="shared" si="6"/>
        <v>1.3272868503159304E-2</v>
      </c>
      <c r="CC7">
        <f t="shared" si="6"/>
        <v>2.1827647766853406E-2</v>
      </c>
      <c r="CD7">
        <f t="shared" si="6"/>
        <v>3.0522549492519761E-2</v>
      </c>
      <c r="CE7">
        <f t="shared" si="6"/>
        <v>3.9143735446848925E-2</v>
      </c>
      <c r="CF7">
        <f t="shared" si="6"/>
        <v>4.7484500188827335E-2</v>
      </c>
      <c r="CG7">
        <f t="shared" si="6"/>
        <v>5.5364460267777013E-2</v>
      </c>
      <c r="CH7">
        <f t="shared" si="6"/>
        <v>6.2643687636769904E-2</v>
      </c>
      <c r="CI7">
        <f t="shared" si="6"/>
        <v>6.9229749799869997E-2</v>
      </c>
      <c r="CJ7">
        <f t="shared" si="6"/>
        <v>7.5077605024809202E-2</v>
      </c>
      <c r="CK7">
        <f t="shared" si="6"/>
        <v>8.0183898266750778E-2</v>
      </c>
      <c r="CL7">
        <f t="shared" si="6"/>
        <v>8.4577972536157578E-2</v>
      </c>
      <c r="CN7">
        <f t="shared" si="27"/>
        <v>5.0502807354686902E-2</v>
      </c>
      <c r="CO7">
        <f t="shared" si="7"/>
        <v>1.6074154232630998E-2</v>
      </c>
      <c r="CP7">
        <f t="shared" si="7"/>
        <v>9.7163246905409076E-3</v>
      </c>
      <c r="CQ7">
        <f t="shared" si="7"/>
        <v>2.6463209472477886E-3</v>
      </c>
      <c r="CR7">
        <f t="shared" si="7"/>
        <v>5.0585675990954234E-3</v>
      </c>
      <c r="CS7">
        <f t="shared" si="7"/>
        <v>1.3272868503159304E-2</v>
      </c>
      <c r="CT7">
        <f t="shared" si="7"/>
        <v>2.1827647766853406E-2</v>
      </c>
      <c r="CU7">
        <f t="shared" si="7"/>
        <v>3.0522549492519761E-2</v>
      </c>
      <c r="CV7">
        <f t="shared" si="7"/>
        <v>3.9143735446848925E-2</v>
      </c>
      <c r="CW7">
        <f t="shared" si="7"/>
        <v>4.7484500188827335E-2</v>
      </c>
      <c r="CX7">
        <f t="shared" si="7"/>
        <v>5.5364460267777013E-2</v>
      </c>
      <c r="CY7">
        <f t="shared" si="7"/>
        <v>6.2643687636769904E-2</v>
      </c>
      <c r="CZ7">
        <f t="shared" si="7"/>
        <v>6.9229749799869997E-2</v>
      </c>
      <c r="DA7">
        <f t="shared" si="7"/>
        <v>7.5077605024809202E-2</v>
      </c>
      <c r="DB7">
        <f t="shared" si="7"/>
        <v>8.0183898266750778E-2</v>
      </c>
      <c r="DC7">
        <f t="shared" si="7"/>
        <v>8.4577972536157578E-2</v>
      </c>
    </row>
    <row r="8" spans="1:107">
      <c r="A8" s="1" t="s">
        <v>20</v>
      </c>
      <c r="B8" s="1">
        <f>'Raw data and fitting summary'!B10</f>
        <v>0.40960000000000013</v>
      </c>
      <c r="C8">
        <f>'Raw data and fitting summary'!C10</f>
        <v>12.05651491365777</v>
      </c>
      <c r="D8">
        <f>'Raw data and fitting summary'!D10</f>
        <v>9.4789611277220001</v>
      </c>
      <c r="E8">
        <f>'Raw data and fitting summary'!E10</f>
        <v>8.9980399788733951</v>
      </c>
      <c r="F8">
        <f>'Raw data and fitting summary'!F10</f>
        <v>8.4614205095168007</v>
      </c>
      <c r="G8">
        <f>'Raw data and fitting summary'!G10</f>
        <v>7.8744091610171587</v>
      </c>
      <c r="H8">
        <f>'Raw data and fitting summary'!H10</f>
        <v>7.2460412035620694</v>
      </c>
      <c r="I8">
        <f>'Raw data and fitting summary'!I10</f>
        <v>6.5888170506880819</v>
      </c>
      <c r="J8">
        <f>'Raw data and fitting summary'!J10</f>
        <v>5.9178701366872071</v>
      </c>
      <c r="K8">
        <f>'Raw data and fitting summary'!K10</f>
        <v>5.2496479328661545</v>
      </c>
      <c r="L8">
        <f>'Raw data and fitting summary'!L10</f>
        <v>4.6003338338408062</v>
      </c>
      <c r="M8">
        <f>'Raw data and fitting summary'!M10</f>
        <v>3.9843219485377559</v>
      </c>
      <c r="N8">
        <f>'Raw data and fitting summary'!N10</f>
        <v>3.4130392868716943</v>
      </c>
      <c r="O8">
        <f>'Raw data and fitting summary'!O10</f>
        <v>2.8942989500049277</v>
      </c>
      <c r="P8">
        <f>'Raw data and fitting summary'!P10</f>
        <v>2.4322151574947006</v>
      </c>
      <c r="Q8">
        <f>'Raw data and fitting summary'!Q10</f>
        <v>2.0275786438130825</v>
      </c>
      <c r="R8">
        <f>'Raw data and fitting summary'!R10</f>
        <v>1.6785191910021688</v>
      </c>
      <c r="X8">
        <f t="shared" si="8"/>
        <v>11.632675950749373</v>
      </c>
      <c r="Y8">
        <f t="shared" si="9"/>
        <v>9.3737652496417123</v>
      </c>
      <c r="Z8">
        <f t="shared" si="10"/>
        <v>8.9397692271827669</v>
      </c>
      <c r="AA8">
        <f t="shared" si="11"/>
        <v>8.4506957032887335</v>
      </c>
      <c r="AB8">
        <f t="shared" si="12"/>
        <v>7.9097885420927661</v>
      </c>
      <c r="AC8">
        <f t="shared" si="13"/>
        <v>7.3238154512449931</v>
      </c>
      <c r="AD8">
        <f t="shared" si="14"/>
        <v>6.7030922106648907</v>
      </c>
      <c r="AE8">
        <f t="shared" si="15"/>
        <v>6.0609765920470018</v>
      </c>
      <c r="AF8">
        <f t="shared" si="16"/>
        <v>5.4128310681982583</v>
      </c>
      <c r="AG8">
        <f t="shared" si="17"/>
        <v>4.7746013159289733</v>
      </c>
      <c r="AH8">
        <f t="shared" si="18"/>
        <v>4.1612781957101737</v>
      </c>
      <c r="AI8">
        <f t="shared" si="19"/>
        <v>3.5855494060424391</v>
      </c>
      <c r="AJ8">
        <f t="shared" si="20"/>
        <v>3.0568847519346583</v>
      </c>
      <c r="AK8">
        <f t="shared" si="21"/>
        <v>2.5811657763298763</v>
      </c>
      <c r="AL8">
        <f t="shared" si="22"/>
        <v>2.1608254081717133</v>
      </c>
      <c r="AM8">
        <f t="shared" si="23"/>
        <v>1.7953596619396586</v>
      </c>
      <c r="AO8">
        <f t="shared" si="24"/>
        <v>11.632675950749373</v>
      </c>
      <c r="AP8">
        <f t="shared" si="4"/>
        <v>9.3737652496417123</v>
      </c>
      <c r="AQ8">
        <f t="shared" si="4"/>
        <v>8.9397692271827669</v>
      </c>
      <c r="AR8">
        <f t="shared" si="4"/>
        <v>8.4506957032887335</v>
      </c>
      <c r="AS8">
        <f t="shared" si="4"/>
        <v>7.9097885420927661</v>
      </c>
      <c r="AT8">
        <f t="shared" si="4"/>
        <v>7.3238154512449931</v>
      </c>
      <c r="AU8">
        <f t="shared" si="4"/>
        <v>6.7030922106648907</v>
      </c>
      <c r="AV8">
        <f t="shared" si="4"/>
        <v>6.0609765920470018</v>
      </c>
      <c r="AW8">
        <f t="shared" si="4"/>
        <v>5.4128310681982583</v>
      </c>
      <c r="AX8">
        <f t="shared" si="4"/>
        <v>4.7746013159289733</v>
      </c>
      <c r="AY8">
        <f t="shared" si="4"/>
        <v>4.1612781957101737</v>
      </c>
      <c r="AZ8">
        <f t="shared" si="4"/>
        <v>3.5855494060424391</v>
      </c>
      <c r="BA8">
        <f t="shared" si="4"/>
        <v>3.0568847519346583</v>
      </c>
      <c r="BB8">
        <f t="shared" si="4"/>
        <v>2.5811657763298763</v>
      </c>
      <c r="BC8">
        <f t="shared" si="4"/>
        <v>2.1608254081717133</v>
      </c>
      <c r="BD8">
        <f t="shared" si="4"/>
        <v>1.7953596619396586</v>
      </c>
      <c r="BF8">
        <f t="shared" si="25"/>
        <v>0.17963946647926513</v>
      </c>
      <c r="BG8">
        <f t="shared" si="25"/>
        <v>1.1066172765082764E-2</v>
      </c>
      <c r="BH8">
        <f t="shared" si="5"/>
        <v>3.3954805025908528E-3</v>
      </c>
      <c r="BI8">
        <f t="shared" si="5"/>
        <v>1.1502146862958797E-4</v>
      </c>
      <c r="BJ8">
        <f t="shared" si="5"/>
        <v>1.2517006052930428E-3</v>
      </c>
      <c r="BK8">
        <f t="shared" si="5"/>
        <v>6.0488336026447683E-3</v>
      </c>
      <c r="BL8">
        <f t="shared" si="5"/>
        <v>1.3058812187725248E-2</v>
      </c>
      <c r="BM8">
        <f t="shared" si="5"/>
        <v>2.0479457565644919E-2</v>
      </c>
      <c r="BN8">
        <f t="shared" si="5"/>
        <v>2.662873565681571E-2</v>
      </c>
      <c r="BO8">
        <f t="shared" si="5"/>
        <v>3.0369155313349647E-2</v>
      </c>
      <c r="BP8">
        <f t="shared" si="5"/>
        <v>3.131351341334581E-2</v>
      </c>
      <c r="BQ8">
        <f t="shared" si="5"/>
        <v>2.975974121630456E-2</v>
      </c>
      <c r="BR8">
        <f t="shared" si="5"/>
        <v>2.6434142989133592E-2</v>
      </c>
      <c r="BS8">
        <f t="shared" si="5"/>
        <v>2.2186286851381794E-2</v>
      </c>
      <c r="BT8">
        <f t="shared" si="5"/>
        <v>1.7754700212044484E-2</v>
      </c>
      <c r="BU8">
        <f t="shared" si="5"/>
        <v>1.3651695648894381E-2</v>
      </c>
      <c r="BW8">
        <f t="shared" si="26"/>
        <v>3.6435207574151751E-2</v>
      </c>
      <c r="BX8">
        <f t="shared" si="6"/>
        <v>1.1222371723498045E-2</v>
      </c>
      <c r="BY8">
        <f t="shared" si="6"/>
        <v>6.5181494297914195E-3</v>
      </c>
      <c r="BZ8">
        <f t="shared" si="6"/>
        <v>1.2691033501411497E-3</v>
      </c>
      <c r="CA8">
        <f t="shared" si="6"/>
        <v>4.4728605432790359E-3</v>
      </c>
      <c r="CB8">
        <f t="shared" si="6"/>
        <v>1.061936202525457E-2</v>
      </c>
      <c r="CC8">
        <f t="shared" si="6"/>
        <v>1.7048125907471842E-2</v>
      </c>
      <c r="CD8">
        <f t="shared" si="6"/>
        <v>2.361112160498589E-2</v>
      </c>
      <c r="CE8">
        <f t="shared" si="6"/>
        <v>3.014746502820783E-2</v>
      </c>
      <c r="CF8">
        <f t="shared" si="6"/>
        <v>3.6498855204261313E-2</v>
      </c>
      <c r="CG8">
        <f t="shared" si="6"/>
        <v>4.2524493400811429E-2</v>
      </c>
      <c r="CH8">
        <f t="shared" si="6"/>
        <v>4.8112604132584898E-2</v>
      </c>
      <c r="CI8">
        <f t="shared" si="6"/>
        <v>5.3186762054680793E-2</v>
      </c>
      <c r="CJ8">
        <f t="shared" si="6"/>
        <v>5.7706723140799776E-2</v>
      </c>
      <c r="CK8">
        <f t="shared" si="6"/>
        <v>6.1664752670310213E-2</v>
      </c>
      <c r="CL8">
        <f t="shared" si="6"/>
        <v>6.5079144538236086E-2</v>
      </c>
      <c r="CN8">
        <f t="shared" si="27"/>
        <v>3.6435207574151751E-2</v>
      </c>
      <c r="CO8">
        <f t="shared" si="7"/>
        <v>1.1222371723498045E-2</v>
      </c>
      <c r="CP8">
        <f t="shared" si="7"/>
        <v>6.5181494297914195E-3</v>
      </c>
      <c r="CQ8">
        <f t="shared" si="7"/>
        <v>1.2691033501411497E-3</v>
      </c>
      <c r="CR8">
        <f t="shared" si="7"/>
        <v>4.4728605432790359E-3</v>
      </c>
      <c r="CS8">
        <f t="shared" si="7"/>
        <v>1.061936202525457E-2</v>
      </c>
      <c r="CT8">
        <f t="shared" si="7"/>
        <v>1.7048125907471842E-2</v>
      </c>
      <c r="CU8">
        <f t="shared" si="7"/>
        <v>2.361112160498589E-2</v>
      </c>
      <c r="CV8">
        <f t="shared" si="7"/>
        <v>3.014746502820783E-2</v>
      </c>
      <c r="CW8">
        <f t="shared" si="7"/>
        <v>3.6498855204261313E-2</v>
      </c>
      <c r="CX8">
        <f t="shared" si="7"/>
        <v>4.2524493400811429E-2</v>
      </c>
      <c r="CY8">
        <f t="shared" si="7"/>
        <v>4.8112604132584898E-2</v>
      </c>
      <c r="CZ8">
        <f t="shared" si="7"/>
        <v>5.3186762054680793E-2</v>
      </c>
      <c r="DA8">
        <f t="shared" si="7"/>
        <v>5.7706723140799776E-2</v>
      </c>
      <c r="DB8">
        <f t="shared" si="7"/>
        <v>6.1664752670310213E-2</v>
      </c>
      <c r="DC8">
        <f t="shared" si="7"/>
        <v>6.5079144538236086E-2</v>
      </c>
    </row>
    <row r="9" spans="1:107">
      <c r="A9" s="1" t="s">
        <v>21</v>
      </c>
      <c r="B9" s="1">
        <f>'Raw data and fitting summary'!B11</f>
        <v>0.32768000000000014</v>
      </c>
      <c r="C9">
        <f>'Raw data and fitting summary'!C11</f>
        <v>11.49270482603816</v>
      </c>
      <c r="D9">
        <f>'Raw data and fitting summary'!D11</f>
        <v>9.1269353097830876</v>
      </c>
      <c r="E9">
        <f>'Raw data and fitting summary'!E11</f>
        <v>8.6802297010579501</v>
      </c>
      <c r="F9">
        <f>'Raw data and fitting summary'!F11</f>
        <v>8.1797934267344861</v>
      </c>
      <c r="G9">
        <f>'Raw data and fitting summary'!G11</f>
        <v>7.6299379165980046</v>
      </c>
      <c r="H9">
        <f>'Raw data and fitting summary'!H11</f>
        <v>7.0385160675062277</v>
      </c>
      <c r="I9">
        <f>'Raw data and fitting summary'!I11</f>
        <v>6.41678331328119</v>
      </c>
      <c r="J9">
        <f>'Raw data and fitting summary'!J11</f>
        <v>5.7787192970219081</v>
      </c>
      <c r="K9">
        <f>'Raw data and fitting summary'!K11</f>
        <v>5.1398561234835274</v>
      </c>
      <c r="L9">
        <f>'Raw data and fitting summary'!L11</f>
        <v>4.5158033850324664</v>
      </c>
      <c r="M9">
        <f>'Raw data and fitting summary'!M11</f>
        <v>3.9207576550005006</v>
      </c>
      <c r="N9">
        <f>'Raw data and fitting summary'!N11</f>
        <v>3.3662892965554532</v>
      </c>
      <c r="O9">
        <f>'Raw data and fitting summary'!O11</f>
        <v>2.8606097419462975</v>
      </c>
      <c r="P9">
        <f>'Raw data and fitting summary'!P11</f>
        <v>2.408380120732597</v>
      </c>
      <c r="Q9">
        <f>'Raw data and fitting summary'!Q11</f>
        <v>2.0109875169319547</v>
      </c>
      <c r="R9">
        <f>'Raw data and fitting summary'!R11</f>
        <v>1.6671328204250488</v>
      </c>
      <c r="U9" t="str">
        <f>BI1</f>
        <v>Sum R2</v>
      </c>
      <c r="V9">
        <f>BJ1</f>
        <v>21.736876009666435</v>
      </c>
      <c r="X9">
        <f t="shared" si="8"/>
        <v>11.26370376470739</v>
      </c>
      <c r="Y9">
        <f t="shared" si="9"/>
        <v>9.0764425467444578</v>
      </c>
      <c r="Z9">
        <f t="shared" si="10"/>
        <v>8.6562122701739224</v>
      </c>
      <c r="AA9">
        <f t="shared" si="11"/>
        <v>8.1826514733609503</v>
      </c>
      <c r="AB9">
        <f t="shared" si="12"/>
        <v>7.6589011296124259</v>
      </c>
      <c r="AC9">
        <f t="shared" si="13"/>
        <v>7.0915142843720487</v>
      </c>
      <c r="AD9">
        <f t="shared" si="14"/>
        <v>6.4904795154706534</v>
      </c>
      <c r="AE9">
        <f t="shared" si="15"/>
        <v>5.8687309047962701</v>
      </c>
      <c r="AF9">
        <f t="shared" si="16"/>
        <v>5.2411436490382313</v>
      </c>
      <c r="AG9">
        <f t="shared" si="17"/>
        <v>4.6231576504752168</v>
      </c>
      <c r="AH9">
        <f t="shared" si="18"/>
        <v>4.0292882804833932</v>
      </c>
      <c r="AI9">
        <f t="shared" si="19"/>
        <v>3.4718208015398968</v>
      </c>
      <c r="AJ9">
        <f t="shared" si="20"/>
        <v>2.9599246497040896</v>
      </c>
      <c r="AK9">
        <f t="shared" si="21"/>
        <v>2.4992948136157613</v>
      </c>
      <c r="AL9">
        <f t="shared" si="22"/>
        <v>2.0922870531204993</v>
      </c>
      <c r="AM9">
        <f t="shared" si="23"/>
        <v>1.7384133684125189</v>
      </c>
      <c r="AO9">
        <f t="shared" si="24"/>
        <v>11.26370376470739</v>
      </c>
      <c r="AP9">
        <f t="shared" si="4"/>
        <v>9.0764425467444578</v>
      </c>
      <c r="AQ9">
        <f t="shared" si="4"/>
        <v>8.6562122701739224</v>
      </c>
      <c r="AR9">
        <f t="shared" si="4"/>
        <v>8.1826514733609503</v>
      </c>
      <c r="AS9">
        <f t="shared" si="4"/>
        <v>7.6589011296124259</v>
      </c>
      <c r="AT9">
        <f t="shared" si="4"/>
        <v>7.0915142843720487</v>
      </c>
      <c r="AU9">
        <f t="shared" si="4"/>
        <v>6.4904795154706534</v>
      </c>
      <c r="AV9">
        <f t="shared" si="4"/>
        <v>5.8687309047962701</v>
      </c>
      <c r="AW9">
        <f t="shared" si="4"/>
        <v>5.2411436490382313</v>
      </c>
      <c r="AX9">
        <f t="shared" si="4"/>
        <v>4.6231576504752168</v>
      </c>
      <c r="AY9">
        <f t="shared" si="4"/>
        <v>4.0292882804833932</v>
      </c>
      <c r="AZ9">
        <f t="shared" si="4"/>
        <v>3.4718208015398968</v>
      </c>
      <c r="BA9">
        <f t="shared" si="4"/>
        <v>2.9599246497040896</v>
      </c>
      <c r="BB9">
        <f t="shared" si="4"/>
        <v>2.4992948136157613</v>
      </c>
      <c r="BC9">
        <f t="shared" si="4"/>
        <v>2.0922870531204993</v>
      </c>
      <c r="BD9">
        <f t="shared" si="4"/>
        <v>1.7384133684125189</v>
      </c>
      <c r="BF9">
        <f t="shared" si="25"/>
        <v>5.2441486090619098E-2</v>
      </c>
      <c r="BG9">
        <f t="shared" si="25"/>
        <v>2.5495191192752213E-3</v>
      </c>
      <c r="BH9">
        <f t="shared" si="5"/>
        <v>5.7683698626904978E-4</v>
      </c>
      <c r="BI9">
        <f t="shared" si="5"/>
        <v>8.1684305190438076E-6</v>
      </c>
      <c r="BJ9">
        <f t="shared" si="5"/>
        <v>8.3886770811874255E-4</v>
      </c>
      <c r="BK9">
        <f t="shared" si="5"/>
        <v>2.808810990956589E-3</v>
      </c>
      <c r="BL9">
        <f t="shared" si="5"/>
        <v>5.4311302171502667E-3</v>
      </c>
      <c r="BM9">
        <f t="shared" si="5"/>
        <v>8.1020895341255873E-3</v>
      </c>
      <c r="BN9">
        <f t="shared" si="5"/>
        <v>1.0259162832994792E-2</v>
      </c>
      <c r="BO9">
        <f t="shared" si="5"/>
        <v>1.1524938308752512E-2</v>
      </c>
      <c r="BP9">
        <f t="shared" si="5"/>
        <v>1.1778896667707898E-2</v>
      </c>
      <c r="BQ9">
        <f t="shared" si="5"/>
        <v>1.1136898544281652E-2</v>
      </c>
      <c r="BR9">
        <f t="shared" si="5"/>
        <v>9.8634509029387682E-3</v>
      </c>
      <c r="BS9">
        <f t="shared" si="5"/>
        <v>8.2654813820400921E-3</v>
      </c>
      <c r="BT9">
        <f t="shared" si="5"/>
        <v>6.6096145844724867E-3</v>
      </c>
      <c r="BU9">
        <f t="shared" si="5"/>
        <v>5.0809165213940247E-3</v>
      </c>
      <c r="BW9">
        <f t="shared" si="26"/>
        <v>2.033088459306787E-2</v>
      </c>
      <c r="BX9">
        <f t="shared" si="6"/>
        <v>5.5630565365877389E-3</v>
      </c>
      <c r="BY9">
        <f t="shared" si="6"/>
        <v>2.7745889465745719E-3</v>
      </c>
      <c r="BZ9">
        <f t="shared" si="6"/>
        <v>3.4928123674444556E-4</v>
      </c>
      <c r="CA9">
        <f t="shared" si="6"/>
        <v>3.7816408025477346E-3</v>
      </c>
      <c r="CB9">
        <f t="shared" si="6"/>
        <v>7.473469662553734E-3</v>
      </c>
      <c r="CC9">
        <f t="shared" si="6"/>
        <v>1.1354508093554832E-2</v>
      </c>
      <c r="CD9">
        <f t="shared" si="6"/>
        <v>1.533749105804106E-2</v>
      </c>
      <c r="CE9">
        <f t="shared" si="6"/>
        <v>1.9325462596944946E-2</v>
      </c>
      <c r="CF9">
        <f t="shared" si="6"/>
        <v>2.3220983050775999E-2</v>
      </c>
      <c r="CG9">
        <f t="shared" si="6"/>
        <v>2.6935433239805864E-2</v>
      </c>
      <c r="CH9">
        <f t="shared" si="6"/>
        <v>3.039658755936828E-2</v>
      </c>
      <c r="CI9">
        <f t="shared" si="6"/>
        <v>3.3553187837981252E-2</v>
      </c>
      <c r="CJ9">
        <f t="shared" si="6"/>
        <v>3.6376137936139238E-2</v>
      </c>
      <c r="CK9">
        <f t="shared" si="6"/>
        <v>3.8856779268070379E-2</v>
      </c>
      <c r="CL9">
        <f t="shared" si="6"/>
        <v>4.1003221260638323E-2</v>
      </c>
      <c r="CN9">
        <f t="shared" si="27"/>
        <v>2.033088459306787E-2</v>
      </c>
      <c r="CO9">
        <f t="shared" si="7"/>
        <v>5.5630565365877389E-3</v>
      </c>
      <c r="CP9">
        <f t="shared" si="7"/>
        <v>2.7745889465745719E-3</v>
      </c>
      <c r="CQ9">
        <f t="shared" si="7"/>
        <v>3.4928123674444556E-4</v>
      </c>
      <c r="CR9">
        <f t="shared" si="7"/>
        <v>3.7816408025477346E-3</v>
      </c>
      <c r="CS9">
        <f t="shared" si="7"/>
        <v>7.473469662553734E-3</v>
      </c>
      <c r="CT9">
        <f t="shared" si="7"/>
        <v>1.1354508093554832E-2</v>
      </c>
      <c r="CU9">
        <f t="shared" si="7"/>
        <v>1.533749105804106E-2</v>
      </c>
      <c r="CV9">
        <f t="shared" si="7"/>
        <v>1.9325462596944946E-2</v>
      </c>
      <c r="CW9">
        <f t="shared" si="7"/>
        <v>2.3220983050775999E-2</v>
      </c>
      <c r="CX9">
        <f t="shared" si="7"/>
        <v>2.6935433239805864E-2</v>
      </c>
      <c r="CY9">
        <f t="shared" si="7"/>
        <v>3.039658755936828E-2</v>
      </c>
      <c r="CZ9">
        <f t="shared" si="7"/>
        <v>3.3553187837981252E-2</v>
      </c>
      <c r="DA9">
        <f t="shared" si="7"/>
        <v>3.6376137936139238E-2</v>
      </c>
      <c r="DB9">
        <f t="shared" si="7"/>
        <v>3.8856779268070379E-2</v>
      </c>
      <c r="DC9">
        <f t="shared" si="7"/>
        <v>4.1003221260638323E-2</v>
      </c>
    </row>
    <row r="10" spans="1:107">
      <c r="A10" s="1" t="s">
        <v>22</v>
      </c>
      <c r="B10" s="1">
        <f>'Raw data and fitting summary'!B12</f>
        <v>0.2621440000000001</v>
      </c>
      <c r="C10">
        <f>'Raw data and fitting summary'!C12</f>
        <v>10.858001237076964</v>
      </c>
      <c r="D10">
        <f>'Raw data and fitting summary'!D12</f>
        <v>8.7220407884732492</v>
      </c>
      <c r="E10">
        <f>'Raw data and fitting summary'!E12</f>
        <v>8.3132023864727511</v>
      </c>
      <c r="F10">
        <f>'Raw data and fitting summary'!F12</f>
        <v>7.853069751536597</v>
      </c>
      <c r="G10">
        <f>'Raw data and fitting summary'!G12</f>
        <v>7.3448980596302311</v>
      </c>
      <c r="H10">
        <f>'Raw data and fitting summary'!H12</f>
        <v>6.7952479311825931</v>
      </c>
      <c r="I10">
        <f>'Raw data and fitting summary'!I12</f>
        <v>6.2139750284124995</v>
      </c>
      <c r="J10">
        <f>'Raw data and fitting summary'!J12</f>
        <v>5.6137203443744017</v>
      </c>
      <c r="K10">
        <f>'Raw data and fitting summary'!K12</f>
        <v>5.0089098944740771</v>
      </c>
      <c r="L10">
        <f>'Raw data and fitting summary'!L12</f>
        <v>4.4144107111219038</v>
      </c>
      <c r="M10">
        <f>'Raw data and fitting summary'!M12</f>
        <v>3.8440986223060856</v>
      </c>
      <c r="N10">
        <f>'Raw data and fitting summary'!N12</f>
        <v>3.3096224936981167</v>
      </c>
      <c r="O10">
        <f>'Raw data and fitting summary'!O12</f>
        <v>2.8195853015278045</v>
      </c>
      <c r="P10">
        <f>'Raw data and fitting summary'!P12</f>
        <v>2.3792353096249821</v>
      </c>
      <c r="Q10">
        <f>'Raw data and fitting summary'!Q12</f>
        <v>1.9906265693517975</v>
      </c>
      <c r="R10">
        <f>'Raw data and fitting summary'!R12</f>
        <v>1.6531152691496926</v>
      </c>
      <c r="U10" s="4" t="s">
        <v>39</v>
      </c>
      <c r="V10">
        <f>CR1</f>
        <v>18.124167941692345</v>
      </c>
      <c r="X10">
        <f t="shared" si="8"/>
        <v>10.834148737917127</v>
      </c>
      <c r="Y10">
        <f t="shared" si="9"/>
        <v>8.7303013836979542</v>
      </c>
      <c r="Z10">
        <f t="shared" si="10"/>
        <v>8.3260970992416592</v>
      </c>
      <c r="AA10">
        <f t="shared" si="11"/>
        <v>7.8705961187210143</v>
      </c>
      <c r="AB10">
        <f t="shared" si="12"/>
        <v>7.3668196306100313</v>
      </c>
      <c r="AC10">
        <f t="shared" si="13"/>
        <v>6.8210707720034423</v>
      </c>
      <c r="AD10">
        <f t="shared" si="14"/>
        <v>6.2429571941818649</v>
      </c>
      <c r="AE10">
        <f t="shared" si="15"/>
        <v>5.6449197221075451</v>
      </c>
      <c r="AF10">
        <f t="shared" si="16"/>
        <v>5.0412662687729197</v>
      </c>
      <c r="AG10">
        <f t="shared" si="17"/>
        <v>4.4468479170260897</v>
      </c>
      <c r="AH10">
        <f t="shared" si="18"/>
        <v>3.8756264769217736</v>
      </c>
      <c r="AI10">
        <f t="shared" si="19"/>
        <v>3.3394186975277798</v>
      </c>
      <c r="AJ10">
        <f t="shared" si="20"/>
        <v>2.8470443273198454</v>
      </c>
      <c r="AK10">
        <f t="shared" si="21"/>
        <v>2.4039811696274178</v>
      </c>
      <c r="AL10">
        <f t="shared" si="22"/>
        <v>2.012495144532477</v>
      </c>
      <c r="AM10">
        <f t="shared" si="23"/>
        <v>1.6721168626946779</v>
      </c>
      <c r="AO10">
        <f t="shared" si="24"/>
        <v>10.834148737917127</v>
      </c>
      <c r="AP10">
        <f t="shared" si="4"/>
        <v>8.7303013836979542</v>
      </c>
      <c r="AQ10">
        <f t="shared" si="4"/>
        <v>8.3260970992416592</v>
      </c>
      <c r="AR10">
        <f t="shared" si="4"/>
        <v>7.8705961187210143</v>
      </c>
      <c r="AS10">
        <f t="shared" si="4"/>
        <v>7.3668196306100313</v>
      </c>
      <c r="AT10">
        <f t="shared" si="4"/>
        <v>6.8210707720034423</v>
      </c>
      <c r="AU10">
        <f t="shared" si="4"/>
        <v>6.2429571941818649</v>
      </c>
      <c r="AV10">
        <f t="shared" si="4"/>
        <v>5.6449197221075451</v>
      </c>
      <c r="AW10">
        <f t="shared" si="4"/>
        <v>5.0412662687729197</v>
      </c>
      <c r="AX10">
        <f t="shared" si="4"/>
        <v>4.4468479170260897</v>
      </c>
      <c r="AY10">
        <f t="shared" si="4"/>
        <v>3.8756264769217736</v>
      </c>
      <c r="AZ10">
        <f t="shared" si="4"/>
        <v>3.3394186975277798</v>
      </c>
      <c r="BA10">
        <f t="shared" si="4"/>
        <v>2.8470443273198454</v>
      </c>
      <c r="BB10">
        <f t="shared" si="4"/>
        <v>2.4039811696274178</v>
      </c>
      <c r="BC10">
        <f t="shared" si="4"/>
        <v>2.012495144532477</v>
      </c>
      <c r="BD10">
        <f t="shared" si="4"/>
        <v>1.6721168626946779</v>
      </c>
      <c r="BF10">
        <f t="shared" si="25"/>
        <v>5.6894171617001435E-4</v>
      </c>
      <c r="BG10">
        <f t="shared" si="25"/>
        <v>6.8237433466419284E-5</v>
      </c>
      <c r="BH10">
        <f t="shared" si="5"/>
        <v>1.6627361739264104E-4</v>
      </c>
      <c r="BI10">
        <f t="shared" si="5"/>
        <v>3.071735466830177E-4</v>
      </c>
      <c r="BJ10">
        <f t="shared" si="5"/>
        <v>4.8055527422241775E-4</v>
      </c>
      <c r="BK10">
        <f t="shared" si="5"/>
        <v>6.6681910805891471E-4</v>
      </c>
      <c r="BL10">
        <f t="shared" si="5"/>
        <v>8.3996593268297602E-4</v>
      </c>
      <c r="BM10">
        <f t="shared" si="5"/>
        <v>9.7340117093536464E-4</v>
      </c>
      <c r="BN10">
        <f t="shared" si="5"/>
        <v>1.0469349577668045E-3</v>
      </c>
      <c r="BO10">
        <f t="shared" si="5"/>
        <v>1.0521723268705574E-3</v>
      </c>
      <c r="BP10">
        <f t="shared" si="5"/>
        <v>9.9400561666796393E-4</v>
      </c>
      <c r="BQ10">
        <f t="shared" si="5"/>
        <v>8.8781376265882888E-4</v>
      </c>
      <c r="BR10">
        <f t="shared" si="5"/>
        <v>7.5399809744796449E-4</v>
      </c>
      <c r="BS10">
        <f t="shared" si="5"/>
        <v>6.1235758726014828E-4</v>
      </c>
      <c r="BT10">
        <f t="shared" si="5"/>
        <v>4.7823458043303265E-4</v>
      </c>
      <c r="BU10">
        <f t="shared" si="5"/>
        <v>3.6106055724882349E-4</v>
      </c>
      <c r="BW10">
        <f t="shared" si="26"/>
        <v>2.201603442673655E-3</v>
      </c>
      <c r="BX10">
        <f t="shared" si="6"/>
        <v>9.4619817365411689E-4</v>
      </c>
      <c r="BY10">
        <f t="shared" si="6"/>
        <v>1.5487103519465956E-3</v>
      </c>
      <c r="BZ10">
        <f t="shared" si="6"/>
        <v>2.2268157227289301E-3</v>
      </c>
      <c r="CA10">
        <f t="shared" si="6"/>
        <v>2.9757170772463865E-3</v>
      </c>
      <c r="CB10">
        <f t="shared" si="6"/>
        <v>3.7857459164383741E-3</v>
      </c>
      <c r="CC10">
        <f t="shared" si="6"/>
        <v>4.6423777815384334E-3</v>
      </c>
      <c r="CD10">
        <f t="shared" si="6"/>
        <v>5.5269834238661306E-3</v>
      </c>
      <c r="CE10">
        <f t="shared" si="6"/>
        <v>6.4183029766286103E-3</v>
      </c>
      <c r="CF10">
        <f t="shared" si="6"/>
        <v>7.2944266386962345E-3</v>
      </c>
      <c r="CG10">
        <f t="shared" si="6"/>
        <v>8.1349053639269073E-3</v>
      </c>
      <c r="CH10">
        <f t="shared" si="6"/>
        <v>8.9225720188132272E-3</v>
      </c>
      <c r="CI10">
        <f t="shared" si="6"/>
        <v>9.6447482494556955E-3</v>
      </c>
      <c r="CJ10">
        <f t="shared" si="6"/>
        <v>1.0293699599265569E-2</v>
      </c>
      <c r="CK10">
        <f t="shared" si="6"/>
        <v>1.0866398977454337E-2</v>
      </c>
      <c r="CL10">
        <f t="shared" si="6"/>
        <v>1.1363795180178639E-2</v>
      </c>
      <c r="CN10">
        <f t="shared" si="27"/>
        <v>2.201603442673655E-3</v>
      </c>
      <c r="CO10">
        <f t="shared" si="7"/>
        <v>9.4619817365411689E-4</v>
      </c>
      <c r="CP10">
        <f t="shared" si="7"/>
        <v>1.5487103519465956E-3</v>
      </c>
      <c r="CQ10">
        <f t="shared" si="7"/>
        <v>2.2268157227289301E-3</v>
      </c>
      <c r="CR10">
        <f t="shared" si="7"/>
        <v>2.9757170772463865E-3</v>
      </c>
      <c r="CS10">
        <f t="shared" si="7"/>
        <v>3.7857459164383741E-3</v>
      </c>
      <c r="CT10">
        <f t="shared" si="7"/>
        <v>4.6423777815384334E-3</v>
      </c>
      <c r="CU10">
        <f t="shared" si="7"/>
        <v>5.5269834238661306E-3</v>
      </c>
      <c r="CV10">
        <f t="shared" si="7"/>
        <v>6.4183029766286103E-3</v>
      </c>
      <c r="CW10">
        <f t="shared" si="7"/>
        <v>7.2944266386962345E-3</v>
      </c>
      <c r="CX10">
        <f t="shared" si="7"/>
        <v>8.1349053639269073E-3</v>
      </c>
      <c r="CY10">
        <f t="shared" si="7"/>
        <v>8.9225720188132272E-3</v>
      </c>
      <c r="CZ10">
        <f t="shared" si="7"/>
        <v>9.6447482494556955E-3</v>
      </c>
      <c r="DA10">
        <f t="shared" si="7"/>
        <v>1.0293699599265569E-2</v>
      </c>
      <c r="DB10">
        <f t="shared" si="7"/>
        <v>1.0866398977454337E-2</v>
      </c>
      <c r="DC10">
        <f t="shared" si="7"/>
        <v>1.1363795180178639E-2</v>
      </c>
    </row>
    <row r="11" spans="1:107">
      <c r="A11" s="1" t="s">
        <v>23</v>
      </c>
      <c r="B11" s="1">
        <f>'Raw data and fitting summary'!B13</f>
        <v>0.2097152000000001</v>
      </c>
      <c r="C11">
        <f>'Raw data and fitting summary'!C13</f>
        <v>10.156840865414422</v>
      </c>
      <c r="D11">
        <f>'Raw data and fitting summary'!D13</f>
        <v>8.2637870083975482</v>
      </c>
      <c r="E11">
        <f>'Raw data and fitting summary'!E13</f>
        <v>7.8958744888056396</v>
      </c>
      <c r="F11">
        <f>'Raw data and fitting summary'!F13</f>
        <v>7.4796235692563302</v>
      </c>
      <c r="G11">
        <f>'Raw data and fitting summary'!G13</f>
        <v>7.0172111122381269</v>
      </c>
      <c r="H11">
        <f>'Raw data and fitting summary'!H13</f>
        <v>6.5138307524277339</v>
      </c>
      <c r="I11">
        <f>'Raw data and fitting summary'!I13</f>
        <v>5.9778074621483608</v>
      </c>
      <c r="J11">
        <f>'Raw data and fitting summary'!J13</f>
        <v>5.4202652625842713</v>
      </c>
      <c r="K11">
        <f>'Raw data and fitting summary'!K13</f>
        <v>4.8543202248941402</v>
      </c>
      <c r="L11">
        <f>'Raw data and fitting summary'!L13</f>
        <v>4.2938978835067028</v>
      </c>
      <c r="M11">
        <f>'Raw data and fitting summary'!M13</f>
        <v>3.7523897630624155</v>
      </c>
      <c r="N11">
        <f>'Raw data and fitting summary'!N13</f>
        <v>3.2414165638082761</v>
      </c>
      <c r="O11">
        <f>'Raw data and fitting summary'!O13</f>
        <v>2.7699303104441215</v>
      </c>
      <c r="P11">
        <f>'Raw data and fitting summary'!P13</f>
        <v>2.3437814647973902</v>
      </c>
      <c r="Q11">
        <f>'Raw data and fitting summary'!Q13</f>
        <v>1.9657479398095519</v>
      </c>
      <c r="R11">
        <f>'Raw data and fitting summary'!R13</f>
        <v>1.6359213693918624</v>
      </c>
      <c r="X11">
        <f t="shared" si="8"/>
        <v>10.341181823139912</v>
      </c>
      <c r="Y11">
        <f t="shared" si="9"/>
        <v>8.3330620765491936</v>
      </c>
      <c r="Z11">
        <f t="shared" si="10"/>
        <v>7.9472495775361587</v>
      </c>
      <c r="AA11">
        <f t="shared" si="11"/>
        <v>7.512474444378066</v>
      </c>
      <c r="AB11">
        <f t="shared" si="12"/>
        <v>7.0316203978071572</v>
      </c>
      <c r="AC11">
        <f t="shared" si="13"/>
        <v>6.5107037745315184</v>
      </c>
      <c r="AD11">
        <f t="shared" si="14"/>
        <v>5.9588950660396476</v>
      </c>
      <c r="AE11">
        <f t="shared" si="15"/>
        <v>5.388069024661112</v>
      </c>
      <c r="AF11">
        <f t="shared" si="16"/>
        <v>4.811882535984588</v>
      </c>
      <c r="AG11">
        <f t="shared" si="17"/>
        <v>4.2445109405668502</v>
      </c>
      <c r="AH11">
        <f t="shared" si="18"/>
        <v>3.6992807691625207</v>
      </c>
      <c r="AI11">
        <f t="shared" si="19"/>
        <v>3.1874710944172375</v>
      </c>
      <c r="AJ11">
        <f t="shared" si="20"/>
        <v>2.7175003555483577</v>
      </c>
      <c r="AK11">
        <f t="shared" si="21"/>
        <v>2.2945971091865434</v>
      </c>
      <c r="AL11">
        <f t="shared" si="22"/>
        <v>1.9209241733003588</v>
      </c>
      <c r="AM11">
        <f t="shared" si="23"/>
        <v>1.596033516334046</v>
      </c>
      <c r="AO11">
        <f t="shared" si="24"/>
        <v>10.341181823139912</v>
      </c>
      <c r="AP11">
        <f t="shared" si="4"/>
        <v>8.3330620765491936</v>
      </c>
      <c r="AQ11">
        <f t="shared" si="4"/>
        <v>7.9472495775361587</v>
      </c>
      <c r="AR11">
        <f t="shared" si="4"/>
        <v>7.512474444378066</v>
      </c>
      <c r="AS11">
        <f t="shared" si="4"/>
        <v>7.0316203978071572</v>
      </c>
      <c r="AT11">
        <f t="shared" si="4"/>
        <v>6.5107037745315184</v>
      </c>
      <c r="AU11">
        <f t="shared" si="4"/>
        <v>5.9588950660396476</v>
      </c>
      <c r="AV11">
        <f t="shared" si="4"/>
        <v>5.388069024661112</v>
      </c>
      <c r="AW11">
        <f t="shared" si="4"/>
        <v>4.811882535984588</v>
      </c>
      <c r="AX11">
        <f t="shared" si="4"/>
        <v>4.2445109405668502</v>
      </c>
      <c r="AY11">
        <f t="shared" si="4"/>
        <v>3.6992807691625207</v>
      </c>
      <c r="AZ11">
        <f t="shared" si="4"/>
        <v>3.1874710944172375</v>
      </c>
      <c r="BA11">
        <f t="shared" si="4"/>
        <v>2.7175003555483577</v>
      </c>
      <c r="BB11">
        <f t="shared" si="4"/>
        <v>2.2945971091865434</v>
      </c>
      <c r="BC11">
        <f t="shared" si="4"/>
        <v>1.9209241733003588</v>
      </c>
      <c r="BD11">
        <f t="shared" si="4"/>
        <v>1.596033516334046</v>
      </c>
      <c r="BF11">
        <f t="shared" si="25"/>
        <v>3.3981588695151124E-2</v>
      </c>
      <c r="BG11">
        <f t="shared" si="25"/>
        <v>4.799035067415117E-3</v>
      </c>
      <c r="BH11">
        <f t="shared" si="5"/>
        <v>2.6393997420687109E-3</v>
      </c>
      <c r="BI11">
        <f t="shared" si="5"/>
        <v>1.0791799962638795E-3</v>
      </c>
      <c r="BJ11">
        <f t="shared" si="5"/>
        <v>2.0762751060986534E-4</v>
      </c>
      <c r="BK11">
        <f t="shared" si="5"/>
        <v>9.7779907634204492E-6</v>
      </c>
      <c r="BL11">
        <f t="shared" si="5"/>
        <v>3.5767872657287028E-4</v>
      </c>
      <c r="BM11">
        <f t="shared" si="5"/>
        <v>1.0365977364046803E-3</v>
      </c>
      <c r="BN11">
        <f t="shared" si="5"/>
        <v>1.8009574399839238E-3</v>
      </c>
      <c r="BO11">
        <f t="shared" si="5"/>
        <v>2.4390701329442539E-3</v>
      </c>
      <c r="BP11">
        <f t="shared" si="5"/>
        <v>2.8205652330590592E-3</v>
      </c>
      <c r="BQ11">
        <f t="shared" si="5"/>
        <v>2.9101136678194839E-3</v>
      </c>
      <c r="BR11">
        <f t="shared" si="5"/>
        <v>2.748900170371832E-3</v>
      </c>
      <c r="BS11">
        <f t="shared" si="5"/>
        <v>2.4191008368542456E-3</v>
      </c>
      <c r="BT11">
        <f t="shared" si="5"/>
        <v>2.0091700440706579E-3</v>
      </c>
      <c r="BU11">
        <f t="shared" si="5"/>
        <v>1.5910408215619525E-3</v>
      </c>
      <c r="BW11">
        <f t="shared" si="26"/>
        <v>1.7825908187108816E-2</v>
      </c>
      <c r="BX11">
        <f t="shared" si="6"/>
        <v>8.3132787821896224E-3</v>
      </c>
      <c r="BY11">
        <f t="shared" si="6"/>
        <v>6.4645118074228942E-3</v>
      </c>
      <c r="BZ11">
        <f t="shared" si="6"/>
        <v>4.3728435104787118E-3</v>
      </c>
      <c r="CA11">
        <f t="shared" si="6"/>
        <v>2.0492126641995516E-3</v>
      </c>
      <c r="CB11">
        <f t="shared" si="6"/>
        <v>4.8028262450636915E-4</v>
      </c>
      <c r="CC11">
        <f t="shared" si="6"/>
        <v>3.1738092211921775E-3</v>
      </c>
      <c r="CD11">
        <f t="shared" si="6"/>
        <v>5.9754687209457756E-3</v>
      </c>
      <c r="CE11">
        <f t="shared" si="6"/>
        <v>8.8193526321956855E-3</v>
      </c>
      <c r="CF11">
        <f t="shared" si="6"/>
        <v>1.1635484895995344E-2</v>
      </c>
      <c r="CG11">
        <f t="shared" si="6"/>
        <v>1.4356572862112895E-2</v>
      </c>
      <c r="CH11">
        <f t="shared" si="6"/>
        <v>1.6924222304485374E-2</v>
      </c>
      <c r="CI11">
        <f t="shared" si="6"/>
        <v>1.9293449139285997E-2</v>
      </c>
      <c r="CJ11">
        <f t="shared" si="6"/>
        <v>2.1434854691455271E-2</v>
      </c>
      <c r="CK11">
        <f t="shared" si="6"/>
        <v>2.3334479898902468E-2</v>
      </c>
      <c r="CL11">
        <f t="shared" si="6"/>
        <v>2.499186429958903E-2</v>
      </c>
      <c r="CN11">
        <f t="shared" si="27"/>
        <v>1.7825908187108816E-2</v>
      </c>
      <c r="CO11">
        <f t="shared" si="7"/>
        <v>8.3132787821896224E-3</v>
      </c>
      <c r="CP11">
        <f t="shared" si="7"/>
        <v>6.4645118074228942E-3</v>
      </c>
      <c r="CQ11">
        <f t="shared" si="7"/>
        <v>4.3728435104787118E-3</v>
      </c>
      <c r="CR11">
        <f t="shared" si="7"/>
        <v>2.0492126641995516E-3</v>
      </c>
      <c r="CS11">
        <f t="shared" si="7"/>
        <v>4.8028262450636915E-4</v>
      </c>
      <c r="CT11">
        <f t="shared" si="7"/>
        <v>3.1738092211921775E-3</v>
      </c>
      <c r="CU11">
        <f t="shared" si="7"/>
        <v>5.9754687209457756E-3</v>
      </c>
      <c r="CV11">
        <f t="shared" si="7"/>
        <v>8.8193526321956855E-3</v>
      </c>
      <c r="CW11">
        <f t="shared" si="7"/>
        <v>1.1635484895995344E-2</v>
      </c>
      <c r="CX11">
        <f t="shared" si="7"/>
        <v>1.4356572862112895E-2</v>
      </c>
      <c r="CY11">
        <f t="shared" si="7"/>
        <v>1.6924222304485374E-2</v>
      </c>
      <c r="CZ11">
        <f t="shared" si="7"/>
        <v>1.9293449139285997E-2</v>
      </c>
      <c r="DA11">
        <f t="shared" si="7"/>
        <v>2.1434854691455271E-2</v>
      </c>
      <c r="DB11">
        <f t="shared" si="7"/>
        <v>2.3334479898902468E-2</v>
      </c>
      <c r="DC11">
        <f t="shared" si="7"/>
        <v>2.499186429958903E-2</v>
      </c>
    </row>
    <row r="12" spans="1:107">
      <c r="A12" s="1" t="s">
        <v>24</v>
      </c>
      <c r="B12" s="1">
        <f>'Raw data and fitting summary'!B14</f>
        <v>0.16777216000000009</v>
      </c>
      <c r="C12">
        <f>'Raw data and fitting summary'!C14</f>
        <v>9.3982227278593875</v>
      </c>
      <c r="D12">
        <f>'Raw data and fitting summary'!D14</f>
        <v>7.7545119300678378</v>
      </c>
      <c r="E12">
        <f>'Raw data and fitting summary'!E14</f>
        <v>7.429657726701449</v>
      </c>
      <c r="F12">
        <f>'Raw data and fitting summary'!F14</f>
        <v>7.0599604080870808</v>
      </c>
      <c r="G12">
        <f>'Raw data and fitting summary'!G14</f>
        <v>6.6465478701188117</v>
      </c>
      <c r="H12">
        <f>'Raw data and fitting summary'!H14</f>
        <v>6.1932243972721324</v>
      </c>
      <c r="I12">
        <f>'Raw data and fitting summary'!I14</f>
        <v>5.7066974170046514</v>
      </c>
      <c r="J12">
        <f>'Raw data and fitting summary'!J14</f>
        <v>5.1964221149916181</v>
      </c>
      <c r="K12">
        <f>'Raw data and fitting summary'!K14</f>
        <v>4.6740033859337933</v>
      </c>
      <c r="L12">
        <f>'Raw data and fitting summary'!L14</f>
        <v>4.1522045894694424</v>
      </c>
      <c r="M12">
        <f>'Raw data and fitting summary'!M14</f>
        <v>3.643728975271924</v>
      </c>
      <c r="N12">
        <f>'Raw data and fitting summary'!N14</f>
        <v>3.1600131574240744</v>
      </c>
      <c r="O12">
        <f>'Raw data and fitting summary'!O14</f>
        <v>2.7102680197336131</v>
      </c>
      <c r="P12">
        <f>'Raw data and fitting summary'!P14</f>
        <v>2.3009228613644601</v>
      </c>
      <c r="Q12">
        <f>'Raw data and fitting summary'!Q14</f>
        <v>1.9355106930001926</v>
      </c>
      <c r="R12">
        <f>'Raw data and fitting summary'!R14</f>
        <v>1.6149255049722429</v>
      </c>
      <c r="X12">
        <f t="shared" si="8"/>
        <v>9.7846642044420946</v>
      </c>
      <c r="Y12">
        <f t="shared" si="9"/>
        <v>7.8846127655695559</v>
      </c>
      <c r="Z12">
        <f t="shared" si="10"/>
        <v>7.5195630243231557</v>
      </c>
      <c r="AA12">
        <f t="shared" si="11"/>
        <v>7.1081856058472246</v>
      </c>
      <c r="AB12">
        <f t="shared" si="12"/>
        <v>6.6532090415134082</v>
      </c>
      <c r="AC12">
        <f t="shared" si="13"/>
        <v>6.1603258948445507</v>
      </c>
      <c r="AD12">
        <f t="shared" si="14"/>
        <v>5.6382131411940755</v>
      </c>
      <c r="AE12">
        <f t="shared" si="15"/>
        <v>5.0981064851499927</v>
      </c>
      <c r="AF12">
        <f t="shared" si="16"/>
        <v>4.5529278578657326</v>
      </c>
      <c r="AG12">
        <f t="shared" si="17"/>
        <v>4.0160897444618318</v>
      </c>
      <c r="AH12">
        <f t="shared" si="18"/>
        <v>3.5002014995240853</v>
      </c>
      <c r="AI12">
        <f t="shared" si="19"/>
        <v>3.0159352048573145</v>
      </c>
      <c r="AJ12">
        <f t="shared" si="20"/>
        <v>2.5712562557399421</v>
      </c>
      <c r="AK12">
        <f t="shared" si="21"/>
        <v>2.1711118305293251</v>
      </c>
      <c r="AL12">
        <f t="shared" si="22"/>
        <v>1.8175483536979915</v>
      </c>
      <c r="AM12">
        <f t="shared" si="23"/>
        <v>1.5101419048081175</v>
      </c>
      <c r="AO12">
        <f t="shared" si="24"/>
        <v>9.7846642044420946</v>
      </c>
      <c r="AP12">
        <f t="shared" si="4"/>
        <v>7.8846127655695559</v>
      </c>
      <c r="AQ12">
        <f t="shared" si="4"/>
        <v>7.5195630243231557</v>
      </c>
      <c r="AR12">
        <f t="shared" si="4"/>
        <v>7.1081856058472246</v>
      </c>
      <c r="AS12">
        <f t="shared" si="4"/>
        <v>6.6532090415134082</v>
      </c>
      <c r="AT12">
        <f t="shared" si="4"/>
        <v>6.1603258948445507</v>
      </c>
      <c r="AU12">
        <f t="shared" si="4"/>
        <v>5.6382131411940755</v>
      </c>
      <c r="AV12">
        <f t="shared" si="4"/>
        <v>5.0981064851499927</v>
      </c>
      <c r="AW12">
        <f t="shared" si="4"/>
        <v>4.5529278578657326</v>
      </c>
      <c r="AX12">
        <f t="shared" si="4"/>
        <v>4.0160897444618318</v>
      </c>
      <c r="AY12">
        <f t="shared" si="4"/>
        <v>3.5002014995240853</v>
      </c>
      <c r="AZ12">
        <f t="shared" si="4"/>
        <v>3.0159352048573145</v>
      </c>
      <c r="BA12">
        <f t="shared" si="4"/>
        <v>2.5712562557399421</v>
      </c>
      <c r="BB12">
        <f t="shared" si="4"/>
        <v>2.1711118305293251</v>
      </c>
      <c r="BC12">
        <f t="shared" si="4"/>
        <v>1.8175483536979915</v>
      </c>
      <c r="BD12">
        <f t="shared" si="4"/>
        <v>1.5101419048081175</v>
      </c>
      <c r="BF12">
        <f t="shared" si="25"/>
        <v>0.14933701482342296</v>
      </c>
      <c r="BG12">
        <f t="shared" si="25"/>
        <v>1.6926227398245123E-2</v>
      </c>
      <c r="BH12">
        <f t="shared" si="5"/>
        <v>8.0829625404476666E-3</v>
      </c>
      <c r="BI12">
        <f t="shared" si="5"/>
        <v>2.3256696990049766E-3</v>
      </c>
      <c r="BJ12">
        <f t="shared" si="5"/>
        <v>4.4371204348191261E-5</v>
      </c>
      <c r="BK12">
        <f t="shared" si="5"/>
        <v>1.0823114619775945E-3</v>
      </c>
      <c r="BL12">
        <f t="shared" si="5"/>
        <v>4.6900960332990349E-3</v>
      </c>
      <c r="BM12">
        <f t="shared" si="5"/>
        <v>9.6659630711555134E-3</v>
      </c>
      <c r="BN12">
        <f t="shared" si="5"/>
        <v>1.4659283496959745E-2</v>
      </c>
      <c r="BO12">
        <f t="shared" si="5"/>
        <v>1.8527251031445861E-2</v>
      </c>
      <c r="BP12">
        <f t="shared" si="5"/>
        <v>2.060013629454641E-2</v>
      </c>
      <c r="BQ12">
        <f t="shared" si="5"/>
        <v>2.0758456415829522E-2</v>
      </c>
      <c r="BR12">
        <f t="shared" si="5"/>
        <v>1.9324270528632084E-2</v>
      </c>
      <c r="BS12">
        <f t="shared" si="5"/>
        <v>1.6850903726480373E-2</v>
      </c>
      <c r="BT12">
        <f t="shared" si="5"/>
        <v>1.3915113493647624E-2</v>
      </c>
      <c r="BU12">
        <f t="shared" si="5"/>
        <v>1.0979602863355292E-2</v>
      </c>
      <c r="BW12">
        <f t="shared" si="26"/>
        <v>3.9494607940379629E-2</v>
      </c>
      <c r="BX12">
        <f t="shared" si="6"/>
        <v>1.6500599251981163E-2</v>
      </c>
      <c r="BY12">
        <f t="shared" si="6"/>
        <v>1.1956186460688547E-2</v>
      </c>
      <c r="BZ12">
        <f t="shared" si="6"/>
        <v>6.7844595561029697E-3</v>
      </c>
      <c r="CA12">
        <f t="shared" si="6"/>
        <v>1.0011967688123811E-3</v>
      </c>
      <c r="CB12">
        <f t="shared" si="6"/>
        <v>5.3403834454787058E-3</v>
      </c>
      <c r="CC12">
        <f t="shared" si="6"/>
        <v>1.214645031955499E-2</v>
      </c>
      <c r="CD12">
        <f t="shared" si="6"/>
        <v>1.9284734465238006E-2</v>
      </c>
      <c r="CE12">
        <f t="shared" si="6"/>
        <v>2.6592894033866155E-2</v>
      </c>
      <c r="CF12">
        <f t="shared" si="6"/>
        <v>3.3892381313269292E-2</v>
      </c>
      <c r="CG12">
        <f t="shared" si="6"/>
        <v>4.1005489474635608E-2</v>
      </c>
      <c r="CH12">
        <f t="shared" si="6"/>
        <v>4.7772230761030668E-2</v>
      </c>
      <c r="CI12">
        <f t="shared" si="6"/>
        <v>5.4063753343661557E-2</v>
      </c>
      <c r="CJ12">
        <f t="shared" si="6"/>
        <v>5.9790117215420727E-2</v>
      </c>
      <c r="CK12">
        <f t="shared" si="6"/>
        <v>6.4901898792510501E-2</v>
      </c>
      <c r="CL12">
        <f t="shared" si="6"/>
        <v>6.9386591968944422E-2</v>
      </c>
      <c r="CN12">
        <f t="shared" si="27"/>
        <v>3.9494607940379629E-2</v>
      </c>
      <c r="CO12">
        <f t="shared" si="7"/>
        <v>1.6500599251981163E-2</v>
      </c>
      <c r="CP12">
        <f t="shared" si="7"/>
        <v>1.1956186460688547E-2</v>
      </c>
      <c r="CQ12">
        <f t="shared" si="7"/>
        <v>6.7844595561029697E-3</v>
      </c>
      <c r="CR12">
        <f t="shared" si="7"/>
        <v>1.0011967688123811E-3</v>
      </c>
      <c r="CS12">
        <f t="shared" si="7"/>
        <v>5.3403834454787058E-3</v>
      </c>
      <c r="CT12">
        <f t="shared" si="7"/>
        <v>1.214645031955499E-2</v>
      </c>
      <c r="CU12">
        <f t="shared" si="7"/>
        <v>1.9284734465238006E-2</v>
      </c>
      <c r="CV12">
        <f t="shared" si="7"/>
        <v>2.6592894033866155E-2</v>
      </c>
      <c r="CW12">
        <f t="shared" si="7"/>
        <v>3.3892381313269292E-2</v>
      </c>
      <c r="CX12">
        <f t="shared" si="7"/>
        <v>4.1005489474635608E-2</v>
      </c>
      <c r="CY12">
        <f t="shared" si="7"/>
        <v>4.7772230761030668E-2</v>
      </c>
      <c r="CZ12">
        <f t="shared" si="7"/>
        <v>5.4063753343661557E-2</v>
      </c>
      <c r="DA12">
        <f t="shared" si="7"/>
        <v>5.9790117215420727E-2</v>
      </c>
      <c r="DB12">
        <f t="shared" si="7"/>
        <v>6.4901898792510501E-2</v>
      </c>
      <c r="DC12">
        <f t="shared" si="7"/>
        <v>6.9386591968944422E-2</v>
      </c>
    </row>
    <row r="13" spans="1:107">
      <c r="A13" s="1" t="s">
        <v>25</v>
      </c>
      <c r="B13" s="1">
        <f>'Raw data and fitting summary'!B15</f>
        <v>0.13421772800000006</v>
      </c>
      <c r="C13">
        <f>'Raw data and fitting summary'!C15</f>
        <v>8.595702542208933</v>
      </c>
      <c r="D13">
        <f>'Raw data and fitting summary'!D15</f>
        <v>7.1998755984390792</v>
      </c>
      <c r="E13">
        <f>'Raw data and fitting summary'!E15</f>
        <v>6.9189878630996118</v>
      </c>
      <c r="F13">
        <f>'Raw data and fitting summary'!F15</f>
        <v>6.5972651403638611</v>
      </c>
      <c r="G13">
        <f>'Raw data and fitting summary'!G15</f>
        <v>6.2348745604152827</v>
      </c>
      <c r="H13">
        <f>'Raw data and fitting summary'!H15</f>
        <v>5.8342755161709485</v>
      </c>
      <c r="I13">
        <f>'Raw data and fitting summary'!I15</f>
        <v>5.4005359295109301</v>
      </c>
      <c r="J13">
        <f>'Raw data and fitting summary'!J15</f>
        <v>4.941341114607301</v>
      </c>
      <c r="K13">
        <f>'Raw data and fitting summary'!K15</f>
        <v>4.4666095398880525</v>
      </c>
      <c r="L13">
        <f>'Raw data and fitting summary'!L15</f>
        <v>3.9877174396123043</v>
      </c>
      <c r="M13">
        <f>'Raw data and fitting summary'!M15</f>
        <v>3.5164435805596921</v>
      </c>
      <c r="N13">
        <f>'Raw data and fitting summary'!N15</f>
        <v>3.0638335688891698</v>
      </c>
      <c r="O13">
        <f>'Raw data and fitting summary'!O15</f>
        <v>2.6392096905713478</v>
      </c>
      <c r="P13">
        <f>'Raw data and fitting summary'!P15</f>
        <v>2.2495045524364046</v>
      </c>
      <c r="Q13">
        <f>'Raw data and fitting summary'!Q15</f>
        <v>1.898997581751954</v>
      </c>
      <c r="R13">
        <f>'Raw data and fitting summary'!R15</f>
        <v>1.5894265830293828</v>
      </c>
      <c r="X13">
        <f t="shared" si="8"/>
        <v>9.1679406307438072</v>
      </c>
      <c r="Y13">
        <f t="shared" si="9"/>
        <v>7.3876486939970594</v>
      </c>
      <c r="Z13">
        <f t="shared" si="10"/>
        <v>7.0456078957552544</v>
      </c>
      <c r="AA13">
        <f t="shared" si="11"/>
        <v>6.6601594357351575</v>
      </c>
      <c r="AB13">
        <f t="shared" si="12"/>
        <v>6.233859867038813</v>
      </c>
      <c r="AC13">
        <f t="shared" si="13"/>
        <v>5.7720429531274657</v>
      </c>
      <c r="AD13">
        <f t="shared" si="14"/>
        <v>5.2828387629776765</v>
      </c>
      <c r="AE13">
        <f t="shared" si="15"/>
        <v>4.7767748190935588</v>
      </c>
      <c r="AF13">
        <f t="shared" si="16"/>
        <v>4.26595858834101</v>
      </c>
      <c r="AG13">
        <f t="shared" si="17"/>
        <v>3.7629571721275541</v>
      </c>
      <c r="AH13">
        <f t="shared" si="18"/>
        <v>3.2795851623307657</v>
      </c>
      <c r="AI13">
        <f t="shared" si="19"/>
        <v>2.8258419835960606</v>
      </c>
      <c r="AJ13">
        <f t="shared" si="20"/>
        <v>2.4091909754399694</v>
      </c>
      <c r="AK13">
        <f t="shared" si="21"/>
        <v>2.0342674974949015</v>
      </c>
      <c r="AL13">
        <f t="shared" si="22"/>
        <v>1.7029889888959595</v>
      </c>
      <c r="AM13">
        <f t="shared" si="23"/>
        <v>1.4149582487453995</v>
      </c>
      <c r="AO13">
        <f t="shared" si="24"/>
        <v>9.1679406307438072</v>
      </c>
      <c r="AP13">
        <f t="shared" si="4"/>
        <v>7.3876486939970594</v>
      </c>
      <c r="AQ13">
        <f t="shared" si="4"/>
        <v>7.0456078957552544</v>
      </c>
      <c r="AR13">
        <f t="shared" si="4"/>
        <v>6.6601594357351575</v>
      </c>
      <c r="AS13">
        <f t="shared" si="4"/>
        <v>6.233859867038813</v>
      </c>
      <c r="AT13">
        <f t="shared" si="4"/>
        <v>5.7720429531274657</v>
      </c>
      <c r="AU13">
        <f t="shared" si="4"/>
        <v>5.2828387629776765</v>
      </c>
      <c r="AV13">
        <f t="shared" si="4"/>
        <v>4.7767748190935588</v>
      </c>
      <c r="AW13">
        <f t="shared" si="4"/>
        <v>4.26595858834101</v>
      </c>
      <c r="AX13">
        <f t="shared" si="4"/>
        <v>3.7629571721275541</v>
      </c>
      <c r="AY13">
        <f t="shared" si="4"/>
        <v>3.2795851623307657</v>
      </c>
      <c r="AZ13">
        <f t="shared" si="4"/>
        <v>2.8258419835960606</v>
      </c>
      <c r="BA13">
        <f t="shared" si="4"/>
        <v>2.4091909754399694</v>
      </c>
      <c r="BB13">
        <f t="shared" si="4"/>
        <v>2.0342674974949015</v>
      </c>
      <c r="BC13">
        <f t="shared" si="4"/>
        <v>1.7029889888959595</v>
      </c>
      <c r="BD13">
        <f t="shared" si="4"/>
        <v>1.4149582487453995</v>
      </c>
      <c r="BF13">
        <f t="shared" si="25"/>
        <v>0.32745642997004643</v>
      </c>
      <c r="BG13">
        <f t="shared" si="25"/>
        <v>3.5258735415426352E-2</v>
      </c>
      <c r="BH13">
        <f t="shared" si="5"/>
        <v>1.6032632669715996E-2</v>
      </c>
      <c r="BI13">
        <f t="shared" si="5"/>
        <v>3.9556923902518649E-3</v>
      </c>
      <c r="BJ13">
        <f t="shared" si="5"/>
        <v>1.0296026482513671E-6</v>
      </c>
      <c r="BK13">
        <f t="shared" si="5"/>
        <v>3.8728919029610599E-3</v>
      </c>
      <c r="BL13">
        <f t="shared" si="5"/>
        <v>1.3852623009956424E-2</v>
      </c>
      <c r="BM13">
        <f t="shared" si="5"/>
        <v>2.7082065619116306E-2</v>
      </c>
      <c r="BN13">
        <f t="shared" si="5"/>
        <v>4.0260804356733591E-2</v>
      </c>
      <c r="BO13">
        <f t="shared" si="5"/>
        <v>5.0517177839816456E-2</v>
      </c>
      <c r="BP13">
        <f t="shared" si="5"/>
        <v>5.610191028590901E-2</v>
      </c>
      <c r="BQ13">
        <f t="shared" si="5"/>
        <v>5.6639994670327251E-2</v>
      </c>
      <c r="BR13">
        <f t="shared" si="5"/>
        <v>5.2908609310690205E-2</v>
      </c>
      <c r="BS13">
        <f t="shared" si="5"/>
        <v>4.6326989819891591E-2</v>
      </c>
      <c r="BT13">
        <f t="shared" si="5"/>
        <v>3.8419368473387012E-2</v>
      </c>
      <c r="BU13">
        <f t="shared" si="5"/>
        <v>3.0439199667827717E-2</v>
      </c>
      <c r="BW13">
        <f t="shared" si="26"/>
        <v>6.2417298669662925E-2</v>
      </c>
      <c r="BX13">
        <f t="shared" si="6"/>
        <v>2.5417166318501029E-2</v>
      </c>
      <c r="BY13">
        <f t="shared" si="6"/>
        <v>1.7971484438117392E-2</v>
      </c>
      <c r="BZ13">
        <f t="shared" si="6"/>
        <v>9.4433618261203014E-3</v>
      </c>
      <c r="CA13">
        <f t="shared" si="6"/>
        <v>1.6277128426238436E-4</v>
      </c>
      <c r="CB13">
        <f t="shared" si="6"/>
        <v>1.0781722095426079E-2</v>
      </c>
      <c r="CC13">
        <f t="shared" si="6"/>
        <v>2.2279151761753459E-2</v>
      </c>
      <c r="CD13">
        <f t="shared" si="6"/>
        <v>3.4451340443334998E-2</v>
      </c>
      <c r="CE13">
        <f t="shared" si="6"/>
        <v>4.7035372564428406E-2</v>
      </c>
      <c r="CF13">
        <f t="shared" si="6"/>
        <v>5.9729690560807541E-2</v>
      </c>
      <c r="CG13">
        <f t="shared" si="6"/>
        <v>7.2222066665466211E-2</v>
      </c>
      <c r="CH13">
        <f t="shared" si="6"/>
        <v>8.4219707497674726E-2</v>
      </c>
      <c r="CI13">
        <f t="shared" si="6"/>
        <v>9.5475500894806442E-2</v>
      </c>
      <c r="CJ13">
        <f t="shared" si="6"/>
        <v>0.10580567954143527</v>
      </c>
      <c r="CK13">
        <f t="shared" si="6"/>
        <v>0.11509680575390333</v>
      </c>
      <c r="CL13">
        <f t="shared" si="6"/>
        <v>0.1233028143683243</v>
      </c>
      <c r="CN13">
        <f t="shared" si="27"/>
        <v>6.2417298669662925E-2</v>
      </c>
      <c r="CO13">
        <f t="shared" si="7"/>
        <v>2.5417166318501029E-2</v>
      </c>
      <c r="CP13">
        <f t="shared" si="7"/>
        <v>1.7971484438117392E-2</v>
      </c>
      <c r="CQ13">
        <f t="shared" si="7"/>
        <v>9.4433618261203014E-3</v>
      </c>
      <c r="CR13">
        <f t="shared" si="7"/>
        <v>1.6277128426238436E-4</v>
      </c>
      <c r="CS13">
        <f t="shared" si="7"/>
        <v>1.0781722095426079E-2</v>
      </c>
      <c r="CT13">
        <f t="shared" si="7"/>
        <v>2.2279151761753459E-2</v>
      </c>
      <c r="CU13">
        <f t="shared" si="7"/>
        <v>3.4451340443334998E-2</v>
      </c>
      <c r="CV13">
        <f t="shared" si="7"/>
        <v>4.7035372564428406E-2</v>
      </c>
      <c r="CW13">
        <f t="shared" si="7"/>
        <v>5.9729690560807541E-2</v>
      </c>
      <c r="CX13">
        <f t="shared" si="7"/>
        <v>7.2222066665466211E-2</v>
      </c>
      <c r="CY13">
        <f t="shared" si="7"/>
        <v>8.4219707497674726E-2</v>
      </c>
      <c r="CZ13">
        <f t="shared" si="7"/>
        <v>9.5475500894806442E-2</v>
      </c>
      <c r="DA13">
        <f t="shared" si="7"/>
        <v>0.10580567954143527</v>
      </c>
      <c r="DB13">
        <f t="shared" si="7"/>
        <v>0.11509680575390333</v>
      </c>
      <c r="DC13">
        <f t="shared" si="7"/>
        <v>0.1233028143683243</v>
      </c>
    </row>
    <row r="14" spans="1:107">
      <c r="A14" s="1" t="s">
        <v>26</v>
      </c>
      <c r="B14" s="1">
        <f>'Raw data and fitting summary'!B16</f>
        <v>0.10737418240000006</v>
      </c>
      <c r="C14">
        <f>'Raw data and fitting summary'!C16</f>
        <v>7.7666984258113727</v>
      </c>
      <c r="D14">
        <f>'Raw data and fitting summary'!D16</f>
        <v>6.6089955589202303</v>
      </c>
      <c r="E14">
        <f>'Raw data and fitting summary'!E16</f>
        <v>6.3715596353153465</v>
      </c>
      <c r="F14">
        <f>'Raw data and fitting summary'!F16</f>
        <v>6.0977247363948672</v>
      </c>
      <c r="G14">
        <f>'Raw data and fitting summary'!G16</f>
        <v>5.7868433072755838</v>
      </c>
      <c r="H14">
        <f>'Raw data and fitting summary'!H16</f>
        <v>5.440148203519021</v>
      </c>
      <c r="I14">
        <f>'Raw data and fitting summary'!I16</f>
        <v>5.0611272213609233</v>
      </c>
      <c r="J14">
        <f>'Raw data and fitting summary'!J16</f>
        <v>4.6556702712894733</v>
      </c>
      <c r="K14">
        <f>'Raw data and fitting summary'!K16</f>
        <v>4.2318889855063224</v>
      </c>
      <c r="L14">
        <f>'Raw data and fitting summary'!L16</f>
        <v>3.7995702552373491</v>
      </c>
      <c r="M14">
        <f>'Raw data and fitting summary'!M16</f>
        <v>3.3693191902861708</v>
      </c>
      <c r="N14">
        <f>'Raw data and fitting summary'!N16</f>
        <v>2.9515405416538938</v>
      </c>
      <c r="O14">
        <f>'Raw data and fitting summary'!O16</f>
        <v>2.5554602539098847</v>
      </c>
      <c r="P14">
        <f>'Raw data and fitting summary'!P16</f>
        <v>2.1883755105096943</v>
      </c>
      <c r="Q14">
        <f>'Raw data and fitting summary'!Q16</f>
        <v>1.8552488517891519</v>
      </c>
      <c r="R14">
        <f>'Raw data and fitting summary'!R16</f>
        <v>1.5586633717169749</v>
      </c>
      <c r="X14">
        <f t="shared" si="8"/>
        <v>8.4983787524153946</v>
      </c>
      <c r="Y14">
        <f t="shared" si="9"/>
        <v>6.8481068126507152</v>
      </c>
      <c r="Z14">
        <f t="shared" si="10"/>
        <v>6.531046267724224</v>
      </c>
      <c r="AA14">
        <f t="shared" si="11"/>
        <v>6.1737482512207862</v>
      </c>
      <c r="AB14">
        <f t="shared" si="12"/>
        <v>5.7785826035917038</v>
      </c>
      <c r="AC14">
        <f t="shared" si="13"/>
        <v>5.3504935477432003</v>
      </c>
      <c r="AD14">
        <f t="shared" si="14"/>
        <v>4.8970173896166997</v>
      </c>
      <c r="AE14">
        <f t="shared" si="15"/>
        <v>4.4279127955439312</v>
      </c>
      <c r="AF14">
        <f t="shared" si="16"/>
        <v>3.9544029881986593</v>
      </c>
      <c r="AG14">
        <f t="shared" si="17"/>
        <v>3.4881372563233355</v>
      </c>
      <c r="AH14">
        <f t="shared" si="18"/>
        <v>3.0400673371318891</v>
      </c>
      <c r="AI14">
        <f t="shared" si="19"/>
        <v>2.6194623676492723</v>
      </c>
      <c r="AJ14">
        <f t="shared" si="20"/>
        <v>2.2332406175855501</v>
      </c>
      <c r="AK14">
        <f t="shared" si="21"/>
        <v>1.8856989125198245</v>
      </c>
      <c r="AL14">
        <f t="shared" si="22"/>
        <v>1.5786146553238112</v>
      </c>
      <c r="AM14">
        <f t="shared" si="23"/>
        <v>1.3116196538586453</v>
      </c>
      <c r="AO14">
        <f t="shared" si="24"/>
        <v>8.4983787524153946</v>
      </c>
      <c r="AP14">
        <f t="shared" si="4"/>
        <v>6.8481068126507152</v>
      </c>
      <c r="AQ14">
        <f t="shared" si="4"/>
        <v>6.531046267724224</v>
      </c>
      <c r="AR14">
        <f t="shared" si="4"/>
        <v>6.1737482512207862</v>
      </c>
      <c r="AS14">
        <f t="shared" si="4"/>
        <v>5.7785826035917038</v>
      </c>
      <c r="AT14">
        <f t="shared" si="4"/>
        <v>5.3504935477432003</v>
      </c>
      <c r="AU14">
        <f t="shared" si="4"/>
        <v>4.8970173896166997</v>
      </c>
      <c r="AV14">
        <f t="shared" si="4"/>
        <v>4.4279127955439312</v>
      </c>
      <c r="AW14">
        <f t="shared" si="4"/>
        <v>3.9544029881986593</v>
      </c>
      <c r="AX14">
        <f t="shared" si="4"/>
        <v>3.4881372563233355</v>
      </c>
      <c r="AY14">
        <f t="shared" si="4"/>
        <v>3.0400673371318891</v>
      </c>
      <c r="AZ14">
        <f t="shared" si="4"/>
        <v>2.6194623676492723</v>
      </c>
      <c r="BA14">
        <f t="shared" si="4"/>
        <v>2.2332406175855501</v>
      </c>
      <c r="BB14">
        <f t="shared" si="4"/>
        <v>1.8856989125198245</v>
      </c>
      <c r="BC14">
        <f t="shared" si="4"/>
        <v>1.5786146553238112</v>
      </c>
      <c r="BD14">
        <f t="shared" si="4"/>
        <v>1.3116196538586453</v>
      </c>
      <c r="BF14">
        <f t="shared" si="25"/>
        <v>0.5353561003393682</v>
      </c>
      <c r="BG14">
        <f t="shared" si="25"/>
        <v>5.7174191660564339E-2</v>
      </c>
      <c r="BH14">
        <f t="shared" si="5"/>
        <v>2.5435985917124416E-2</v>
      </c>
      <c r="BI14">
        <f t="shared" si="5"/>
        <v>5.7795748064867194E-3</v>
      </c>
      <c r="BJ14">
        <f t="shared" si="5"/>
        <v>6.8239225352868414E-5</v>
      </c>
      <c r="BK14">
        <f t="shared" si="5"/>
        <v>8.0379573022808931E-3</v>
      </c>
      <c r="BL14">
        <f t="shared" si="5"/>
        <v>2.6932036875117367E-2</v>
      </c>
      <c r="BM14">
        <f t="shared" si="5"/>
        <v>5.1873467757981177E-2</v>
      </c>
      <c r="BN14">
        <f t="shared" si="5"/>
        <v>7.699847870182841E-2</v>
      </c>
      <c r="BO14">
        <f t="shared" si="5"/>
        <v>9.6990512812576035E-2</v>
      </c>
      <c r="BP14">
        <f t="shared" si="5"/>
        <v>0.10840678280552864</v>
      </c>
      <c r="BQ14">
        <f t="shared" si="5"/>
        <v>0.11027591365024365</v>
      </c>
      <c r="BR14">
        <f t="shared" si="5"/>
        <v>0.10382549403298644</v>
      </c>
      <c r="BS14">
        <f t="shared" si="5"/>
        <v>9.1613122970721245E-2</v>
      </c>
      <c r="BT14">
        <f t="shared" si="5"/>
        <v>7.6526478654024718E-2</v>
      </c>
      <c r="BU14">
        <f t="shared" si="5"/>
        <v>6.1030598533265944E-2</v>
      </c>
      <c r="BW14">
        <f t="shared" si="26"/>
        <v>8.6096460033163971E-2</v>
      </c>
      <c r="BX14">
        <f t="shared" si="6"/>
        <v>3.4916402484956491E-2</v>
      </c>
      <c r="BY14">
        <f t="shared" si="6"/>
        <v>2.4419767656071348E-2</v>
      </c>
      <c r="BZ14">
        <f t="shared" si="6"/>
        <v>1.231399657588665E-2</v>
      </c>
      <c r="CA14">
        <f t="shared" si="6"/>
        <v>1.4295380460159057E-3</v>
      </c>
      <c r="CB14">
        <f t="shared" si="6"/>
        <v>1.6756333780392343E-2</v>
      </c>
      <c r="CC14">
        <f t="shared" si="6"/>
        <v>3.3512201139450887E-2</v>
      </c>
      <c r="CD14">
        <f t="shared" si="6"/>
        <v>5.143675728545237E-2</v>
      </c>
      <c r="CE14">
        <f t="shared" si="6"/>
        <v>7.0171400875373532E-2</v>
      </c>
      <c r="CF14">
        <f t="shared" si="6"/>
        <v>8.9283470238862975E-2</v>
      </c>
      <c r="CG14">
        <f t="shared" si="6"/>
        <v>0.10830413166601431</v>
      </c>
      <c r="CH14">
        <f t="shared" si="6"/>
        <v>0.12677340896583722</v>
      </c>
      <c r="CI14">
        <f t="shared" si="6"/>
        <v>0.14428343895728518</v>
      </c>
      <c r="CJ14">
        <f t="shared" si="6"/>
        <v>0.16051162567910096</v>
      </c>
      <c r="CK14">
        <f t="shared" si="6"/>
        <v>0.17523858373695161</v>
      </c>
      <c r="CL14">
        <f t="shared" si="6"/>
        <v>0.18835011897813003</v>
      </c>
      <c r="CN14">
        <f t="shared" si="27"/>
        <v>8.6096460033163971E-2</v>
      </c>
      <c r="CO14">
        <f t="shared" si="7"/>
        <v>3.4916402484956491E-2</v>
      </c>
      <c r="CP14">
        <f t="shared" si="7"/>
        <v>2.4419767656071348E-2</v>
      </c>
      <c r="CQ14">
        <f t="shared" si="7"/>
        <v>1.231399657588665E-2</v>
      </c>
      <c r="CR14">
        <f t="shared" si="7"/>
        <v>1.4295380460159057E-3</v>
      </c>
      <c r="CS14">
        <f t="shared" si="7"/>
        <v>1.6756333780392343E-2</v>
      </c>
      <c r="CT14">
        <f t="shared" si="7"/>
        <v>3.3512201139450887E-2</v>
      </c>
      <c r="CU14">
        <f t="shared" si="7"/>
        <v>5.143675728545237E-2</v>
      </c>
      <c r="CV14">
        <f t="shared" si="7"/>
        <v>7.0171400875373532E-2</v>
      </c>
      <c r="CW14">
        <f t="shared" si="7"/>
        <v>8.9283470238862975E-2</v>
      </c>
      <c r="CX14">
        <f t="shared" si="7"/>
        <v>0.10830413166601431</v>
      </c>
      <c r="CY14">
        <f t="shared" si="7"/>
        <v>0.12677340896583722</v>
      </c>
      <c r="CZ14">
        <f t="shared" si="7"/>
        <v>0.14428343895728518</v>
      </c>
      <c r="DA14">
        <f t="shared" si="7"/>
        <v>0.16051162567910096</v>
      </c>
      <c r="DB14">
        <f t="shared" si="7"/>
        <v>0.17523858373695161</v>
      </c>
      <c r="DC14">
        <f t="shared" si="7"/>
        <v>0.18835011897813003</v>
      </c>
    </row>
    <row r="15" spans="1:107">
      <c r="A15" s="1" t="s">
        <v>27</v>
      </c>
      <c r="B15" s="1">
        <f>'Raw data and fitting summary'!B17</f>
        <v>8.589934592000005E-2</v>
      </c>
      <c r="C15">
        <f>'Raw data and fitting summary'!C17</f>
        <v>6.9311173873333018</v>
      </c>
      <c r="D15">
        <f>'Raw data and fitting summary'!D17</f>
        <v>5.9940910529622142</v>
      </c>
      <c r="E15">
        <f>'Raw data and fitting summary'!E17</f>
        <v>5.7981270603627522</v>
      </c>
      <c r="F15">
        <f>'Raw data and fitting summary'!F17</f>
        <v>5.570483258652696</v>
      </c>
      <c r="G15">
        <f>'Raw data and fitting summary'!G17</f>
        <v>5.3098897356288717</v>
      </c>
      <c r="H15">
        <f>'Raw data and fitting summary'!H17</f>
        <v>5.0165404242143632</v>
      </c>
      <c r="I15">
        <f>'Raw data and fitting summary'!I17</f>
        <v>4.6924897592673442</v>
      </c>
      <c r="J15">
        <f>'Raw data and fitting summary'!J17</f>
        <v>4.3419005942915678</v>
      </c>
      <c r="K15">
        <f>'Raw data and fitting summary'!K17</f>
        <v>3.971040983042557</v>
      </c>
      <c r="L15">
        <f>'Raw data and fitting summary'!L17</f>
        <v>3.587962649990426</v>
      </c>
      <c r="M15">
        <f>'Raw data and fitting summary'!M17</f>
        <v>3.2018657209159636</v>
      </c>
      <c r="N15">
        <f>'Raw data and fitting summary'!N17</f>
        <v>2.8222424962594439</v>
      </c>
      <c r="O15">
        <f>'Raw data and fitting summary'!O17</f>
        <v>2.4579627910242459</v>
      </c>
      <c r="P15">
        <f>'Raw data and fitting summary'!P17</f>
        <v>2.1164827021054857</v>
      </c>
      <c r="Q15">
        <f>'Raw data and fitting summary'!Q17</f>
        <v>1.8033182414373128</v>
      </c>
      <c r="R15">
        <f>'Raw data and fitting summary'!R17</f>
        <v>1.5218444161741047</v>
      </c>
      <c r="X15">
        <f t="shared" si="8"/>
        <v>7.7874528019387537</v>
      </c>
      <c r="Y15">
        <f t="shared" si="9"/>
        <v>6.2752332109222015</v>
      </c>
      <c r="Z15">
        <f t="shared" si="10"/>
        <v>5.984696144864718</v>
      </c>
      <c r="AA15">
        <f t="shared" si="11"/>
        <v>5.6572876448662868</v>
      </c>
      <c r="AB15">
        <f t="shared" si="12"/>
        <v>5.2951793040272301</v>
      </c>
      <c r="AC15">
        <f t="shared" si="13"/>
        <v>4.9029017397330712</v>
      </c>
      <c r="AD15">
        <f t="shared" si="14"/>
        <v>4.4873608135051191</v>
      </c>
      <c r="AE15">
        <f t="shared" si="15"/>
        <v>4.0574988372457019</v>
      </c>
      <c r="AF15">
        <f t="shared" si="16"/>
        <v>3.6236001627593035</v>
      </c>
      <c r="AG15">
        <f t="shared" si="17"/>
        <v>3.1963395656591196</v>
      </c>
      <c r="AH15">
        <f t="shared" si="18"/>
        <v>2.7857526232166951</v>
      </c>
      <c r="AI15">
        <f t="shared" si="19"/>
        <v>2.4003330692604981</v>
      </c>
      <c r="AJ15">
        <f t="shared" si="20"/>
        <v>2.0464204304705893</v>
      </c>
      <c r="AK15">
        <f t="shared" si="21"/>
        <v>1.7279520844774869</v>
      </c>
      <c r="AL15">
        <f t="shared" si="22"/>
        <v>1.4465567467546663</v>
      </c>
      <c r="AM15">
        <f t="shared" si="23"/>
        <v>1.2018970260199793</v>
      </c>
      <c r="AO15">
        <f t="shared" si="24"/>
        <v>7.7874528019387537</v>
      </c>
      <c r="AP15">
        <f t="shared" si="4"/>
        <v>6.2752332109222015</v>
      </c>
      <c r="AQ15">
        <f t="shared" si="4"/>
        <v>5.984696144864718</v>
      </c>
      <c r="AR15">
        <f t="shared" si="4"/>
        <v>5.6572876448662868</v>
      </c>
      <c r="AS15">
        <f t="shared" si="4"/>
        <v>5.2951793040272301</v>
      </c>
      <c r="AT15">
        <f t="shared" si="4"/>
        <v>4.9029017397330712</v>
      </c>
      <c r="AU15">
        <f t="shared" si="4"/>
        <v>4.4873608135051191</v>
      </c>
      <c r="AV15">
        <f t="shared" si="4"/>
        <v>4.0574988372457019</v>
      </c>
      <c r="AW15">
        <f t="shared" si="4"/>
        <v>3.6236001627593035</v>
      </c>
      <c r="AX15">
        <f t="shared" si="4"/>
        <v>3.1963395656591196</v>
      </c>
      <c r="AY15">
        <f t="shared" si="4"/>
        <v>2.7857526232166951</v>
      </c>
      <c r="AZ15">
        <f t="shared" si="4"/>
        <v>2.4003330692604981</v>
      </c>
      <c r="BA15">
        <f t="shared" si="4"/>
        <v>2.0464204304705893</v>
      </c>
      <c r="BB15">
        <f t="shared" si="4"/>
        <v>1.7279520844774869</v>
      </c>
      <c r="BC15">
        <f t="shared" si="4"/>
        <v>1.4465567467546663</v>
      </c>
      <c r="BD15">
        <f t="shared" si="4"/>
        <v>1.2018970260199793</v>
      </c>
      <c r="BF15">
        <f t="shared" si="25"/>
        <v>0.73331034230749104</v>
      </c>
      <c r="BG15">
        <f t="shared" si="25"/>
        <v>7.9040912982398459E-2</v>
      </c>
      <c r="BH15">
        <f t="shared" si="5"/>
        <v>3.4808023291901677E-2</v>
      </c>
      <c r="BI15">
        <f t="shared" si="5"/>
        <v>7.5350014659182271E-3</v>
      </c>
      <c r="BJ15">
        <f t="shared" si="5"/>
        <v>2.1639679790657403E-4</v>
      </c>
      <c r="BK15">
        <f t="shared" si="5"/>
        <v>1.2913750610638635E-2</v>
      </c>
      <c r="BL15">
        <f t="shared" si="5"/>
        <v>4.2077884389521918E-2</v>
      </c>
      <c r="BM15">
        <f t="shared" si="5"/>
        <v>8.0884359410775736E-2</v>
      </c>
      <c r="BN15">
        <f t="shared" si="5"/>
        <v>0.12071512359910007</v>
      </c>
      <c r="BO15">
        <f t="shared" si="5"/>
        <v>0.15336864018116556</v>
      </c>
      <c r="BP15">
        <f t="shared" si="5"/>
        <v>0.17315011007688089</v>
      </c>
      <c r="BQ15">
        <f t="shared" si="5"/>
        <v>0.17800756459057882</v>
      </c>
      <c r="BR15">
        <f t="shared" si="5"/>
        <v>0.16936711453007586</v>
      </c>
      <c r="BS15">
        <f t="shared" si="5"/>
        <v>0.15095604083439421</v>
      </c>
      <c r="BT15">
        <f t="shared" si="5"/>
        <v>0.12727876408819602</v>
      </c>
      <c r="BU15">
        <f t="shared" si="5"/>
        <v>0.10236633246643616</v>
      </c>
      <c r="BW15">
        <f t="shared" si="26"/>
        <v>0.10996348053528616</v>
      </c>
      <c r="BX15">
        <f t="shared" si="6"/>
        <v>4.4801866083742085E-2</v>
      </c>
      <c r="BY15">
        <f t="shared" si="6"/>
        <v>3.1174362070504613E-2</v>
      </c>
      <c r="BZ15">
        <f t="shared" si="6"/>
        <v>1.5343816977798809E-2</v>
      </c>
      <c r="CA15">
        <f t="shared" si="6"/>
        <v>2.7780799774718809E-3</v>
      </c>
      <c r="CB15">
        <f t="shared" si="6"/>
        <v>2.3177842533609255E-2</v>
      </c>
      <c r="CC15">
        <f t="shared" si="6"/>
        <v>4.5712603529645089E-2</v>
      </c>
      <c r="CD15">
        <f t="shared" si="6"/>
        <v>7.0092874564795335E-2</v>
      </c>
      <c r="CE15">
        <f t="shared" si="6"/>
        <v>9.5882769808323401E-2</v>
      </c>
      <c r="CF15">
        <f t="shared" si="6"/>
        <v>0.12252236543915182</v>
      </c>
      <c r="CG15">
        <f t="shared" si="6"/>
        <v>0.14937187682472128</v>
      </c>
      <c r="CH15">
        <f t="shared" si="6"/>
        <v>0.17577120125621942</v>
      </c>
      <c r="CI15">
        <f t="shared" si="6"/>
        <v>0.20110352419567049</v>
      </c>
      <c r="CJ15">
        <f t="shared" si="6"/>
        <v>0.22485034227409495</v>
      </c>
      <c r="CK15">
        <f t="shared" si="6"/>
        <v>0.24662806729361769</v>
      </c>
      <c r="CL15">
        <f t="shared" si="6"/>
        <v>0.2662019983638822</v>
      </c>
      <c r="CN15">
        <f t="shared" si="27"/>
        <v>0.10996348053528616</v>
      </c>
      <c r="CO15">
        <f t="shared" si="7"/>
        <v>4.4801866083742085E-2</v>
      </c>
      <c r="CP15">
        <f t="shared" si="7"/>
        <v>3.1174362070504613E-2</v>
      </c>
      <c r="CQ15">
        <f t="shared" si="7"/>
        <v>1.5343816977798809E-2</v>
      </c>
      <c r="CR15">
        <f t="shared" si="7"/>
        <v>2.7780799774718809E-3</v>
      </c>
      <c r="CS15">
        <f t="shared" si="7"/>
        <v>2.3177842533609255E-2</v>
      </c>
      <c r="CT15">
        <f t="shared" si="7"/>
        <v>4.5712603529645089E-2</v>
      </c>
      <c r="CU15">
        <f t="shared" si="7"/>
        <v>7.0092874564795335E-2</v>
      </c>
      <c r="CV15">
        <f t="shared" si="7"/>
        <v>9.5882769808323401E-2</v>
      </c>
      <c r="CW15">
        <f t="shared" si="7"/>
        <v>0.12252236543915182</v>
      </c>
      <c r="CX15">
        <f t="shared" si="7"/>
        <v>0.14937187682472128</v>
      </c>
      <c r="CY15">
        <f t="shared" si="7"/>
        <v>0.17577120125621942</v>
      </c>
      <c r="CZ15">
        <f t="shared" si="7"/>
        <v>0.20110352419567049</v>
      </c>
      <c r="DA15">
        <f t="shared" si="7"/>
        <v>0.22485034227409495</v>
      </c>
      <c r="DB15">
        <f t="shared" si="7"/>
        <v>0.24662806729361769</v>
      </c>
      <c r="DC15">
        <f t="shared" si="7"/>
        <v>0.2662019983638822</v>
      </c>
    </row>
    <row r="16" spans="1:107">
      <c r="A16" s="1" t="s">
        <v>28</v>
      </c>
      <c r="B16" s="1">
        <f>'Raw data and fitting summary'!B18</f>
        <v>6.871947673600004E-2</v>
      </c>
      <c r="C16">
        <f>'Raw data and fitting summary'!C18</f>
        <v>6.1095030104491679</v>
      </c>
      <c r="D16">
        <f>'Raw data and fitting summary'!D18</f>
        <v>5.3696026501237633</v>
      </c>
      <c r="E16">
        <f>'Raw data and fitting summary'!E18</f>
        <v>5.211806766486645</v>
      </c>
      <c r="F16">
        <f>'Raw data and fitting summary'!F18</f>
        <v>5.0271417353865164</v>
      </c>
      <c r="G16">
        <f>'Raw data and fitting summary'!G18</f>
        <v>4.8139323331933657</v>
      </c>
      <c r="H16">
        <f>'Raw data and fitting summary'!H18</f>
        <v>4.5715723928279148</v>
      </c>
      <c r="I16">
        <f>'Raw data and fitting summary'!I18</f>
        <v>4.3009080613814863</v>
      </c>
      <c r="J16">
        <f>'Raw data and fitting summary'!J18</f>
        <v>4.0045421121017757</v>
      </c>
      <c r="K16">
        <f>'Raw data and fitting summary'!K18</f>
        <v>3.6869663612328538</v>
      </c>
      <c r="L16">
        <f>'Raw data and fitting summary'!L18</f>
        <v>3.3544410938877864</v>
      </c>
      <c r="M16">
        <f>'Raw data and fitting summary'!M18</f>
        <v>3.0145864337169295</v>
      </c>
      <c r="N16">
        <f>'Raw data and fitting summary'!N18</f>
        <v>2.6757233343725368</v>
      </c>
      <c r="O16">
        <f>'Raw data and fitting summary'!O18</f>
        <v>2.3460766257082883</v>
      </c>
      <c r="P16">
        <f>'Raw data and fitting summary'!P18</f>
        <v>2.0329973231466827</v>
      </c>
      <c r="Q16">
        <f>'Raw data and fitting summary'!Q18</f>
        <v>1.7423550184507584</v>
      </c>
      <c r="R16">
        <f>'Raw data and fitting summary'!R18</f>
        <v>1.478196714478542</v>
      </c>
      <c r="X16">
        <f t="shared" si="8"/>
        <v>7.0502256606118392</v>
      </c>
      <c r="Y16">
        <f t="shared" si="9"/>
        <v>5.6811657592265536</v>
      </c>
      <c r="Z16">
        <f t="shared" si="10"/>
        <v>5.4181334262450438</v>
      </c>
      <c r="AA16">
        <f t="shared" si="11"/>
        <v>5.1217202258187511</v>
      </c>
      <c r="AB16">
        <f t="shared" si="12"/>
        <v>4.7938921694009293</v>
      </c>
      <c r="AC16">
        <f t="shared" si="13"/>
        <v>4.438750967237822</v>
      </c>
      <c r="AD16">
        <f t="shared" si="14"/>
        <v>4.0625487127089261</v>
      </c>
      <c r="AE16">
        <f t="shared" si="15"/>
        <v>3.6733811616977716</v>
      </c>
      <c r="AF16">
        <f t="shared" si="16"/>
        <v>3.2805590609708326</v>
      </c>
      <c r="AG16">
        <f t="shared" si="17"/>
        <v>2.8937466202335846</v>
      </c>
      <c r="AH16">
        <f t="shared" si="18"/>
        <v>2.5220293628527024</v>
      </c>
      <c r="AI16">
        <f t="shared" si="19"/>
        <v>2.1730969328895888</v>
      </c>
      <c r="AJ16">
        <f t="shared" si="20"/>
        <v>1.8526887030008286</v>
      </c>
      <c r="AK16">
        <f t="shared" si="21"/>
        <v>1.5643693048461196</v>
      </c>
      <c r="AL16">
        <f t="shared" si="22"/>
        <v>1.3096132657088995</v>
      </c>
      <c r="AM16">
        <f t="shared" si="23"/>
        <v>1.0881151346624567</v>
      </c>
      <c r="AO16">
        <f t="shared" si="24"/>
        <v>7.0502256606118392</v>
      </c>
      <c r="AP16">
        <f t="shared" si="4"/>
        <v>5.6811657592265536</v>
      </c>
      <c r="AQ16">
        <f t="shared" si="4"/>
        <v>5.4181334262450438</v>
      </c>
      <c r="AR16">
        <f t="shared" si="4"/>
        <v>5.1217202258187511</v>
      </c>
      <c r="AS16">
        <f t="shared" si="4"/>
        <v>4.7938921694009293</v>
      </c>
      <c r="AT16">
        <f t="shared" si="4"/>
        <v>4.438750967237822</v>
      </c>
      <c r="AU16">
        <f t="shared" si="4"/>
        <v>4.0625487127089261</v>
      </c>
      <c r="AV16">
        <f t="shared" si="4"/>
        <v>3.6733811616977716</v>
      </c>
      <c r="AW16">
        <f t="shared" si="4"/>
        <v>3.2805590609708326</v>
      </c>
      <c r="AX16">
        <f t="shared" si="4"/>
        <v>2.8937466202335846</v>
      </c>
      <c r="AY16">
        <f t="shared" si="4"/>
        <v>2.5220293628527024</v>
      </c>
      <c r="AZ16">
        <f t="shared" si="4"/>
        <v>2.1730969328895888</v>
      </c>
      <c r="BA16">
        <f t="shared" si="4"/>
        <v>1.8526887030008286</v>
      </c>
      <c r="BB16">
        <f t="shared" si="4"/>
        <v>1.5643693048461196</v>
      </c>
      <c r="BC16">
        <f t="shared" si="4"/>
        <v>1.3096132657088995</v>
      </c>
      <c r="BD16">
        <f t="shared" si="4"/>
        <v>1.0881151346624567</v>
      </c>
      <c r="BF16">
        <f t="shared" si="25"/>
        <v>0.88495910452907967</v>
      </c>
      <c r="BG16">
        <f t="shared" si="25"/>
        <v>9.7071570953797273E-2</v>
      </c>
      <c r="BH16">
        <f t="shared" si="5"/>
        <v>4.2570690527058065E-2</v>
      </c>
      <c r="BI16">
        <f t="shared" si="5"/>
        <v>8.9450908524403017E-3</v>
      </c>
      <c r="BJ16">
        <f t="shared" si="5"/>
        <v>4.0160816482767643E-4</v>
      </c>
      <c r="BK16">
        <f t="shared" si="5"/>
        <v>1.7641531095784559E-2</v>
      </c>
      <c r="BL16">
        <f t="shared" si="5"/>
        <v>5.6815179099607101E-2</v>
      </c>
      <c r="BM16">
        <f t="shared" si="5"/>
        <v>0.10966757507248324</v>
      </c>
      <c r="BN16">
        <f t="shared" si="5"/>
        <v>0.16516689370626467</v>
      </c>
      <c r="BO16">
        <f t="shared" si="5"/>
        <v>0.21223939805552203</v>
      </c>
      <c r="BP16">
        <f t="shared" si="5"/>
        <v>0.24261246805834721</v>
      </c>
      <c r="BQ16">
        <f t="shared" si="5"/>
        <v>0.25263329946769764</v>
      </c>
      <c r="BR16">
        <f t="shared" si="5"/>
        <v>0.24343164227358233</v>
      </c>
      <c r="BS16">
        <f t="shared" si="5"/>
        <v>0.21961221953631291</v>
      </c>
      <c r="BT16">
        <f t="shared" si="5"/>
        <v>0.18726542456609613</v>
      </c>
      <c r="BU16">
        <f t="shared" si="5"/>
        <v>0.15216363891181289</v>
      </c>
      <c r="BW16">
        <f t="shared" si="26"/>
        <v>0.13343156594522856</v>
      </c>
      <c r="BX16">
        <f t="shared" si="6"/>
        <v>5.4841404441824858E-2</v>
      </c>
      <c r="BY16">
        <f t="shared" si="6"/>
        <v>3.8080763895360623E-2</v>
      </c>
      <c r="BZ16">
        <f t="shared" si="6"/>
        <v>1.8466157123433167E-2</v>
      </c>
      <c r="CA16">
        <f t="shared" si="6"/>
        <v>4.1803534756896018E-3</v>
      </c>
      <c r="CB16">
        <f t="shared" si="6"/>
        <v>2.992315328578703E-2</v>
      </c>
      <c r="CC16">
        <f t="shared" si="6"/>
        <v>5.8672366912647073E-2</v>
      </c>
      <c r="CD16">
        <f t="shared" si="6"/>
        <v>9.0151535010036185E-2</v>
      </c>
      <c r="CE16">
        <f t="shared" si="6"/>
        <v>0.12388354933068969</v>
      </c>
      <c r="CF16">
        <f t="shared" si="6"/>
        <v>0.1592034597752772</v>
      </c>
      <c r="CG16">
        <f t="shared" si="6"/>
        <v>0.19530187797143206</v>
      </c>
      <c r="CH16">
        <f t="shared" si="6"/>
        <v>0.23129497533025398</v>
      </c>
      <c r="CI16">
        <f t="shared" si="6"/>
        <v>0.26630913326578382</v>
      </c>
      <c r="CJ16">
        <f t="shared" si="6"/>
        <v>0.29956354733427865</v>
      </c>
      <c r="CK16">
        <f t="shared" si="6"/>
        <v>0.33043476579905739</v>
      </c>
      <c r="CL16">
        <f t="shared" si="6"/>
        <v>0.35849292725543436</v>
      </c>
      <c r="CN16">
        <f t="shared" si="27"/>
        <v>0.13343156594522856</v>
      </c>
      <c r="CO16">
        <f t="shared" si="7"/>
        <v>5.4841404441824858E-2</v>
      </c>
      <c r="CP16">
        <f t="shared" si="7"/>
        <v>3.8080763895360623E-2</v>
      </c>
      <c r="CQ16">
        <f t="shared" si="7"/>
        <v>1.8466157123433167E-2</v>
      </c>
      <c r="CR16">
        <f t="shared" si="7"/>
        <v>4.1803534756896018E-3</v>
      </c>
      <c r="CS16">
        <f t="shared" si="7"/>
        <v>2.992315328578703E-2</v>
      </c>
      <c r="CT16">
        <f t="shared" si="7"/>
        <v>5.8672366912647073E-2</v>
      </c>
      <c r="CU16">
        <f t="shared" si="7"/>
        <v>9.0151535010036185E-2</v>
      </c>
      <c r="CV16">
        <f t="shared" si="7"/>
        <v>0.12388354933068969</v>
      </c>
      <c r="CW16">
        <f t="shared" si="7"/>
        <v>0.1592034597752772</v>
      </c>
      <c r="CX16">
        <f t="shared" si="7"/>
        <v>0.19530187797143206</v>
      </c>
      <c r="CY16">
        <f t="shared" si="7"/>
        <v>0.23129497533025398</v>
      </c>
      <c r="CZ16">
        <f t="shared" si="7"/>
        <v>0.26630913326578382</v>
      </c>
      <c r="DA16">
        <f t="shared" si="7"/>
        <v>0.29956354733427865</v>
      </c>
      <c r="DB16">
        <f t="shared" si="7"/>
        <v>0.33043476579905739</v>
      </c>
      <c r="DC16">
        <f t="shared" si="7"/>
        <v>0.35849292725543436</v>
      </c>
    </row>
    <row r="17" spans="1:107">
      <c r="A17" s="1" t="s">
        <v>29</v>
      </c>
      <c r="B17" s="1">
        <f>'Raw data and fitting summary'!B19</f>
        <v>5.4975581388800036E-2</v>
      </c>
      <c r="C17">
        <f>'Raw data and fitting summary'!C19</f>
        <v>5.321055829841824</v>
      </c>
      <c r="D17">
        <f>'Raw data and fitting summary'!D19</f>
        <v>4.7508937382104177</v>
      </c>
      <c r="E17">
        <f>'Raw data and fitting summary'!E19</f>
        <v>4.626947012646891</v>
      </c>
      <c r="F17">
        <f>'Raw data and fitting summary'!F19</f>
        <v>4.4808210601307179</v>
      </c>
      <c r="G17">
        <f>'Raw data and fitting summary'!G19</f>
        <v>4.3106500377980108</v>
      </c>
      <c r="H17">
        <f>'Raw data and fitting summary'!H19</f>
        <v>4.115288825736596</v>
      </c>
      <c r="I17">
        <f>'Raw data and fitting summary'!I19</f>
        <v>3.8946538051311279</v>
      </c>
      <c r="J17">
        <f>'Raw data and fitting summary'!J19</f>
        <v>3.6500395776926537</v>
      </c>
      <c r="K17">
        <f>'Raw data and fitting summary'!K19</f>
        <v>3.3843366022865391</v>
      </c>
      <c r="L17">
        <f>'Raw data and fitting summary'!L19</f>
        <v>3.1020694308776795</v>
      </c>
      <c r="M17">
        <f>'Raw data and fitting summary'!M19</f>
        <v>2.8091966718693122</v>
      </c>
      <c r="N17">
        <f>'Raw data and fitting summary'!N19</f>
        <v>2.5126644004964795</v>
      </c>
      <c r="O17">
        <f>'Raw data and fitting summary'!O19</f>
        <v>2.2197719419246043</v>
      </c>
      <c r="P17">
        <f>'Raw data and fitting summary'!P19</f>
        <v>1.937467255791808</v>
      </c>
      <c r="Q17">
        <f>'Raw data and fitting summary'!Q19</f>
        <v>1.6717123482378644</v>
      </c>
      <c r="R17">
        <f>'Raw data and fitting summary'!R19</f>
        <v>1.4270360606510817</v>
      </c>
      <c r="X17">
        <f t="shared" si="8"/>
        <v>6.3042121071040444</v>
      </c>
      <c r="Y17">
        <f t="shared" si="9"/>
        <v>5.0800180995444659</v>
      </c>
      <c r="Z17">
        <f t="shared" si="10"/>
        <v>4.8448183062377144</v>
      </c>
      <c r="AA17">
        <f t="shared" si="11"/>
        <v>4.5797698132124962</v>
      </c>
      <c r="AB17">
        <f t="shared" si="12"/>
        <v>4.2866306001141359</v>
      </c>
      <c r="AC17">
        <f t="shared" si="13"/>
        <v>3.9690683582533772</v>
      </c>
      <c r="AD17">
        <f t="shared" si="14"/>
        <v>3.6326736211358313</v>
      </c>
      <c r="AE17">
        <f t="shared" si="15"/>
        <v>3.2846854992118528</v>
      </c>
      <c r="AF17">
        <f t="shared" si="16"/>
        <v>2.9334295306013529</v>
      </c>
      <c r="AG17">
        <f t="shared" si="17"/>
        <v>2.5875473149869093</v>
      </c>
      <c r="AH17">
        <f t="shared" si="18"/>
        <v>2.255162998908621</v>
      </c>
      <c r="AI17">
        <f t="shared" si="19"/>
        <v>1.9431525533672513</v>
      </c>
      <c r="AJ17">
        <f t="shared" si="20"/>
        <v>1.6566480442470135</v>
      </c>
      <c r="AK17">
        <f t="shared" si="21"/>
        <v>1.3988369147799706</v>
      </c>
      <c r="AL17">
        <f t="shared" si="22"/>
        <v>1.1710376664155773</v>
      </c>
      <c r="AM17">
        <f t="shared" si="23"/>
        <v>0.972977169253743</v>
      </c>
      <c r="AO17">
        <f t="shared" si="24"/>
        <v>6.3042121071040444</v>
      </c>
      <c r="AP17">
        <f t="shared" si="4"/>
        <v>5.0800180995444659</v>
      </c>
      <c r="AQ17">
        <f t="shared" si="4"/>
        <v>4.8448183062377144</v>
      </c>
      <c r="AR17">
        <f t="shared" si="4"/>
        <v>4.5797698132124962</v>
      </c>
      <c r="AS17">
        <f t="shared" si="4"/>
        <v>4.2866306001141359</v>
      </c>
      <c r="AT17">
        <f t="shared" si="4"/>
        <v>3.9690683582533772</v>
      </c>
      <c r="AU17">
        <f t="shared" si="4"/>
        <v>3.6326736211358313</v>
      </c>
      <c r="AV17">
        <f t="shared" si="4"/>
        <v>3.2846854992118528</v>
      </c>
      <c r="AW17">
        <f t="shared" si="4"/>
        <v>2.9334295306013529</v>
      </c>
      <c r="AX17">
        <f t="shared" si="4"/>
        <v>2.5875473149869093</v>
      </c>
      <c r="AY17">
        <f t="shared" si="4"/>
        <v>2.255162998908621</v>
      </c>
      <c r="AZ17">
        <f t="shared" si="4"/>
        <v>1.9431525533672513</v>
      </c>
      <c r="BA17">
        <f t="shared" si="4"/>
        <v>1.6566480442470135</v>
      </c>
      <c r="BB17">
        <f t="shared" si="4"/>
        <v>1.3988369147799706</v>
      </c>
      <c r="BC17">
        <f t="shared" si="4"/>
        <v>1.1710376664155773</v>
      </c>
      <c r="BD17">
        <f t="shared" si="4"/>
        <v>0.972977169253743</v>
      </c>
      <c r="BF17">
        <f t="shared" si="25"/>
        <v>0.96659626552010802</v>
      </c>
      <c r="BG17">
        <f t="shared" si="25"/>
        <v>0.10832284522354513</v>
      </c>
      <c r="BH17">
        <f t="shared" si="5"/>
        <v>4.7467900570938748E-2</v>
      </c>
      <c r="BI17">
        <f t="shared" si="5"/>
        <v>9.7908557364387323E-3</v>
      </c>
      <c r="BJ17">
        <f t="shared" si="5"/>
        <v>5.769333866495512E-4</v>
      </c>
      <c r="BK17">
        <f t="shared" si="5"/>
        <v>2.1380425111011053E-2</v>
      </c>
      <c r="BL17">
        <f t="shared" si="5"/>
        <v>6.8633616806209496E-2</v>
      </c>
      <c r="BM17">
        <f t="shared" si="5"/>
        <v>0.13348360266255524</v>
      </c>
      <c r="BN17">
        <f t="shared" si="5"/>
        <v>0.20331718729570963</v>
      </c>
      <c r="BO17">
        <f t="shared" si="5"/>
        <v>0.26473300774071518</v>
      </c>
      <c r="BP17">
        <f t="shared" si="5"/>
        <v>0.30695331077431409</v>
      </c>
      <c r="BQ17">
        <f t="shared" si="5"/>
        <v>0.32434374402054539</v>
      </c>
      <c r="BR17">
        <f t="shared" si="5"/>
        <v>0.3171085241356017</v>
      </c>
      <c r="BS17">
        <f t="shared" si="5"/>
        <v>0.29012264425852824</v>
      </c>
      <c r="BT17">
        <f t="shared" si="5"/>
        <v>0.25067513701784844</v>
      </c>
      <c r="BU17">
        <f t="shared" si="5"/>
        <v>0.2061694768569802</v>
      </c>
      <c r="BW17">
        <f t="shared" si="26"/>
        <v>0.15595228405375644</v>
      </c>
      <c r="BX17">
        <f t="shared" si="6"/>
        <v>6.4788029271699119E-2</v>
      </c>
      <c r="BY17">
        <f t="shared" si="6"/>
        <v>4.496996168263185E-2</v>
      </c>
      <c r="BZ17">
        <f t="shared" si="6"/>
        <v>2.1605617119950914E-2</v>
      </c>
      <c r="CA17">
        <f t="shared" si="6"/>
        <v>5.6033374285237901E-3</v>
      </c>
      <c r="CB17">
        <f t="shared" si="6"/>
        <v>3.6839997270181661E-2</v>
      </c>
      <c r="CC17">
        <f t="shared" si="6"/>
        <v>7.2117732369632231E-2</v>
      </c>
      <c r="CD17">
        <f t="shared" si="6"/>
        <v>0.11122954650253919</v>
      </c>
      <c r="CE17">
        <f t="shared" si="6"/>
        <v>0.15371327893898656</v>
      </c>
      <c r="CF17">
        <f t="shared" si="6"/>
        <v>0.19884549082858927</v>
      </c>
      <c r="CG17">
        <f t="shared" si="6"/>
        <v>0.24567344942641131</v>
      </c>
      <c r="CH17">
        <f t="shared" si="6"/>
        <v>0.29308653411814328</v>
      </c>
      <c r="CI17">
        <f t="shared" si="6"/>
        <v>0.33991764251503653</v>
      </c>
      <c r="CJ17">
        <f t="shared" si="6"/>
        <v>0.3850558527021436</v>
      </c>
      <c r="CK17">
        <f t="shared" si="6"/>
        <v>0.42754788866424726</v>
      </c>
      <c r="CL17">
        <f t="shared" si="6"/>
        <v>0.46666962570724468</v>
      </c>
      <c r="CN17">
        <f t="shared" si="27"/>
        <v>0.15595228405375644</v>
      </c>
      <c r="CO17">
        <f t="shared" si="7"/>
        <v>6.4788029271699119E-2</v>
      </c>
      <c r="CP17">
        <f t="shared" si="7"/>
        <v>4.496996168263185E-2</v>
      </c>
      <c r="CQ17">
        <f t="shared" si="7"/>
        <v>2.1605617119950914E-2</v>
      </c>
      <c r="CR17">
        <f t="shared" si="7"/>
        <v>5.6033374285237901E-3</v>
      </c>
      <c r="CS17">
        <f t="shared" si="7"/>
        <v>3.6839997270181661E-2</v>
      </c>
      <c r="CT17">
        <f t="shared" si="7"/>
        <v>7.2117732369632231E-2</v>
      </c>
      <c r="CU17">
        <f t="shared" si="7"/>
        <v>0.11122954650253919</v>
      </c>
      <c r="CV17">
        <f t="shared" si="7"/>
        <v>0.15371327893898656</v>
      </c>
      <c r="CW17">
        <f t="shared" si="7"/>
        <v>0.19884549082858927</v>
      </c>
      <c r="CX17">
        <f t="shared" si="7"/>
        <v>0.24567344942641131</v>
      </c>
      <c r="CY17">
        <f t="shared" si="7"/>
        <v>0.29308653411814328</v>
      </c>
      <c r="CZ17">
        <f t="shared" si="7"/>
        <v>0.33991764251503653</v>
      </c>
      <c r="DA17">
        <f t="shared" si="7"/>
        <v>0.3850558527021436</v>
      </c>
      <c r="DB17">
        <f t="shared" si="7"/>
        <v>0.42754788866424726</v>
      </c>
      <c r="DC17">
        <f t="shared" si="7"/>
        <v>0.46666962570724468</v>
      </c>
    </row>
    <row r="18" spans="1:107">
      <c r="A18" s="1" t="s">
        <v>30</v>
      </c>
      <c r="B18" s="1">
        <f>'Raw data and fitting summary'!B20</f>
        <v>4.3980465111040035E-2</v>
      </c>
      <c r="C18">
        <f>'Raw data and fitting summary'!C20</f>
        <v>4.5819200275316794</v>
      </c>
      <c r="D18">
        <f>'Raw data and fitting summary'!D20</f>
        <v>4.1527687057828588</v>
      </c>
      <c r="E18">
        <f>'Raw data and fitting summary'!E20</f>
        <v>4.0577544606809273</v>
      </c>
      <c r="F18">
        <f>'Raw data and fitting summary'!F20</f>
        <v>3.9449307508188474</v>
      </c>
      <c r="G18">
        <f>'Raw data and fitting summary'!G20</f>
        <v>3.8124275927416442</v>
      </c>
      <c r="H18">
        <f>'Raw data and fitting summary'!H20</f>
        <v>3.6588114391513926</v>
      </c>
      <c r="I18">
        <f>'Raw data and fitting summary'!I20</f>
        <v>3.4833651072820584</v>
      </c>
      <c r="J18">
        <f>'Raw data and fitting summary'!J20</f>
        <v>3.2863805721085217</v>
      </c>
      <c r="K18">
        <f>'Raw data and fitting summary'!K20</f>
        <v>3.0694112984131214</v>
      </c>
      <c r="L18">
        <f>'Raw data and fitting summary'!L20</f>
        <v>2.8354159761044069</v>
      </c>
      <c r="M18">
        <f>'Raw data and fitting summary'!M20</f>
        <v>2.5887277196903731</v>
      </c>
      <c r="N18">
        <f>'Raw data and fitting summary'!N20</f>
        <v>2.3348098724713719</v>
      </c>
      <c r="O18">
        <f>'Raw data and fitting summary'!O20</f>
        <v>2.0798097044529995</v>
      </c>
      <c r="P18">
        <f>'Raw data and fitting summary'!P20</f>
        <v>1.8299793785916618</v>
      </c>
      <c r="Q18">
        <f>'Raw data and fitting summary'!Q20</f>
        <v>1.5910759041777636</v>
      </c>
      <c r="R18">
        <f>'Raw data and fitting summary'!R20</f>
        <v>1.3678587637367461</v>
      </c>
      <c r="X18">
        <f t="shared" si="8"/>
        <v>5.5677754101133567</v>
      </c>
      <c r="Y18">
        <f t="shared" si="9"/>
        <v>4.4865875984251149</v>
      </c>
      <c r="Z18">
        <f t="shared" si="10"/>
        <v>4.278863048015177</v>
      </c>
      <c r="AA18">
        <f t="shared" si="11"/>
        <v>4.0447766218477499</v>
      </c>
      <c r="AB18">
        <f t="shared" si="12"/>
        <v>3.7858809383427761</v>
      </c>
      <c r="AC18">
        <f t="shared" si="13"/>
        <v>3.5054152415397826</v>
      </c>
      <c r="AD18">
        <f t="shared" si="14"/>
        <v>3.2083169977633683</v>
      </c>
      <c r="AE18">
        <f t="shared" si="15"/>
        <v>2.9009796691102729</v>
      </c>
      <c r="AF18">
        <f t="shared" si="16"/>
        <v>2.5907562325477169</v>
      </c>
      <c r="AG18">
        <f t="shared" si="17"/>
        <v>2.2852788053647863</v>
      </c>
      <c r="AH18">
        <f t="shared" si="18"/>
        <v>1.991722498830842</v>
      </c>
      <c r="AI18">
        <f t="shared" si="19"/>
        <v>1.7161600563130619</v>
      </c>
      <c r="AJ18">
        <f t="shared" si="20"/>
        <v>1.4631240331486954</v>
      </c>
      <c r="AK18">
        <f t="shared" si="21"/>
        <v>1.2354295262518544</v>
      </c>
      <c r="AL18">
        <f t="shared" si="22"/>
        <v>1.0342410142003131</v>
      </c>
      <c r="AM18">
        <f t="shared" si="23"/>
        <v>0.85931727320342921</v>
      </c>
      <c r="AO18">
        <f t="shared" si="24"/>
        <v>5.5677754101133567</v>
      </c>
      <c r="AP18">
        <f t="shared" si="4"/>
        <v>4.4865875984251149</v>
      </c>
      <c r="AQ18">
        <f t="shared" si="4"/>
        <v>4.278863048015177</v>
      </c>
      <c r="AR18">
        <f t="shared" si="4"/>
        <v>4.0447766218477499</v>
      </c>
      <c r="AS18">
        <f t="shared" si="4"/>
        <v>3.7858809383427761</v>
      </c>
      <c r="AT18">
        <f t="shared" si="4"/>
        <v>3.5054152415397826</v>
      </c>
      <c r="AU18">
        <f t="shared" si="4"/>
        <v>3.2083169977633683</v>
      </c>
      <c r="AV18">
        <f t="shared" si="4"/>
        <v>2.9009796691102729</v>
      </c>
      <c r="AW18">
        <f t="shared" si="4"/>
        <v>2.5907562325477169</v>
      </c>
      <c r="AX18">
        <f t="shared" si="4"/>
        <v>2.2852788053647863</v>
      </c>
      <c r="AY18">
        <f t="shared" si="4"/>
        <v>1.991722498830842</v>
      </c>
      <c r="AZ18">
        <f t="shared" si="4"/>
        <v>1.7161600563130619</v>
      </c>
      <c r="BA18">
        <f t="shared" si="4"/>
        <v>1.4631240331486954</v>
      </c>
      <c r="BB18">
        <f t="shared" si="4"/>
        <v>1.2354295262518544</v>
      </c>
      <c r="BC18">
        <f t="shared" si="4"/>
        <v>1.0342410142003131</v>
      </c>
      <c r="BD18">
        <f t="shared" si="4"/>
        <v>0.85931727320342921</v>
      </c>
      <c r="BF18">
        <f t="shared" si="25"/>
        <v>0.97191083536526546</v>
      </c>
      <c r="BG18">
        <f t="shared" si="25"/>
        <v>0.11143505308490208</v>
      </c>
      <c r="BH18">
        <f t="shared" si="5"/>
        <v>4.8889007392947555E-2</v>
      </c>
      <c r="BI18">
        <f t="shared" si="5"/>
        <v>9.9691979615202358E-3</v>
      </c>
      <c r="BJ18">
        <f t="shared" si="5"/>
        <v>7.0472485977294641E-4</v>
      </c>
      <c r="BK18">
        <f t="shared" si="5"/>
        <v>2.3530393441700121E-2</v>
      </c>
      <c r="BL18">
        <f t="shared" si="5"/>
        <v>7.5651462549805329E-2</v>
      </c>
      <c r="BM18">
        <f t="shared" si="5"/>
        <v>0.14853385603186559</v>
      </c>
      <c r="BN18">
        <f t="shared" si="5"/>
        <v>0.22911067207861474</v>
      </c>
      <c r="BO18">
        <f t="shared" si="5"/>
        <v>0.30265090662939442</v>
      </c>
      <c r="BP18">
        <f t="shared" si="5"/>
        <v>0.35641523373353751</v>
      </c>
      <c r="BQ18">
        <f t="shared" si="5"/>
        <v>0.38272759503271081</v>
      </c>
      <c r="BR18">
        <f t="shared" si="5"/>
        <v>0.38030121719204019</v>
      </c>
      <c r="BS18">
        <f t="shared" si="5"/>
        <v>0.3534895269172868</v>
      </c>
      <c r="BT18">
        <f t="shared" si="5"/>
        <v>0.31006509469619936</v>
      </c>
      <c r="BU18">
        <f t="shared" si="5"/>
        <v>0.25861444759384761</v>
      </c>
      <c r="BW18">
        <f t="shared" si="26"/>
        <v>0.17706450242065455</v>
      </c>
      <c r="BX18">
        <f t="shared" si="6"/>
        <v>7.4403738992956117E-2</v>
      </c>
      <c r="BY18">
        <f t="shared" si="6"/>
        <v>5.1674611889439816E-2</v>
      </c>
      <c r="BZ18">
        <f t="shared" si="6"/>
        <v>2.46851384794868E-2</v>
      </c>
      <c r="CA18">
        <f t="shared" si="6"/>
        <v>7.0120151244081764E-3</v>
      </c>
      <c r="CB18">
        <f t="shared" si="6"/>
        <v>4.3759779381865614E-2</v>
      </c>
      <c r="CC18">
        <f t="shared" si="6"/>
        <v>8.5729717390904916E-2</v>
      </c>
      <c r="CD18">
        <f t="shared" si="6"/>
        <v>0.13285198345304186</v>
      </c>
      <c r="CE18">
        <f t="shared" si="6"/>
        <v>0.18475496067598038</v>
      </c>
      <c r="CF18">
        <f t="shared" si="6"/>
        <v>0.24073087688388428</v>
      </c>
      <c r="CG18">
        <f t="shared" si="6"/>
        <v>0.29974317266083916</v>
      </c>
      <c r="CH18">
        <f t="shared" si="6"/>
        <v>0.36048491740764299</v>
      </c>
      <c r="CI18">
        <f t="shared" si="6"/>
        <v>0.42148557287872196</v>
      </c>
      <c r="CJ18">
        <f t="shared" si="6"/>
        <v>0.48124950853619358</v>
      </c>
      <c r="CK18">
        <f t="shared" si="6"/>
        <v>0.53839954356093822</v>
      </c>
      <c r="CL18">
        <f t="shared" si="6"/>
        <v>0.5917971235903785</v>
      </c>
      <c r="CN18">
        <f t="shared" si="27"/>
        <v>0.17706450242065455</v>
      </c>
      <c r="CO18">
        <f t="shared" si="7"/>
        <v>7.4403738992956117E-2</v>
      </c>
      <c r="CP18">
        <f t="shared" si="7"/>
        <v>5.1674611889439816E-2</v>
      </c>
      <c r="CQ18">
        <f t="shared" si="7"/>
        <v>2.46851384794868E-2</v>
      </c>
      <c r="CR18">
        <f t="shared" si="7"/>
        <v>7.0120151244081764E-3</v>
      </c>
      <c r="CS18">
        <f t="shared" si="7"/>
        <v>4.3759779381865614E-2</v>
      </c>
      <c r="CT18">
        <f t="shared" si="7"/>
        <v>8.5729717390904916E-2</v>
      </c>
      <c r="CU18">
        <f t="shared" si="7"/>
        <v>0.13285198345304186</v>
      </c>
      <c r="CV18">
        <f t="shared" si="7"/>
        <v>0.18475496067598038</v>
      </c>
      <c r="CW18">
        <f t="shared" si="7"/>
        <v>0.24073087688388428</v>
      </c>
      <c r="CX18">
        <f t="shared" si="7"/>
        <v>0.29974317266083916</v>
      </c>
      <c r="CY18">
        <f t="shared" si="7"/>
        <v>0.36048491740764299</v>
      </c>
      <c r="CZ18">
        <f t="shared" si="7"/>
        <v>0.42148557287872196</v>
      </c>
      <c r="DA18">
        <f t="shared" si="7"/>
        <v>0.48124950853619358</v>
      </c>
      <c r="DB18">
        <f t="shared" si="7"/>
        <v>0.53839954356093822</v>
      </c>
      <c r="DC18">
        <f t="shared" si="7"/>
        <v>0.5917971235903785</v>
      </c>
    </row>
    <row r="19" spans="1:107">
      <c r="A19" s="3"/>
      <c r="B19" s="3"/>
    </row>
    <row r="20" spans="1:107">
      <c r="B20">
        <f t="shared" ref="B20:R20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>
        <f t="shared" si="28"/>
        <v>1</v>
      </c>
      <c r="J20">
        <f t="shared" si="28"/>
        <v>1</v>
      </c>
      <c r="K20">
        <f t="shared" si="28"/>
        <v>1</v>
      </c>
      <c r="L20">
        <f t="shared" si="28"/>
        <v>1</v>
      </c>
      <c r="M20">
        <f t="shared" si="28"/>
        <v>1</v>
      </c>
      <c r="N20">
        <f t="shared" si="28"/>
        <v>1</v>
      </c>
      <c r="O20">
        <f t="shared" si="28"/>
        <v>1</v>
      </c>
      <c r="P20">
        <f t="shared" si="28"/>
        <v>1</v>
      </c>
      <c r="Q20">
        <f t="shared" si="28"/>
        <v>1</v>
      </c>
      <c r="R20">
        <f t="shared" si="28"/>
        <v>1</v>
      </c>
      <c r="AM20">
        <f t="shared" ref="AM20:AM34" si="29">B4*B20</f>
        <v>1</v>
      </c>
      <c r="AN20">
        <f>IFERROR(AM20, NA())</f>
        <v>1</v>
      </c>
      <c r="AO20">
        <f>IFERROR(X4, NA())</f>
        <v>12.608038986004553</v>
      </c>
      <c r="AP20">
        <f t="shared" ref="AP20:BD34" si="30">IFERROR(Y4, NA())</f>
        <v>10.159725777070578</v>
      </c>
      <c r="AQ20">
        <f t="shared" si="30"/>
        <v>9.6893405626882601</v>
      </c>
      <c r="AR20">
        <f t="shared" si="30"/>
        <v>9.159259772817947</v>
      </c>
      <c r="AS20">
        <f t="shared" si="30"/>
        <v>8.5729992593263393</v>
      </c>
      <c r="AT20">
        <f t="shared" si="30"/>
        <v>7.9378941807152241</v>
      </c>
      <c r="AU20">
        <f t="shared" si="30"/>
        <v>7.2651252623780085</v>
      </c>
      <c r="AV20">
        <f t="shared" si="30"/>
        <v>6.569170282858849</v>
      </c>
      <c r="AW20">
        <f t="shared" si="30"/>
        <v>5.8666798096532524</v>
      </c>
      <c r="AX20">
        <f t="shared" si="30"/>
        <v>5.1749365140686452</v>
      </c>
      <c r="AY20">
        <f t="shared" si="30"/>
        <v>4.5101881927472363</v>
      </c>
      <c r="AZ20">
        <f t="shared" si="30"/>
        <v>3.886186367524175</v>
      </c>
      <c r="BA20">
        <f t="shared" si="30"/>
        <v>3.3131948565654152</v>
      </c>
      <c r="BB20">
        <f t="shared" si="30"/>
        <v>2.7975883515616498</v>
      </c>
      <c r="BC20">
        <f t="shared" si="30"/>
        <v>2.342003774842806</v>
      </c>
      <c r="BD20">
        <f t="shared" si="30"/>
        <v>1.9458948832987104</v>
      </c>
      <c r="BE20">
        <f t="shared" ref="BE20:BE34" si="31">IFERROR(AO52,NA())</f>
        <v>13.636363636363635</v>
      </c>
      <c r="BF20">
        <f t="shared" ref="BF20:BF34" si="32">IFERROR(AP52,NA())</f>
        <v>10.42889693766659</v>
      </c>
      <c r="BG20">
        <f t="shared" ref="BG20:BG34" si="33">IFERROR(AQ52,NA())</f>
        <v>9.8496995756786596</v>
      </c>
      <c r="BH20">
        <f t="shared" ref="BH20:BH34" si="34">IFERROR(AR52,NA())</f>
        <v>9.2103004884690822</v>
      </c>
      <c r="BI20">
        <f t="shared" ref="BI20:BI34" si="35">IFERROR(AS52,NA())</f>
        <v>8.5190282749061321</v>
      </c>
      <c r="BJ20">
        <f t="shared" ref="BJ20:BJ34" si="36">IFERROR(AT52,NA())</f>
        <v>7.7883429565619595</v>
      </c>
      <c r="BK20">
        <f t="shared" ref="BK20:BK34" si="37">IFERROR(AU52,NA())</f>
        <v>7.0341821717837583</v>
      </c>
      <c r="BL20">
        <f t="shared" ref="BL20:BL34" si="38">IFERROR(AV52,NA())</f>
        <v>6.274693331603447</v>
      </c>
      <c r="BM20">
        <f t="shared" ref="BM20:BM34" si="39">IFERROR(AW52,NA())</f>
        <v>5.528539739710677</v>
      </c>
      <c r="BN20">
        <f t="shared" ref="BN20:BN34" si="40">IFERROR(AX52,NA())</f>
        <v>4.8131034891297899</v>
      </c>
      <c r="BO20">
        <f t="shared" ref="BO20:BO34" si="41">IFERROR(AY52,NA())</f>
        <v>4.142942126285373</v>
      </c>
      <c r="BP20">
        <f t="shared" ref="BP20:BP34" si="42">IFERROR(AZ52,NA())</f>
        <v>3.5287730727470135</v>
      </c>
      <c r="BQ20">
        <f t="shared" ref="BQ20:BQ34" si="43">IFERROR(BA52,NA())</f>
        <v>2.9770992366412217</v>
      </c>
      <c r="BR20">
        <f t="shared" ref="BR20:BR34" si="44">IFERROR(BB52,NA())</f>
        <v>2.490421455938697</v>
      </c>
      <c r="BS20">
        <f t="shared" ref="BS20:BS34" si="45">IFERROR(BC52,NA())</f>
        <v>2.0678685047720045</v>
      </c>
      <c r="BT20">
        <f t="shared" ref="BT20:BT34" si="46">IFERROR(BD52,NA())</f>
        <v>1.7060367454068244</v>
      </c>
    </row>
    <row r="21" spans="1:107">
      <c r="B21">
        <f t="shared" ref="B21:R21" si="47">B5/B5</f>
        <v>1</v>
      </c>
      <c r="C21">
        <f t="shared" si="47"/>
        <v>1</v>
      </c>
      <c r="D21">
        <f t="shared" si="47"/>
        <v>1</v>
      </c>
      <c r="E21">
        <f t="shared" si="47"/>
        <v>1</v>
      </c>
      <c r="F21">
        <f t="shared" si="47"/>
        <v>1</v>
      </c>
      <c r="G21">
        <f t="shared" si="47"/>
        <v>1</v>
      </c>
      <c r="H21">
        <f t="shared" si="47"/>
        <v>1</v>
      </c>
      <c r="I21">
        <f t="shared" si="47"/>
        <v>1</v>
      </c>
      <c r="J21">
        <f t="shared" si="47"/>
        <v>1</v>
      </c>
      <c r="K21">
        <f t="shared" si="47"/>
        <v>1</v>
      </c>
      <c r="L21">
        <f t="shared" si="47"/>
        <v>1</v>
      </c>
      <c r="M21">
        <f t="shared" si="47"/>
        <v>1</v>
      </c>
      <c r="N21">
        <f t="shared" si="47"/>
        <v>1</v>
      </c>
      <c r="O21">
        <f t="shared" si="47"/>
        <v>1</v>
      </c>
      <c r="P21">
        <f t="shared" si="47"/>
        <v>1</v>
      </c>
      <c r="Q21">
        <f t="shared" si="47"/>
        <v>1</v>
      </c>
      <c r="R21">
        <f t="shared" si="47"/>
        <v>1</v>
      </c>
      <c r="W21">
        <f t="shared" ref="W21:W35" si="48">C4*C20</f>
        <v>13.636363636363635</v>
      </c>
      <c r="X21">
        <f>IFERROR(W21, NA())</f>
        <v>13.636363636363635</v>
      </c>
      <c r="Y21">
        <f>AO20</f>
        <v>12.608038986004553</v>
      </c>
      <c r="AA21">
        <f t="shared" ref="AA21:AA35" si="49">X4-C4</f>
        <v>-1.0283246503590817</v>
      </c>
      <c r="AB21">
        <f>IFERROR(AA21,"")</f>
        <v>-1.0283246503590817</v>
      </c>
      <c r="AC21">
        <v>1</v>
      </c>
      <c r="AM21">
        <f t="shared" si="29"/>
        <v>0.8</v>
      </c>
      <c r="AN21">
        <f t="shared" ref="AN21:AN34" si="50">IFERROR(AM21, NA())</f>
        <v>0.8</v>
      </c>
      <c r="AO21">
        <f t="shared" ref="AO21:AO34" si="51">IFERROR(X5, NA())</f>
        <v>12.427314269860128</v>
      </c>
      <c r="AP21">
        <f t="shared" si="30"/>
        <v>10.014095393217511</v>
      </c>
      <c r="AQ21">
        <f t="shared" si="30"/>
        <v>9.5504527209896182</v>
      </c>
      <c r="AR21">
        <f t="shared" si="30"/>
        <v>9.0279701547914613</v>
      </c>
      <c r="AS21">
        <f t="shared" si="30"/>
        <v>8.4501131499664339</v>
      </c>
      <c r="AT21">
        <f t="shared" si="30"/>
        <v>7.8241117222229342</v>
      </c>
      <c r="AU21">
        <f t="shared" si="30"/>
        <v>7.1609863314741276</v>
      </c>
      <c r="AV21">
        <f t="shared" si="30"/>
        <v>6.4750072305402533</v>
      </c>
      <c r="AW21">
        <f t="shared" si="30"/>
        <v>5.7825863162490254</v>
      </c>
      <c r="AX21">
        <f t="shared" si="30"/>
        <v>5.1007585286096351</v>
      </c>
      <c r="AY21">
        <f t="shared" si="30"/>
        <v>4.4455387669485864</v>
      </c>
      <c r="AZ21">
        <f t="shared" si="30"/>
        <v>3.8304814376032925</v>
      </c>
      <c r="BA21">
        <f t="shared" si="30"/>
        <v>3.2657032362865901</v>
      </c>
      <c r="BB21">
        <f t="shared" si="30"/>
        <v>2.7574874793097348</v>
      </c>
      <c r="BC21">
        <f t="shared" si="30"/>
        <v>2.3084332911309877</v>
      </c>
      <c r="BD21">
        <f t="shared" si="30"/>
        <v>1.9180022585359366</v>
      </c>
      <c r="BE21">
        <f t="shared" si="31"/>
        <v>13.333333333333332</v>
      </c>
      <c r="BF21">
        <f t="shared" si="32"/>
        <v>10.250724030253298</v>
      </c>
      <c r="BG21">
        <f t="shared" si="33"/>
        <v>9.6906168020073338</v>
      </c>
      <c r="BH21">
        <f t="shared" si="34"/>
        <v>9.0710552475073367</v>
      </c>
      <c r="BI21">
        <f t="shared" si="35"/>
        <v>8.3997652126574618</v>
      </c>
      <c r="BJ21">
        <f t="shared" si="36"/>
        <v>7.6885412958161172</v>
      </c>
      <c r="BK21">
        <f t="shared" si="37"/>
        <v>6.952671574392328</v>
      </c>
      <c r="BL21">
        <f t="shared" si="38"/>
        <v>6.2097528403727917</v>
      </c>
      <c r="BM21">
        <f t="shared" si="39"/>
        <v>5.4780635859909887</v>
      </c>
      <c r="BN21">
        <f t="shared" si="40"/>
        <v>4.7748008051048725</v>
      </c>
      <c r="BO21">
        <f t="shared" si="41"/>
        <v>4.1145316818939488</v>
      </c>
      <c r="BP21">
        <f t="shared" si="42"/>
        <v>3.5081406854367176</v>
      </c>
      <c r="BQ21">
        <f t="shared" si="43"/>
        <v>2.9624003038359286</v>
      </c>
      <c r="BR21">
        <f t="shared" si="44"/>
        <v>2.4801271860095389</v>
      </c>
      <c r="BS21">
        <f t="shared" si="45"/>
        <v>2.0607661822985466</v>
      </c>
      <c r="BT21">
        <f t="shared" si="46"/>
        <v>1.7011995637949837</v>
      </c>
    </row>
    <row r="22" spans="1:107">
      <c r="B22">
        <f t="shared" ref="B22:R22" si="52">B6/B6</f>
        <v>1</v>
      </c>
      <c r="C22">
        <f t="shared" si="52"/>
        <v>1</v>
      </c>
      <c r="D22">
        <f t="shared" si="52"/>
        <v>1</v>
      </c>
      <c r="E22">
        <f t="shared" si="52"/>
        <v>1</v>
      </c>
      <c r="F22">
        <f t="shared" si="52"/>
        <v>1</v>
      </c>
      <c r="G22">
        <f t="shared" si="52"/>
        <v>1</v>
      </c>
      <c r="H22">
        <f t="shared" si="52"/>
        <v>1</v>
      </c>
      <c r="I22">
        <f t="shared" si="52"/>
        <v>1</v>
      </c>
      <c r="J22">
        <f t="shared" si="52"/>
        <v>1</v>
      </c>
      <c r="K22">
        <f t="shared" si="52"/>
        <v>1</v>
      </c>
      <c r="L22">
        <f t="shared" si="52"/>
        <v>1</v>
      </c>
      <c r="M22">
        <f t="shared" si="52"/>
        <v>1</v>
      </c>
      <c r="N22">
        <f t="shared" si="52"/>
        <v>1</v>
      </c>
      <c r="O22">
        <f t="shared" si="52"/>
        <v>1</v>
      </c>
      <c r="P22">
        <f t="shared" si="52"/>
        <v>1</v>
      </c>
      <c r="Q22">
        <f t="shared" si="52"/>
        <v>1</v>
      </c>
      <c r="R22">
        <f t="shared" si="52"/>
        <v>1</v>
      </c>
      <c r="W22">
        <f t="shared" si="48"/>
        <v>13.333333333333332</v>
      </c>
      <c r="X22">
        <f>IFERROR(W22, NA())</f>
        <v>13.333333333333332</v>
      </c>
      <c r="Y22">
        <f t="shared" ref="Y22:Y34" si="53">AO21</f>
        <v>12.427314269860128</v>
      </c>
      <c r="AA22">
        <f t="shared" si="49"/>
        <v>-0.90601906347320416</v>
      </c>
      <c r="AB22">
        <f t="shared" ref="AB22:AB85" si="54">IFERROR(AA22,"")</f>
        <v>-0.90601906347320416</v>
      </c>
      <c r="AC22">
        <v>1</v>
      </c>
      <c r="AM22">
        <f t="shared" si="29"/>
        <v>0.64000000000000012</v>
      </c>
      <c r="AN22">
        <f t="shared" si="50"/>
        <v>0.64000000000000012</v>
      </c>
      <c r="AO22">
        <f t="shared" si="51"/>
        <v>12.208565975332364</v>
      </c>
      <c r="AP22">
        <f t="shared" si="30"/>
        <v>9.8378251033595152</v>
      </c>
      <c r="AQ22">
        <f t="shared" si="30"/>
        <v>9.3823435705071763</v>
      </c>
      <c r="AR22">
        <f t="shared" si="30"/>
        <v>8.869057856323419</v>
      </c>
      <c r="AS22">
        <f t="shared" si="30"/>
        <v>8.3013724164513238</v>
      </c>
      <c r="AT22">
        <f t="shared" si="30"/>
        <v>7.6863900022868856</v>
      </c>
      <c r="AU22">
        <f t="shared" si="30"/>
        <v>7.0349370892057737</v>
      </c>
      <c r="AV22">
        <f t="shared" si="30"/>
        <v>6.3610327419276338</v>
      </c>
      <c r="AW22">
        <f t="shared" si="30"/>
        <v>5.680799971494964</v>
      </c>
      <c r="AX22">
        <f t="shared" si="30"/>
        <v>5.0109738651898494</v>
      </c>
      <c r="AY22">
        <f t="shared" si="30"/>
        <v>4.3672874245901214</v>
      </c>
      <c r="AZ22">
        <f t="shared" si="30"/>
        <v>3.763056468418426</v>
      </c>
      <c r="BA22">
        <f t="shared" si="30"/>
        <v>3.2082196161045502</v>
      </c>
      <c r="BB22">
        <f t="shared" si="30"/>
        <v>2.7089495836564814</v>
      </c>
      <c r="BC22">
        <f t="shared" si="30"/>
        <v>2.2677997451772409</v>
      </c>
      <c r="BD22">
        <f t="shared" si="30"/>
        <v>1.8842411647191748</v>
      </c>
      <c r="BE22">
        <f t="shared" si="31"/>
        <v>12.972972972972974</v>
      </c>
      <c r="BF22">
        <f t="shared" si="32"/>
        <v>10.036390143542041</v>
      </c>
      <c r="BG22">
        <f t="shared" si="33"/>
        <v>9.4988466296143503</v>
      </c>
      <c r="BH22">
        <f t="shared" si="34"/>
        <v>8.9028096676054798</v>
      </c>
      <c r="BI22">
        <f t="shared" si="35"/>
        <v>8.255301474848233</v>
      </c>
      <c r="BJ22">
        <f t="shared" si="36"/>
        <v>7.5673293700644866</v>
      </c>
      <c r="BK22">
        <f t="shared" si="37"/>
        <v>6.8534018817852953</v>
      </c>
      <c r="BL22">
        <f t="shared" si="38"/>
        <v>6.1304433857325886</v>
      </c>
      <c r="BM22">
        <f t="shared" si="39"/>
        <v>5.4162499163258806</v>
      </c>
      <c r="BN22">
        <f t="shared" si="40"/>
        <v>4.7277712922453627</v>
      </c>
      <c r="BO22">
        <f t="shared" si="41"/>
        <v>4.0795619178125166</v>
      </c>
      <c r="BP22">
        <f t="shared" si="42"/>
        <v>3.4826870269908237</v>
      </c>
      <c r="BQ22">
        <f t="shared" si="43"/>
        <v>2.9442294989147868</v>
      </c>
      <c r="BR22">
        <f t="shared" si="44"/>
        <v>2.4673784104389083</v>
      </c>
      <c r="BS22">
        <f t="shared" si="45"/>
        <v>2.0519565932259125</v>
      </c>
      <c r="BT22">
        <f t="shared" si="46"/>
        <v>1.6951915240423798</v>
      </c>
    </row>
    <row r="23" spans="1:107">
      <c r="B23">
        <f t="shared" ref="B23:R23" si="55">B7/B7</f>
        <v>1</v>
      </c>
      <c r="C23">
        <f t="shared" si="55"/>
        <v>1</v>
      </c>
      <c r="D23">
        <f t="shared" si="55"/>
        <v>1</v>
      </c>
      <c r="E23">
        <f t="shared" si="55"/>
        <v>1</v>
      </c>
      <c r="F23">
        <f t="shared" si="55"/>
        <v>1</v>
      </c>
      <c r="G23">
        <f t="shared" si="55"/>
        <v>1</v>
      </c>
      <c r="H23">
        <f t="shared" si="55"/>
        <v>1</v>
      </c>
      <c r="I23">
        <f t="shared" si="55"/>
        <v>1</v>
      </c>
      <c r="J23">
        <f t="shared" si="55"/>
        <v>1</v>
      </c>
      <c r="K23">
        <f t="shared" si="55"/>
        <v>1</v>
      </c>
      <c r="L23">
        <f t="shared" si="55"/>
        <v>1</v>
      </c>
      <c r="M23">
        <f t="shared" si="55"/>
        <v>1</v>
      </c>
      <c r="N23">
        <f t="shared" si="55"/>
        <v>1</v>
      </c>
      <c r="O23">
        <f t="shared" si="55"/>
        <v>1</v>
      </c>
      <c r="P23">
        <f t="shared" si="55"/>
        <v>1</v>
      </c>
      <c r="Q23">
        <f t="shared" si="55"/>
        <v>1</v>
      </c>
      <c r="R23">
        <f t="shared" si="55"/>
        <v>1</v>
      </c>
      <c r="W23">
        <f t="shared" si="48"/>
        <v>12.972972972972974</v>
      </c>
      <c r="X23">
        <f>IFERROR(W23, NA())</f>
        <v>12.972972972972974</v>
      </c>
      <c r="Y23">
        <f t="shared" si="53"/>
        <v>12.208565975332364</v>
      </c>
      <c r="AA23">
        <f t="shared" si="49"/>
        <v>-0.76440699764060938</v>
      </c>
      <c r="AB23">
        <f t="shared" si="54"/>
        <v>-0.76440699764060938</v>
      </c>
      <c r="AC23">
        <v>1</v>
      </c>
      <c r="AM23">
        <f t="shared" si="29"/>
        <v>0.51200000000000012</v>
      </c>
      <c r="AN23">
        <f t="shared" si="50"/>
        <v>0.51200000000000012</v>
      </c>
      <c r="AO23">
        <f t="shared" si="51"/>
        <v>11.945726865255434</v>
      </c>
      <c r="AP23">
        <f t="shared" si="30"/>
        <v>9.626025846961662</v>
      </c>
      <c r="AQ23">
        <f t="shared" si="30"/>
        <v>9.1803504093537036</v>
      </c>
      <c r="AR23">
        <f t="shared" si="30"/>
        <v>8.6781152608632333</v>
      </c>
      <c r="AS23">
        <f t="shared" si="30"/>
        <v>8.1226515623587243</v>
      </c>
      <c r="AT23">
        <f t="shared" si="30"/>
        <v>7.5209091495817164</v>
      </c>
      <c r="AU23">
        <f t="shared" si="30"/>
        <v>6.8834814139274405</v>
      </c>
      <c r="AV23">
        <f t="shared" si="30"/>
        <v>6.2240856026455393</v>
      </c>
      <c r="AW23">
        <f t="shared" si="30"/>
        <v>5.5584976132941968</v>
      </c>
      <c r="AX23">
        <f t="shared" si="30"/>
        <v>4.9030922422370438</v>
      </c>
      <c r="AY23">
        <f t="shared" si="30"/>
        <v>4.2732637741098944</v>
      </c>
      <c r="AZ23">
        <f t="shared" si="30"/>
        <v>3.6820413503999143</v>
      </c>
      <c r="BA23">
        <f t="shared" si="30"/>
        <v>3.1391496212720638</v>
      </c>
      <c r="BB23">
        <f t="shared" si="30"/>
        <v>2.6506284098797912</v>
      </c>
      <c r="BC23">
        <f t="shared" si="30"/>
        <v>2.2189761185482459</v>
      </c>
      <c r="BD23">
        <f t="shared" si="30"/>
        <v>1.8436751988304882</v>
      </c>
      <c r="BE23">
        <f t="shared" si="31"/>
        <v>12.549019607843137</v>
      </c>
      <c r="BF23">
        <f t="shared" si="32"/>
        <v>9.7807560710730161</v>
      </c>
      <c r="BG23">
        <f t="shared" si="33"/>
        <v>9.2695496747039243</v>
      </c>
      <c r="BH23">
        <f t="shared" si="34"/>
        <v>8.7010803390606863</v>
      </c>
      <c r="BI23">
        <f t="shared" si="35"/>
        <v>8.0815625803466347</v>
      </c>
      <c r="BJ23">
        <f t="shared" si="36"/>
        <v>7.4210851114151106</v>
      </c>
      <c r="BK23">
        <f t="shared" si="37"/>
        <v>6.7332312062145503</v>
      </c>
      <c r="BL23">
        <f t="shared" si="38"/>
        <v>6.0341106417931112</v>
      </c>
      <c r="BM23">
        <f t="shared" si="39"/>
        <v>5.3409172532374676</v>
      </c>
      <c r="BN23">
        <f t="shared" si="40"/>
        <v>4.670271357734701</v>
      </c>
      <c r="BO23">
        <f t="shared" si="41"/>
        <v>4.0366768316744563</v>
      </c>
      <c r="BP23">
        <f t="shared" si="42"/>
        <v>3.4513847021797917</v>
      </c>
      <c r="BQ23">
        <f t="shared" si="43"/>
        <v>2.9218270784070421</v>
      </c>
      <c r="BR23">
        <f t="shared" si="44"/>
        <v>2.4516255770552982</v>
      </c>
      <c r="BS23">
        <f t="shared" si="45"/>
        <v>2.0410499632022239</v>
      </c>
      <c r="BT23">
        <f t="shared" si="46"/>
        <v>1.6877408884982084</v>
      </c>
    </row>
    <row r="24" spans="1:107">
      <c r="B24">
        <f t="shared" ref="B24:R24" si="56">B8/B8</f>
        <v>1</v>
      </c>
      <c r="C24">
        <f t="shared" si="56"/>
        <v>1</v>
      </c>
      <c r="D24">
        <f t="shared" si="56"/>
        <v>1</v>
      </c>
      <c r="E24">
        <f t="shared" si="56"/>
        <v>1</v>
      </c>
      <c r="F24">
        <f t="shared" si="56"/>
        <v>1</v>
      </c>
      <c r="G24">
        <f t="shared" si="56"/>
        <v>1</v>
      </c>
      <c r="H24">
        <f t="shared" si="56"/>
        <v>1</v>
      </c>
      <c r="I24">
        <f t="shared" si="56"/>
        <v>1</v>
      </c>
      <c r="J24">
        <f t="shared" si="56"/>
        <v>1</v>
      </c>
      <c r="K24">
        <f t="shared" si="56"/>
        <v>1</v>
      </c>
      <c r="L24">
        <f t="shared" si="56"/>
        <v>1</v>
      </c>
      <c r="M24">
        <f t="shared" si="56"/>
        <v>1</v>
      </c>
      <c r="N24">
        <f t="shared" si="56"/>
        <v>1</v>
      </c>
      <c r="O24">
        <f t="shared" si="56"/>
        <v>1</v>
      </c>
      <c r="P24">
        <f t="shared" si="56"/>
        <v>1</v>
      </c>
      <c r="Q24">
        <f t="shared" si="56"/>
        <v>1</v>
      </c>
      <c r="R24">
        <f t="shared" si="56"/>
        <v>1</v>
      </c>
      <c r="W24">
        <f t="shared" si="48"/>
        <v>12.549019607843137</v>
      </c>
      <c r="X24">
        <f>IFERROR(W24, NA())</f>
        <v>12.549019607843137</v>
      </c>
      <c r="Y24">
        <f t="shared" si="53"/>
        <v>11.945726865255434</v>
      </c>
      <c r="AA24">
        <f t="shared" si="49"/>
        <v>-0.60329274258770305</v>
      </c>
      <c r="AB24">
        <f t="shared" si="54"/>
        <v>-0.60329274258770305</v>
      </c>
      <c r="AC24">
        <v>1</v>
      </c>
      <c r="AM24">
        <f t="shared" si="29"/>
        <v>0.40960000000000013</v>
      </c>
      <c r="AN24">
        <f t="shared" si="50"/>
        <v>0.40960000000000013</v>
      </c>
      <c r="AO24">
        <f t="shared" si="51"/>
        <v>11.632675950749373</v>
      </c>
      <c r="AP24">
        <f t="shared" si="30"/>
        <v>9.3737652496417123</v>
      </c>
      <c r="AQ24">
        <f t="shared" si="30"/>
        <v>8.9397692271827669</v>
      </c>
      <c r="AR24">
        <f t="shared" si="30"/>
        <v>8.4506957032887335</v>
      </c>
      <c r="AS24">
        <f t="shared" si="30"/>
        <v>7.9097885420927661</v>
      </c>
      <c r="AT24">
        <f t="shared" si="30"/>
        <v>7.3238154512449931</v>
      </c>
      <c r="AU24">
        <f t="shared" si="30"/>
        <v>6.7030922106648907</v>
      </c>
      <c r="AV24">
        <f t="shared" si="30"/>
        <v>6.0609765920470018</v>
      </c>
      <c r="AW24">
        <f t="shared" si="30"/>
        <v>5.4128310681982583</v>
      </c>
      <c r="AX24">
        <f t="shared" si="30"/>
        <v>4.7746013159289733</v>
      </c>
      <c r="AY24">
        <f t="shared" si="30"/>
        <v>4.1612781957101737</v>
      </c>
      <c r="AZ24">
        <f t="shared" si="30"/>
        <v>3.5855494060424391</v>
      </c>
      <c r="BA24">
        <f t="shared" si="30"/>
        <v>3.0568847519346583</v>
      </c>
      <c r="BB24">
        <f t="shared" si="30"/>
        <v>2.5811657763298763</v>
      </c>
      <c r="BC24">
        <f t="shared" si="30"/>
        <v>2.1608254081717133</v>
      </c>
      <c r="BD24">
        <f t="shared" si="30"/>
        <v>1.7953596619396586</v>
      </c>
      <c r="BE24">
        <f t="shared" si="31"/>
        <v>12.05651491365777</v>
      </c>
      <c r="BF24">
        <f t="shared" si="32"/>
        <v>9.4789611277220001</v>
      </c>
      <c r="BG24">
        <f t="shared" si="33"/>
        <v>8.9980399788733951</v>
      </c>
      <c r="BH24">
        <f t="shared" si="34"/>
        <v>8.4614205095168007</v>
      </c>
      <c r="BI24">
        <f t="shared" si="35"/>
        <v>7.8744091610171587</v>
      </c>
      <c r="BJ24">
        <f t="shared" si="36"/>
        <v>7.2460412035620694</v>
      </c>
      <c r="BK24">
        <f t="shared" si="37"/>
        <v>6.5888170506880819</v>
      </c>
      <c r="BL24">
        <f t="shared" si="38"/>
        <v>5.9178701366872071</v>
      </c>
      <c r="BM24">
        <f t="shared" si="39"/>
        <v>5.2496479328661545</v>
      </c>
      <c r="BN24">
        <f t="shared" si="40"/>
        <v>4.6003338338408062</v>
      </c>
      <c r="BO24">
        <f t="shared" si="41"/>
        <v>3.9843219485377559</v>
      </c>
      <c r="BP24">
        <f t="shared" si="42"/>
        <v>3.4130392868716943</v>
      </c>
      <c r="BQ24">
        <f t="shared" si="43"/>
        <v>2.8942989500049277</v>
      </c>
      <c r="BR24">
        <f t="shared" si="44"/>
        <v>2.4322151574947006</v>
      </c>
      <c r="BS24">
        <f t="shared" si="45"/>
        <v>2.0275786438130825</v>
      </c>
      <c r="BT24">
        <f t="shared" si="46"/>
        <v>1.6785191910021688</v>
      </c>
    </row>
    <row r="25" spans="1:107">
      <c r="B25">
        <f t="shared" ref="B25:R25" si="57">B9/B9</f>
        <v>1</v>
      </c>
      <c r="C25">
        <f t="shared" si="57"/>
        <v>1</v>
      </c>
      <c r="D25">
        <f t="shared" si="57"/>
        <v>1</v>
      </c>
      <c r="E25">
        <f t="shared" si="57"/>
        <v>1</v>
      </c>
      <c r="F25">
        <f t="shared" si="57"/>
        <v>1</v>
      </c>
      <c r="G25">
        <f t="shared" si="57"/>
        <v>1</v>
      </c>
      <c r="H25">
        <f t="shared" si="57"/>
        <v>1</v>
      </c>
      <c r="I25">
        <f t="shared" si="57"/>
        <v>1</v>
      </c>
      <c r="J25">
        <f t="shared" si="57"/>
        <v>1</v>
      </c>
      <c r="K25">
        <f t="shared" si="57"/>
        <v>1</v>
      </c>
      <c r="L25">
        <f t="shared" si="57"/>
        <v>1</v>
      </c>
      <c r="M25">
        <f t="shared" si="57"/>
        <v>1</v>
      </c>
      <c r="N25">
        <f t="shared" si="57"/>
        <v>1</v>
      </c>
      <c r="O25">
        <f t="shared" si="57"/>
        <v>1</v>
      </c>
      <c r="P25">
        <f t="shared" si="57"/>
        <v>1</v>
      </c>
      <c r="Q25">
        <f t="shared" si="57"/>
        <v>1</v>
      </c>
      <c r="R25">
        <f t="shared" si="57"/>
        <v>1</v>
      </c>
      <c r="W25">
        <f t="shared" si="48"/>
        <v>12.05651491365777</v>
      </c>
      <c r="X25">
        <f t="shared" ref="X25:X88" si="58">IFERROR(W25, NA())</f>
        <v>12.05651491365777</v>
      </c>
      <c r="Y25">
        <f t="shared" si="53"/>
        <v>11.632675950749373</v>
      </c>
      <c r="AA25">
        <f t="shared" si="49"/>
        <v>-0.42383896290839651</v>
      </c>
      <c r="AB25">
        <f t="shared" si="54"/>
        <v>-0.42383896290839651</v>
      </c>
      <c r="AC25">
        <v>1</v>
      </c>
      <c r="AM25">
        <f t="shared" si="29"/>
        <v>0.32768000000000014</v>
      </c>
      <c r="AN25">
        <f t="shared" si="50"/>
        <v>0.32768000000000014</v>
      </c>
      <c r="AO25">
        <f t="shared" si="51"/>
        <v>11.26370376470739</v>
      </c>
      <c r="AP25">
        <f t="shared" si="30"/>
        <v>9.0764425467444578</v>
      </c>
      <c r="AQ25">
        <f t="shared" si="30"/>
        <v>8.6562122701739224</v>
      </c>
      <c r="AR25">
        <f t="shared" si="30"/>
        <v>8.1826514733609503</v>
      </c>
      <c r="AS25">
        <f t="shared" si="30"/>
        <v>7.6589011296124259</v>
      </c>
      <c r="AT25">
        <f t="shared" si="30"/>
        <v>7.0915142843720487</v>
      </c>
      <c r="AU25">
        <f t="shared" si="30"/>
        <v>6.4904795154706534</v>
      </c>
      <c r="AV25">
        <f t="shared" si="30"/>
        <v>5.8687309047962701</v>
      </c>
      <c r="AW25">
        <f t="shared" si="30"/>
        <v>5.2411436490382313</v>
      </c>
      <c r="AX25">
        <f t="shared" si="30"/>
        <v>4.6231576504752168</v>
      </c>
      <c r="AY25">
        <f t="shared" si="30"/>
        <v>4.0292882804833932</v>
      </c>
      <c r="AZ25">
        <f t="shared" si="30"/>
        <v>3.4718208015398968</v>
      </c>
      <c r="BA25">
        <f t="shared" si="30"/>
        <v>2.9599246497040896</v>
      </c>
      <c r="BB25">
        <f t="shared" si="30"/>
        <v>2.4992948136157613</v>
      </c>
      <c r="BC25">
        <f t="shared" si="30"/>
        <v>2.0922870531204993</v>
      </c>
      <c r="BD25">
        <f t="shared" si="30"/>
        <v>1.7384133684125189</v>
      </c>
      <c r="BE25">
        <f t="shared" si="31"/>
        <v>11.49270482603816</v>
      </c>
      <c r="BF25">
        <f t="shared" si="32"/>
        <v>9.1269353097830876</v>
      </c>
      <c r="BG25">
        <f t="shared" si="33"/>
        <v>8.6802297010579501</v>
      </c>
      <c r="BH25">
        <f t="shared" si="34"/>
        <v>8.1797934267344861</v>
      </c>
      <c r="BI25">
        <f t="shared" si="35"/>
        <v>7.6299379165980046</v>
      </c>
      <c r="BJ25">
        <f t="shared" si="36"/>
        <v>7.0385160675062277</v>
      </c>
      <c r="BK25">
        <f t="shared" si="37"/>
        <v>6.41678331328119</v>
      </c>
      <c r="BL25">
        <f t="shared" si="38"/>
        <v>5.7787192970219081</v>
      </c>
      <c r="BM25">
        <f t="shared" si="39"/>
        <v>5.1398561234835274</v>
      </c>
      <c r="BN25">
        <f t="shared" si="40"/>
        <v>4.5158033850324664</v>
      </c>
      <c r="BO25">
        <f t="shared" si="41"/>
        <v>3.9207576550005006</v>
      </c>
      <c r="BP25">
        <f t="shared" si="42"/>
        <v>3.3662892965554532</v>
      </c>
      <c r="BQ25">
        <f t="shared" si="43"/>
        <v>2.8606097419462975</v>
      </c>
      <c r="BR25">
        <f t="shared" si="44"/>
        <v>2.408380120732597</v>
      </c>
      <c r="BS25">
        <f t="shared" si="45"/>
        <v>2.0109875169319547</v>
      </c>
      <c r="BT25">
        <f t="shared" si="46"/>
        <v>1.6671328204250488</v>
      </c>
    </row>
    <row r="26" spans="1:107">
      <c r="B26">
        <f t="shared" ref="B26:R26" si="59">B10/B10</f>
        <v>1</v>
      </c>
      <c r="C26">
        <f t="shared" si="59"/>
        <v>1</v>
      </c>
      <c r="D26">
        <f t="shared" si="59"/>
        <v>1</v>
      </c>
      <c r="E26">
        <f t="shared" si="59"/>
        <v>1</v>
      </c>
      <c r="F26">
        <f t="shared" si="59"/>
        <v>1</v>
      </c>
      <c r="G26">
        <f t="shared" si="59"/>
        <v>1</v>
      </c>
      <c r="H26">
        <f t="shared" si="59"/>
        <v>1</v>
      </c>
      <c r="I26">
        <f t="shared" si="59"/>
        <v>1</v>
      </c>
      <c r="J26">
        <f t="shared" si="59"/>
        <v>1</v>
      </c>
      <c r="K26">
        <f t="shared" si="59"/>
        <v>1</v>
      </c>
      <c r="L26">
        <f t="shared" si="59"/>
        <v>1</v>
      </c>
      <c r="M26">
        <f t="shared" si="59"/>
        <v>1</v>
      </c>
      <c r="N26">
        <f t="shared" si="59"/>
        <v>1</v>
      </c>
      <c r="O26">
        <f t="shared" si="59"/>
        <v>1</v>
      </c>
      <c r="P26">
        <f t="shared" si="59"/>
        <v>1</v>
      </c>
      <c r="Q26">
        <f t="shared" si="59"/>
        <v>1</v>
      </c>
      <c r="R26">
        <f t="shared" si="59"/>
        <v>1</v>
      </c>
      <c r="W26">
        <f t="shared" si="48"/>
        <v>11.49270482603816</v>
      </c>
      <c r="X26">
        <f t="shared" si="58"/>
        <v>11.49270482603816</v>
      </c>
      <c r="Y26">
        <f t="shared" si="53"/>
        <v>11.26370376470739</v>
      </c>
      <c r="AA26">
        <f t="shared" si="49"/>
        <v>-0.22900106133077003</v>
      </c>
      <c r="AB26">
        <f t="shared" si="54"/>
        <v>-0.22900106133077003</v>
      </c>
      <c r="AC26">
        <v>1</v>
      </c>
      <c r="AM26">
        <f t="shared" si="29"/>
        <v>0.2621440000000001</v>
      </c>
      <c r="AN26">
        <f t="shared" si="50"/>
        <v>0.2621440000000001</v>
      </c>
      <c r="AO26">
        <f t="shared" si="51"/>
        <v>10.834148737917127</v>
      </c>
      <c r="AP26">
        <f t="shared" si="30"/>
        <v>8.7303013836979542</v>
      </c>
      <c r="AQ26">
        <f t="shared" si="30"/>
        <v>8.3260970992416592</v>
      </c>
      <c r="AR26">
        <f t="shared" si="30"/>
        <v>7.8705961187210143</v>
      </c>
      <c r="AS26">
        <f t="shared" si="30"/>
        <v>7.3668196306100313</v>
      </c>
      <c r="AT26">
        <f t="shared" si="30"/>
        <v>6.8210707720034423</v>
      </c>
      <c r="AU26">
        <f t="shared" si="30"/>
        <v>6.2429571941818649</v>
      </c>
      <c r="AV26">
        <f t="shared" si="30"/>
        <v>5.6449197221075451</v>
      </c>
      <c r="AW26">
        <f t="shared" si="30"/>
        <v>5.0412662687729197</v>
      </c>
      <c r="AX26">
        <f t="shared" si="30"/>
        <v>4.4468479170260897</v>
      </c>
      <c r="AY26">
        <f t="shared" si="30"/>
        <v>3.8756264769217736</v>
      </c>
      <c r="AZ26">
        <f t="shared" si="30"/>
        <v>3.3394186975277798</v>
      </c>
      <c r="BA26">
        <f t="shared" si="30"/>
        <v>2.8470443273198454</v>
      </c>
      <c r="BB26">
        <f t="shared" si="30"/>
        <v>2.4039811696274178</v>
      </c>
      <c r="BC26">
        <f t="shared" si="30"/>
        <v>2.012495144532477</v>
      </c>
      <c r="BD26">
        <f t="shared" si="30"/>
        <v>1.6721168626946779</v>
      </c>
      <c r="BE26">
        <f t="shared" si="31"/>
        <v>10.858001237076964</v>
      </c>
      <c r="BF26">
        <f t="shared" si="32"/>
        <v>8.7220407884732492</v>
      </c>
      <c r="BG26">
        <f t="shared" si="33"/>
        <v>8.3132023864727511</v>
      </c>
      <c r="BH26">
        <f t="shared" si="34"/>
        <v>7.853069751536597</v>
      </c>
      <c r="BI26">
        <f t="shared" si="35"/>
        <v>7.3448980596302311</v>
      </c>
      <c r="BJ26">
        <f t="shared" si="36"/>
        <v>6.7952479311825931</v>
      </c>
      <c r="BK26">
        <f t="shared" si="37"/>
        <v>6.2139750284124995</v>
      </c>
      <c r="BL26">
        <f t="shared" si="38"/>
        <v>5.6137203443744017</v>
      </c>
      <c r="BM26">
        <f t="shared" si="39"/>
        <v>5.0089098944740771</v>
      </c>
      <c r="BN26">
        <f t="shared" si="40"/>
        <v>4.4144107111219038</v>
      </c>
      <c r="BO26">
        <f t="shared" si="41"/>
        <v>3.8440986223060856</v>
      </c>
      <c r="BP26">
        <f t="shared" si="42"/>
        <v>3.3096224936981167</v>
      </c>
      <c r="BQ26">
        <f t="shared" si="43"/>
        <v>2.8195853015278045</v>
      </c>
      <c r="BR26">
        <f t="shared" si="44"/>
        <v>2.3792353096249821</v>
      </c>
      <c r="BS26">
        <f t="shared" si="45"/>
        <v>1.9906265693517975</v>
      </c>
      <c r="BT26">
        <f t="shared" si="46"/>
        <v>1.6531152691496926</v>
      </c>
    </row>
    <row r="27" spans="1:107">
      <c r="B27">
        <f t="shared" ref="B27:R27" si="60">B11/B11</f>
        <v>1</v>
      </c>
      <c r="C27">
        <f t="shared" si="60"/>
        <v>1</v>
      </c>
      <c r="D27">
        <f t="shared" si="60"/>
        <v>1</v>
      </c>
      <c r="E27">
        <f t="shared" si="60"/>
        <v>1</v>
      </c>
      <c r="F27">
        <f t="shared" si="60"/>
        <v>1</v>
      </c>
      <c r="G27">
        <f t="shared" si="60"/>
        <v>1</v>
      </c>
      <c r="H27">
        <f t="shared" si="60"/>
        <v>1</v>
      </c>
      <c r="I27">
        <f t="shared" si="60"/>
        <v>1</v>
      </c>
      <c r="J27">
        <f t="shared" si="60"/>
        <v>1</v>
      </c>
      <c r="K27">
        <f t="shared" si="60"/>
        <v>1</v>
      </c>
      <c r="L27">
        <f t="shared" si="60"/>
        <v>1</v>
      </c>
      <c r="M27">
        <f t="shared" si="60"/>
        <v>1</v>
      </c>
      <c r="N27">
        <f t="shared" si="60"/>
        <v>1</v>
      </c>
      <c r="O27">
        <f t="shared" si="60"/>
        <v>1</v>
      </c>
      <c r="P27">
        <f t="shared" si="60"/>
        <v>1</v>
      </c>
      <c r="Q27">
        <f t="shared" si="60"/>
        <v>1</v>
      </c>
      <c r="R27">
        <f t="shared" si="60"/>
        <v>1</v>
      </c>
      <c r="W27">
        <f t="shared" si="48"/>
        <v>10.858001237076964</v>
      </c>
      <c r="X27">
        <f t="shared" si="58"/>
        <v>10.858001237076964</v>
      </c>
      <c r="Y27">
        <f t="shared" si="53"/>
        <v>10.834148737917127</v>
      </c>
      <c r="AA27">
        <f t="shared" si="49"/>
        <v>-2.3852499159836782E-2</v>
      </c>
      <c r="AB27">
        <f t="shared" si="54"/>
        <v>-2.3852499159836782E-2</v>
      </c>
      <c r="AC27">
        <v>1</v>
      </c>
      <c r="AM27">
        <f t="shared" si="29"/>
        <v>0.2097152000000001</v>
      </c>
      <c r="AN27">
        <f t="shared" si="50"/>
        <v>0.2097152000000001</v>
      </c>
      <c r="AO27">
        <f t="shared" si="51"/>
        <v>10.341181823139912</v>
      </c>
      <c r="AP27">
        <f t="shared" si="30"/>
        <v>8.3330620765491936</v>
      </c>
      <c r="AQ27">
        <f t="shared" si="30"/>
        <v>7.9472495775361587</v>
      </c>
      <c r="AR27">
        <f t="shared" si="30"/>
        <v>7.512474444378066</v>
      </c>
      <c r="AS27">
        <f t="shared" si="30"/>
        <v>7.0316203978071572</v>
      </c>
      <c r="AT27">
        <f t="shared" si="30"/>
        <v>6.5107037745315184</v>
      </c>
      <c r="AU27">
        <f t="shared" si="30"/>
        <v>5.9588950660396476</v>
      </c>
      <c r="AV27">
        <f t="shared" si="30"/>
        <v>5.388069024661112</v>
      </c>
      <c r="AW27">
        <f t="shared" si="30"/>
        <v>4.811882535984588</v>
      </c>
      <c r="AX27">
        <f t="shared" si="30"/>
        <v>4.2445109405668502</v>
      </c>
      <c r="AY27">
        <f t="shared" si="30"/>
        <v>3.6992807691625207</v>
      </c>
      <c r="AZ27">
        <f t="shared" si="30"/>
        <v>3.1874710944172375</v>
      </c>
      <c r="BA27">
        <f t="shared" si="30"/>
        <v>2.7175003555483577</v>
      </c>
      <c r="BB27">
        <f t="shared" si="30"/>
        <v>2.2945971091865434</v>
      </c>
      <c r="BC27">
        <f t="shared" si="30"/>
        <v>1.9209241733003588</v>
      </c>
      <c r="BD27">
        <f t="shared" si="30"/>
        <v>1.596033516334046</v>
      </c>
      <c r="BE27">
        <f t="shared" si="31"/>
        <v>10.156840865414422</v>
      </c>
      <c r="BF27">
        <f t="shared" si="32"/>
        <v>8.2637870083975482</v>
      </c>
      <c r="BG27">
        <f t="shared" si="33"/>
        <v>7.8958744888056396</v>
      </c>
      <c r="BH27">
        <f t="shared" si="34"/>
        <v>7.4796235692563302</v>
      </c>
      <c r="BI27">
        <f t="shared" si="35"/>
        <v>7.0172111122381269</v>
      </c>
      <c r="BJ27">
        <f t="shared" si="36"/>
        <v>6.5138307524277339</v>
      </c>
      <c r="BK27">
        <f t="shared" si="37"/>
        <v>5.9778074621483608</v>
      </c>
      <c r="BL27">
        <f t="shared" si="38"/>
        <v>5.4202652625842713</v>
      </c>
      <c r="BM27">
        <f t="shared" si="39"/>
        <v>4.8543202248941402</v>
      </c>
      <c r="BN27">
        <f t="shared" si="40"/>
        <v>4.2938978835067028</v>
      </c>
      <c r="BO27">
        <f t="shared" si="41"/>
        <v>3.7523897630624155</v>
      </c>
      <c r="BP27">
        <f t="shared" si="42"/>
        <v>3.2414165638082761</v>
      </c>
      <c r="BQ27">
        <f t="shared" si="43"/>
        <v>2.7699303104441215</v>
      </c>
      <c r="BR27">
        <f t="shared" si="44"/>
        <v>2.3437814647973902</v>
      </c>
      <c r="BS27">
        <f t="shared" si="45"/>
        <v>1.9657479398095519</v>
      </c>
      <c r="BT27">
        <f t="shared" si="46"/>
        <v>1.6359213693918624</v>
      </c>
    </row>
    <row r="28" spans="1:107">
      <c r="B28">
        <f t="shared" ref="B28:R28" si="61">B12/B12</f>
        <v>1</v>
      </c>
      <c r="C28">
        <f t="shared" si="61"/>
        <v>1</v>
      </c>
      <c r="D28">
        <f t="shared" si="61"/>
        <v>1</v>
      </c>
      <c r="E28">
        <f t="shared" si="61"/>
        <v>1</v>
      </c>
      <c r="F28">
        <f t="shared" si="61"/>
        <v>1</v>
      </c>
      <c r="G28">
        <f t="shared" si="61"/>
        <v>1</v>
      </c>
      <c r="H28">
        <f t="shared" si="61"/>
        <v>1</v>
      </c>
      <c r="I28">
        <f t="shared" si="61"/>
        <v>1</v>
      </c>
      <c r="J28">
        <f t="shared" si="61"/>
        <v>1</v>
      </c>
      <c r="K28">
        <f t="shared" si="61"/>
        <v>1</v>
      </c>
      <c r="L28">
        <f t="shared" si="61"/>
        <v>1</v>
      </c>
      <c r="M28">
        <f t="shared" si="61"/>
        <v>1</v>
      </c>
      <c r="N28">
        <f t="shared" si="61"/>
        <v>1</v>
      </c>
      <c r="O28">
        <f t="shared" si="61"/>
        <v>1</v>
      </c>
      <c r="P28">
        <f t="shared" si="61"/>
        <v>1</v>
      </c>
      <c r="Q28">
        <f t="shared" si="61"/>
        <v>1</v>
      </c>
      <c r="R28">
        <f t="shared" si="61"/>
        <v>1</v>
      </c>
      <c r="W28">
        <f t="shared" si="48"/>
        <v>10.156840865414422</v>
      </c>
      <c r="X28">
        <f t="shared" si="58"/>
        <v>10.156840865414422</v>
      </c>
      <c r="Y28">
        <f t="shared" si="53"/>
        <v>10.341181823139912</v>
      </c>
      <c r="AA28">
        <f t="shared" si="49"/>
        <v>0.18434095772549064</v>
      </c>
      <c r="AB28">
        <f t="shared" si="54"/>
        <v>0.18434095772549064</v>
      </c>
      <c r="AC28">
        <v>1</v>
      </c>
      <c r="AM28">
        <f t="shared" si="29"/>
        <v>0.16777216000000009</v>
      </c>
      <c r="AN28">
        <f t="shared" si="50"/>
        <v>0.16777216000000009</v>
      </c>
      <c r="AO28">
        <f t="shared" si="51"/>
        <v>9.7846642044420946</v>
      </c>
      <c r="AP28">
        <f t="shared" si="30"/>
        <v>7.8846127655695559</v>
      </c>
      <c r="AQ28">
        <f t="shared" si="30"/>
        <v>7.5195630243231557</v>
      </c>
      <c r="AR28">
        <f t="shared" si="30"/>
        <v>7.1081856058472246</v>
      </c>
      <c r="AS28">
        <f t="shared" si="30"/>
        <v>6.6532090415134082</v>
      </c>
      <c r="AT28">
        <f t="shared" si="30"/>
        <v>6.1603258948445507</v>
      </c>
      <c r="AU28">
        <f t="shared" si="30"/>
        <v>5.6382131411940755</v>
      </c>
      <c r="AV28">
        <f t="shared" si="30"/>
        <v>5.0981064851499927</v>
      </c>
      <c r="AW28">
        <f t="shared" si="30"/>
        <v>4.5529278578657326</v>
      </c>
      <c r="AX28">
        <f t="shared" si="30"/>
        <v>4.0160897444618318</v>
      </c>
      <c r="AY28">
        <f t="shared" si="30"/>
        <v>3.5002014995240853</v>
      </c>
      <c r="AZ28">
        <f t="shared" si="30"/>
        <v>3.0159352048573145</v>
      </c>
      <c r="BA28">
        <f t="shared" si="30"/>
        <v>2.5712562557399421</v>
      </c>
      <c r="BB28">
        <f t="shared" si="30"/>
        <v>2.1711118305293251</v>
      </c>
      <c r="BC28">
        <f t="shared" si="30"/>
        <v>1.8175483536979915</v>
      </c>
      <c r="BD28">
        <f t="shared" si="30"/>
        <v>1.5101419048081175</v>
      </c>
      <c r="BE28">
        <f t="shared" si="31"/>
        <v>9.3982227278593875</v>
      </c>
      <c r="BF28">
        <f t="shared" si="32"/>
        <v>7.7545119300678378</v>
      </c>
      <c r="BG28">
        <f t="shared" si="33"/>
        <v>7.429657726701449</v>
      </c>
      <c r="BH28">
        <f t="shared" si="34"/>
        <v>7.0599604080870808</v>
      </c>
      <c r="BI28">
        <f t="shared" si="35"/>
        <v>6.6465478701188117</v>
      </c>
      <c r="BJ28">
        <f t="shared" si="36"/>
        <v>6.1932243972721324</v>
      </c>
      <c r="BK28">
        <f t="shared" si="37"/>
        <v>5.7066974170046514</v>
      </c>
      <c r="BL28">
        <f t="shared" si="38"/>
        <v>5.1964221149916181</v>
      </c>
      <c r="BM28">
        <f t="shared" si="39"/>
        <v>4.6740033859337933</v>
      </c>
      <c r="BN28">
        <f t="shared" si="40"/>
        <v>4.1522045894694424</v>
      </c>
      <c r="BO28">
        <f t="shared" si="41"/>
        <v>3.643728975271924</v>
      </c>
      <c r="BP28">
        <f t="shared" si="42"/>
        <v>3.1600131574240744</v>
      </c>
      <c r="BQ28">
        <f t="shared" si="43"/>
        <v>2.7102680197336131</v>
      </c>
      <c r="BR28">
        <f t="shared" si="44"/>
        <v>2.3009228613644601</v>
      </c>
      <c r="BS28">
        <f t="shared" si="45"/>
        <v>1.9355106930001926</v>
      </c>
      <c r="BT28">
        <f t="shared" si="46"/>
        <v>1.6149255049722429</v>
      </c>
    </row>
    <row r="29" spans="1:107">
      <c r="B29">
        <f t="shared" ref="B29:R29" si="62">B13/B13</f>
        <v>1</v>
      </c>
      <c r="C29">
        <f t="shared" si="62"/>
        <v>1</v>
      </c>
      <c r="D29">
        <f t="shared" si="62"/>
        <v>1</v>
      </c>
      <c r="E29">
        <f t="shared" si="62"/>
        <v>1</v>
      </c>
      <c r="F29">
        <f t="shared" si="62"/>
        <v>1</v>
      </c>
      <c r="G29">
        <f t="shared" si="62"/>
        <v>1</v>
      </c>
      <c r="H29">
        <f t="shared" si="62"/>
        <v>1</v>
      </c>
      <c r="I29">
        <f t="shared" si="62"/>
        <v>1</v>
      </c>
      <c r="J29">
        <f t="shared" si="62"/>
        <v>1</v>
      </c>
      <c r="K29">
        <f t="shared" si="62"/>
        <v>1</v>
      </c>
      <c r="L29">
        <f t="shared" si="62"/>
        <v>1</v>
      </c>
      <c r="M29">
        <f t="shared" si="62"/>
        <v>1</v>
      </c>
      <c r="N29">
        <f t="shared" si="62"/>
        <v>1</v>
      </c>
      <c r="O29">
        <f t="shared" si="62"/>
        <v>1</v>
      </c>
      <c r="P29">
        <f t="shared" si="62"/>
        <v>1</v>
      </c>
      <c r="Q29">
        <f t="shared" si="62"/>
        <v>1</v>
      </c>
      <c r="R29">
        <f t="shared" si="62"/>
        <v>1</v>
      </c>
      <c r="W29">
        <f t="shared" si="48"/>
        <v>9.3982227278593875</v>
      </c>
      <c r="X29">
        <f t="shared" si="58"/>
        <v>9.3982227278593875</v>
      </c>
      <c r="Y29">
        <f t="shared" si="53"/>
        <v>9.7846642044420946</v>
      </c>
      <c r="AA29">
        <f t="shared" si="49"/>
        <v>0.38644147658270711</v>
      </c>
      <c r="AB29">
        <f t="shared" si="54"/>
        <v>0.38644147658270711</v>
      </c>
      <c r="AC29">
        <v>1</v>
      </c>
      <c r="AM29">
        <f t="shared" si="29"/>
        <v>0.13421772800000006</v>
      </c>
      <c r="AN29">
        <f t="shared" si="50"/>
        <v>0.13421772800000006</v>
      </c>
      <c r="AO29">
        <f t="shared" si="51"/>
        <v>9.1679406307438072</v>
      </c>
      <c r="AP29">
        <f t="shared" si="30"/>
        <v>7.3876486939970594</v>
      </c>
      <c r="AQ29">
        <f t="shared" si="30"/>
        <v>7.0456078957552544</v>
      </c>
      <c r="AR29">
        <f t="shared" si="30"/>
        <v>6.6601594357351575</v>
      </c>
      <c r="AS29">
        <f t="shared" si="30"/>
        <v>6.233859867038813</v>
      </c>
      <c r="AT29">
        <f t="shared" si="30"/>
        <v>5.7720429531274657</v>
      </c>
      <c r="AU29">
        <f t="shared" si="30"/>
        <v>5.2828387629776765</v>
      </c>
      <c r="AV29">
        <f t="shared" si="30"/>
        <v>4.7767748190935588</v>
      </c>
      <c r="AW29">
        <f t="shared" si="30"/>
        <v>4.26595858834101</v>
      </c>
      <c r="AX29">
        <f t="shared" si="30"/>
        <v>3.7629571721275541</v>
      </c>
      <c r="AY29">
        <f t="shared" si="30"/>
        <v>3.2795851623307657</v>
      </c>
      <c r="AZ29">
        <f t="shared" si="30"/>
        <v>2.8258419835960606</v>
      </c>
      <c r="BA29">
        <f t="shared" si="30"/>
        <v>2.4091909754399694</v>
      </c>
      <c r="BB29">
        <f t="shared" si="30"/>
        <v>2.0342674974949015</v>
      </c>
      <c r="BC29">
        <f t="shared" si="30"/>
        <v>1.7029889888959595</v>
      </c>
      <c r="BD29">
        <f t="shared" si="30"/>
        <v>1.4149582487453995</v>
      </c>
      <c r="BE29">
        <f t="shared" si="31"/>
        <v>8.595702542208933</v>
      </c>
      <c r="BF29">
        <f t="shared" si="32"/>
        <v>7.1998755984390792</v>
      </c>
      <c r="BG29">
        <f t="shared" si="33"/>
        <v>6.9189878630996118</v>
      </c>
      <c r="BH29">
        <f t="shared" si="34"/>
        <v>6.5972651403638611</v>
      </c>
      <c r="BI29">
        <f t="shared" si="35"/>
        <v>6.2348745604152827</v>
      </c>
      <c r="BJ29">
        <f t="shared" si="36"/>
        <v>5.8342755161709485</v>
      </c>
      <c r="BK29">
        <f t="shared" si="37"/>
        <v>5.4005359295109301</v>
      </c>
      <c r="BL29">
        <f t="shared" si="38"/>
        <v>4.941341114607301</v>
      </c>
      <c r="BM29">
        <f t="shared" si="39"/>
        <v>4.4666095398880525</v>
      </c>
      <c r="BN29">
        <f t="shared" si="40"/>
        <v>3.9877174396123043</v>
      </c>
      <c r="BO29">
        <f t="shared" si="41"/>
        <v>3.5164435805596921</v>
      </c>
      <c r="BP29">
        <f t="shared" si="42"/>
        <v>3.0638335688891698</v>
      </c>
      <c r="BQ29">
        <f t="shared" si="43"/>
        <v>2.6392096905713478</v>
      </c>
      <c r="BR29">
        <f t="shared" si="44"/>
        <v>2.2495045524364046</v>
      </c>
      <c r="BS29">
        <f t="shared" si="45"/>
        <v>1.898997581751954</v>
      </c>
      <c r="BT29">
        <f t="shared" si="46"/>
        <v>1.5894265830293828</v>
      </c>
    </row>
    <row r="30" spans="1:107">
      <c r="B30">
        <f t="shared" ref="B30:R30" si="63">B14/B14</f>
        <v>1</v>
      </c>
      <c r="C30">
        <f t="shared" si="63"/>
        <v>1</v>
      </c>
      <c r="D30">
        <f t="shared" si="63"/>
        <v>1</v>
      </c>
      <c r="E30">
        <f t="shared" si="63"/>
        <v>1</v>
      </c>
      <c r="F30">
        <f t="shared" si="63"/>
        <v>1</v>
      </c>
      <c r="G30">
        <f t="shared" si="63"/>
        <v>1</v>
      </c>
      <c r="H30">
        <f t="shared" si="63"/>
        <v>1</v>
      </c>
      <c r="I30">
        <f t="shared" si="63"/>
        <v>1</v>
      </c>
      <c r="J30">
        <f t="shared" si="63"/>
        <v>1</v>
      </c>
      <c r="K30">
        <f t="shared" si="63"/>
        <v>1</v>
      </c>
      <c r="L30">
        <f t="shared" si="63"/>
        <v>1</v>
      </c>
      <c r="M30">
        <f t="shared" si="63"/>
        <v>1</v>
      </c>
      <c r="N30">
        <f t="shared" si="63"/>
        <v>1</v>
      </c>
      <c r="O30">
        <f t="shared" si="63"/>
        <v>1</v>
      </c>
      <c r="P30">
        <f t="shared" si="63"/>
        <v>1</v>
      </c>
      <c r="Q30">
        <f t="shared" si="63"/>
        <v>1</v>
      </c>
      <c r="R30">
        <f t="shared" si="63"/>
        <v>1</v>
      </c>
      <c r="W30">
        <f t="shared" si="48"/>
        <v>8.595702542208933</v>
      </c>
      <c r="X30">
        <f t="shared" si="58"/>
        <v>8.595702542208933</v>
      </c>
      <c r="Y30">
        <f t="shared" si="53"/>
        <v>9.1679406307438072</v>
      </c>
      <c r="AA30">
        <f t="shared" si="49"/>
        <v>0.57223808853487412</v>
      </c>
      <c r="AB30">
        <f t="shared" si="54"/>
        <v>0.57223808853487412</v>
      </c>
      <c r="AC30">
        <v>1</v>
      </c>
      <c r="AM30">
        <f t="shared" si="29"/>
        <v>0.10737418240000006</v>
      </c>
      <c r="AN30">
        <f t="shared" si="50"/>
        <v>0.10737418240000006</v>
      </c>
      <c r="AO30">
        <f t="shared" si="51"/>
        <v>8.4983787524153946</v>
      </c>
      <c r="AP30">
        <f t="shared" si="30"/>
        <v>6.8481068126507152</v>
      </c>
      <c r="AQ30">
        <f t="shared" si="30"/>
        <v>6.531046267724224</v>
      </c>
      <c r="AR30">
        <f t="shared" si="30"/>
        <v>6.1737482512207862</v>
      </c>
      <c r="AS30">
        <f t="shared" si="30"/>
        <v>5.7785826035917038</v>
      </c>
      <c r="AT30">
        <f t="shared" si="30"/>
        <v>5.3504935477432003</v>
      </c>
      <c r="AU30">
        <f t="shared" si="30"/>
        <v>4.8970173896166997</v>
      </c>
      <c r="AV30">
        <f t="shared" si="30"/>
        <v>4.4279127955439312</v>
      </c>
      <c r="AW30">
        <f t="shared" si="30"/>
        <v>3.9544029881986593</v>
      </c>
      <c r="AX30">
        <f t="shared" si="30"/>
        <v>3.4881372563233355</v>
      </c>
      <c r="AY30">
        <f t="shared" si="30"/>
        <v>3.0400673371318891</v>
      </c>
      <c r="AZ30">
        <f t="shared" si="30"/>
        <v>2.6194623676492723</v>
      </c>
      <c r="BA30">
        <f t="shared" si="30"/>
        <v>2.2332406175855501</v>
      </c>
      <c r="BB30">
        <f t="shared" si="30"/>
        <v>1.8856989125198245</v>
      </c>
      <c r="BC30">
        <f t="shared" si="30"/>
        <v>1.5786146553238112</v>
      </c>
      <c r="BD30">
        <f t="shared" si="30"/>
        <v>1.3116196538586453</v>
      </c>
      <c r="BE30">
        <f t="shared" si="31"/>
        <v>7.7666984258113727</v>
      </c>
      <c r="BF30">
        <f t="shared" si="32"/>
        <v>6.6089955589202303</v>
      </c>
      <c r="BG30">
        <f t="shared" si="33"/>
        <v>6.3715596353153465</v>
      </c>
      <c r="BH30">
        <f t="shared" si="34"/>
        <v>6.0977247363948672</v>
      </c>
      <c r="BI30">
        <f t="shared" si="35"/>
        <v>5.7868433072755838</v>
      </c>
      <c r="BJ30">
        <f t="shared" si="36"/>
        <v>5.440148203519021</v>
      </c>
      <c r="BK30">
        <f t="shared" si="37"/>
        <v>5.0611272213609233</v>
      </c>
      <c r="BL30">
        <f t="shared" si="38"/>
        <v>4.6556702712894733</v>
      </c>
      <c r="BM30">
        <f t="shared" si="39"/>
        <v>4.2318889855063224</v>
      </c>
      <c r="BN30">
        <f t="shared" si="40"/>
        <v>3.7995702552373491</v>
      </c>
      <c r="BO30">
        <f t="shared" si="41"/>
        <v>3.3693191902861708</v>
      </c>
      <c r="BP30">
        <f t="shared" si="42"/>
        <v>2.9515405416538938</v>
      </c>
      <c r="BQ30">
        <f t="shared" si="43"/>
        <v>2.5554602539098847</v>
      </c>
      <c r="BR30">
        <f t="shared" si="44"/>
        <v>2.1883755105096943</v>
      </c>
      <c r="BS30">
        <f t="shared" si="45"/>
        <v>1.8552488517891519</v>
      </c>
      <c r="BT30">
        <f t="shared" si="46"/>
        <v>1.5586633717169749</v>
      </c>
    </row>
    <row r="31" spans="1:107">
      <c r="B31">
        <f t="shared" ref="B31:R31" si="64">B15/B15</f>
        <v>1</v>
      </c>
      <c r="C31">
        <f t="shared" si="64"/>
        <v>1</v>
      </c>
      <c r="D31">
        <f t="shared" si="64"/>
        <v>1</v>
      </c>
      <c r="E31">
        <f t="shared" si="64"/>
        <v>1</v>
      </c>
      <c r="F31">
        <f t="shared" si="64"/>
        <v>1</v>
      </c>
      <c r="G31">
        <f t="shared" si="64"/>
        <v>1</v>
      </c>
      <c r="H31">
        <f t="shared" si="64"/>
        <v>1</v>
      </c>
      <c r="I31">
        <f t="shared" si="64"/>
        <v>1</v>
      </c>
      <c r="J31">
        <f t="shared" si="64"/>
        <v>1</v>
      </c>
      <c r="K31">
        <f t="shared" si="64"/>
        <v>1</v>
      </c>
      <c r="L31">
        <f t="shared" si="64"/>
        <v>1</v>
      </c>
      <c r="M31">
        <f t="shared" si="64"/>
        <v>1</v>
      </c>
      <c r="N31">
        <f t="shared" si="64"/>
        <v>1</v>
      </c>
      <c r="O31">
        <f t="shared" si="64"/>
        <v>1</v>
      </c>
      <c r="P31">
        <f t="shared" si="64"/>
        <v>1</v>
      </c>
      <c r="Q31">
        <f t="shared" si="64"/>
        <v>1</v>
      </c>
      <c r="R31">
        <f t="shared" si="64"/>
        <v>1</v>
      </c>
      <c r="W31">
        <f t="shared" si="48"/>
        <v>7.7666984258113727</v>
      </c>
      <c r="X31">
        <f t="shared" si="58"/>
        <v>7.7666984258113727</v>
      </c>
      <c r="Y31">
        <f t="shared" si="53"/>
        <v>8.4983787524153946</v>
      </c>
      <c r="AA31">
        <f t="shared" si="49"/>
        <v>0.73168032660402194</v>
      </c>
      <c r="AB31">
        <f t="shared" si="54"/>
        <v>0.73168032660402194</v>
      </c>
      <c r="AC31">
        <v>1</v>
      </c>
      <c r="AM31">
        <f t="shared" si="29"/>
        <v>8.589934592000005E-2</v>
      </c>
      <c r="AN31">
        <f t="shared" si="50"/>
        <v>8.589934592000005E-2</v>
      </c>
      <c r="AO31">
        <f t="shared" si="51"/>
        <v>7.7874528019387537</v>
      </c>
      <c r="AP31">
        <f t="shared" si="30"/>
        <v>6.2752332109222015</v>
      </c>
      <c r="AQ31">
        <f t="shared" si="30"/>
        <v>5.984696144864718</v>
      </c>
      <c r="AR31">
        <f t="shared" si="30"/>
        <v>5.6572876448662868</v>
      </c>
      <c r="AS31">
        <f t="shared" si="30"/>
        <v>5.2951793040272301</v>
      </c>
      <c r="AT31">
        <f t="shared" si="30"/>
        <v>4.9029017397330712</v>
      </c>
      <c r="AU31">
        <f t="shared" si="30"/>
        <v>4.4873608135051191</v>
      </c>
      <c r="AV31">
        <f t="shared" si="30"/>
        <v>4.0574988372457019</v>
      </c>
      <c r="AW31">
        <f t="shared" si="30"/>
        <v>3.6236001627593035</v>
      </c>
      <c r="AX31">
        <f t="shared" si="30"/>
        <v>3.1963395656591196</v>
      </c>
      <c r="AY31">
        <f t="shared" si="30"/>
        <v>2.7857526232166951</v>
      </c>
      <c r="AZ31">
        <f t="shared" si="30"/>
        <v>2.4003330692604981</v>
      </c>
      <c r="BA31">
        <f t="shared" si="30"/>
        <v>2.0464204304705893</v>
      </c>
      <c r="BB31">
        <f t="shared" si="30"/>
        <v>1.7279520844774869</v>
      </c>
      <c r="BC31">
        <f t="shared" si="30"/>
        <v>1.4465567467546663</v>
      </c>
      <c r="BD31">
        <f t="shared" si="30"/>
        <v>1.2018970260199793</v>
      </c>
      <c r="BE31">
        <f t="shared" si="31"/>
        <v>6.9311173873333018</v>
      </c>
      <c r="BF31">
        <f t="shared" si="32"/>
        <v>5.9940910529622142</v>
      </c>
      <c r="BG31">
        <f t="shared" si="33"/>
        <v>5.7981270603627522</v>
      </c>
      <c r="BH31">
        <f t="shared" si="34"/>
        <v>5.570483258652696</v>
      </c>
      <c r="BI31">
        <f t="shared" si="35"/>
        <v>5.3098897356288717</v>
      </c>
      <c r="BJ31">
        <f t="shared" si="36"/>
        <v>5.0165404242143632</v>
      </c>
      <c r="BK31">
        <f t="shared" si="37"/>
        <v>4.6924897592673442</v>
      </c>
      <c r="BL31">
        <f t="shared" si="38"/>
        <v>4.3419005942915678</v>
      </c>
      <c r="BM31">
        <f t="shared" si="39"/>
        <v>3.971040983042557</v>
      </c>
      <c r="BN31">
        <f t="shared" si="40"/>
        <v>3.587962649990426</v>
      </c>
      <c r="BO31">
        <f t="shared" si="41"/>
        <v>3.2018657209159636</v>
      </c>
      <c r="BP31">
        <f t="shared" si="42"/>
        <v>2.8222424962594439</v>
      </c>
      <c r="BQ31">
        <f t="shared" si="43"/>
        <v>2.4579627910242459</v>
      </c>
      <c r="BR31">
        <f t="shared" si="44"/>
        <v>2.1164827021054857</v>
      </c>
      <c r="BS31">
        <f t="shared" si="45"/>
        <v>1.8033182414373128</v>
      </c>
      <c r="BT31">
        <f t="shared" si="46"/>
        <v>1.5218444161741047</v>
      </c>
    </row>
    <row r="32" spans="1:107">
      <c r="B32">
        <f t="shared" ref="B32:R32" si="65">B16/B16</f>
        <v>1</v>
      </c>
      <c r="C32">
        <f t="shared" si="65"/>
        <v>1</v>
      </c>
      <c r="D32">
        <f t="shared" si="65"/>
        <v>1</v>
      </c>
      <c r="E32">
        <f t="shared" si="65"/>
        <v>1</v>
      </c>
      <c r="F32">
        <f t="shared" si="65"/>
        <v>1</v>
      </c>
      <c r="G32">
        <f t="shared" si="65"/>
        <v>1</v>
      </c>
      <c r="H32">
        <f t="shared" si="65"/>
        <v>1</v>
      </c>
      <c r="I32">
        <f t="shared" si="65"/>
        <v>1</v>
      </c>
      <c r="J32">
        <f t="shared" si="65"/>
        <v>1</v>
      </c>
      <c r="K32">
        <f t="shared" si="65"/>
        <v>1</v>
      </c>
      <c r="L32">
        <f t="shared" si="65"/>
        <v>1</v>
      </c>
      <c r="M32">
        <f t="shared" si="65"/>
        <v>1</v>
      </c>
      <c r="N32">
        <f t="shared" si="65"/>
        <v>1</v>
      </c>
      <c r="O32">
        <f t="shared" si="65"/>
        <v>1</v>
      </c>
      <c r="P32">
        <f t="shared" si="65"/>
        <v>1</v>
      </c>
      <c r="Q32">
        <f t="shared" si="65"/>
        <v>1</v>
      </c>
      <c r="R32">
        <f t="shared" si="65"/>
        <v>1</v>
      </c>
      <c r="W32">
        <f t="shared" si="48"/>
        <v>6.9311173873333018</v>
      </c>
      <c r="X32">
        <f t="shared" si="58"/>
        <v>6.9311173873333018</v>
      </c>
      <c r="Y32">
        <f t="shared" si="53"/>
        <v>7.7874528019387537</v>
      </c>
      <c r="AA32">
        <f t="shared" si="49"/>
        <v>0.85633541460545182</v>
      </c>
      <c r="AB32">
        <f t="shared" si="54"/>
        <v>0.85633541460545182</v>
      </c>
      <c r="AC32">
        <v>1</v>
      </c>
      <c r="AM32">
        <f t="shared" si="29"/>
        <v>6.871947673600004E-2</v>
      </c>
      <c r="AN32">
        <f t="shared" si="50"/>
        <v>6.871947673600004E-2</v>
      </c>
      <c r="AO32">
        <f t="shared" si="51"/>
        <v>7.0502256606118392</v>
      </c>
      <c r="AP32">
        <f t="shared" si="30"/>
        <v>5.6811657592265536</v>
      </c>
      <c r="AQ32">
        <f t="shared" si="30"/>
        <v>5.4181334262450438</v>
      </c>
      <c r="AR32">
        <f t="shared" si="30"/>
        <v>5.1217202258187511</v>
      </c>
      <c r="AS32">
        <f t="shared" si="30"/>
        <v>4.7938921694009293</v>
      </c>
      <c r="AT32">
        <f t="shared" si="30"/>
        <v>4.438750967237822</v>
      </c>
      <c r="AU32">
        <f t="shared" si="30"/>
        <v>4.0625487127089261</v>
      </c>
      <c r="AV32">
        <f t="shared" si="30"/>
        <v>3.6733811616977716</v>
      </c>
      <c r="AW32">
        <f t="shared" si="30"/>
        <v>3.2805590609708326</v>
      </c>
      <c r="AX32">
        <f t="shared" si="30"/>
        <v>2.8937466202335846</v>
      </c>
      <c r="AY32">
        <f t="shared" si="30"/>
        <v>2.5220293628527024</v>
      </c>
      <c r="AZ32">
        <f t="shared" si="30"/>
        <v>2.1730969328895888</v>
      </c>
      <c r="BA32">
        <f t="shared" si="30"/>
        <v>1.8526887030008286</v>
      </c>
      <c r="BB32">
        <f t="shared" si="30"/>
        <v>1.5643693048461196</v>
      </c>
      <c r="BC32">
        <f t="shared" si="30"/>
        <v>1.3096132657088995</v>
      </c>
      <c r="BD32">
        <f t="shared" si="30"/>
        <v>1.0881151346624567</v>
      </c>
      <c r="BE32">
        <f t="shared" si="31"/>
        <v>6.1095030104491679</v>
      </c>
      <c r="BF32">
        <f t="shared" si="32"/>
        <v>5.3696026501237633</v>
      </c>
      <c r="BG32">
        <f t="shared" si="33"/>
        <v>5.211806766486645</v>
      </c>
      <c r="BH32">
        <f t="shared" si="34"/>
        <v>5.0271417353865164</v>
      </c>
      <c r="BI32">
        <f t="shared" si="35"/>
        <v>4.8139323331933657</v>
      </c>
      <c r="BJ32">
        <f t="shared" si="36"/>
        <v>4.5715723928279148</v>
      </c>
      <c r="BK32">
        <f t="shared" si="37"/>
        <v>4.3009080613814863</v>
      </c>
      <c r="BL32">
        <f t="shared" si="38"/>
        <v>4.0045421121017757</v>
      </c>
      <c r="BM32">
        <f t="shared" si="39"/>
        <v>3.6869663612328538</v>
      </c>
      <c r="BN32">
        <f t="shared" si="40"/>
        <v>3.3544410938877864</v>
      </c>
      <c r="BO32">
        <f t="shared" si="41"/>
        <v>3.0145864337169295</v>
      </c>
      <c r="BP32">
        <f t="shared" si="42"/>
        <v>2.6757233343725368</v>
      </c>
      <c r="BQ32">
        <f t="shared" si="43"/>
        <v>2.3460766257082883</v>
      </c>
      <c r="BR32">
        <f t="shared" si="44"/>
        <v>2.0329973231466827</v>
      </c>
      <c r="BS32">
        <f t="shared" si="45"/>
        <v>1.7423550184507584</v>
      </c>
      <c r="BT32">
        <f t="shared" si="46"/>
        <v>1.478196714478542</v>
      </c>
    </row>
    <row r="33" spans="2:72">
      <c r="B33">
        <f t="shared" ref="B33:R33" si="66">B17/B17</f>
        <v>1</v>
      </c>
      <c r="C33">
        <f t="shared" si="66"/>
        <v>1</v>
      </c>
      <c r="D33">
        <f t="shared" si="66"/>
        <v>1</v>
      </c>
      <c r="E33">
        <f t="shared" si="66"/>
        <v>1</v>
      </c>
      <c r="F33">
        <f t="shared" si="66"/>
        <v>1</v>
      </c>
      <c r="G33">
        <f t="shared" si="66"/>
        <v>1</v>
      </c>
      <c r="H33">
        <f t="shared" si="66"/>
        <v>1</v>
      </c>
      <c r="I33">
        <f t="shared" si="66"/>
        <v>1</v>
      </c>
      <c r="J33">
        <f t="shared" si="66"/>
        <v>1</v>
      </c>
      <c r="K33">
        <f t="shared" si="66"/>
        <v>1</v>
      </c>
      <c r="L33">
        <f t="shared" si="66"/>
        <v>1</v>
      </c>
      <c r="M33">
        <f t="shared" si="66"/>
        <v>1</v>
      </c>
      <c r="N33">
        <f t="shared" si="66"/>
        <v>1</v>
      </c>
      <c r="O33">
        <f t="shared" si="66"/>
        <v>1</v>
      </c>
      <c r="P33">
        <f t="shared" si="66"/>
        <v>1</v>
      </c>
      <c r="Q33">
        <f t="shared" si="66"/>
        <v>1</v>
      </c>
      <c r="R33">
        <f t="shared" si="66"/>
        <v>1</v>
      </c>
      <c r="W33">
        <f t="shared" si="48"/>
        <v>6.1095030104491679</v>
      </c>
      <c r="X33">
        <f t="shared" si="58"/>
        <v>6.1095030104491679</v>
      </c>
      <c r="Y33">
        <f t="shared" si="53"/>
        <v>7.0502256606118392</v>
      </c>
      <c r="AA33">
        <f t="shared" si="49"/>
        <v>0.94072265016267131</v>
      </c>
      <c r="AB33">
        <f t="shared" si="54"/>
        <v>0.94072265016267131</v>
      </c>
      <c r="AC33">
        <v>1</v>
      </c>
      <c r="AM33">
        <f t="shared" si="29"/>
        <v>5.4975581388800036E-2</v>
      </c>
      <c r="AN33">
        <f t="shared" si="50"/>
        <v>5.4975581388800036E-2</v>
      </c>
      <c r="AO33">
        <f t="shared" si="51"/>
        <v>6.3042121071040444</v>
      </c>
      <c r="AP33">
        <f t="shared" si="30"/>
        <v>5.0800180995444659</v>
      </c>
      <c r="AQ33">
        <f t="shared" si="30"/>
        <v>4.8448183062377144</v>
      </c>
      <c r="AR33">
        <f t="shared" si="30"/>
        <v>4.5797698132124962</v>
      </c>
      <c r="AS33">
        <f t="shared" si="30"/>
        <v>4.2866306001141359</v>
      </c>
      <c r="AT33">
        <f t="shared" si="30"/>
        <v>3.9690683582533772</v>
      </c>
      <c r="AU33">
        <f t="shared" si="30"/>
        <v>3.6326736211358313</v>
      </c>
      <c r="AV33">
        <f t="shared" si="30"/>
        <v>3.2846854992118528</v>
      </c>
      <c r="AW33">
        <f t="shared" si="30"/>
        <v>2.9334295306013529</v>
      </c>
      <c r="AX33">
        <f t="shared" si="30"/>
        <v>2.5875473149869093</v>
      </c>
      <c r="AY33">
        <f t="shared" si="30"/>
        <v>2.255162998908621</v>
      </c>
      <c r="AZ33">
        <f t="shared" si="30"/>
        <v>1.9431525533672513</v>
      </c>
      <c r="BA33">
        <f t="shared" si="30"/>
        <v>1.6566480442470135</v>
      </c>
      <c r="BB33">
        <f t="shared" si="30"/>
        <v>1.3988369147799706</v>
      </c>
      <c r="BC33">
        <f t="shared" si="30"/>
        <v>1.1710376664155773</v>
      </c>
      <c r="BD33">
        <f t="shared" si="30"/>
        <v>0.972977169253743</v>
      </c>
      <c r="BE33">
        <f t="shared" si="31"/>
        <v>5.321055829841824</v>
      </c>
      <c r="BF33">
        <f t="shared" si="32"/>
        <v>4.7508937382104177</v>
      </c>
      <c r="BG33">
        <f t="shared" si="33"/>
        <v>4.626947012646891</v>
      </c>
      <c r="BH33">
        <f t="shared" si="34"/>
        <v>4.4808210601307179</v>
      </c>
      <c r="BI33">
        <f t="shared" si="35"/>
        <v>4.3106500377980108</v>
      </c>
      <c r="BJ33">
        <f t="shared" si="36"/>
        <v>4.115288825736596</v>
      </c>
      <c r="BK33">
        <f t="shared" si="37"/>
        <v>3.8946538051311279</v>
      </c>
      <c r="BL33">
        <f t="shared" si="38"/>
        <v>3.6500395776926537</v>
      </c>
      <c r="BM33">
        <f t="shared" si="39"/>
        <v>3.3843366022865391</v>
      </c>
      <c r="BN33">
        <f t="shared" si="40"/>
        <v>3.1020694308776795</v>
      </c>
      <c r="BO33">
        <f t="shared" si="41"/>
        <v>2.8091966718693122</v>
      </c>
      <c r="BP33">
        <f t="shared" si="42"/>
        <v>2.5126644004964795</v>
      </c>
      <c r="BQ33">
        <f t="shared" si="43"/>
        <v>2.2197719419246043</v>
      </c>
      <c r="BR33">
        <f t="shared" si="44"/>
        <v>1.937467255791808</v>
      </c>
      <c r="BS33">
        <f t="shared" si="45"/>
        <v>1.6717123482378644</v>
      </c>
      <c r="BT33">
        <f t="shared" si="46"/>
        <v>1.4270360606510817</v>
      </c>
    </row>
    <row r="34" spans="2:72">
      <c r="B34">
        <f t="shared" ref="B34:R34" si="67">B18/B18</f>
        <v>1</v>
      </c>
      <c r="C34">
        <f t="shared" si="67"/>
        <v>1</v>
      </c>
      <c r="D34">
        <f t="shared" si="67"/>
        <v>1</v>
      </c>
      <c r="E34">
        <f t="shared" si="67"/>
        <v>1</v>
      </c>
      <c r="F34">
        <f t="shared" si="67"/>
        <v>1</v>
      </c>
      <c r="G34">
        <f t="shared" si="67"/>
        <v>1</v>
      </c>
      <c r="H34">
        <f t="shared" si="67"/>
        <v>1</v>
      </c>
      <c r="I34">
        <f t="shared" si="67"/>
        <v>1</v>
      </c>
      <c r="J34">
        <f t="shared" si="67"/>
        <v>1</v>
      </c>
      <c r="K34">
        <f t="shared" si="67"/>
        <v>1</v>
      </c>
      <c r="L34">
        <f t="shared" si="67"/>
        <v>1</v>
      </c>
      <c r="M34">
        <f t="shared" si="67"/>
        <v>1</v>
      </c>
      <c r="N34">
        <f t="shared" si="67"/>
        <v>1</v>
      </c>
      <c r="O34">
        <f t="shared" si="67"/>
        <v>1</v>
      </c>
      <c r="P34">
        <f t="shared" si="67"/>
        <v>1</v>
      </c>
      <c r="Q34">
        <f t="shared" si="67"/>
        <v>1</v>
      </c>
      <c r="R34">
        <f t="shared" si="67"/>
        <v>1</v>
      </c>
      <c r="W34">
        <f t="shared" si="48"/>
        <v>5.321055829841824</v>
      </c>
      <c r="X34">
        <f t="shared" si="58"/>
        <v>5.321055829841824</v>
      </c>
      <c r="Y34">
        <f t="shared" si="53"/>
        <v>6.3042121071040444</v>
      </c>
      <c r="AA34">
        <f t="shared" si="49"/>
        <v>0.98315627726222043</v>
      </c>
      <c r="AB34">
        <f t="shared" si="54"/>
        <v>0.98315627726222043</v>
      </c>
      <c r="AC34">
        <v>1</v>
      </c>
      <c r="AM34">
        <f t="shared" si="29"/>
        <v>4.3980465111040035E-2</v>
      </c>
      <c r="AN34">
        <f t="shared" si="50"/>
        <v>4.3980465111040035E-2</v>
      </c>
      <c r="AO34">
        <f t="shared" si="51"/>
        <v>5.5677754101133567</v>
      </c>
      <c r="AP34">
        <f t="shared" si="30"/>
        <v>4.4865875984251149</v>
      </c>
      <c r="AQ34">
        <f t="shared" si="30"/>
        <v>4.278863048015177</v>
      </c>
      <c r="AR34">
        <f t="shared" si="30"/>
        <v>4.0447766218477499</v>
      </c>
      <c r="AS34">
        <f t="shared" si="30"/>
        <v>3.7858809383427761</v>
      </c>
      <c r="AT34">
        <f t="shared" si="30"/>
        <v>3.5054152415397826</v>
      </c>
      <c r="AU34">
        <f t="shared" si="30"/>
        <v>3.2083169977633683</v>
      </c>
      <c r="AV34">
        <f t="shared" si="30"/>
        <v>2.9009796691102729</v>
      </c>
      <c r="AW34">
        <f t="shared" si="30"/>
        <v>2.5907562325477169</v>
      </c>
      <c r="AX34">
        <f t="shared" si="30"/>
        <v>2.2852788053647863</v>
      </c>
      <c r="AY34">
        <f t="shared" si="30"/>
        <v>1.991722498830842</v>
      </c>
      <c r="AZ34">
        <f t="shared" si="30"/>
        <v>1.7161600563130619</v>
      </c>
      <c r="BA34">
        <f t="shared" si="30"/>
        <v>1.4631240331486954</v>
      </c>
      <c r="BB34">
        <f t="shared" si="30"/>
        <v>1.2354295262518544</v>
      </c>
      <c r="BC34">
        <f t="shared" si="30"/>
        <v>1.0342410142003131</v>
      </c>
      <c r="BD34">
        <f t="shared" si="30"/>
        <v>0.85931727320342921</v>
      </c>
      <c r="BE34">
        <f t="shared" si="31"/>
        <v>4.5819200275316794</v>
      </c>
      <c r="BF34">
        <f t="shared" si="32"/>
        <v>4.1527687057828588</v>
      </c>
      <c r="BG34">
        <f t="shared" si="33"/>
        <v>4.0577544606809273</v>
      </c>
      <c r="BH34">
        <f t="shared" si="34"/>
        <v>3.9449307508188474</v>
      </c>
      <c r="BI34">
        <f t="shared" si="35"/>
        <v>3.8124275927416442</v>
      </c>
      <c r="BJ34">
        <f t="shared" si="36"/>
        <v>3.6588114391513926</v>
      </c>
      <c r="BK34">
        <f t="shared" si="37"/>
        <v>3.4833651072820584</v>
      </c>
      <c r="BL34">
        <f t="shared" si="38"/>
        <v>3.2863805721085217</v>
      </c>
      <c r="BM34">
        <f t="shared" si="39"/>
        <v>3.0694112984131214</v>
      </c>
      <c r="BN34">
        <f t="shared" si="40"/>
        <v>2.8354159761044069</v>
      </c>
      <c r="BO34">
        <f t="shared" si="41"/>
        <v>2.5887277196903731</v>
      </c>
      <c r="BP34">
        <f t="shared" si="42"/>
        <v>2.3348098724713719</v>
      </c>
      <c r="BQ34">
        <f t="shared" si="43"/>
        <v>2.0798097044529995</v>
      </c>
      <c r="BR34">
        <f t="shared" si="44"/>
        <v>1.8299793785916618</v>
      </c>
      <c r="BS34">
        <f t="shared" si="45"/>
        <v>1.5910759041777636</v>
      </c>
      <c r="BT34">
        <f t="shared" si="46"/>
        <v>1.3678587637367461</v>
      </c>
    </row>
    <row r="35" spans="2:72">
      <c r="W35">
        <f t="shared" si="48"/>
        <v>4.5819200275316794</v>
      </c>
      <c r="X35">
        <f t="shared" si="58"/>
        <v>4.5819200275316794</v>
      </c>
      <c r="Y35">
        <f>AO34</f>
        <v>5.5677754101133567</v>
      </c>
      <c r="AA35">
        <f t="shared" si="49"/>
        <v>0.98585538258167738</v>
      </c>
      <c r="AB35">
        <f t="shared" si="54"/>
        <v>0.98585538258167738</v>
      </c>
      <c r="AC35">
        <v>1</v>
      </c>
    </row>
    <row r="36" spans="2:72">
      <c r="C36">
        <f t="shared" ref="C36:R36" si="68">IFERROR(C20,0)</f>
        <v>1</v>
      </c>
      <c r="D36">
        <f t="shared" si="68"/>
        <v>1</v>
      </c>
      <c r="E36">
        <f t="shared" si="68"/>
        <v>1</v>
      </c>
      <c r="F36">
        <f t="shared" si="68"/>
        <v>1</v>
      </c>
      <c r="G36">
        <f t="shared" si="68"/>
        <v>1</v>
      </c>
      <c r="H36">
        <f t="shared" si="68"/>
        <v>1</v>
      </c>
      <c r="I36">
        <f t="shared" si="68"/>
        <v>1</v>
      </c>
      <c r="J36">
        <f t="shared" si="68"/>
        <v>1</v>
      </c>
      <c r="K36">
        <f t="shared" si="68"/>
        <v>1</v>
      </c>
      <c r="L36">
        <f t="shared" si="68"/>
        <v>1</v>
      </c>
      <c r="M36">
        <f t="shared" si="68"/>
        <v>1</v>
      </c>
      <c r="N36">
        <f t="shared" si="68"/>
        <v>1</v>
      </c>
      <c r="O36">
        <f t="shared" si="68"/>
        <v>1</v>
      </c>
      <c r="P36">
        <f t="shared" si="68"/>
        <v>1</v>
      </c>
      <c r="Q36">
        <f t="shared" si="68"/>
        <v>1</v>
      </c>
      <c r="R36">
        <f t="shared" si="68"/>
        <v>1</v>
      </c>
      <c r="W36">
        <f t="shared" ref="W36:W50" si="69">D4*D20</f>
        <v>10.42889693766659</v>
      </c>
      <c r="X36">
        <f t="shared" si="58"/>
        <v>10.42889693766659</v>
      </c>
      <c r="Y36">
        <f>AP20</f>
        <v>10.159725777070578</v>
      </c>
      <c r="AA36">
        <f t="shared" ref="AA36:AA50" si="70">Y4-D4</f>
        <v>-0.26917116059601121</v>
      </c>
      <c r="AB36">
        <f t="shared" si="54"/>
        <v>-0.26917116059601121</v>
      </c>
      <c r="AC36">
        <v>1</v>
      </c>
      <c r="AN36">
        <f t="shared" ref="AN36:AN50" si="71">1/AN20</f>
        <v>1</v>
      </c>
      <c r="AO36">
        <f t="shared" ref="AO36:BT44" si="72">1/AO20</f>
        <v>7.9314475558811451E-2</v>
      </c>
      <c r="AP36">
        <f t="shared" si="72"/>
        <v>9.8427853462038681E-2</v>
      </c>
      <c r="AQ36">
        <f t="shared" si="72"/>
        <v>0.10320619793784551</v>
      </c>
      <c r="AR36">
        <f t="shared" si="72"/>
        <v>0.109179128532604</v>
      </c>
      <c r="AS36">
        <f t="shared" si="72"/>
        <v>0.11664529177605217</v>
      </c>
      <c r="AT36">
        <f t="shared" si="72"/>
        <v>0.12597799583036234</v>
      </c>
      <c r="AU36">
        <f t="shared" si="72"/>
        <v>0.13764387589825006</v>
      </c>
      <c r="AV36">
        <f t="shared" si="72"/>
        <v>0.15222622598310973</v>
      </c>
      <c r="AW36">
        <f t="shared" si="72"/>
        <v>0.17045416358918428</v>
      </c>
      <c r="AX36">
        <f t="shared" si="72"/>
        <v>0.19323908559677744</v>
      </c>
      <c r="AY36">
        <f t="shared" si="72"/>
        <v>0.22172023810626892</v>
      </c>
      <c r="AZ36">
        <f t="shared" si="72"/>
        <v>0.25732167874313333</v>
      </c>
      <c r="BA36">
        <f t="shared" si="72"/>
        <v>0.30182347953921379</v>
      </c>
      <c r="BB36">
        <f t="shared" si="72"/>
        <v>0.35745073053431436</v>
      </c>
      <c r="BC36">
        <f t="shared" si="72"/>
        <v>0.42698479427819003</v>
      </c>
      <c r="BD36">
        <f t="shared" si="72"/>
        <v>0.51390237395803462</v>
      </c>
      <c r="BE36">
        <f t="shared" si="72"/>
        <v>7.3333333333333348E-2</v>
      </c>
      <c r="BF36">
        <f t="shared" si="72"/>
        <v>9.5887418005661557E-2</v>
      </c>
      <c r="BG36">
        <f t="shared" si="72"/>
        <v>0.10152593917374363</v>
      </c>
      <c r="BH36">
        <f t="shared" si="72"/>
        <v>0.1085740906338462</v>
      </c>
      <c r="BI36">
        <f t="shared" si="72"/>
        <v>0.11738427995897438</v>
      </c>
      <c r="BJ36">
        <f t="shared" si="72"/>
        <v>0.12839701661538466</v>
      </c>
      <c r="BK36">
        <f t="shared" si="72"/>
        <v>0.1421629374358975</v>
      </c>
      <c r="BL36">
        <f t="shared" si="72"/>
        <v>0.1593703384615385</v>
      </c>
      <c r="BM36">
        <f t="shared" si="72"/>
        <v>0.18087958974358981</v>
      </c>
      <c r="BN36">
        <f t="shared" si="72"/>
        <v>0.20776615384615388</v>
      </c>
      <c r="BO36">
        <f t="shared" si="72"/>
        <v>0.24137435897435905</v>
      </c>
      <c r="BP36">
        <f t="shared" si="72"/>
        <v>0.28338461538461546</v>
      </c>
      <c r="BQ36">
        <f t="shared" si="72"/>
        <v>0.33589743589743587</v>
      </c>
      <c r="BR36">
        <f t="shared" si="72"/>
        <v>0.40153846153846157</v>
      </c>
      <c r="BS36">
        <f t="shared" si="72"/>
        <v>0.48358974358974355</v>
      </c>
      <c r="BT36">
        <f t="shared" si="72"/>
        <v>0.58615384615384603</v>
      </c>
    </row>
    <row r="37" spans="2:72">
      <c r="C37">
        <f t="shared" ref="C37:R37" si="73">IFERROR(C21,0)</f>
        <v>1</v>
      </c>
      <c r="D37">
        <f t="shared" si="73"/>
        <v>1</v>
      </c>
      <c r="E37">
        <f t="shared" si="73"/>
        <v>1</v>
      </c>
      <c r="F37">
        <f t="shared" si="73"/>
        <v>1</v>
      </c>
      <c r="G37">
        <f t="shared" si="73"/>
        <v>1</v>
      </c>
      <c r="H37">
        <f t="shared" si="73"/>
        <v>1</v>
      </c>
      <c r="I37">
        <f t="shared" si="73"/>
        <v>1</v>
      </c>
      <c r="J37">
        <f t="shared" si="73"/>
        <v>1</v>
      </c>
      <c r="K37">
        <f t="shared" si="73"/>
        <v>1</v>
      </c>
      <c r="L37">
        <f t="shared" si="73"/>
        <v>1</v>
      </c>
      <c r="M37">
        <f t="shared" si="73"/>
        <v>1</v>
      </c>
      <c r="N37">
        <f t="shared" si="73"/>
        <v>1</v>
      </c>
      <c r="O37">
        <f t="shared" si="73"/>
        <v>1</v>
      </c>
      <c r="P37">
        <f t="shared" si="73"/>
        <v>1</v>
      </c>
      <c r="Q37">
        <f t="shared" si="73"/>
        <v>1</v>
      </c>
      <c r="R37">
        <f t="shared" si="73"/>
        <v>1</v>
      </c>
      <c r="W37">
        <f t="shared" si="69"/>
        <v>10.250724030253298</v>
      </c>
      <c r="X37">
        <f t="shared" si="58"/>
        <v>10.250724030253298</v>
      </c>
      <c r="Y37">
        <f t="shared" ref="Y37:Y49" si="74">AP21</f>
        <v>10.014095393217511</v>
      </c>
      <c r="AA37">
        <f t="shared" si="70"/>
        <v>-0.23662863703578729</v>
      </c>
      <c r="AB37">
        <f t="shared" si="54"/>
        <v>-0.23662863703578729</v>
      </c>
      <c r="AC37">
        <v>1</v>
      </c>
      <c r="AN37">
        <f t="shared" si="71"/>
        <v>1.25</v>
      </c>
      <c r="AO37">
        <f t="shared" ref="AO37:BC37" si="75">1/AO21</f>
        <v>8.0467909500389193E-2</v>
      </c>
      <c r="AP37">
        <f t="shared" si="75"/>
        <v>9.9859244468281594E-2</v>
      </c>
      <c r="AQ37">
        <f t="shared" si="75"/>
        <v>0.10470707821025473</v>
      </c>
      <c r="AR37">
        <f t="shared" si="75"/>
        <v>0.11076687038772108</v>
      </c>
      <c r="AS37">
        <f t="shared" si="75"/>
        <v>0.11834161060955406</v>
      </c>
      <c r="AT37">
        <f t="shared" si="75"/>
        <v>0.12781003588684528</v>
      </c>
      <c r="AU37">
        <f t="shared" si="75"/>
        <v>0.1396455674834593</v>
      </c>
      <c r="AV37">
        <f t="shared" si="75"/>
        <v>0.15443998197922681</v>
      </c>
      <c r="AW37">
        <f t="shared" si="75"/>
        <v>0.17293300009893622</v>
      </c>
      <c r="AX37">
        <f t="shared" si="75"/>
        <v>0.19604927274857295</v>
      </c>
      <c r="AY37">
        <f t="shared" si="75"/>
        <v>0.2249446135606189</v>
      </c>
      <c r="AZ37">
        <f t="shared" si="75"/>
        <v>0.26106378957567627</v>
      </c>
      <c r="BA37">
        <f t="shared" si="75"/>
        <v>0.30621275959449806</v>
      </c>
      <c r="BB37">
        <f t="shared" si="75"/>
        <v>0.36264897211802533</v>
      </c>
      <c r="BC37">
        <f t="shared" si="75"/>
        <v>0.43319423777243421</v>
      </c>
      <c r="BD37">
        <f t="shared" si="72"/>
        <v>0.52137581984044545</v>
      </c>
      <c r="BE37">
        <f t="shared" si="72"/>
        <v>7.5000000000000011E-2</v>
      </c>
      <c r="BF37">
        <f t="shared" si="72"/>
        <v>9.7554084672328234E-2</v>
      </c>
      <c r="BG37">
        <f t="shared" si="72"/>
        <v>0.10319260584041028</v>
      </c>
      <c r="BH37">
        <f t="shared" si="72"/>
        <v>0.11024075730051287</v>
      </c>
      <c r="BI37">
        <f t="shared" si="72"/>
        <v>0.11905094662564106</v>
      </c>
      <c r="BJ37">
        <f t="shared" si="72"/>
        <v>0.13006368328205134</v>
      </c>
      <c r="BK37">
        <f t="shared" si="72"/>
        <v>0.14382960410256415</v>
      </c>
      <c r="BL37">
        <f t="shared" si="72"/>
        <v>0.16103700512820518</v>
      </c>
      <c r="BM37">
        <f t="shared" si="72"/>
        <v>0.18254625641025646</v>
      </c>
      <c r="BN37">
        <f t="shared" si="72"/>
        <v>0.20943282051282058</v>
      </c>
      <c r="BO37">
        <f t="shared" si="72"/>
        <v>0.24304102564102575</v>
      </c>
      <c r="BP37">
        <f t="shared" si="72"/>
        <v>0.28505128205128211</v>
      </c>
      <c r="BQ37">
        <f t="shared" si="72"/>
        <v>0.33756410256410257</v>
      </c>
      <c r="BR37">
        <f t="shared" si="72"/>
        <v>0.40320512820512822</v>
      </c>
      <c r="BS37">
        <f t="shared" si="72"/>
        <v>0.48525641025641031</v>
      </c>
      <c r="BT37">
        <f t="shared" si="72"/>
        <v>0.58782051282051284</v>
      </c>
    </row>
    <row r="38" spans="2:72">
      <c r="C38">
        <f t="shared" ref="C38:R38" si="76">IFERROR(C22,0)</f>
        <v>1</v>
      </c>
      <c r="D38">
        <f t="shared" si="76"/>
        <v>1</v>
      </c>
      <c r="E38">
        <f t="shared" si="76"/>
        <v>1</v>
      </c>
      <c r="F38">
        <f t="shared" si="76"/>
        <v>1</v>
      </c>
      <c r="G38">
        <f t="shared" si="76"/>
        <v>1</v>
      </c>
      <c r="H38">
        <f t="shared" si="76"/>
        <v>1</v>
      </c>
      <c r="I38">
        <f t="shared" si="76"/>
        <v>1</v>
      </c>
      <c r="J38">
        <f t="shared" si="76"/>
        <v>1</v>
      </c>
      <c r="K38">
        <f t="shared" si="76"/>
        <v>1</v>
      </c>
      <c r="L38">
        <f t="shared" si="76"/>
        <v>1</v>
      </c>
      <c r="M38">
        <f t="shared" si="76"/>
        <v>1</v>
      </c>
      <c r="N38">
        <f t="shared" si="76"/>
        <v>1</v>
      </c>
      <c r="O38">
        <f t="shared" si="76"/>
        <v>1</v>
      </c>
      <c r="P38">
        <f t="shared" si="76"/>
        <v>1</v>
      </c>
      <c r="Q38">
        <f t="shared" si="76"/>
        <v>1</v>
      </c>
      <c r="R38">
        <f t="shared" si="76"/>
        <v>1</v>
      </c>
      <c r="W38">
        <f t="shared" si="69"/>
        <v>10.036390143542041</v>
      </c>
      <c r="X38">
        <f t="shared" si="58"/>
        <v>10.036390143542041</v>
      </c>
      <c r="Y38">
        <f t="shared" si="74"/>
        <v>9.8378251033595152</v>
      </c>
      <c r="AA38">
        <f t="shared" si="70"/>
        <v>-0.19856504018252608</v>
      </c>
      <c r="AB38">
        <f t="shared" si="54"/>
        <v>-0.19856504018252608</v>
      </c>
      <c r="AC38">
        <v>1</v>
      </c>
      <c r="AN38">
        <f t="shared" si="71"/>
        <v>1.5624999999999998</v>
      </c>
      <c r="AO38">
        <f t="shared" si="72"/>
        <v>8.1909701927361384E-2</v>
      </c>
      <c r="AP38">
        <f t="shared" si="72"/>
        <v>0.10164848322608525</v>
      </c>
      <c r="AQ38">
        <f t="shared" si="72"/>
        <v>0.10658317855076624</v>
      </c>
      <c r="AR38">
        <f t="shared" si="72"/>
        <v>0.11275154770661742</v>
      </c>
      <c r="AS38">
        <f t="shared" si="72"/>
        <v>0.12046200915143145</v>
      </c>
      <c r="AT38">
        <f t="shared" si="72"/>
        <v>0.13010008595744893</v>
      </c>
      <c r="AU38">
        <f t="shared" si="72"/>
        <v>0.14214768196497085</v>
      </c>
      <c r="AV38">
        <f t="shared" si="72"/>
        <v>0.1572071769743732</v>
      </c>
      <c r="AW38">
        <f t="shared" si="72"/>
        <v>0.17603154573612617</v>
      </c>
      <c r="AX38">
        <f t="shared" si="72"/>
        <v>0.19956200668831731</v>
      </c>
      <c r="AY38">
        <f t="shared" si="72"/>
        <v>0.22897508287855636</v>
      </c>
      <c r="AZ38">
        <f t="shared" si="72"/>
        <v>0.26574142811635504</v>
      </c>
      <c r="BA38">
        <f t="shared" si="72"/>
        <v>0.31169935966360346</v>
      </c>
      <c r="BB38">
        <f t="shared" si="72"/>
        <v>0.36914677409766394</v>
      </c>
      <c r="BC38">
        <f t="shared" si="72"/>
        <v>0.44095604214023959</v>
      </c>
      <c r="BD38">
        <f t="shared" si="72"/>
        <v>0.53071762719345905</v>
      </c>
      <c r="BE38">
        <f t="shared" si="72"/>
        <v>7.7083333333333323E-2</v>
      </c>
      <c r="BF38">
        <f t="shared" si="72"/>
        <v>9.963741800566156E-2</v>
      </c>
      <c r="BG38">
        <f t="shared" si="72"/>
        <v>0.10527593917374363</v>
      </c>
      <c r="BH38">
        <f t="shared" si="72"/>
        <v>0.11232409063384619</v>
      </c>
      <c r="BI38">
        <f t="shared" si="72"/>
        <v>0.12113427995897438</v>
      </c>
      <c r="BJ38">
        <f t="shared" si="72"/>
        <v>0.13214701661538467</v>
      </c>
      <c r="BK38">
        <f t="shared" si="72"/>
        <v>0.14591293743589751</v>
      </c>
      <c r="BL38">
        <f t="shared" si="72"/>
        <v>0.16312033846153853</v>
      </c>
      <c r="BM38">
        <f t="shared" si="72"/>
        <v>0.18462958974358981</v>
      </c>
      <c r="BN38">
        <f t="shared" si="72"/>
        <v>0.21151615384615391</v>
      </c>
      <c r="BO38">
        <f t="shared" si="72"/>
        <v>0.24512435897435905</v>
      </c>
      <c r="BP38">
        <f t="shared" si="72"/>
        <v>0.28713461538461543</v>
      </c>
      <c r="BQ38">
        <f t="shared" si="72"/>
        <v>0.33964743589743596</v>
      </c>
      <c r="BR38">
        <f t="shared" si="72"/>
        <v>0.4052884615384616</v>
      </c>
      <c r="BS38">
        <f t="shared" si="72"/>
        <v>0.48733974358974358</v>
      </c>
      <c r="BT38">
        <f t="shared" si="72"/>
        <v>0.58990384615384617</v>
      </c>
    </row>
    <row r="39" spans="2:72">
      <c r="C39">
        <f t="shared" ref="C39:R39" si="77">IFERROR(C23,0)</f>
        <v>1</v>
      </c>
      <c r="D39">
        <f t="shared" si="77"/>
        <v>1</v>
      </c>
      <c r="E39">
        <f t="shared" si="77"/>
        <v>1</v>
      </c>
      <c r="F39">
        <f t="shared" si="77"/>
        <v>1</v>
      </c>
      <c r="G39">
        <f t="shared" si="77"/>
        <v>1</v>
      </c>
      <c r="H39">
        <f t="shared" si="77"/>
        <v>1</v>
      </c>
      <c r="I39">
        <f t="shared" si="77"/>
        <v>1</v>
      </c>
      <c r="J39">
        <f t="shared" si="77"/>
        <v>1</v>
      </c>
      <c r="K39">
        <f t="shared" si="77"/>
        <v>1</v>
      </c>
      <c r="L39">
        <f t="shared" si="77"/>
        <v>1</v>
      </c>
      <c r="M39">
        <f t="shared" si="77"/>
        <v>1</v>
      </c>
      <c r="N39">
        <f t="shared" si="77"/>
        <v>1</v>
      </c>
      <c r="O39">
        <f t="shared" si="77"/>
        <v>1</v>
      </c>
      <c r="P39">
        <f t="shared" si="77"/>
        <v>1</v>
      </c>
      <c r="Q39">
        <f t="shared" si="77"/>
        <v>1</v>
      </c>
      <c r="R39">
        <f t="shared" si="77"/>
        <v>1</v>
      </c>
      <c r="W39">
        <f t="shared" si="69"/>
        <v>9.7807560710730161</v>
      </c>
      <c r="X39">
        <f t="shared" si="58"/>
        <v>9.7807560710730161</v>
      </c>
      <c r="Y39">
        <f t="shared" si="74"/>
        <v>9.626025846961662</v>
      </c>
      <c r="AA39">
        <f t="shared" si="70"/>
        <v>-0.15473022411135418</v>
      </c>
      <c r="AB39">
        <f t="shared" si="54"/>
        <v>-0.15473022411135418</v>
      </c>
      <c r="AC39">
        <v>1</v>
      </c>
      <c r="AN39">
        <f t="shared" si="71"/>
        <v>1.9531249999999996</v>
      </c>
      <c r="AO39">
        <f t="shared" si="72"/>
        <v>8.3711942461076619E-2</v>
      </c>
      <c r="AP39">
        <f t="shared" si="72"/>
        <v>0.10388503167333982</v>
      </c>
      <c r="AQ39">
        <f t="shared" si="72"/>
        <v>0.10892830397640563</v>
      </c>
      <c r="AR39">
        <f t="shared" si="72"/>
        <v>0.11523239435523787</v>
      </c>
      <c r="AS39">
        <f t="shared" si="72"/>
        <v>0.12311250732877818</v>
      </c>
      <c r="AT39">
        <f t="shared" si="72"/>
        <v>0.13296264854570355</v>
      </c>
      <c r="AU39">
        <f t="shared" si="72"/>
        <v>0.14527532506686028</v>
      </c>
      <c r="AV39">
        <f t="shared" si="72"/>
        <v>0.16066617071830622</v>
      </c>
      <c r="AW39">
        <f t="shared" si="72"/>
        <v>0.17990472778261363</v>
      </c>
      <c r="AX39">
        <f t="shared" si="72"/>
        <v>0.20395292411299779</v>
      </c>
      <c r="AY39">
        <f t="shared" si="72"/>
        <v>0.23401316952597817</v>
      </c>
      <c r="AZ39">
        <f t="shared" si="72"/>
        <v>0.27158847629220345</v>
      </c>
      <c r="BA39">
        <f t="shared" si="72"/>
        <v>0.3185576097499852</v>
      </c>
      <c r="BB39">
        <f t="shared" si="72"/>
        <v>0.3772690265722124</v>
      </c>
      <c r="BC39">
        <f t="shared" si="72"/>
        <v>0.45065829759999626</v>
      </c>
      <c r="BD39">
        <f t="shared" si="72"/>
        <v>0.5423948863847261</v>
      </c>
      <c r="BE39">
        <f t="shared" si="72"/>
        <v>7.9687499999999994E-2</v>
      </c>
      <c r="BF39">
        <f t="shared" si="72"/>
        <v>0.10224158467232822</v>
      </c>
      <c r="BG39">
        <f t="shared" si="72"/>
        <v>0.10788010584041027</v>
      </c>
      <c r="BH39">
        <f t="shared" si="72"/>
        <v>0.11492825730051283</v>
      </c>
      <c r="BI39">
        <f t="shared" si="72"/>
        <v>0.12373844662564105</v>
      </c>
      <c r="BJ39">
        <f t="shared" si="72"/>
        <v>0.13475118328205135</v>
      </c>
      <c r="BK39">
        <f t="shared" si="72"/>
        <v>0.14851710410256416</v>
      </c>
      <c r="BL39">
        <f t="shared" si="72"/>
        <v>0.16572450512820519</v>
      </c>
      <c r="BM39">
        <f t="shared" si="72"/>
        <v>0.18723375641025647</v>
      </c>
      <c r="BN39">
        <f t="shared" si="72"/>
        <v>0.21412032051282059</v>
      </c>
      <c r="BO39">
        <f t="shared" si="72"/>
        <v>0.24772852564102571</v>
      </c>
      <c r="BP39">
        <f t="shared" si="72"/>
        <v>0.28973878205128217</v>
      </c>
      <c r="BQ39">
        <f t="shared" si="72"/>
        <v>0.34225160256410259</v>
      </c>
      <c r="BR39">
        <f t="shared" si="72"/>
        <v>0.40789262820512834</v>
      </c>
      <c r="BS39">
        <f t="shared" si="72"/>
        <v>0.48994391025641032</v>
      </c>
      <c r="BT39">
        <f t="shared" si="72"/>
        <v>0.59250801282051269</v>
      </c>
    </row>
    <row r="40" spans="2:72">
      <c r="C40">
        <f t="shared" ref="C40:R40" si="78">IFERROR(C24,0)</f>
        <v>1</v>
      </c>
      <c r="D40">
        <f t="shared" si="78"/>
        <v>1</v>
      </c>
      <c r="E40">
        <f t="shared" si="78"/>
        <v>1</v>
      </c>
      <c r="F40">
        <f t="shared" si="78"/>
        <v>1</v>
      </c>
      <c r="G40">
        <f t="shared" si="78"/>
        <v>1</v>
      </c>
      <c r="H40">
        <f t="shared" si="78"/>
        <v>1</v>
      </c>
      <c r="I40">
        <f t="shared" si="78"/>
        <v>1</v>
      </c>
      <c r="J40">
        <f t="shared" si="78"/>
        <v>1</v>
      </c>
      <c r="K40">
        <f t="shared" si="78"/>
        <v>1</v>
      </c>
      <c r="L40">
        <f t="shared" si="78"/>
        <v>1</v>
      </c>
      <c r="M40">
        <f t="shared" si="78"/>
        <v>1</v>
      </c>
      <c r="N40">
        <f t="shared" si="78"/>
        <v>1</v>
      </c>
      <c r="O40">
        <f t="shared" si="78"/>
        <v>1</v>
      </c>
      <c r="P40">
        <f t="shared" si="78"/>
        <v>1</v>
      </c>
      <c r="Q40">
        <f t="shared" si="78"/>
        <v>1</v>
      </c>
      <c r="R40">
        <f t="shared" si="78"/>
        <v>1</v>
      </c>
      <c r="W40">
        <f t="shared" si="69"/>
        <v>9.4789611277220001</v>
      </c>
      <c r="X40">
        <f t="shared" si="58"/>
        <v>9.4789611277220001</v>
      </c>
      <c r="Y40">
        <f t="shared" si="74"/>
        <v>9.3737652496417123</v>
      </c>
      <c r="AA40">
        <f t="shared" si="70"/>
        <v>-0.10519587808028774</v>
      </c>
      <c r="AB40">
        <f t="shared" si="54"/>
        <v>-0.10519587808028774</v>
      </c>
      <c r="AC40">
        <v>1</v>
      </c>
      <c r="AN40">
        <f t="shared" si="71"/>
        <v>2.4414062499999991</v>
      </c>
      <c r="AO40">
        <f t="shared" si="72"/>
        <v>8.5964743128220666E-2</v>
      </c>
      <c r="AP40">
        <f t="shared" si="72"/>
        <v>0.10668071723240802</v>
      </c>
      <c r="AQ40">
        <f t="shared" si="72"/>
        <v>0.11185971075845488</v>
      </c>
      <c r="AR40">
        <f t="shared" si="72"/>
        <v>0.11833345266601338</v>
      </c>
      <c r="AS40">
        <f t="shared" si="72"/>
        <v>0.12642563005046159</v>
      </c>
      <c r="AT40">
        <f t="shared" si="72"/>
        <v>0.13654085178102182</v>
      </c>
      <c r="AU40">
        <f t="shared" si="72"/>
        <v>0.14918487894422214</v>
      </c>
      <c r="AV40">
        <f t="shared" si="72"/>
        <v>0.16498991289822246</v>
      </c>
      <c r="AW40">
        <f t="shared" si="72"/>
        <v>0.18474620534072292</v>
      </c>
      <c r="AX40">
        <f t="shared" si="72"/>
        <v>0.20944157089384841</v>
      </c>
      <c r="AY40">
        <f t="shared" si="72"/>
        <v>0.2403107778352554</v>
      </c>
      <c r="AZ40">
        <f t="shared" si="72"/>
        <v>0.27889728651201406</v>
      </c>
      <c r="BA40">
        <f t="shared" si="72"/>
        <v>0.32713042235796247</v>
      </c>
      <c r="BB40">
        <f t="shared" si="72"/>
        <v>0.38742184216539788</v>
      </c>
      <c r="BC40">
        <f t="shared" si="72"/>
        <v>0.46278611692469207</v>
      </c>
      <c r="BD40">
        <f t="shared" si="72"/>
        <v>0.55699146037380987</v>
      </c>
      <c r="BE40">
        <f t="shared" si="72"/>
        <v>8.2942708333333337E-2</v>
      </c>
      <c r="BF40">
        <f t="shared" si="72"/>
        <v>0.10549679300566155</v>
      </c>
      <c r="BG40">
        <f t="shared" si="72"/>
        <v>0.1111353141737436</v>
      </c>
      <c r="BH40">
        <f t="shared" si="72"/>
        <v>0.11818346563384617</v>
      </c>
      <c r="BI40">
        <f t="shared" si="72"/>
        <v>0.12699365495897438</v>
      </c>
      <c r="BJ40">
        <f t="shared" si="72"/>
        <v>0.13800639161538464</v>
      </c>
      <c r="BK40">
        <f t="shared" si="72"/>
        <v>0.15177231243589745</v>
      </c>
      <c r="BL40">
        <f t="shared" si="72"/>
        <v>0.16897971346153851</v>
      </c>
      <c r="BM40">
        <f t="shared" si="72"/>
        <v>0.19048896474358981</v>
      </c>
      <c r="BN40">
        <f t="shared" si="72"/>
        <v>0.21737552884615391</v>
      </c>
      <c r="BO40">
        <f t="shared" si="72"/>
        <v>0.25098373397435902</v>
      </c>
      <c r="BP40">
        <f t="shared" si="72"/>
        <v>0.29299399038461543</v>
      </c>
      <c r="BQ40">
        <f t="shared" si="72"/>
        <v>0.34550681089743596</v>
      </c>
      <c r="BR40">
        <f t="shared" si="72"/>
        <v>0.41114783653846165</v>
      </c>
      <c r="BS40">
        <f t="shared" si="72"/>
        <v>0.49319911858974363</v>
      </c>
      <c r="BT40">
        <f t="shared" si="72"/>
        <v>0.59576322115384617</v>
      </c>
    </row>
    <row r="41" spans="2:72">
      <c r="C41">
        <f t="shared" ref="C41:R41" si="79">IFERROR(C25,0)</f>
        <v>1</v>
      </c>
      <c r="D41">
        <f t="shared" si="79"/>
        <v>1</v>
      </c>
      <c r="E41">
        <f t="shared" si="79"/>
        <v>1</v>
      </c>
      <c r="F41">
        <f t="shared" si="79"/>
        <v>1</v>
      </c>
      <c r="G41">
        <f t="shared" si="79"/>
        <v>1</v>
      </c>
      <c r="H41">
        <f t="shared" si="79"/>
        <v>1</v>
      </c>
      <c r="I41">
        <f t="shared" si="79"/>
        <v>1</v>
      </c>
      <c r="J41">
        <f t="shared" si="79"/>
        <v>1</v>
      </c>
      <c r="K41">
        <f t="shared" si="79"/>
        <v>1</v>
      </c>
      <c r="L41">
        <f t="shared" si="79"/>
        <v>1</v>
      </c>
      <c r="M41">
        <f t="shared" si="79"/>
        <v>1</v>
      </c>
      <c r="N41">
        <f t="shared" si="79"/>
        <v>1</v>
      </c>
      <c r="O41">
        <f t="shared" si="79"/>
        <v>1</v>
      </c>
      <c r="P41">
        <f t="shared" si="79"/>
        <v>1</v>
      </c>
      <c r="Q41">
        <f t="shared" si="79"/>
        <v>1</v>
      </c>
      <c r="R41">
        <f t="shared" si="79"/>
        <v>1</v>
      </c>
      <c r="W41">
        <f t="shared" si="69"/>
        <v>9.1269353097830876</v>
      </c>
      <c r="X41">
        <f t="shared" si="58"/>
        <v>9.1269353097830876</v>
      </c>
      <c r="Y41">
        <f t="shared" si="74"/>
        <v>9.0764425467444578</v>
      </c>
      <c r="AA41">
        <f t="shared" si="70"/>
        <v>-5.0492763038629818E-2</v>
      </c>
      <c r="AB41">
        <f t="shared" si="54"/>
        <v>-5.0492763038629818E-2</v>
      </c>
      <c r="AC41">
        <v>1</v>
      </c>
      <c r="AN41">
        <f t="shared" si="71"/>
        <v>3.0517578124999987</v>
      </c>
      <c r="AO41">
        <f t="shared" si="72"/>
        <v>8.8780743962150716E-2</v>
      </c>
      <c r="AP41">
        <f t="shared" si="72"/>
        <v>0.11017532418124328</v>
      </c>
      <c r="AQ41">
        <f t="shared" si="72"/>
        <v>0.11552396923601642</v>
      </c>
      <c r="AR41">
        <f t="shared" si="72"/>
        <v>0.12220977555448283</v>
      </c>
      <c r="AS41">
        <f t="shared" si="72"/>
        <v>0.13056703345256584</v>
      </c>
      <c r="AT41">
        <f t="shared" si="72"/>
        <v>0.14101360582516964</v>
      </c>
      <c r="AU41">
        <f t="shared" si="72"/>
        <v>0.15407182129092439</v>
      </c>
      <c r="AV41">
        <f t="shared" si="72"/>
        <v>0.17039459062311776</v>
      </c>
      <c r="AW41">
        <f t="shared" si="72"/>
        <v>0.19079805228835955</v>
      </c>
      <c r="AX41">
        <f t="shared" si="72"/>
        <v>0.2163023793699117</v>
      </c>
      <c r="AY41">
        <f t="shared" si="72"/>
        <v>0.24818278822185197</v>
      </c>
      <c r="AZ41">
        <f t="shared" si="72"/>
        <v>0.28803329928677723</v>
      </c>
      <c r="BA41">
        <f t="shared" si="72"/>
        <v>0.33784643811793391</v>
      </c>
      <c r="BB41">
        <f t="shared" si="72"/>
        <v>0.4001128616568797</v>
      </c>
      <c r="BC41">
        <f t="shared" si="72"/>
        <v>0.4779458910805619</v>
      </c>
      <c r="BD41">
        <f t="shared" si="72"/>
        <v>0.57523717786016459</v>
      </c>
      <c r="BE41">
        <f t="shared" si="72"/>
        <v>8.7011718749999994E-2</v>
      </c>
      <c r="BF41">
        <f t="shared" si="72"/>
        <v>0.1095658034223282</v>
      </c>
      <c r="BG41">
        <f t="shared" si="72"/>
        <v>0.11520432459041027</v>
      </c>
      <c r="BH41">
        <f t="shared" si="72"/>
        <v>0.12225247605051283</v>
      </c>
      <c r="BI41">
        <f t="shared" si="72"/>
        <v>0.13106266537564104</v>
      </c>
      <c r="BJ41">
        <f t="shared" si="72"/>
        <v>0.1420754020320513</v>
      </c>
      <c r="BK41">
        <f t="shared" si="72"/>
        <v>0.15584132285256411</v>
      </c>
      <c r="BL41">
        <f t="shared" si="72"/>
        <v>0.17304872387820516</v>
      </c>
      <c r="BM41">
        <f t="shared" si="72"/>
        <v>0.19455797516025641</v>
      </c>
      <c r="BN41">
        <f t="shared" si="72"/>
        <v>0.22144453926282057</v>
      </c>
      <c r="BO41">
        <f t="shared" si="72"/>
        <v>0.25505274439102571</v>
      </c>
      <c r="BP41">
        <f t="shared" si="72"/>
        <v>0.29706300080128212</v>
      </c>
      <c r="BQ41">
        <f t="shared" si="72"/>
        <v>0.34957582131410259</v>
      </c>
      <c r="BR41">
        <f t="shared" si="72"/>
        <v>0.41521684695512823</v>
      </c>
      <c r="BS41">
        <f t="shared" si="72"/>
        <v>0.49726812900641032</v>
      </c>
      <c r="BT41">
        <f t="shared" si="72"/>
        <v>0.5998322315705128</v>
      </c>
    </row>
    <row r="42" spans="2:72">
      <c r="C42">
        <f t="shared" ref="C42:R42" si="80">IFERROR(C26,0)</f>
        <v>1</v>
      </c>
      <c r="D42">
        <f t="shared" si="80"/>
        <v>1</v>
      </c>
      <c r="E42">
        <f t="shared" si="80"/>
        <v>1</v>
      </c>
      <c r="F42">
        <f t="shared" si="80"/>
        <v>1</v>
      </c>
      <c r="G42">
        <f t="shared" si="80"/>
        <v>1</v>
      </c>
      <c r="H42">
        <f t="shared" si="80"/>
        <v>1</v>
      </c>
      <c r="I42">
        <f t="shared" si="80"/>
        <v>1</v>
      </c>
      <c r="J42">
        <f t="shared" si="80"/>
        <v>1</v>
      </c>
      <c r="K42">
        <f t="shared" si="80"/>
        <v>1</v>
      </c>
      <c r="L42">
        <f t="shared" si="80"/>
        <v>1</v>
      </c>
      <c r="M42">
        <f t="shared" si="80"/>
        <v>1</v>
      </c>
      <c r="N42">
        <f t="shared" si="80"/>
        <v>1</v>
      </c>
      <c r="O42">
        <f t="shared" si="80"/>
        <v>1</v>
      </c>
      <c r="P42">
        <f t="shared" si="80"/>
        <v>1</v>
      </c>
      <c r="Q42">
        <f t="shared" si="80"/>
        <v>1</v>
      </c>
      <c r="R42">
        <f t="shared" si="80"/>
        <v>1</v>
      </c>
      <c r="W42">
        <f t="shared" si="69"/>
        <v>8.7220407884732492</v>
      </c>
      <c r="X42">
        <f t="shared" si="58"/>
        <v>8.7220407884732492</v>
      </c>
      <c r="Y42">
        <f t="shared" si="74"/>
        <v>8.7303013836979542</v>
      </c>
      <c r="AA42">
        <f t="shared" si="70"/>
        <v>8.2605952247050141E-3</v>
      </c>
      <c r="AB42">
        <f t="shared" si="54"/>
        <v>8.2605952247050141E-3</v>
      </c>
      <c r="AC42">
        <v>1</v>
      </c>
      <c r="AN42">
        <f t="shared" si="71"/>
        <v>3.8146972656249987</v>
      </c>
      <c r="AO42">
        <f t="shared" si="72"/>
        <v>9.2300745004563298E-2</v>
      </c>
      <c r="AP42">
        <f t="shared" si="72"/>
        <v>0.11454358286728734</v>
      </c>
      <c r="AQ42">
        <f t="shared" si="72"/>
        <v>0.12010429233296835</v>
      </c>
      <c r="AR42">
        <f t="shared" si="72"/>
        <v>0.12705517916506961</v>
      </c>
      <c r="AS42">
        <f t="shared" si="72"/>
        <v>0.13574378770519621</v>
      </c>
      <c r="AT42">
        <f t="shared" si="72"/>
        <v>0.14660454838035442</v>
      </c>
      <c r="AU42">
        <f t="shared" si="72"/>
        <v>0.16018049922430219</v>
      </c>
      <c r="AV42">
        <f t="shared" si="72"/>
        <v>0.17715043777923692</v>
      </c>
      <c r="AW42">
        <f t="shared" si="72"/>
        <v>0.19836286097290537</v>
      </c>
      <c r="AX42">
        <f t="shared" si="72"/>
        <v>0.22487838996499079</v>
      </c>
      <c r="AY42">
        <f t="shared" si="72"/>
        <v>0.25802280120509768</v>
      </c>
      <c r="AZ42">
        <f t="shared" si="72"/>
        <v>0.29945331525523128</v>
      </c>
      <c r="BA42">
        <f t="shared" si="72"/>
        <v>0.35124145781789828</v>
      </c>
      <c r="BB42">
        <f t="shared" si="72"/>
        <v>0.41597663602123203</v>
      </c>
      <c r="BC42">
        <f t="shared" si="72"/>
        <v>0.49689560877539912</v>
      </c>
      <c r="BD42">
        <f t="shared" si="72"/>
        <v>0.59804432471810809</v>
      </c>
      <c r="BE42">
        <f t="shared" si="72"/>
        <v>9.2097981770833337E-2</v>
      </c>
      <c r="BF42">
        <f t="shared" si="72"/>
        <v>0.11465206644316153</v>
      </c>
      <c r="BG42">
        <f t="shared" si="72"/>
        <v>0.12029058761124362</v>
      </c>
      <c r="BH42">
        <f t="shared" si="72"/>
        <v>0.12733873907134616</v>
      </c>
      <c r="BI42">
        <f t="shared" si="72"/>
        <v>0.13614892839647438</v>
      </c>
      <c r="BJ42">
        <f t="shared" si="72"/>
        <v>0.14716166505288464</v>
      </c>
      <c r="BK42">
        <f t="shared" si="72"/>
        <v>0.16092758587339748</v>
      </c>
      <c r="BL42">
        <f t="shared" si="72"/>
        <v>0.17813498689903851</v>
      </c>
      <c r="BM42">
        <f t="shared" si="72"/>
        <v>0.19964423818108978</v>
      </c>
      <c r="BN42">
        <f t="shared" si="72"/>
        <v>0.22653080228365391</v>
      </c>
      <c r="BO42">
        <f t="shared" si="72"/>
        <v>0.26013900741185908</v>
      </c>
      <c r="BP42">
        <f t="shared" si="72"/>
        <v>0.30214926382211549</v>
      </c>
      <c r="BQ42">
        <f t="shared" si="72"/>
        <v>0.35466208433493596</v>
      </c>
      <c r="BR42">
        <f t="shared" si="72"/>
        <v>0.42030310997596165</v>
      </c>
      <c r="BS42">
        <f t="shared" si="72"/>
        <v>0.50235439202724363</v>
      </c>
      <c r="BT42">
        <f t="shared" si="72"/>
        <v>0.60491849459134606</v>
      </c>
    </row>
    <row r="43" spans="2:72">
      <c r="C43">
        <f t="shared" ref="C43:R43" si="81">IFERROR(C27,0)</f>
        <v>1</v>
      </c>
      <c r="D43">
        <f t="shared" si="81"/>
        <v>1</v>
      </c>
      <c r="E43">
        <f t="shared" si="81"/>
        <v>1</v>
      </c>
      <c r="F43">
        <f t="shared" si="81"/>
        <v>1</v>
      </c>
      <c r="G43">
        <f t="shared" si="81"/>
        <v>1</v>
      </c>
      <c r="H43">
        <f t="shared" si="81"/>
        <v>1</v>
      </c>
      <c r="I43">
        <f t="shared" si="81"/>
        <v>1</v>
      </c>
      <c r="J43">
        <f t="shared" si="81"/>
        <v>1</v>
      </c>
      <c r="K43">
        <f t="shared" si="81"/>
        <v>1</v>
      </c>
      <c r="L43">
        <f t="shared" si="81"/>
        <v>1</v>
      </c>
      <c r="M43">
        <f t="shared" si="81"/>
        <v>1</v>
      </c>
      <c r="N43">
        <f t="shared" si="81"/>
        <v>1</v>
      </c>
      <c r="O43">
        <f t="shared" si="81"/>
        <v>1</v>
      </c>
      <c r="P43">
        <f t="shared" si="81"/>
        <v>1</v>
      </c>
      <c r="Q43">
        <f t="shared" si="81"/>
        <v>1</v>
      </c>
      <c r="R43">
        <f t="shared" si="81"/>
        <v>1</v>
      </c>
      <c r="W43">
        <f t="shared" si="69"/>
        <v>8.2637870083975482</v>
      </c>
      <c r="X43">
        <f t="shared" si="58"/>
        <v>8.2637870083975482</v>
      </c>
      <c r="Y43">
        <f t="shared" si="74"/>
        <v>8.3330620765491936</v>
      </c>
      <c r="AA43">
        <f t="shared" si="70"/>
        <v>6.9275068151645414E-2</v>
      </c>
      <c r="AB43">
        <f t="shared" si="54"/>
        <v>6.9275068151645414E-2</v>
      </c>
      <c r="AC43">
        <v>1</v>
      </c>
      <c r="AN43">
        <f t="shared" si="71"/>
        <v>4.7683715820312473</v>
      </c>
      <c r="AO43">
        <f t="shared" si="72"/>
        <v>9.6700746307579008E-2</v>
      </c>
      <c r="AP43">
        <f t="shared" si="72"/>
        <v>0.12000390622484242</v>
      </c>
      <c r="AQ43">
        <f t="shared" si="72"/>
        <v>0.12582969620415826</v>
      </c>
      <c r="AR43">
        <f t="shared" si="72"/>
        <v>0.1331119336783031</v>
      </c>
      <c r="AS43">
        <f t="shared" si="72"/>
        <v>0.14221473052098413</v>
      </c>
      <c r="AT43">
        <f t="shared" si="72"/>
        <v>0.15359322657433536</v>
      </c>
      <c r="AU43">
        <f t="shared" si="72"/>
        <v>0.16781634664102449</v>
      </c>
      <c r="AV43">
        <f t="shared" si="72"/>
        <v>0.18559524672438582</v>
      </c>
      <c r="AW43">
        <f t="shared" si="72"/>
        <v>0.20781887182858758</v>
      </c>
      <c r="AX43">
        <f t="shared" si="72"/>
        <v>0.23559840320883965</v>
      </c>
      <c r="AY43">
        <f t="shared" si="72"/>
        <v>0.27032281743415487</v>
      </c>
      <c r="AZ43">
        <f t="shared" si="72"/>
        <v>0.31372833521579874</v>
      </c>
      <c r="BA43">
        <f t="shared" si="72"/>
        <v>0.36798523244285369</v>
      </c>
      <c r="BB43">
        <f t="shared" si="72"/>
        <v>0.43580635397667244</v>
      </c>
      <c r="BC43">
        <f t="shared" si="72"/>
        <v>0.52058275589394565</v>
      </c>
      <c r="BD43">
        <f t="shared" si="72"/>
        <v>0.62655325829053732</v>
      </c>
      <c r="BE43">
        <f t="shared" si="72"/>
        <v>9.8455810546874981E-2</v>
      </c>
      <c r="BF43">
        <f t="shared" si="72"/>
        <v>0.1210098952192032</v>
      </c>
      <c r="BG43">
        <f t="shared" si="72"/>
        <v>0.12664841638728527</v>
      </c>
      <c r="BH43">
        <f t="shared" si="72"/>
        <v>0.13369656784738781</v>
      </c>
      <c r="BI43">
        <f t="shared" si="72"/>
        <v>0.14250675717251604</v>
      </c>
      <c r="BJ43">
        <f t="shared" si="72"/>
        <v>0.15351949382892632</v>
      </c>
      <c r="BK43">
        <f t="shared" si="72"/>
        <v>0.16728541464943913</v>
      </c>
      <c r="BL43">
        <f t="shared" si="72"/>
        <v>0.18449281567508016</v>
      </c>
      <c r="BM43">
        <f t="shared" si="72"/>
        <v>0.20600206695713144</v>
      </c>
      <c r="BN43">
        <f t="shared" si="72"/>
        <v>0.23288863105969554</v>
      </c>
      <c r="BO43">
        <f t="shared" si="72"/>
        <v>0.26649683618790071</v>
      </c>
      <c r="BP43">
        <f t="shared" si="72"/>
        <v>0.30850709259815706</v>
      </c>
      <c r="BQ43">
        <f t="shared" si="72"/>
        <v>0.36101991311097759</v>
      </c>
      <c r="BR43">
        <f t="shared" si="72"/>
        <v>0.42666093875200334</v>
      </c>
      <c r="BS43">
        <f t="shared" si="72"/>
        <v>0.50871222080328538</v>
      </c>
      <c r="BT43">
        <f t="shared" si="72"/>
        <v>0.6112763233673878</v>
      </c>
    </row>
    <row r="44" spans="2:72">
      <c r="C44">
        <f t="shared" ref="C44:R44" si="82">IFERROR(C28,0)</f>
        <v>1</v>
      </c>
      <c r="D44">
        <f t="shared" si="82"/>
        <v>1</v>
      </c>
      <c r="E44">
        <f t="shared" si="82"/>
        <v>1</v>
      </c>
      <c r="F44">
        <f t="shared" si="82"/>
        <v>1</v>
      </c>
      <c r="G44">
        <f t="shared" si="82"/>
        <v>1</v>
      </c>
      <c r="H44">
        <f t="shared" si="82"/>
        <v>1</v>
      </c>
      <c r="I44">
        <f t="shared" si="82"/>
        <v>1</v>
      </c>
      <c r="J44">
        <f t="shared" si="82"/>
        <v>1</v>
      </c>
      <c r="K44">
        <f t="shared" si="82"/>
        <v>1</v>
      </c>
      <c r="L44">
        <f t="shared" si="82"/>
        <v>1</v>
      </c>
      <c r="M44">
        <f t="shared" si="82"/>
        <v>1</v>
      </c>
      <c r="N44">
        <f t="shared" si="82"/>
        <v>1</v>
      </c>
      <c r="O44">
        <f t="shared" si="82"/>
        <v>1</v>
      </c>
      <c r="P44">
        <f t="shared" si="82"/>
        <v>1</v>
      </c>
      <c r="Q44">
        <f t="shared" si="82"/>
        <v>1</v>
      </c>
      <c r="R44">
        <f t="shared" si="82"/>
        <v>1</v>
      </c>
      <c r="W44">
        <f t="shared" si="69"/>
        <v>7.7545119300678378</v>
      </c>
      <c r="X44">
        <f t="shared" si="58"/>
        <v>7.7545119300678378</v>
      </c>
      <c r="Y44">
        <f t="shared" si="74"/>
        <v>7.8846127655695559</v>
      </c>
      <c r="AA44">
        <f t="shared" si="70"/>
        <v>0.13010083550171814</v>
      </c>
      <c r="AB44">
        <f t="shared" si="54"/>
        <v>0.13010083550171814</v>
      </c>
      <c r="AC44">
        <v>1</v>
      </c>
      <c r="AN44">
        <f t="shared" si="71"/>
        <v>5.9604644775390598</v>
      </c>
      <c r="AO44">
        <f t="shared" si="72"/>
        <v>0.10220074793634866</v>
      </c>
      <c r="AP44">
        <f t="shared" si="72"/>
        <v>0.12682931042178627</v>
      </c>
      <c r="AQ44">
        <f t="shared" si="72"/>
        <v>0.13298645104314571</v>
      </c>
      <c r="AR44">
        <f t="shared" si="72"/>
        <v>0.14068287681984495</v>
      </c>
      <c r="AS44">
        <f t="shared" si="72"/>
        <v>0.15030340904071904</v>
      </c>
      <c r="AT44">
        <f t="shared" si="72"/>
        <v>0.16232907431681159</v>
      </c>
      <c r="AU44">
        <f t="shared" si="72"/>
        <v>0.17736115591192733</v>
      </c>
      <c r="AV44">
        <f t="shared" si="72"/>
        <v>0.19615125790582202</v>
      </c>
      <c r="AW44">
        <f t="shared" si="72"/>
        <v>0.21963888539819038</v>
      </c>
      <c r="AX44">
        <f t="shared" si="72"/>
        <v>0.24899841976365072</v>
      </c>
      <c r="AY44">
        <f t="shared" si="72"/>
        <v>0.2856978377204763</v>
      </c>
      <c r="AZ44">
        <f t="shared" si="72"/>
        <v>0.33157211016650823</v>
      </c>
      <c r="BA44">
        <f t="shared" si="72"/>
        <v>0.38891495072404808</v>
      </c>
      <c r="BB44">
        <f t="shared" si="72"/>
        <v>0.46059350142097299</v>
      </c>
      <c r="BC44">
        <f t="shared" ref="AO44:BT50" si="83">1/BC28</f>
        <v>0.55019168979212896</v>
      </c>
      <c r="BD44">
        <f t="shared" si="83"/>
        <v>0.66218942525607394</v>
      </c>
      <c r="BE44">
        <f t="shared" si="83"/>
        <v>0.10640309651692707</v>
      </c>
      <c r="BF44">
        <f t="shared" si="83"/>
        <v>0.12895718118925531</v>
      </c>
      <c r="BG44">
        <f t="shared" si="83"/>
        <v>0.13459570235733737</v>
      </c>
      <c r="BH44">
        <f t="shared" si="83"/>
        <v>0.14164385381743994</v>
      </c>
      <c r="BI44">
        <f t="shared" si="83"/>
        <v>0.15045404314256813</v>
      </c>
      <c r="BJ44">
        <f t="shared" si="83"/>
        <v>0.16146677979897839</v>
      </c>
      <c r="BK44">
        <f t="shared" si="83"/>
        <v>0.17523270061949123</v>
      </c>
      <c r="BL44">
        <f t="shared" si="83"/>
        <v>0.19244010164513223</v>
      </c>
      <c r="BM44">
        <f t="shared" si="83"/>
        <v>0.21394935292718353</v>
      </c>
      <c r="BN44">
        <f t="shared" si="83"/>
        <v>0.24083591702974763</v>
      </c>
      <c r="BO44">
        <f t="shared" si="83"/>
        <v>0.27444412215795277</v>
      </c>
      <c r="BP44">
        <f t="shared" si="83"/>
        <v>0.31645437856820918</v>
      </c>
      <c r="BQ44">
        <f t="shared" si="83"/>
        <v>0.36896719908102965</v>
      </c>
      <c r="BR44">
        <f t="shared" si="83"/>
        <v>0.4346082247220554</v>
      </c>
      <c r="BS44">
        <f t="shared" si="83"/>
        <v>0.51665950677333738</v>
      </c>
      <c r="BT44">
        <f t="shared" si="83"/>
        <v>0.61922360933743992</v>
      </c>
    </row>
    <row r="45" spans="2:72">
      <c r="C45">
        <f t="shared" ref="C45:R45" si="84">IFERROR(C29,0)</f>
        <v>1</v>
      </c>
      <c r="D45">
        <f t="shared" si="84"/>
        <v>1</v>
      </c>
      <c r="E45">
        <f t="shared" si="84"/>
        <v>1</v>
      </c>
      <c r="F45">
        <f t="shared" si="84"/>
        <v>1</v>
      </c>
      <c r="G45">
        <f t="shared" si="84"/>
        <v>1</v>
      </c>
      <c r="H45">
        <f t="shared" si="84"/>
        <v>1</v>
      </c>
      <c r="I45">
        <f t="shared" si="84"/>
        <v>1</v>
      </c>
      <c r="J45">
        <f t="shared" si="84"/>
        <v>1</v>
      </c>
      <c r="K45">
        <f t="shared" si="84"/>
        <v>1</v>
      </c>
      <c r="L45">
        <f t="shared" si="84"/>
        <v>1</v>
      </c>
      <c r="M45">
        <f t="shared" si="84"/>
        <v>1</v>
      </c>
      <c r="N45">
        <f t="shared" si="84"/>
        <v>1</v>
      </c>
      <c r="O45">
        <f t="shared" si="84"/>
        <v>1</v>
      </c>
      <c r="P45">
        <f t="shared" si="84"/>
        <v>1</v>
      </c>
      <c r="Q45">
        <f t="shared" si="84"/>
        <v>1</v>
      </c>
      <c r="R45">
        <f t="shared" si="84"/>
        <v>1</v>
      </c>
      <c r="W45">
        <f t="shared" si="69"/>
        <v>7.1998755984390792</v>
      </c>
      <c r="X45">
        <f t="shared" si="58"/>
        <v>7.1998755984390792</v>
      </c>
      <c r="Y45">
        <f t="shared" si="74"/>
        <v>7.3876486939970594</v>
      </c>
      <c r="AA45">
        <f t="shared" si="70"/>
        <v>0.18777309555798016</v>
      </c>
      <c r="AB45">
        <f t="shared" si="54"/>
        <v>0.18777309555798016</v>
      </c>
      <c r="AC45">
        <v>1</v>
      </c>
      <c r="AN45">
        <f t="shared" si="71"/>
        <v>7.4505805969238246</v>
      </c>
      <c r="AO45">
        <f t="shared" si="83"/>
        <v>0.1090757499723107</v>
      </c>
      <c r="AP45">
        <f t="shared" si="83"/>
        <v>0.1353610656679661</v>
      </c>
      <c r="AQ45">
        <f t="shared" si="83"/>
        <v>0.14193239459187998</v>
      </c>
      <c r="AR45">
        <f t="shared" si="83"/>
        <v>0.15014655574677224</v>
      </c>
      <c r="AS45">
        <f t="shared" si="83"/>
        <v>0.16041425719038765</v>
      </c>
      <c r="AT45">
        <f t="shared" si="83"/>
        <v>0.17324888399490687</v>
      </c>
      <c r="AU45">
        <f t="shared" si="83"/>
        <v>0.18929216750055591</v>
      </c>
      <c r="AV45">
        <f t="shared" si="83"/>
        <v>0.20934627188261726</v>
      </c>
      <c r="AW45">
        <f t="shared" si="83"/>
        <v>0.23441390236019388</v>
      </c>
      <c r="AX45">
        <f t="shared" si="83"/>
        <v>0.26574844045716467</v>
      </c>
      <c r="AY45">
        <f t="shared" si="83"/>
        <v>0.30491661307837814</v>
      </c>
      <c r="AZ45">
        <f t="shared" si="83"/>
        <v>0.35387682885489496</v>
      </c>
      <c r="BA45">
        <f t="shared" si="83"/>
        <v>0.41507709857554104</v>
      </c>
      <c r="BB45">
        <f t="shared" si="83"/>
        <v>0.4915774357263486</v>
      </c>
      <c r="BC45">
        <f t="shared" si="83"/>
        <v>0.58720285716485798</v>
      </c>
      <c r="BD45">
        <f t="shared" si="83"/>
        <v>0.70673463396299474</v>
      </c>
      <c r="BE45">
        <f t="shared" si="83"/>
        <v>0.11633720397949217</v>
      </c>
      <c r="BF45">
        <f t="shared" si="83"/>
        <v>0.13889128865182035</v>
      </c>
      <c r="BG45">
        <f t="shared" si="83"/>
        <v>0.14452980981990243</v>
      </c>
      <c r="BH45">
        <f t="shared" si="83"/>
        <v>0.15157796128000497</v>
      </c>
      <c r="BI45">
        <f t="shared" si="83"/>
        <v>0.1603881506051332</v>
      </c>
      <c r="BJ45">
        <f t="shared" si="83"/>
        <v>0.17140088726154346</v>
      </c>
      <c r="BK45">
        <f t="shared" si="83"/>
        <v>0.18516680808205632</v>
      </c>
      <c r="BL45">
        <f t="shared" si="83"/>
        <v>0.20237420910769729</v>
      </c>
      <c r="BM45">
        <f t="shared" si="83"/>
        <v>0.2238834603897486</v>
      </c>
      <c r="BN45">
        <f t="shared" si="83"/>
        <v>0.25077002449231267</v>
      </c>
      <c r="BO45">
        <f t="shared" si="83"/>
        <v>0.28437822962051784</v>
      </c>
      <c r="BP45">
        <f t="shared" si="83"/>
        <v>0.32638848603077425</v>
      </c>
      <c r="BQ45">
        <f t="shared" si="83"/>
        <v>0.37890130654359472</v>
      </c>
      <c r="BR45">
        <f t="shared" si="83"/>
        <v>0.44454233218462041</v>
      </c>
      <c r="BS45">
        <f t="shared" si="83"/>
        <v>0.52659361423590245</v>
      </c>
      <c r="BT45">
        <f t="shared" si="83"/>
        <v>0.62915771680000498</v>
      </c>
    </row>
    <row r="46" spans="2:72">
      <c r="C46">
        <f t="shared" ref="C46:R46" si="85">IFERROR(C30,0)</f>
        <v>1</v>
      </c>
      <c r="D46">
        <f t="shared" si="85"/>
        <v>1</v>
      </c>
      <c r="E46">
        <f t="shared" si="85"/>
        <v>1</v>
      </c>
      <c r="F46">
        <f t="shared" si="85"/>
        <v>1</v>
      </c>
      <c r="G46">
        <f t="shared" si="85"/>
        <v>1</v>
      </c>
      <c r="H46">
        <f t="shared" si="85"/>
        <v>1</v>
      </c>
      <c r="I46">
        <f t="shared" si="85"/>
        <v>1</v>
      </c>
      <c r="J46">
        <f t="shared" si="85"/>
        <v>1</v>
      </c>
      <c r="K46">
        <f t="shared" si="85"/>
        <v>1</v>
      </c>
      <c r="L46">
        <f t="shared" si="85"/>
        <v>1</v>
      </c>
      <c r="M46">
        <f t="shared" si="85"/>
        <v>1</v>
      </c>
      <c r="N46">
        <f t="shared" si="85"/>
        <v>1</v>
      </c>
      <c r="O46">
        <f t="shared" si="85"/>
        <v>1</v>
      </c>
      <c r="P46">
        <f t="shared" si="85"/>
        <v>1</v>
      </c>
      <c r="Q46">
        <f t="shared" si="85"/>
        <v>1</v>
      </c>
      <c r="R46">
        <f t="shared" si="85"/>
        <v>1</v>
      </c>
      <c r="W46">
        <f t="shared" si="69"/>
        <v>6.6089955589202303</v>
      </c>
      <c r="X46">
        <f t="shared" si="58"/>
        <v>6.6089955589202303</v>
      </c>
      <c r="Y46">
        <f t="shared" si="74"/>
        <v>6.8481068126507152</v>
      </c>
      <c r="AA46">
        <f t="shared" si="70"/>
        <v>0.23911125373048492</v>
      </c>
      <c r="AB46">
        <f t="shared" si="54"/>
        <v>0.23911125373048492</v>
      </c>
      <c r="AC46">
        <v>1</v>
      </c>
      <c r="AN46">
        <f t="shared" si="71"/>
        <v>9.3132257461547798</v>
      </c>
      <c r="AO46">
        <f t="shared" si="83"/>
        <v>0.11766950251726327</v>
      </c>
      <c r="AP46">
        <f t="shared" si="83"/>
        <v>0.14602575972569085</v>
      </c>
      <c r="AQ46">
        <f t="shared" si="83"/>
        <v>0.15311482402779777</v>
      </c>
      <c r="AR46">
        <f t="shared" si="83"/>
        <v>0.16197615440543137</v>
      </c>
      <c r="AS46">
        <f t="shared" si="83"/>
        <v>0.17305281737747341</v>
      </c>
      <c r="AT46">
        <f t="shared" si="83"/>
        <v>0.18689864609252596</v>
      </c>
      <c r="AU46">
        <f t="shared" si="83"/>
        <v>0.20420593198634163</v>
      </c>
      <c r="AV46">
        <f t="shared" si="83"/>
        <v>0.22584003935361119</v>
      </c>
      <c r="AW46">
        <f t="shared" si="83"/>
        <v>0.25288267356269822</v>
      </c>
      <c r="AX46">
        <f t="shared" si="83"/>
        <v>0.28668596632405691</v>
      </c>
      <c r="AY46">
        <f t="shared" si="83"/>
        <v>0.32894008227575533</v>
      </c>
      <c r="AZ46">
        <f t="shared" si="83"/>
        <v>0.38175772721537832</v>
      </c>
      <c r="BA46">
        <f t="shared" si="83"/>
        <v>0.44777978338990709</v>
      </c>
      <c r="BB46">
        <f t="shared" si="83"/>
        <v>0.53030735360806813</v>
      </c>
      <c r="BC46">
        <f t="shared" si="83"/>
        <v>0.63346681638076918</v>
      </c>
      <c r="BD46">
        <f t="shared" si="83"/>
        <v>0.76241614484664555</v>
      </c>
      <c r="BE46">
        <f t="shared" si="83"/>
        <v>0.12875483830769854</v>
      </c>
      <c r="BF46">
        <f t="shared" si="83"/>
        <v>0.15130892298002677</v>
      </c>
      <c r="BG46">
        <f t="shared" si="83"/>
        <v>0.15694744414810882</v>
      </c>
      <c r="BH46">
        <f t="shared" si="83"/>
        <v>0.16399559560821139</v>
      </c>
      <c r="BI46">
        <f t="shared" si="83"/>
        <v>0.17280578493333956</v>
      </c>
      <c r="BJ46">
        <f t="shared" si="83"/>
        <v>0.18381852158974984</v>
      </c>
      <c r="BK46">
        <f t="shared" si="83"/>
        <v>0.19758444241026266</v>
      </c>
      <c r="BL46">
        <f t="shared" si="83"/>
        <v>0.21479184343590374</v>
      </c>
      <c r="BM46">
        <f t="shared" si="83"/>
        <v>0.23630109471795499</v>
      </c>
      <c r="BN46">
        <f t="shared" si="83"/>
        <v>0.26318765882051909</v>
      </c>
      <c r="BO46">
        <f t="shared" si="83"/>
        <v>0.2967958639487242</v>
      </c>
      <c r="BP46">
        <f t="shared" si="83"/>
        <v>0.33880612035898061</v>
      </c>
      <c r="BQ46">
        <f t="shared" si="83"/>
        <v>0.39131894087180108</v>
      </c>
      <c r="BR46">
        <f t="shared" si="83"/>
        <v>0.45695996651282672</v>
      </c>
      <c r="BS46">
        <f t="shared" si="83"/>
        <v>0.53901124856410876</v>
      </c>
      <c r="BT46">
        <f t="shared" si="83"/>
        <v>0.6415753511282114</v>
      </c>
    </row>
    <row r="47" spans="2:72">
      <c r="C47">
        <f t="shared" ref="C47:R47" si="86">IFERROR(C31,0)</f>
        <v>1</v>
      </c>
      <c r="D47">
        <f t="shared" si="86"/>
        <v>1</v>
      </c>
      <c r="E47">
        <f t="shared" si="86"/>
        <v>1</v>
      </c>
      <c r="F47">
        <f t="shared" si="86"/>
        <v>1</v>
      </c>
      <c r="G47">
        <f t="shared" si="86"/>
        <v>1</v>
      </c>
      <c r="H47">
        <f t="shared" si="86"/>
        <v>1</v>
      </c>
      <c r="I47">
        <f t="shared" si="86"/>
        <v>1</v>
      </c>
      <c r="J47">
        <f t="shared" si="86"/>
        <v>1</v>
      </c>
      <c r="K47">
        <f t="shared" si="86"/>
        <v>1</v>
      </c>
      <c r="L47">
        <f t="shared" si="86"/>
        <v>1</v>
      </c>
      <c r="M47">
        <f t="shared" si="86"/>
        <v>1</v>
      </c>
      <c r="N47">
        <f t="shared" si="86"/>
        <v>1</v>
      </c>
      <c r="O47">
        <f t="shared" si="86"/>
        <v>1</v>
      </c>
      <c r="P47">
        <f t="shared" si="86"/>
        <v>1</v>
      </c>
      <c r="Q47">
        <f t="shared" si="86"/>
        <v>1</v>
      </c>
      <c r="R47">
        <f t="shared" si="86"/>
        <v>1</v>
      </c>
      <c r="W47">
        <f t="shared" si="69"/>
        <v>5.9940910529622142</v>
      </c>
      <c r="X47">
        <f t="shared" si="58"/>
        <v>5.9940910529622142</v>
      </c>
      <c r="Y47">
        <f t="shared" si="74"/>
        <v>6.2752332109222015</v>
      </c>
      <c r="AA47">
        <f t="shared" si="70"/>
        <v>0.28114215795998732</v>
      </c>
      <c r="AB47">
        <f t="shared" si="54"/>
        <v>0.28114215795998732</v>
      </c>
      <c r="AC47">
        <v>1</v>
      </c>
      <c r="AN47">
        <f t="shared" si="71"/>
        <v>11.641532182693474</v>
      </c>
      <c r="AO47">
        <f t="shared" si="83"/>
        <v>0.12841169319845397</v>
      </c>
      <c r="AP47">
        <f t="shared" si="83"/>
        <v>0.15935662729784683</v>
      </c>
      <c r="AQ47">
        <f t="shared" si="83"/>
        <v>0.16709286082269506</v>
      </c>
      <c r="AR47">
        <f t="shared" si="83"/>
        <v>0.17676315272875534</v>
      </c>
      <c r="AS47">
        <f t="shared" si="83"/>
        <v>0.18885101761133063</v>
      </c>
      <c r="AT47">
        <f t="shared" si="83"/>
        <v>0.20396084871454981</v>
      </c>
      <c r="AU47">
        <f t="shared" si="83"/>
        <v>0.2228481375935738</v>
      </c>
      <c r="AV47">
        <f t="shared" si="83"/>
        <v>0.24645724869235372</v>
      </c>
      <c r="AW47">
        <f t="shared" si="83"/>
        <v>0.27596863756582868</v>
      </c>
      <c r="AX47">
        <f t="shared" si="83"/>
        <v>0.31285787365767231</v>
      </c>
      <c r="AY47">
        <f t="shared" si="83"/>
        <v>0.35896941877247696</v>
      </c>
      <c r="AZ47">
        <f t="shared" si="83"/>
        <v>0.41660885016598259</v>
      </c>
      <c r="BA47">
        <f t="shared" si="83"/>
        <v>0.48865813940786484</v>
      </c>
      <c r="BB47">
        <f t="shared" si="83"/>
        <v>0.57871975096021755</v>
      </c>
      <c r="BC47">
        <f t="shared" si="83"/>
        <v>0.69129676540065832</v>
      </c>
      <c r="BD47">
        <f t="shared" si="83"/>
        <v>0.83201803345120917</v>
      </c>
      <c r="BE47">
        <f t="shared" si="83"/>
        <v>0.14427688121795654</v>
      </c>
      <c r="BF47">
        <f t="shared" si="83"/>
        <v>0.16683096589028473</v>
      </c>
      <c r="BG47">
        <f t="shared" si="83"/>
        <v>0.17246948705836679</v>
      </c>
      <c r="BH47">
        <f t="shared" si="83"/>
        <v>0.17951763851846936</v>
      </c>
      <c r="BI47">
        <f t="shared" si="83"/>
        <v>0.18832782784359758</v>
      </c>
      <c r="BJ47">
        <f t="shared" si="83"/>
        <v>0.19934056450000784</v>
      </c>
      <c r="BK47">
        <f t="shared" si="83"/>
        <v>0.21310648532052071</v>
      </c>
      <c r="BL47">
        <f t="shared" si="83"/>
        <v>0.23031388634616168</v>
      </c>
      <c r="BM47">
        <f t="shared" si="83"/>
        <v>0.25182313762821296</v>
      </c>
      <c r="BN47">
        <f t="shared" si="83"/>
        <v>0.27870970173077703</v>
      </c>
      <c r="BO47">
        <f t="shared" si="83"/>
        <v>0.31231790685898225</v>
      </c>
      <c r="BP47">
        <f t="shared" si="83"/>
        <v>0.35432816326923872</v>
      </c>
      <c r="BQ47">
        <f t="shared" si="83"/>
        <v>0.40684098378205913</v>
      </c>
      <c r="BR47">
        <f t="shared" si="83"/>
        <v>0.47248200942308477</v>
      </c>
      <c r="BS47">
        <f t="shared" si="83"/>
        <v>0.55453329147436681</v>
      </c>
      <c r="BT47">
        <f t="shared" si="83"/>
        <v>0.65709739403846934</v>
      </c>
    </row>
    <row r="48" spans="2:72">
      <c r="C48">
        <f t="shared" ref="C48:R48" si="87">IFERROR(C32,0)</f>
        <v>1</v>
      </c>
      <c r="D48">
        <f t="shared" si="87"/>
        <v>1</v>
      </c>
      <c r="E48">
        <f t="shared" si="87"/>
        <v>1</v>
      </c>
      <c r="F48">
        <f t="shared" si="87"/>
        <v>1</v>
      </c>
      <c r="G48">
        <f t="shared" si="87"/>
        <v>1</v>
      </c>
      <c r="H48">
        <f t="shared" si="87"/>
        <v>1</v>
      </c>
      <c r="I48">
        <f t="shared" si="87"/>
        <v>1</v>
      </c>
      <c r="J48">
        <f t="shared" si="87"/>
        <v>1</v>
      </c>
      <c r="K48">
        <f t="shared" si="87"/>
        <v>1</v>
      </c>
      <c r="L48">
        <f t="shared" si="87"/>
        <v>1</v>
      </c>
      <c r="M48">
        <f t="shared" si="87"/>
        <v>1</v>
      </c>
      <c r="N48">
        <f t="shared" si="87"/>
        <v>1</v>
      </c>
      <c r="O48">
        <f t="shared" si="87"/>
        <v>1</v>
      </c>
      <c r="P48">
        <f t="shared" si="87"/>
        <v>1</v>
      </c>
      <c r="Q48">
        <f t="shared" si="87"/>
        <v>1</v>
      </c>
      <c r="R48">
        <f t="shared" si="87"/>
        <v>1</v>
      </c>
      <c r="W48">
        <f t="shared" si="69"/>
        <v>5.3696026501237633</v>
      </c>
      <c r="X48">
        <f t="shared" si="58"/>
        <v>5.3696026501237633</v>
      </c>
      <c r="Y48">
        <f t="shared" si="74"/>
        <v>5.6811657592265536</v>
      </c>
      <c r="AA48">
        <f t="shared" si="70"/>
        <v>0.31156310910279039</v>
      </c>
      <c r="AB48">
        <f t="shared" si="54"/>
        <v>0.31156310910279039</v>
      </c>
      <c r="AC48">
        <v>1</v>
      </c>
      <c r="AN48">
        <f t="shared" si="71"/>
        <v>14.551915228366843</v>
      </c>
      <c r="AO48">
        <f t="shared" si="83"/>
        <v>0.14183943154994233</v>
      </c>
      <c r="AP48">
        <f t="shared" si="83"/>
        <v>0.17602021176304178</v>
      </c>
      <c r="AQ48">
        <f t="shared" si="83"/>
        <v>0.18456540681631664</v>
      </c>
      <c r="AR48">
        <f t="shared" si="83"/>
        <v>0.1952469006329102</v>
      </c>
      <c r="AS48">
        <f t="shared" si="83"/>
        <v>0.20859876790365217</v>
      </c>
      <c r="AT48">
        <f t="shared" si="83"/>
        <v>0.22528860199207959</v>
      </c>
      <c r="AU48">
        <f t="shared" si="83"/>
        <v>0.246150894602614</v>
      </c>
      <c r="AV48">
        <f t="shared" si="83"/>
        <v>0.27222876036578186</v>
      </c>
      <c r="AW48">
        <f t="shared" si="83"/>
        <v>0.30482609256974175</v>
      </c>
      <c r="AX48">
        <f t="shared" si="83"/>
        <v>0.34557275782469149</v>
      </c>
      <c r="AY48">
        <f t="shared" si="83"/>
        <v>0.39650608939337889</v>
      </c>
      <c r="AZ48">
        <f t="shared" si="83"/>
        <v>0.46017275385423784</v>
      </c>
      <c r="BA48">
        <f t="shared" si="83"/>
        <v>0.53975608443031176</v>
      </c>
      <c r="BB48">
        <f t="shared" si="83"/>
        <v>0.63923524765040429</v>
      </c>
      <c r="BC48">
        <f t="shared" si="83"/>
        <v>0.76358420167551955</v>
      </c>
      <c r="BD48">
        <f t="shared" si="83"/>
        <v>0.91902039420691373</v>
      </c>
      <c r="BE48">
        <f t="shared" si="83"/>
        <v>0.16367943485577896</v>
      </c>
      <c r="BF48">
        <f t="shared" si="83"/>
        <v>0.18623351952810718</v>
      </c>
      <c r="BG48">
        <f t="shared" si="83"/>
        <v>0.19187204069618924</v>
      </c>
      <c r="BH48">
        <f t="shared" si="83"/>
        <v>0.19892019215629178</v>
      </c>
      <c r="BI48">
        <f t="shared" si="83"/>
        <v>0.20773038148141998</v>
      </c>
      <c r="BJ48">
        <f t="shared" si="83"/>
        <v>0.21874311813783026</v>
      </c>
      <c r="BK48">
        <f t="shared" si="83"/>
        <v>0.23250903895834313</v>
      </c>
      <c r="BL48">
        <f t="shared" si="83"/>
        <v>0.2497164399839841</v>
      </c>
      <c r="BM48">
        <f t="shared" si="83"/>
        <v>0.27122569126603541</v>
      </c>
      <c r="BN48">
        <f t="shared" si="83"/>
        <v>0.29811225536859948</v>
      </c>
      <c r="BO48">
        <f t="shared" si="83"/>
        <v>0.3317204604968047</v>
      </c>
      <c r="BP48">
        <f t="shared" si="83"/>
        <v>0.37373071690706106</v>
      </c>
      <c r="BQ48">
        <f t="shared" si="83"/>
        <v>0.42624353741988147</v>
      </c>
      <c r="BR48">
        <f t="shared" si="83"/>
        <v>0.49188456306090722</v>
      </c>
      <c r="BS48">
        <f t="shared" si="83"/>
        <v>0.5739358451121892</v>
      </c>
      <c r="BT48">
        <f t="shared" si="83"/>
        <v>0.67649994767629174</v>
      </c>
    </row>
    <row r="49" spans="1:72">
      <c r="C49">
        <f t="shared" ref="C49:R49" si="88">IFERROR(C33,0)</f>
        <v>1</v>
      </c>
      <c r="D49">
        <f t="shared" si="88"/>
        <v>1</v>
      </c>
      <c r="E49">
        <f t="shared" si="88"/>
        <v>1</v>
      </c>
      <c r="F49">
        <f t="shared" si="88"/>
        <v>1</v>
      </c>
      <c r="G49">
        <f t="shared" si="88"/>
        <v>1</v>
      </c>
      <c r="H49">
        <f t="shared" si="88"/>
        <v>1</v>
      </c>
      <c r="I49">
        <f t="shared" si="88"/>
        <v>1</v>
      </c>
      <c r="J49">
        <f t="shared" si="88"/>
        <v>1</v>
      </c>
      <c r="K49">
        <f t="shared" si="88"/>
        <v>1</v>
      </c>
      <c r="L49">
        <f t="shared" si="88"/>
        <v>1</v>
      </c>
      <c r="M49">
        <f t="shared" si="88"/>
        <v>1</v>
      </c>
      <c r="N49">
        <f t="shared" si="88"/>
        <v>1</v>
      </c>
      <c r="O49">
        <f t="shared" si="88"/>
        <v>1</v>
      </c>
      <c r="P49">
        <f t="shared" si="88"/>
        <v>1</v>
      </c>
      <c r="Q49">
        <f t="shared" si="88"/>
        <v>1</v>
      </c>
      <c r="R49">
        <f t="shared" si="88"/>
        <v>1</v>
      </c>
      <c r="W49">
        <f t="shared" si="69"/>
        <v>4.7508937382104177</v>
      </c>
      <c r="X49">
        <f t="shared" si="58"/>
        <v>4.7508937382104177</v>
      </c>
      <c r="Y49">
        <f t="shared" si="74"/>
        <v>5.0800180995444659</v>
      </c>
      <c r="AA49">
        <f t="shared" si="70"/>
        <v>0.32912436133404821</v>
      </c>
      <c r="AB49">
        <f t="shared" si="54"/>
        <v>0.32912436133404821</v>
      </c>
      <c r="AC49">
        <v>1</v>
      </c>
      <c r="AN49">
        <f t="shared" si="71"/>
        <v>18.189894035458554</v>
      </c>
      <c r="AO49">
        <f t="shared" si="83"/>
        <v>0.15862410448930284</v>
      </c>
      <c r="AP49">
        <f t="shared" si="83"/>
        <v>0.1968496923445355</v>
      </c>
      <c r="AQ49">
        <f t="shared" si="83"/>
        <v>0.20640608930834367</v>
      </c>
      <c r="AR49">
        <f t="shared" si="83"/>
        <v>0.21835158551310385</v>
      </c>
      <c r="AS49">
        <f t="shared" si="83"/>
        <v>0.23328345576905413</v>
      </c>
      <c r="AT49">
        <f t="shared" si="83"/>
        <v>0.2519482935889919</v>
      </c>
      <c r="AU49">
        <f t="shared" si="83"/>
        <v>0.2752793408639142</v>
      </c>
      <c r="AV49">
        <f t="shared" si="83"/>
        <v>0.30444314995756699</v>
      </c>
      <c r="AW49">
        <f t="shared" si="83"/>
        <v>0.34089791132463304</v>
      </c>
      <c r="AX49">
        <f t="shared" si="83"/>
        <v>0.3864663630334656</v>
      </c>
      <c r="AY49">
        <f t="shared" si="83"/>
        <v>0.44342692766950631</v>
      </c>
      <c r="AZ49">
        <f t="shared" si="83"/>
        <v>0.51462763346455709</v>
      </c>
      <c r="BA49">
        <f t="shared" si="83"/>
        <v>0.60362851570837073</v>
      </c>
      <c r="BB49">
        <f t="shared" si="83"/>
        <v>0.71487961851313775</v>
      </c>
      <c r="BC49">
        <f t="shared" si="83"/>
        <v>0.85394349701909633</v>
      </c>
      <c r="BD49">
        <f t="shared" si="83"/>
        <v>1.0277733451515445</v>
      </c>
      <c r="BE49">
        <f t="shared" si="83"/>
        <v>0.18793262690305704</v>
      </c>
      <c r="BF49">
        <f t="shared" si="83"/>
        <v>0.21048671157538523</v>
      </c>
      <c r="BG49">
        <f t="shared" si="83"/>
        <v>0.21612523274346729</v>
      </c>
      <c r="BH49">
        <f t="shared" si="83"/>
        <v>0.22317338420356989</v>
      </c>
      <c r="BI49">
        <f t="shared" si="83"/>
        <v>0.23198357352869808</v>
      </c>
      <c r="BJ49">
        <f t="shared" si="83"/>
        <v>0.24299631018510831</v>
      </c>
      <c r="BK49">
        <f t="shared" si="83"/>
        <v>0.25676223100562112</v>
      </c>
      <c r="BL49">
        <f t="shared" si="83"/>
        <v>0.27396963203126218</v>
      </c>
      <c r="BM49">
        <f t="shared" si="83"/>
        <v>0.29547888331331346</v>
      </c>
      <c r="BN49">
        <f t="shared" si="83"/>
        <v>0.32236544741587764</v>
      </c>
      <c r="BO49">
        <f t="shared" si="83"/>
        <v>0.3559736525440827</v>
      </c>
      <c r="BP49">
        <f t="shared" si="83"/>
        <v>0.39798390895433911</v>
      </c>
      <c r="BQ49">
        <f t="shared" si="83"/>
        <v>0.45049672946715963</v>
      </c>
      <c r="BR49">
        <f t="shared" si="83"/>
        <v>0.51613775510818527</v>
      </c>
      <c r="BS49">
        <f t="shared" si="83"/>
        <v>0.59818903715946714</v>
      </c>
      <c r="BT49">
        <f t="shared" si="83"/>
        <v>0.70075313972356978</v>
      </c>
    </row>
    <row r="50" spans="1:72">
      <c r="C50">
        <f t="shared" ref="C50:R50" si="89">IFERROR(C34,0)</f>
        <v>1</v>
      </c>
      <c r="D50">
        <f t="shared" si="89"/>
        <v>1</v>
      </c>
      <c r="E50">
        <f t="shared" si="89"/>
        <v>1</v>
      </c>
      <c r="F50">
        <f t="shared" si="89"/>
        <v>1</v>
      </c>
      <c r="G50">
        <f t="shared" si="89"/>
        <v>1</v>
      </c>
      <c r="H50">
        <f t="shared" si="89"/>
        <v>1</v>
      </c>
      <c r="I50">
        <f t="shared" si="89"/>
        <v>1</v>
      </c>
      <c r="J50">
        <f t="shared" si="89"/>
        <v>1</v>
      </c>
      <c r="K50">
        <f t="shared" si="89"/>
        <v>1</v>
      </c>
      <c r="L50">
        <f t="shared" si="89"/>
        <v>1</v>
      </c>
      <c r="M50">
        <f t="shared" si="89"/>
        <v>1</v>
      </c>
      <c r="N50">
        <f t="shared" si="89"/>
        <v>1</v>
      </c>
      <c r="O50">
        <f t="shared" si="89"/>
        <v>1</v>
      </c>
      <c r="P50">
        <f t="shared" si="89"/>
        <v>1</v>
      </c>
      <c r="Q50">
        <f t="shared" si="89"/>
        <v>1</v>
      </c>
      <c r="R50">
        <f t="shared" si="89"/>
        <v>1</v>
      </c>
      <c r="W50">
        <f t="shared" si="69"/>
        <v>4.1527687057828588</v>
      </c>
      <c r="X50">
        <f t="shared" si="58"/>
        <v>4.1527687057828588</v>
      </c>
      <c r="Y50">
        <f>AP34</f>
        <v>4.4865875984251149</v>
      </c>
      <c r="AA50">
        <f t="shared" si="70"/>
        <v>0.33381889264225606</v>
      </c>
      <c r="AB50">
        <f t="shared" si="54"/>
        <v>0.33381889264225606</v>
      </c>
      <c r="AC50">
        <v>1</v>
      </c>
      <c r="AN50">
        <f t="shared" si="71"/>
        <v>22.737367544323188</v>
      </c>
      <c r="AO50">
        <f t="shared" si="83"/>
        <v>0.17960494566350343</v>
      </c>
      <c r="AP50">
        <f t="shared" si="83"/>
        <v>0.22288654307140257</v>
      </c>
      <c r="AQ50">
        <f t="shared" si="83"/>
        <v>0.23370694242337736</v>
      </c>
      <c r="AR50">
        <f t="shared" si="83"/>
        <v>0.24723244161334582</v>
      </c>
      <c r="AS50">
        <f t="shared" si="83"/>
        <v>0.2641393156008065</v>
      </c>
      <c r="AT50">
        <f t="shared" si="83"/>
        <v>0.28527290808513223</v>
      </c>
      <c r="AU50">
        <f t="shared" si="83"/>
        <v>0.31168989869053948</v>
      </c>
      <c r="AV50">
        <f t="shared" si="83"/>
        <v>0.34471113694729849</v>
      </c>
      <c r="AW50">
        <f t="shared" si="83"/>
        <v>0.38598768476824724</v>
      </c>
      <c r="AX50">
        <f t="shared" si="83"/>
        <v>0.43758336954443317</v>
      </c>
      <c r="AY50">
        <f t="shared" si="83"/>
        <v>0.5020779755146656</v>
      </c>
      <c r="AZ50">
        <f t="shared" si="83"/>
        <v>0.5826962329774561</v>
      </c>
      <c r="BA50">
        <f t="shared" si="83"/>
        <v>0.68346905480594433</v>
      </c>
      <c r="BB50">
        <f t="shared" si="83"/>
        <v>0.80943508209155446</v>
      </c>
      <c r="BC50">
        <f t="shared" si="83"/>
        <v>0.96689261619856692</v>
      </c>
      <c r="BD50">
        <f t="shared" si="83"/>
        <v>1.1637145338323329</v>
      </c>
      <c r="BE50">
        <f t="shared" si="83"/>
        <v>0.21824911696215457</v>
      </c>
      <c r="BF50">
        <f t="shared" si="83"/>
        <v>0.24080320163448282</v>
      </c>
      <c r="BG50">
        <f t="shared" si="83"/>
        <v>0.24644172280256482</v>
      </c>
      <c r="BH50">
        <f t="shared" si="83"/>
        <v>0.25348987426266745</v>
      </c>
      <c r="BI50">
        <f t="shared" si="83"/>
        <v>0.26230006358779567</v>
      </c>
      <c r="BJ50">
        <f t="shared" si="83"/>
        <v>0.2733128002442059</v>
      </c>
      <c r="BK50">
        <f t="shared" si="83"/>
        <v>0.28707872106471871</v>
      </c>
      <c r="BL50">
        <f t="shared" si="83"/>
        <v>0.30428612209035977</v>
      </c>
      <c r="BM50">
        <f t="shared" si="83"/>
        <v>0.3257953733724111</v>
      </c>
      <c r="BN50">
        <f t="shared" si="83"/>
        <v>0.35268193747497512</v>
      </c>
      <c r="BO50">
        <f t="shared" si="83"/>
        <v>0.38629014260318029</v>
      </c>
      <c r="BP50">
        <f t="shared" si="83"/>
        <v>0.42830039901343675</v>
      </c>
      <c r="BQ50">
        <f t="shared" si="83"/>
        <v>0.48081321952625711</v>
      </c>
      <c r="BR50">
        <f t="shared" si="83"/>
        <v>0.54645424516728291</v>
      </c>
      <c r="BS50">
        <f t="shared" si="83"/>
        <v>0.62850552721856479</v>
      </c>
      <c r="BT50">
        <f t="shared" si="83"/>
        <v>0.73106962978266732</v>
      </c>
    </row>
    <row r="51" spans="1:72">
      <c r="W51">
        <f>E4*E20</f>
        <v>9.8496995756786596</v>
      </c>
      <c r="X51">
        <f t="shared" si="58"/>
        <v>9.8496995756786596</v>
      </c>
      <c r="Y51">
        <f>AQ20</f>
        <v>9.6893405626882601</v>
      </c>
      <c r="AA51">
        <f t="shared" ref="AA51:AA65" si="90">Z4-E4</f>
        <v>-0.16035901299039956</v>
      </c>
      <c r="AB51">
        <f t="shared" si="54"/>
        <v>-0.16035901299039956</v>
      </c>
      <c r="AC51">
        <v>1</v>
      </c>
    </row>
    <row r="52" spans="1:72">
      <c r="A52" s="4" t="s">
        <v>54</v>
      </c>
      <c r="B52">
        <f>SUM(B36:R50)</f>
        <v>240</v>
      </c>
      <c r="W52">
        <f t="shared" ref="W52:W65" si="91">E5*E21</f>
        <v>9.6906168020073338</v>
      </c>
      <c r="X52">
        <f t="shared" si="58"/>
        <v>9.6906168020073338</v>
      </c>
      <c r="Y52">
        <f t="shared" ref="Y52:Y65" si="92">AQ21</f>
        <v>9.5504527209896182</v>
      </c>
      <c r="AA52">
        <f t="shared" si="90"/>
        <v>-0.1401640810177156</v>
      </c>
      <c r="AB52">
        <f t="shared" si="54"/>
        <v>-0.1401640810177156</v>
      </c>
      <c r="AC52">
        <v>1</v>
      </c>
      <c r="AO52">
        <f t="shared" ref="AO52:AO66" si="93">C4*C20</f>
        <v>13.636363636363635</v>
      </c>
      <c r="AP52">
        <f t="shared" ref="AP52:AP66" si="94">D4*D20</f>
        <v>10.42889693766659</v>
      </c>
      <c r="AQ52">
        <f t="shared" ref="AQ52:AQ66" si="95">E4*E20</f>
        <v>9.8496995756786596</v>
      </c>
      <c r="AR52">
        <f t="shared" ref="AR52:AR66" si="96">F4*F20</f>
        <v>9.2103004884690822</v>
      </c>
      <c r="AS52">
        <f t="shared" ref="AS52:AS66" si="97">G4*G20</f>
        <v>8.5190282749061321</v>
      </c>
      <c r="AT52">
        <f t="shared" ref="AT52:AT66" si="98">H4*H20</f>
        <v>7.7883429565619595</v>
      </c>
      <c r="AU52">
        <f t="shared" ref="AU52:AU66" si="99">I4*I20</f>
        <v>7.0341821717837583</v>
      </c>
      <c r="AV52">
        <f t="shared" ref="AV52:AV66" si="100">J4*J20</f>
        <v>6.274693331603447</v>
      </c>
      <c r="AW52">
        <f t="shared" ref="AW52:AW66" si="101">K4*K20</f>
        <v>5.528539739710677</v>
      </c>
      <c r="AX52">
        <f t="shared" ref="AX52:AX66" si="102">L4*L20</f>
        <v>4.8131034891297899</v>
      </c>
      <c r="AY52">
        <f t="shared" ref="AY52:AY66" si="103">M4*M20</f>
        <v>4.142942126285373</v>
      </c>
      <c r="AZ52">
        <f t="shared" ref="AZ52:AZ66" si="104">N4*N20</f>
        <v>3.5287730727470135</v>
      </c>
      <c r="BA52">
        <f t="shared" ref="BA52:BA66" si="105">O4*O20</f>
        <v>2.9770992366412217</v>
      </c>
      <c r="BB52">
        <f t="shared" ref="BB52:BB66" si="106">P4*P20</f>
        <v>2.490421455938697</v>
      </c>
      <c r="BC52">
        <f t="shared" ref="BC52:BC66" si="107">Q4*Q20</f>
        <v>2.0678685047720045</v>
      </c>
      <c r="BD52">
        <f t="shared" ref="BD52:BD66" si="108">R4*R20</f>
        <v>1.7060367454068244</v>
      </c>
    </row>
    <row r="53" spans="1:72">
      <c r="W53">
        <f t="shared" si="91"/>
        <v>9.4988466296143503</v>
      </c>
      <c r="X53">
        <f t="shared" si="58"/>
        <v>9.4988466296143503</v>
      </c>
      <c r="Y53">
        <f t="shared" si="92"/>
        <v>9.3823435705071763</v>
      </c>
      <c r="AA53">
        <f t="shared" si="90"/>
        <v>-0.11650305910717407</v>
      </c>
      <c r="AB53">
        <f t="shared" si="54"/>
        <v>-0.11650305910717407</v>
      </c>
      <c r="AC53">
        <v>1</v>
      </c>
      <c r="AO53">
        <f t="shared" si="93"/>
        <v>13.333333333333332</v>
      </c>
      <c r="AP53">
        <f t="shared" si="94"/>
        <v>10.250724030253298</v>
      </c>
      <c r="AQ53">
        <f t="shared" si="95"/>
        <v>9.6906168020073338</v>
      </c>
      <c r="AR53">
        <f t="shared" si="96"/>
        <v>9.0710552475073367</v>
      </c>
      <c r="AS53">
        <f t="shared" si="97"/>
        <v>8.3997652126574618</v>
      </c>
      <c r="AT53">
        <f t="shared" si="98"/>
        <v>7.6885412958161172</v>
      </c>
      <c r="AU53">
        <f t="shared" si="99"/>
        <v>6.952671574392328</v>
      </c>
      <c r="AV53">
        <f t="shared" si="100"/>
        <v>6.2097528403727917</v>
      </c>
      <c r="AW53">
        <f t="shared" si="101"/>
        <v>5.4780635859909887</v>
      </c>
      <c r="AX53">
        <f t="shared" si="102"/>
        <v>4.7748008051048725</v>
      </c>
      <c r="AY53">
        <f t="shared" si="103"/>
        <v>4.1145316818939488</v>
      </c>
      <c r="AZ53">
        <f t="shared" si="104"/>
        <v>3.5081406854367176</v>
      </c>
      <c r="BA53">
        <f t="shared" si="105"/>
        <v>2.9624003038359286</v>
      </c>
      <c r="BB53">
        <f t="shared" si="106"/>
        <v>2.4801271860095389</v>
      </c>
      <c r="BC53">
        <f t="shared" si="107"/>
        <v>2.0607661822985466</v>
      </c>
      <c r="BD53">
        <f t="shared" si="108"/>
        <v>1.7011995637949837</v>
      </c>
    </row>
    <row r="54" spans="1:72">
      <c r="W54">
        <f t="shared" si="91"/>
        <v>9.2695496747039243</v>
      </c>
      <c r="X54">
        <f t="shared" si="58"/>
        <v>9.2695496747039243</v>
      </c>
      <c r="Y54">
        <f t="shared" si="92"/>
        <v>9.1803504093537036</v>
      </c>
      <c r="AA54">
        <f t="shared" si="90"/>
        <v>-8.9199265350220713E-2</v>
      </c>
      <c r="AB54">
        <f t="shared" si="54"/>
        <v>-8.9199265350220713E-2</v>
      </c>
      <c r="AC54">
        <v>1</v>
      </c>
      <c r="AO54">
        <f t="shared" si="93"/>
        <v>12.972972972972974</v>
      </c>
      <c r="AP54">
        <f t="shared" si="94"/>
        <v>10.036390143542041</v>
      </c>
      <c r="AQ54">
        <f t="shared" si="95"/>
        <v>9.4988466296143503</v>
      </c>
      <c r="AR54">
        <f t="shared" si="96"/>
        <v>8.9028096676054798</v>
      </c>
      <c r="AS54">
        <f t="shared" si="97"/>
        <v>8.255301474848233</v>
      </c>
      <c r="AT54">
        <f t="shared" si="98"/>
        <v>7.5673293700644866</v>
      </c>
      <c r="AU54">
        <f t="shared" si="99"/>
        <v>6.8534018817852953</v>
      </c>
      <c r="AV54">
        <f t="shared" si="100"/>
        <v>6.1304433857325886</v>
      </c>
      <c r="AW54">
        <f t="shared" si="101"/>
        <v>5.4162499163258806</v>
      </c>
      <c r="AX54">
        <f t="shared" si="102"/>
        <v>4.7277712922453627</v>
      </c>
      <c r="AY54">
        <f t="shared" si="103"/>
        <v>4.0795619178125166</v>
      </c>
      <c r="AZ54">
        <f t="shared" si="104"/>
        <v>3.4826870269908237</v>
      </c>
      <c r="BA54">
        <f t="shared" si="105"/>
        <v>2.9442294989147868</v>
      </c>
      <c r="BB54">
        <f t="shared" si="106"/>
        <v>2.4673784104389083</v>
      </c>
      <c r="BC54">
        <f t="shared" si="107"/>
        <v>2.0519565932259125</v>
      </c>
      <c r="BD54">
        <f t="shared" si="108"/>
        <v>1.6951915240423798</v>
      </c>
    </row>
    <row r="55" spans="1:72">
      <c r="W55">
        <f t="shared" si="91"/>
        <v>8.9980399788733951</v>
      </c>
      <c r="X55">
        <f t="shared" si="58"/>
        <v>8.9980399788733951</v>
      </c>
      <c r="Y55">
        <f t="shared" si="92"/>
        <v>8.9397692271827669</v>
      </c>
      <c r="AA55">
        <f t="shared" si="90"/>
        <v>-5.8270751690628231E-2</v>
      </c>
      <c r="AB55">
        <f t="shared" si="54"/>
        <v>-5.8270751690628231E-2</v>
      </c>
      <c r="AC55">
        <v>1</v>
      </c>
      <c r="AO55">
        <f t="shared" si="93"/>
        <v>12.549019607843137</v>
      </c>
      <c r="AP55">
        <f t="shared" si="94"/>
        <v>9.7807560710730161</v>
      </c>
      <c r="AQ55">
        <f t="shared" si="95"/>
        <v>9.2695496747039243</v>
      </c>
      <c r="AR55">
        <f t="shared" si="96"/>
        <v>8.7010803390606863</v>
      </c>
      <c r="AS55">
        <f t="shared" si="97"/>
        <v>8.0815625803466347</v>
      </c>
      <c r="AT55">
        <f t="shared" si="98"/>
        <v>7.4210851114151106</v>
      </c>
      <c r="AU55">
        <f t="shared" si="99"/>
        <v>6.7332312062145503</v>
      </c>
      <c r="AV55">
        <f t="shared" si="100"/>
        <v>6.0341106417931112</v>
      </c>
      <c r="AW55">
        <f t="shared" si="101"/>
        <v>5.3409172532374676</v>
      </c>
      <c r="AX55">
        <f t="shared" si="102"/>
        <v>4.670271357734701</v>
      </c>
      <c r="AY55">
        <f t="shared" si="103"/>
        <v>4.0366768316744563</v>
      </c>
      <c r="AZ55">
        <f t="shared" si="104"/>
        <v>3.4513847021797917</v>
      </c>
      <c r="BA55">
        <f t="shared" si="105"/>
        <v>2.9218270784070421</v>
      </c>
      <c r="BB55">
        <f t="shared" si="106"/>
        <v>2.4516255770552982</v>
      </c>
      <c r="BC55">
        <f t="shared" si="107"/>
        <v>2.0410499632022239</v>
      </c>
      <c r="BD55">
        <f t="shared" si="108"/>
        <v>1.6877408884982084</v>
      </c>
    </row>
    <row r="56" spans="1:72">
      <c r="W56">
        <f t="shared" si="91"/>
        <v>8.6802297010579501</v>
      </c>
      <c r="X56">
        <f t="shared" si="58"/>
        <v>8.6802297010579501</v>
      </c>
      <c r="Y56">
        <f t="shared" si="92"/>
        <v>8.6562122701739224</v>
      </c>
      <c r="AA56">
        <f t="shared" si="90"/>
        <v>-2.4017430884027746E-2</v>
      </c>
      <c r="AB56">
        <f t="shared" si="54"/>
        <v>-2.4017430884027746E-2</v>
      </c>
      <c r="AC56">
        <v>1</v>
      </c>
      <c r="AO56">
        <f t="shared" si="93"/>
        <v>12.05651491365777</v>
      </c>
      <c r="AP56">
        <f t="shared" si="94"/>
        <v>9.4789611277220001</v>
      </c>
      <c r="AQ56">
        <f t="shared" si="95"/>
        <v>8.9980399788733951</v>
      </c>
      <c r="AR56">
        <f t="shared" si="96"/>
        <v>8.4614205095168007</v>
      </c>
      <c r="AS56">
        <f t="shared" si="97"/>
        <v>7.8744091610171587</v>
      </c>
      <c r="AT56">
        <f t="shared" si="98"/>
        <v>7.2460412035620694</v>
      </c>
      <c r="AU56">
        <f t="shared" si="99"/>
        <v>6.5888170506880819</v>
      </c>
      <c r="AV56">
        <f t="shared" si="100"/>
        <v>5.9178701366872071</v>
      </c>
      <c r="AW56">
        <f t="shared" si="101"/>
        <v>5.2496479328661545</v>
      </c>
      <c r="AX56">
        <f t="shared" si="102"/>
        <v>4.6003338338408062</v>
      </c>
      <c r="AY56">
        <f t="shared" si="103"/>
        <v>3.9843219485377559</v>
      </c>
      <c r="AZ56">
        <f t="shared" si="104"/>
        <v>3.4130392868716943</v>
      </c>
      <c r="BA56">
        <f t="shared" si="105"/>
        <v>2.8942989500049277</v>
      </c>
      <c r="BB56">
        <f t="shared" si="106"/>
        <v>2.4322151574947006</v>
      </c>
      <c r="BC56">
        <f t="shared" si="107"/>
        <v>2.0275786438130825</v>
      </c>
      <c r="BD56">
        <f t="shared" si="108"/>
        <v>1.6785191910021688</v>
      </c>
    </row>
    <row r="57" spans="1:72">
      <c r="W57">
        <f t="shared" si="91"/>
        <v>8.3132023864727511</v>
      </c>
      <c r="X57">
        <f t="shared" si="58"/>
        <v>8.3132023864727511</v>
      </c>
      <c r="Y57">
        <f t="shared" si="92"/>
        <v>8.3260970992416592</v>
      </c>
      <c r="AA57">
        <f t="shared" si="90"/>
        <v>1.2894712768908079E-2</v>
      </c>
      <c r="AB57">
        <f t="shared" si="54"/>
        <v>1.2894712768908079E-2</v>
      </c>
      <c r="AC57">
        <v>1</v>
      </c>
      <c r="AO57">
        <f t="shared" si="93"/>
        <v>11.49270482603816</v>
      </c>
      <c r="AP57">
        <f t="shared" si="94"/>
        <v>9.1269353097830876</v>
      </c>
      <c r="AQ57">
        <f t="shared" si="95"/>
        <v>8.6802297010579501</v>
      </c>
      <c r="AR57">
        <f t="shared" si="96"/>
        <v>8.1797934267344861</v>
      </c>
      <c r="AS57">
        <f t="shared" si="97"/>
        <v>7.6299379165980046</v>
      </c>
      <c r="AT57">
        <f t="shared" si="98"/>
        <v>7.0385160675062277</v>
      </c>
      <c r="AU57">
        <f t="shared" si="99"/>
        <v>6.41678331328119</v>
      </c>
      <c r="AV57">
        <f t="shared" si="100"/>
        <v>5.7787192970219081</v>
      </c>
      <c r="AW57">
        <f t="shared" si="101"/>
        <v>5.1398561234835274</v>
      </c>
      <c r="AX57">
        <f t="shared" si="102"/>
        <v>4.5158033850324664</v>
      </c>
      <c r="AY57">
        <f t="shared" si="103"/>
        <v>3.9207576550005006</v>
      </c>
      <c r="AZ57">
        <f t="shared" si="104"/>
        <v>3.3662892965554532</v>
      </c>
      <c r="BA57">
        <f t="shared" si="105"/>
        <v>2.8606097419462975</v>
      </c>
      <c r="BB57">
        <f t="shared" si="106"/>
        <v>2.408380120732597</v>
      </c>
      <c r="BC57">
        <f t="shared" si="107"/>
        <v>2.0109875169319547</v>
      </c>
      <c r="BD57">
        <f t="shared" si="108"/>
        <v>1.6671328204250488</v>
      </c>
    </row>
    <row r="58" spans="1:72">
      <c r="W58">
        <f t="shared" si="91"/>
        <v>7.8958744888056396</v>
      </c>
      <c r="X58">
        <f t="shared" si="58"/>
        <v>7.8958744888056396</v>
      </c>
      <c r="Y58">
        <f t="shared" si="92"/>
        <v>7.9472495775361587</v>
      </c>
      <c r="AA58">
        <f t="shared" si="90"/>
        <v>5.1375088730519103E-2</v>
      </c>
      <c r="AB58">
        <f t="shared" si="54"/>
        <v>5.1375088730519103E-2</v>
      </c>
      <c r="AC58">
        <v>1</v>
      </c>
      <c r="AO58">
        <f t="shared" si="93"/>
        <v>10.858001237076964</v>
      </c>
      <c r="AP58">
        <f t="shared" si="94"/>
        <v>8.7220407884732492</v>
      </c>
      <c r="AQ58">
        <f t="shared" si="95"/>
        <v>8.3132023864727511</v>
      </c>
      <c r="AR58">
        <f t="shared" si="96"/>
        <v>7.853069751536597</v>
      </c>
      <c r="AS58">
        <f t="shared" si="97"/>
        <v>7.3448980596302311</v>
      </c>
      <c r="AT58">
        <f t="shared" si="98"/>
        <v>6.7952479311825931</v>
      </c>
      <c r="AU58">
        <f t="shared" si="99"/>
        <v>6.2139750284124995</v>
      </c>
      <c r="AV58">
        <f t="shared" si="100"/>
        <v>5.6137203443744017</v>
      </c>
      <c r="AW58">
        <f t="shared" si="101"/>
        <v>5.0089098944740771</v>
      </c>
      <c r="AX58">
        <f t="shared" si="102"/>
        <v>4.4144107111219038</v>
      </c>
      <c r="AY58">
        <f t="shared" si="103"/>
        <v>3.8440986223060856</v>
      </c>
      <c r="AZ58">
        <f t="shared" si="104"/>
        <v>3.3096224936981167</v>
      </c>
      <c r="BA58">
        <f t="shared" si="105"/>
        <v>2.8195853015278045</v>
      </c>
      <c r="BB58">
        <f t="shared" si="106"/>
        <v>2.3792353096249821</v>
      </c>
      <c r="BC58">
        <f t="shared" si="107"/>
        <v>1.9906265693517975</v>
      </c>
      <c r="BD58">
        <f t="shared" si="108"/>
        <v>1.6531152691496926</v>
      </c>
    </row>
    <row r="59" spans="1:72">
      <c r="W59">
        <f t="shared" si="91"/>
        <v>7.429657726701449</v>
      </c>
      <c r="X59">
        <f t="shared" si="58"/>
        <v>7.429657726701449</v>
      </c>
      <c r="Y59">
        <f t="shared" si="92"/>
        <v>7.5195630243231557</v>
      </c>
      <c r="AA59">
        <f t="shared" si="90"/>
        <v>8.9905297621706737E-2</v>
      </c>
      <c r="AB59">
        <f t="shared" si="54"/>
        <v>8.9905297621706737E-2</v>
      </c>
      <c r="AC59">
        <v>1</v>
      </c>
      <c r="AO59">
        <f t="shared" si="93"/>
        <v>10.156840865414422</v>
      </c>
      <c r="AP59">
        <f t="shared" si="94"/>
        <v>8.2637870083975482</v>
      </c>
      <c r="AQ59">
        <f t="shared" si="95"/>
        <v>7.8958744888056396</v>
      </c>
      <c r="AR59">
        <f t="shared" si="96"/>
        <v>7.4796235692563302</v>
      </c>
      <c r="AS59">
        <f t="shared" si="97"/>
        <v>7.0172111122381269</v>
      </c>
      <c r="AT59">
        <f t="shared" si="98"/>
        <v>6.5138307524277339</v>
      </c>
      <c r="AU59">
        <f t="shared" si="99"/>
        <v>5.9778074621483608</v>
      </c>
      <c r="AV59">
        <f t="shared" si="100"/>
        <v>5.4202652625842713</v>
      </c>
      <c r="AW59">
        <f t="shared" si="101"/>
        <v>4.8543202248941402</v>
      </c>
      <c r="AX59">
        <f t="shared" si="102"/>
        <v>4.2938978835067028</v>
      </c>
      <c r="AY59">
        <f t="shared" si="103"/>
        <v>3.7523897630624155</v>
      </c>
      <c r="AZ59">
        <f t="shared" si="104"/>
        <v>3.2414165638082761</v>
      </c>
      <c r="BA59">
        <f t="shared" si="105"/>
        <v>2.7699303104441215</v>
      </c>
      <c r="BB59">
        <f t="shared" si="106"/>
        <v>2.3437814647973902</v>
      </c>
      <c r="BC59">
        <f t="shared" si="107"/>
        <v>1.9657479398095519</v>
      </c>
      <c r="BD59">
        <f t="shared" si="108"/>
        <v>1.6359213693918624</v>
      </c>
    </row>
    <row r="60" spans="1:72">
      <c r="W60">
        <f t="shared" si="91"/>
        <v>6.9189878630996118</v>
      </c>
      <c r="X60">
        <f t="shared" si="58"/>
        <v>6.9189878630996118</v>
      </c>
      <c r="Y60">
        <f t="shared" si="92"/>
        <v>7.0456078957552544</v>
      </c>
      <c r="AA60">
        <f t="shared" si="90"/>
        <v>0.12662003265564259</v>
      </c>
      <c r="AB60">
        <f t="shared" si="54"/>
        <v>0.12662003265564259</v>
      </c>
      <c r="AC60">
        <v>1</v>
      </c>
      <c r="AO60">
        <f t="shared" si="93"/>
        <v>9.3982227278593875</v>
      </c>
      <c r="AP60">
        <f t="shared" si="94"/>
        <v>7.7545119300678378</v>
      </c>
      <c r="AQ60">
        <f t="shared" si="95"/>
        <v>7.429657726701449</v>
      </c>
      <c r="AR60">
        <f t="shared" si="96"/>
        <v>7.0599604080870808</v>
      </c>
      <c r="AS60">
        <f t="shared" si="97"/>
        <v>6.6465478701188117</v>
      </c>
      <c r="AT60">
        <f t="shared" si="98"/>
        <v>6.1932243972721324</v>
      </c>
      <c r="AU60">
        <f t="shared" si="99"/>
        <v>5.7066974170046514</v>
      </c>
      <c r="AV60">
        <f t="shared" si="100"/>
        <v>5.1964221149916181</v>
      </c>
      <c r="AW60">
        <f t="shared" si="101"/>
        <v>4.6740033859337933</v>
      </c>
      <c r="AX60">
        <f t="shared" si="102"/>
        <v>4.1522045894694424</v>
      </c>
      <c r="AY60">
        <f t="shared" si="103"/>
        <v>3.643728975271924</v>
      </c>
      <c r="AZ60">
        <f t="shared" si="104"/>
        <v>3.1600131574240744</v>
      </c>
      <c r="BA60">
        <f t="shared" si="105"/>
        <v>2.7102680197336131</v>
      </c>
      <c r="BB60">
        <f t="shared" si="106"/>
        <v>2.3009228613644601</v>
      </c>
      <c r="BC60">
        <f t="shared" si="107"/>
        <v>1.9355106930001926</v>
      </c>
      <c r="BD60">
        <f t="shared" si="108"/>
        <v>1.6149255049722429</v>
      </c>
    </row>
    <row r="61" spans="1:72">
      <c r="W61">
        <f t="shared" si="91"/>
        <v>6.3715596353153465</v>
      </c>
      <c r="X61">
        <f t="shared" si="58"/>
        <v>6.3715596353153465</v>
      </c>
      <c r="Y61">
        <f t="shared" si="92"/>
        <v>6.531046267724224</v>
      </c>
      <c r="AA61">
        <f t="shared" si="90"/>
        <v>0.1594866324088775</v>
      </c>
      <c r="AB61">
        <f t="shared" si="54"/>
        <v>0.1594866324088775</v>
      </c>
      <c r="AC61">
        <v>1</v>
      </c>
      <c r="AO61">
        <f t="shared" si="93"/>
        <v>8.595702542208933</v>
      </c>
      <c r="AP61">
        <f t="shared" si="94"/>
        <v>7.1998755984390792</v>
      </c>
      <c r="AQ61">
        <f t="shared" si="95"/>
        <v>6.9189878630996118</v>
      </c>
      <c r="AR61">
        <f t="shared" si="96"/>
        <v>6.5972651403638611</v>
      </c>
      <c r="AS61">
        <f t="shared" si="97"/>
        <v>6.2348745604152827</v>
      </c>
      <c r="AT61">
        <f t="shared" si="98"/>
        <v>5.8342755161709485</v>
      </c>
      <c r="AU61">
        <f t="shared" si="99"/>
        <v>5.4005359295109301</v>
      </c>
      <c r="AV61">
        <f t="shared" si="100"/>
        <v>4.941341114607301</v>
      </c>
      <c r="AW61">
        <f t="shared" si="101"/>
        <v>4.4666095398880525</v>
      </c>
      <c r="AX61">
        <f t="shared" si="102"/>
        <v>3.9877174396123043</v>
      </c>
      <c r="AY61">
        <f t="shared" si="103"/>
        <v>3.5164435805596921</v>
      </c>
      <c r="AZ61">
        <f t="shared" si="104"/>
        <v>3.0638335688891698</v>
      </c>
      <c r="BA61">
        <f t="shared" si="105"/>
        <v>2.6392096905713478</v>
      </c>
      <c r="BB61">
        <f t="shared" si="106"/>
        <v>2.2495045524364046</v>
      </c>
      <c r="BC61">
        <f t="shared" si="107"/>
        <v>1.898997581751954</v>
      </c>
      <c r="BD61">
        <f t="shared" si="108"/>
        <v>1.5894265830293828</v>
      </c>
    </row>
    <row r="62" spans="1:72">
      <c r="W62">
        <f t="shared" si="91"/>
        <v>5.7981270603627522</v>
      </c>
      <c r="X62">
        <f t="shared" si="58"/>
        <v>5.7981270603627522</v>
      </c>
      <c r="Y62">
        <f t="shared" si="92"/>
        <v>5.984696144864718</v>
      </c>
      <c r="AA62">
        <f t="shared" si="90"/>
        <v>0.18656908450196585</v>
      </c>
      <c r="AB62">
        <f t="shared" si="54"/>
        <v>0.18656908450196585</v>
      </c>
      <c r="AC62">
        <v>1</v>
      </c>
      <c r="AO62">
        <f t="shared" si="93"/>
        <v>7.7666984258113727</v>
      </c>
      <c r="AP62">
        <f t="shared" si="94"/>
        <v>6.6089955589202303</v>
      </c>
      <c r="AQ62">
        <f t="shared" si="95"/>
        <v>6.3715596353153465</v>
      </c>
      <c r="AR62">
        <f t="shared" si="96"/>
        <v>6.0977247363948672</v>
      </c>
      <c r="AS62">
        <f t="shared" si="97"/>
        <v>5.7868433072755838</v>
      </c>
      <c r="AT62">
        <f t="shared" si="98"/>
        <v>5.440148203519021</v>
      </c>
      <c r="AU62">
        <f t="shared" si="99"/>
        <v>5.0611272213609233</v>
      </c>
      <c r="AV62">
        <f t="shared" si="100"/>
        <v>4.6556702712894733</v>
      </c>
      <c r="AW62">
        <f t="shared" si="101"/>
        <v>4.2318889855063224</v>
      </c>
      <c r="AX62">
        <f t="shared" si="102"/>
        <v>3.7995702552373491</v>
      </c>
      <c r="AY62">
        <f t="shared" si="103"/>
        <v>3.3693191902861708</v>
      </c>
      <c r="AZ62">
        <f t="shared" si="104"/>
        <v>2.9515405416538938</v>
      </c>
      <c r="BA62">
        <f t="shared" si="105"/>
        <v>2.5554602539098847</v>
      </c>
      <c r="BB62">
        <f t="shared" si="106"/>
        <v>2.1883755105096943</v>
      </c>
      <c r="BC62">
        <f t="shared" si="107"/>
        <v>1.8552488517891519</v>
      </c>
      <c r="BD62">
        <f t="shared" si="108"/>
        <v>1.5586633717169749</v>
      </c>
    </row>
    <row r="63" spans="1:72">
      <c r="W63">
        <f t="shared" si="91"/>
        <v>5.211806766486645</v>
      </c>
      <c r="X63">
        <f t="shared" si="58"/>
        <v>5.211806766486645</v>
      </c>
      <c r="Y63">
        <f t="shared" si="92"/>
        <v>5.4181334262450438</v>
      </c>
      <c r="AA63">
        <f t="shared" si="90"/>
        <v>0.20632665975839881</v>
      </c>
      <c r="AB63">
        <f t="shared" si="54"/>
        <v>0.20632665975839881</v>
      </c>
      <c r="AC63">
        <v>1</v>
      </c>
      <c r="AO63">
        <f t="shared" si="93"/>
        <v>6.9311173873333018</v>
      </c>
      <c r="AP63">
        <f t="shared" si="94"/>
        <v>5.9940910529622142</v>
      </c>
      <c r="AQ63">
        <f t="shared" si="95"/>
        <v>5.7981270603627522</v>
      </c>
      <c r="AR63">
        <f t="shared" si="96"/>
        <v>5.570483258652696</v>
      </c>
      <c r="AS63">
        <f t="shared" si="97"/>
        <v>5.3098897356288717</v>
      </c>
      <c r="AT63">
        <f t="shared" si="98"/>
        <v>5.0165404242143632</v>
      </c>
      <c r="AU63">
        <f t="shared" si="99"/>
        <v>4.6924897592673442</v>
      </c>
      <c r="AV63">
        <f t="shared" si="100"/>
        <v>4.3419005942915678</v>
      </c>
      <c r="AW63">
        <f t="shared" si="101"/>
        <v>3.971040983042557</v>
      </c>
      <c r="AX63">
        <f t="shared" si="102"/>
        <v>3.587962649990426</v>
      </c>
      <c r="AY63">
        <f t="shared" si="103"/>
        <v>3.2018657209159636</v>
      </c>
      <c r="AZ63">
        <f t="shared" si="104"/>
        <v>2.8222424962594439</v>
      </c>
      <c r="BA63">
        <f t="shared" si="105"/>
        <v>2.4579627910242459</v>
      </c>
      <c r="BB63">
        <f t="shared" si="106"/>
        <v>2.1164827021054857</v>
      </c>
      <c r="BC63">
        <f t="shared" si="107"/>
        <v>1.8033182414373128</v>
      </c>
      <c r="BD63">
        <f t="shared" si="108"/>
        <v>1.5218444161741047</v>
      </c>
    </row>
    <row r="64" spans="1:72">
      <c r="W64">
        <f t="shared" si="91"/>
        <v>4.626947012646891</v>
      </c>
      <c r="X64">
        <f t="shared" si="58"/>
        <v>4.626947012646891</v>
      </c>
      <c r="Y64">
        <f t="shared" si="92"/>
        <v>4.8448183062377144</v>
      </c>
      <c r="AA64">
        <f t="shared" si="90"/>
        <v>0.21787129359082336</v>
      </c>
      <c r="AB64">
        <f t="shared" si="54"/>
        <v>0.21787129359082336</v>
      </c>
      <c r="AC64">
        <v>1</v>
      </c>
      <c r="AO64">
        <f t="shared" si="93"/>
        <v>6.1095030104491679</v>
      </c>
      <c r="AP64">
        <f t="shared" si="94"/>
        <v>5.3696026501237633</v>
      </c>
      <c r="AQ64">
        <f t="shared" si="95"/>
        <v>5.211806766486645</v>
      </c>
      <c r="AR64">
        <f t="shared" si="96"/>
        <v>5.0271417353865164</v>
      </c>
      <c r="AS64">
        <f t="shared" si="97"/>
        <v>4.8139323331933657</v>
      </c>
      <c r="AT64">
        <f t="shared" si="98"/>
        <v>4.5715723928279148</v>
      </c>
      <c r="AU64">
        <f t="shared" si="99"/>
        <v>4.3009080613814863</v>
      </c>
      <c r="AV64">
        <f t="shared" si="100"/>
        <v>4.0045421121017757</v>
      </c>
      <c r="AW64">
        <f t="shared" si="101"/>
        <v>3.6869663612328538</v>
      </c>
      <c r="AX64">
        <f t="shared" si="102"/>
        <v>3.3544410938877864</v>
      </c>
      <c r="AY64">
        <f t="shared" si="103"/>
        <v>3.0145864337169295</v>
      </c>
      <c r="AZ64">
        <f t="shared" si="104"/>
        <v>2.6757233343725368</v>
      </c>
      <c r="BA64">
        <f t="shared" si="105"/>
        <v>2.3460766257082883</v>
      </c>
      <c r="BB64">
        <f t="shared" si="106"/>
        <v>2.0329973231466827</v>
      </c>
      <c r="BC64">
        <f t="shared" si="107"/>
        <v>1.7423550184507584</v>
      </c>
      <c r="BD64">
        <f t="shared" si="108"/>
        <v>1.478196714478542</v>
      </c>
    </row>
    <row r="65" spans="23:74">
      <c r="W65">
        <f t="shared" si="91"/>
        <v>4.0577544606809273</v>
      </c>
      <c r="X65">
        <f t="shared" si="58"/>
        <v>4.0577544606809273</v>
      </c>
      <c r="Y65">
        <f t="shared" si="92"/>
        <v>4.278863048015177</v>
      </c>
      <c r="AA65">
        <f t="shared" si="90"/>
        <v>0.22110858733424976</v>
      </c>
      <c r="AB65">
        <f t="shared" si="54"/>
        <v>0.22110858733424976</v>
      </c>
      <c r="AC65">
        <v>1</v>
      </c>
      <c r="AO65">
        <f t="shared" si="93"/>
        <v>5.321055829841824</v>
      </c>
      <c r="AP65">
        <f t="shared" si="94"/>
        <v>4.7508937382104177</v>
      </c>
      <c r="AQ65">
        <f t="shared" si="95"/>
        <v>4.626947012646891</v>
      </c>
      <c r="AR65">
        <f t="shared" si="96"/>
        <v>4.4808210601307179</v>
      </c>
      <c r="AS65">
        <f t="shared" si="97"/>
        <v>4.3106500377980108</v>
      </c>
      <c r="AT65">
        <f t="shared" si="98"/>
        <v>4.115288825736596</v>
      </c>
      <c r="AU65">
        <f t="shared" si="99"/>
        <v>3.8946538051311279</v>
      </c>
      <c r="AV65">
        <f t="shared" si="100"/>
        <v>3.6500395776926537</v>
      </c>
      <c r="AW65">
        <f t="shared" si="101"/>
        <v>3.3843366022865391</v>
      </c>
      <c r="AX65">
        <f t="shared" si="102"/>
        <v>3.1020694308776795</v>
      </c>
      <c r="AY65">
        <f t="shared" si="103"/>
        <v>2.8091966718693122</v>
      </c>
      <c r="AZ65">
        <f t="shared" si="104"/>
        <v>2.5126644004964795</v>
      </c>
      <c r="BA65">
        <f t="shared" si="105"/>
        <v>2.2197719419246043</v>
      </c>
      <c r="BB65">
        <f t="shared" si="106"/>
        <v>1.937467255791808</v>
      </c>
      <c r="BC65">
        <f t="shared" si="107"/>
        <v>1.6717123482378644</v>
      </c>
      <c r="BD65">
        <f t="shared" si="108"/>
        <v>1.4270360606510817</v>
      </c>
    </row>
    <row r="66" spans="23:74">
      <c r="W66">
        <f>F4*F20</f>
        <v>9.2103004884690822</v>
      </c>
      <c r="X66">
        <f t="shared" si="58"/>
        <v>9.2103004884690822</v>
      </c>
      <c r="Y66">
        <f>AR20</f>
        <v>9.159259772817947</v>
      </c>
      <c r="AA66">
        <f t="shared" ref="AA66:AA80" si="109">AA4-F4</f>
        <v>-5.1040715651135216E-2</v>
      </c>
      <c r="AB66">
        <f t="shared" si="54"/>
        <v>-5.1040715651135216E-2</v>
      </c>
      <c r="AC66">
        <v>1</v>
      </c>
      <c r="AO66">
        <f t="shared" si="93"/>
        <v>4.5819200275316794</v>
      </c>
      <c r="AP66">
        <f t="shared" si="94"/>
        <v>4.1527687057828588</v>
      </c>
      <c r="AQ66">
        <f t="shared" si="95"/>
        <v>4.0577544606809273</v>
      </c>
      <c r="AR66">
        <f t="shared" si="96"/>
        <v>3.9449307508188474</v>
      </c>
      <c r="AS66">
        <f t="shared" si="97"/>
        <v>3.8124275927416442</v>
      </c>
      <c r="AT66">
        <f t="shared" si="98"/>
        <v>3.6588114391513926</v>
      </c>
      <c r="AU66">
        <f t="shared" si="99"/>
        <v>3.4833651072820584</v>
      </c>
      <c r="AV66">
        <f t="shared" si="100"/>
        <v>3.2863805721085217</v>
      </c>
      <c r="AW66">
        <f t="shared" si="101"/>
        <v>3.0694112984131214</v>
      </c>
      <c r="AX66">
        <f t="shared" si="102"/>
        <v>2.8354159761044069</v>
      </c>
      <c r="AY66">
        <f t="shared" si="103"/>
        <v>2.5887277196903731</v>
      </c>
      <c r="AZ66">
        <f t="shared" si="104"/>
        <v>2.3348098724713719</v>
      </c>
      <c r="BA66">
        <f t="shared" si="105"/>
        <v>2.0798097044529995</v>
      </c>
      <c r="BB66">
        <f t="shared" si="106"/>
        <v>1.8299793785916618</v>
      </c>
      <c r="BC66">
        <f t="shared" si="107"/>
        <v>1.5910759041777636</v>
      </c>
      <c r="BD66">
        <f t="shared" si="108"/>
        <v>1.3678587637367461</v>
      </c>
    </row>
    <row r="67" spans="23:74" ht="15" thickBot="1">
      <c r="W67">
        <f t="shared" ref="W67:W80" si="110">F5*F21</f>
        <v>9.0710552475073367</v>
      </c>
      <c r="X67">
        <f t="shared" si="58"/>
        <v>9.0710552475073367</v>
      </c>
      <c r="Y67">
        <f t="shared" ref="Y67:Y80" si="111">AR21</f>
        <v>9.0279701547914613</v>
      </c>
      <c r="AA67">
        <f t="shared" si="109"/>
        <v>-4.3085092715875462E-2</v>
      </c>
      <c r="AB67">
        <f t="shared" si="54"/>
        <v>-4.3085092715875462E-2</v>
      </c>
      <c r="AC67">
        <v>1</v>
      </c>
    </row>
    <row r="68" spans="23:74" ht="15" thickBot="1">
      <c r="W68">
        <f t="shared" si="110"/>
        <v>8.9028096676054798</v>
      </c>
      <c r="X68">
        <f t="shared" si="58"/>
        <v>8.9028096676054798</v>
      </c>
      <c r="Y68">
        <f t="shared" si="111"/>
        <v>8.869057856323419</v>
      </c>
      <c r="AA68">
        <f t="shared" si="109"/>
        <v>-3.3751811282060729E-2</v>
      </c>
      <c r="AB68">
        <f t="shared" si="54"/>
        <v>-3.3751811282060729E-2</v>
      </c>
      <c r="AC68">
        <v>1</v>
      </c>
      <c r="AO68" t="s">
        <v>103</v>
      </c>
      <c r="AP68" s="76">
        <f>C3</f>
        <v>0</v>
      </c>
      <c r="AQ68" s="76">
        <f t="shared" ref="AQ68:BE68" si="112">D3</f>
        <v>4.3980465111040035E-2</v>
      </c>
      <c r="AR68" s="76">
        <f t="shared" si="112"/>
        <v>5.4975581388800036E-2</v>
      </c>
      <c r="AS68" s="76">
        <f t="shared" si="112"/>
        <v>6.871947673600004E-2</v>
      </c>
      <c r="AT68" s="76">
        <f t="shared" si="112"/>
        <v>8.589934592000005E-2</v>
      </c>
      <c r="AU68" s="76">
        <f t="shared" si="112"/>
        <v>0.10737418240000006</v>
      </c>
      <c r="AV68" s="76">
        <f t="shared" si="112"/>
        <v>0.13421772800000006</v>
      </c>
      <c r="AW68" s="76">
        <f t="shared" si="112"/>
        <v>0.16777216000000009</v>
      </c>
      <c r="AX68" s="76">
        <f t="shared" si="112"/>
        <v>0.2097152000000001</v>
      </c>
      <c r="AY68" s="76">
        <f t="shared" si="112"/>
        <v>0.2621440000000001</v>
      </c>
      <c r="AZ68" s="76">
        <f t="shared" si="112"/>
        <v>0.32768000000000014</v>
      </c>
      <c r="BA68" s="76">
        <f t="shared" si="112"/>
        <v>0.40960000000000013</v>
      </c>
      <c r="BB68" s="76">
        <f t="shared" si="112"/>
        <v>0.51200000000000012</v>
      </c>
      <c r="BC68" s="76">
        <f t="shared" si="112"/>
        <v>0.64000000000000012</v>
      </c>
      <c r="BD68" s="76">
        <f t="shared" si="112"/>
        <v>0.8</v>
      </c>
      <c r="BE68" s="76">
        <f t="shared" si="112"/>
        <v>1</v>
      </c>
      <c r="BF68" s="76">
        <f>AP68</f>
        <v>0</v>
      </c>
      <c r="BG68" s="76">
        <f t="shared" ref="BG68:BU68" si="113">AQ68</f>
        <v>4.3980465111040035E-2</v>
      </c>
      <c r="BH68" s="76">
        <f t="shared" si="113"/>
        <v>5.4975581388800036E-2</v>
      </c>
      <c r="BI68" s="76">
        <f t="shared" si="113"/>
        <v>6.871947673600004E-2</v>
      </c>
      <c r="BJ68" s="76">
        <f t="shared" si="113"/>
        <v>8.589934592000005E-2</v>
      </c>
      <c r="BK68" s="76">
        <f t="shared" si="113"/>
        <v>0.10737418240000006</v>
      </c>
      <c r="BL68" s="76">
        <f t="shared" si="113"/>
        <v>0.13421772800000006</v>
      </c>
      <c r="BM68" s="76">
        <f t="shared" si="113"/>
        <v>0.16777216000000009</v>
      </c>
      <c r="BN68" s="76">
        <f t="shared" si="113"/>
        <v>0.2097152000000001</v>
      </c>
      <c r="BO68" s="76">
        <f t="shared" si="113"/>
        <v>0.2621440000000001</v>
      </c>
      <c r="BP68" s="76">
        <f t="shared" si="113"/>
        <v>0.32768000000000014</v>
      </c>
      <c r="BQ68" s="76">
        <f t="shared" si="113"/>
        <v>0.40960000000000013</v>
      </c>
      <c r="BR68" s="76">
        <f t="shared" si="113"/>
        <v>0.51200000000000012</v>
      </c>
      <c r="BS68" s="76">
        <f t="shared" si="113"/>
        <v>0.64000000000000012</v>
      </c>
      <c r="BT68" s="76">
        <f t="shared" si="113"/>
        <v>0.8</v>
      </c>
      <c r="BU68" s="76">
        <f t="shared" si="113"/>
        <v>1</v>
      </c>
    </row>
    <row r="69" spans="23:74">
      <c r="W69">
        <f t="shared" si="110"/>
        <v>8.7010803390606863</v>
      </c>
      <c r="X69">
        <f t="shared" si="58"/>
        <v>8.7010803390606863</v>
      </c>
      <c r="Y69">
        <f t="shared" si="111"/>
        <v>8.6781152608632333</v>
      </c>
      <c r="AA69">
        <f t="shared" si="109"/>
        <v>-2.2965078197453082E-2</v>
      </c>
      <c r="AB69">
        <f t="shared" si="54"/>
        <v>-2.2965078197453082E-2</v>
      </c>
      <c r="AC69">
        <v>1</v>
      </c>
      <c r="AN69">
        <v>1</v>
      </c>
      <c r="AO69">
        <f>AN36</f>
        <v>1</v>
      </c>
      <c r="AP69">
        <f t="shared" ref="AP69:BU77" si="114">AO36</f>
        <v>7.9314475558811451E-2</v>
      </c>
      <c r="AQ69">
        <f t="shared" si="114"/>
        <v>9.8427853462038681E-2</v>
      </c>
      <c r="AR69">
        <f t="shared" si="114"/>
        <v>0.10320619793784551</v>
      </c>
      <c r="AS69">
        <f t="shared" si="114"/>
        <v>0.109179128532604</v>
      </c>
      <c r="AT69">
        <f t="shared" si="114"/>
        <v>0.11664529177605217</v>
      </c>
      <c r="AU69">
        <f t="shared" si="114"/>
        <v>0.12597799583036234</v>
      </c>
      <c r="AV69">
        <f t="shared" si="114"/>
        <v>0.13764387589825006</v>
      </c>
      <c r="AW69">
        <f t="shared" si="114"/>
        <v>0.15222622598310973</v>
      </c>
      <c r="AX69">
        <f t="shared" si="114"/>
        <v>0.17045416358918428</v>
      </c>
      <c r="AY69">
        <f t="shared" si="114"/>
        <v>0.19323908559677744</v>
      </c>
      <c r="AZ69">
        <f t="shared" si="114"/>
        <v>0.22172023810626892</v>
      </c>
      <c r="BA69">
        <f t="shared" si="114"/>
        <v>0.25732167874313333</v>
      </c>
      <c r="BB69">
        <f t="shared" si="114"/>
        <v>0.30182347953921379</v>
      </c>
      <c r="BC69">
        <f t="shared" si="114"/>
        <v>0.35745073053431436</v>
      </c>
      <c r="BD69">
        <f t="shared" si="114"/>
        <v>0.42698479427819003</v>
      </c>
      <c r="BE69">
        <f t="shared" si="114"/>
        <v>0.51390237395803462</v>
      </c>
      <c r="BF69">
        <f t="shared" si="114"/>
        <v>7.3333333333333348E-2</v>
      </c>
      <c r="BG69">
        <f t="shared" si="114"/>
        <v>9.5887418005661557E-2</v>
      </c>
      <c r="BH69">
        <f t="shared" si="114"/>
        <v>0.10152593917374363</v>
      </c>
      <c r="BI69">
        <f t="shared" si="114"/>
        <v>0.1085740906338462</v>
      </c>
      <c r="BJ69">
        <f t="shared" si="114"/>
        <v>0.11738427995897438</v>
      </c>
      <c r="BK69">
        <f t="shared" si="114"/>
        <v>0.12839701661538466</v>
      </c>
      <c r="BL69">
        <f t="shared" si="114"/>
        <v>0.1421629374358975</v>
      </c>
      <c r="BM69">
        <f t="shared" si="114"/>
        <v>0.1593703384615385</v>
      </c>
      <c r="BN69">
        <f t="shared" si="114"/>
        <v>0.18087958974358981</v>
      </c>
      <c r="BO69">
        <f t="shared" si="114"/>
        <v>0.20776615384615388</v>
      </c>
      <c r="BP69">
        <f t="shared" si="114"/>
        <v>0.24137435897435905</v>
      </c>
      <c r="BQ69">
        <f t="shared" si="114"/>
        <v>0.28338461538461546</v>
      </c>
      <c r="BR69">
        <f t="shared" si="114"/>
        <v>0.33589743589743587</v>
      </c>
      <c r="BS69">
        <f t="shared" si="114"/>
        <v>0.40153846153846157</v>
      </c>
      <c r="BT69">
        <f t="shared" si="114"/>
        <v>0.48358974358974355</v>
      </c>
      <c r="BU69">
        <f t="shared" si="114"/>
        <v>0.58615384615384603</v>
      </c>
      <c r="BV69">
        <v>16</v>
      </c>
    </row>
    <row r="70" spans="23:74">
      <c r="W70">
        <f t="shared" si="110"/>
        <v>8.4614205095168007</v>
      </c>
      <c r="X70">
        <f t="shared" si="58"/>
        <v>8.4614205095168007</v>
      </c>
      <c r="Y70">
        <f t="shared" si="111"/>
        <v>8.4506957032887335</v>
      </c>
      <c r="AA70">
        <f t="shared" si="109"/>
        <v>-1.0724806228067152E-2</v>
      </c>
      <c r="AB70">
        <f t="shared" si="54"/>
        <v>-1.0724806228067152E-2</v>
      </c>
      <c r="AC70">
        <v>1</v>
      </c>
      <c r="AN70">
        <v>2</v>
      </c>
      <c r="AO70">
        <f t="shared" ref="AO70:BD83" si="115">AN37</f>
        <v>1.25</v>
      </c>
      <c r="AP70">
        <f t="shared" si="115"/>
        <v>8.0467909500389193E-2</v>
      </c>
      <c r="AQ70">
        <f t="shared" si="115"/>
        <v>9.9859244468281594E-2</v>
      </c>
      <c r="AR70">
        <f t="shared" si="115"/>
        <v>0.10470707821025473</v>
      </c>
      <c r="AS70">
        <f t="shared" si="115"/>
        <v>0.11076687038772108</v>
      </c>
      <c r="AT70">
        <f t="shared" si="115"/>
        <v>0.11834161060955406</v>
      </c>
      <c r="AU70">
        <f t="shared" si="115"/>
        <v>0.12781003588684528</v>
      </c>
      <c r="AV70">
        <f t="shared" si="115"/>
        <v>0.1396455674834593</v>
      </c>
      <c r="AW70">
        <f t="shared" si="115"/>
        <v>0.15443998197922681</v>
      </c>
      <c r="AX70">
        <f t="shared" si="115"/>
        <v>0.17293300009893622</v>
      </c>
      <c r="AY70">
        <f t="shared" si="115"/>
        <v>0.19604927274857295</v>
      </c>
      <c r="AZ70">
        <f t="shared" si="115"/>
        <v>0.2249446135606189</v>
      </c>
      <c r="BA70">
        <f t="shared" si="115"/>
        <v>0.26106378957567627</v>
      </c>
      <c r="BB70">
        <f t="shared" si="115"/>
        <v>0.30621275959449806</v>
      </c>
      <c r="BC70">
        <f t="shared" si="115"/>
        <v>0.36264897211802533</v>
      </c>
      <c r="BD70">
        <f t="shared" si="115"/>
        <v>0.43319423777243421</v>
      </c>
      <c r="BE70">
        <f t="shared" si="114"/>
        <v>0.52137581984044545</v>
      </c>
      <c r="BF70">
        <f t="shared" si="114"/>
        <v>7.5000000000000011E-2</v>
      </c>
      <c r="BG70">
        <f t="shared" si="114"/>
        <v>9.7554084672328234E-2</v>
      </c>
      <c r="BH70">
        <f t="shared" si="114"/>
        <v>0.10319260584041028</v>
      </c>
      <c r="BI70">
        <f t="shared" si="114"/>
        <v>0.11024075730051287</v>
      </c>
      <c r="BJ70">
        <f t="shared" si="114"/>
        <v>0.11905094662564106</v>
      </c>
      <c r="BK70">
        <f t="shared" si="114"/>
        <v>0.13006368328205134</v>
      </c>
      <c r="BL70">
        <f t="shared" si="114"/>
        <v>0.14382960410256415</v>
      </c>
      <c r="BM70">
        <f t="shared" si="114"/>
        <v>0.16103700512820518</v>
      </c>
      <c r="BN70">
        <f t="shared" si="114"/>
        <v>0.18254625641025646</v>
      </c>
      <c r="BO70">
        <f t="shared" si="114"/>
        <v>0.20943282051282058</v>
      </c>
      <c r="BP70">
        <f t="shared" si="114"/>
        <v>0.24304102564102575</v>
      </c>
      <c r="BQ70">
        <f t="shared" si="114"/>
        <v>0.28505128205128211</v>
      </c>
      <c r="BR70">
        <f t="shared" si="114"/>
        <v>0.33756410256410257</v>
      </c>
      <c r="BS70">
        <f t="shared" si="114"/>
        <v>0.40320512820512822</v>
      </c>
      <c r="BT70">
        <f t="shared" si="114"/>
        <v>0.48525641025641031</v>
      </c>
      <c r="BU70">
        <f t="shared" si="114"/>
        <v>0.58782051282051284</v>
      </c>
      <c r="BV70">
        <v>17</v>
      </c>
    </row>
    <row r="71" spans="23:74">
      <c r="W71">
        <f t="shared" si="110"/>
        <v>8.1797934267344861</v>
      </c>
      <c r="X71">
        <f t="shared" si="58"/>
        <v>8.1797934267344861</v>
      </c>
      <c r="Y71">
        <f t="shared" si="111"/>
        <v>8.1826514733609503</v>
      </c>
      <c r="AA71">
        <f t="shared" si="109"/>
        <v>2.8580466264642723E-3</v>
      </c>
      <c r="AB71">
        <f t="shared" si="54"/>
        <v>2.8580466264642723E-3</v>
      </c>
      <c r="AC71">
        <v>1</v>
      </c>
      <c r="AN71">
        <v>3</v>
      </c>
      <c r="AO71">
        <f t="shared" si="115"/>
        <v>1.5624999999999998</v>
      </c>
      <c r="AP71">
        <f t="shared" si="114"/>
        <v>8.1909701927361384E-2</v>
      </c>
      <c r="AQ71">
        <f t="shared" si="114"/>
        <v>0.10164848322608525</v>
      </c>
      <c r="AR71">
        <f t="shared" si="114"/>
        <v>0.10658317855076624</v>
      </c>
      <c r="AS71">
        <f t="shared" si="114"/>
        <v>0.11275154770661742</v>
      </c>
      <c r="AT71">
        <f t="shared" si="114"/>
        <v>0.12046200915143145</v>
      </c>
      <c r="AU71">
        <f t="shared" si="114"/>
        <v>0.13010008595744893</v>
      </c>
      <c r="AV71">
        <f t="shared" si="114"/>
        <v>0.14214768196497085</v>
      </c>
      <c r="AW71">
        <f t="shared" si="114"/>
        <v>0.1572071769743732</v>
      </c>
      <c r="AX71">
        <f t="shared" si="114"/>
        <v>0.17603154573612617</v>
      </c>
      <c r="AY71">
        <f t="shared" si="114"/>
        <v>0.19956200668831731</v>
      </c>
      <c r="AZ71">
        <f t="shared" si="114"/>
        <v>0.22897508287855636</v>
      </c>
      <c r="BA71">
        <f t="shared" si="114"/>
        <v>0.26574142811635504</v>
      </c>
      <c r="BB71">
        <f t="shared" si="114"/>
        <v>0.31169935966360346</v>
      </c>
      <c r="BC71">
        <f t="shared" si="114"/>
        <v>0.36914677409766394</v>
      </c>
      <c r="BD71">
        <f t="shared" si="114"/>
        <v>0.44095604214023959</v>
      </c>
      <c r="BE71">
        <f t="shared" si="114"/>
        <v>0.53071762719345905</v>
      </c>
      <c r="BF71">
        <f t="shared" si="114"/>
        <v>7.7083333333333323E-2</v>
      </c>
      <c r="BG71">
        <f t="shared" si="114"/>
        <v>9.963741800566156E-2</v>
      </c>
      <c r="BH71">
        <f t="shared" si="114"/>
        <v>0.10527593917374363</v>
      </c>
      <c r="BI71">
        <f t="shared" si="114"/>
        <v>0.11232409063384619</v>
      </c>
      <c r="BJ71">
        <f t="shared" si="114"/>
        <v>0.12113427995897438</v>
      </c>
      <c r="BK71">
        <f t="shared" si="114"/>
        <v>0.13214701661538467</v>
      </c>
      <c r="BL71">
        <f t="shared" si="114"/>
        <v>0.14591293743589751</v>
      </c>
      <c r="BM71">
        <f t="shared" si="114"/>
        <v>0.16312033846153853</v>
      </c>
      <c r="BN71">
        <f t="shared" si="114"/>
        <v>0.18462958974358981</v>
      </c>
      <c r="BO71">
        <f t="shared" si="114"/>
        <v>0.21151615384615391</v>
      </c>
      <c r="BP71">
        <f t="shared" si="114"/>
        <v>0.24512435897435905</v>
      </c>
      <c r="BQ71">
        <f t="shared" si="114"/>
        <v>0.28713461538461543</v>
      </c>
      <c r="BR71">
        <f t="shared" si="114"/>
        <v>0.33964743589743596</v>
      </c>
      <c r="BS71">
        <f t="shared" si="114"/>
        <v>0.4052884615384616</v>
      </c>
      <c r="BT71">
        <f t="shared" si="114"/>
        <v>0.48733974358974358</v>
      </c>
      <c r="BU71">
        <f t="shared" si="114"/>
        <v>0.58990384615384617</v>
      </c>
      <c r="BV71">
        <v>18</v>
      </c>
    </row>
    <row r="72" spans="23:74">
      <c r="W72">
        <f t="shared" si="110"/>
        <v>7.853069751536597</v>
      </c>
      <c r="X72">
        <f t="shared" si="58"/>
        <v>7.853069751536597</v>
      </c>
      <c r="Y72">
        <f t="shared" si="111"/>
        <v>7.8705961187210143</v>
      </c>
      <c r="AA72">
        <f t="shared" si="109"/>
        <v>1.7526367184417246E-2</v>
      </c>
      <c r="AB72">
        <f t="shared" si="54"/>
        <v>1.7526367184417246E-2</v>
      </c>
      <c r="AC72">
        <v>1</v>
      </c>
      <c r="AN72">
        <v>4</v>
      </c>
      <c r="AO72">
        <f t="shared" si="115"/>
        <v>1.9531249999999996</v>
      </c>
      <c r="AP72">
        <f t="shared" si="114"/>
        <v>8.3711942461076619E-2</v>
      </c>
      <c r="AQ72">
        <f t="shared" si="114"/>
        <v>0.10388503167333982</v>
      </c>
      <c r="AR72">
        <f t="shared" si="114"/>
        <v>0.10892830397640563</v>
      </c>
      <c r="AS72">
        <f t="shared" si="114"/>
        <v>0.11523239435523787</v>
      </c>
      <c r="AT72">
        <f t="shared" si="114"/>
        <v>0.12311250732877818</v>
      </c>
      <c r="AU72">
        <f t="shared" si="114"/>
        <v>0.13296264854570355</v>
      </c>
      <c r="AV72">
        <f t="shared" si="114"/>
        <v>0.14527532506686028</v>
      </c>
      <c r="AW72">
        <f t="shared" si="114"/>
        <v>0.16066617071830622</v>
      </c>
      <c r="AX72">
        <f t="shared" si="114"/>
        <v>0.17990472778261363</v>
      </c>
      <c r="AY72">
        <f t="shared" si="114"/>
        <v>0.20395292411299779</v>
      </c>
      <c r="AZ72">
        <f t="shared" si="114"/>
        <v>0.23401316952597817</v>
      </c>
      <c r="BA72">
        <f t="shared" si="114"/>
        <v>0.27158847629220345</v>
      </c>
      <c r="BB72">
        <f t="shared" si="114"/>
        <v>0.3185576097499852</v>
      </c>
      <c r="BC72">
        <f t="shared" si="114"/>
        <v>0.3772690265722124</v>
      </c>
      <c r="BD72">
        <f t="shared" si="114"/>
        <v>0.45065829759999626</v>
      </c>
      <c r="BE72">
        <f t="shared" si="114"/>
        <v>0.5423948863847261</v>
      </c>
      <c r="BF72">
        <f t="shared" si="114"/>
        <v>7.9687499999999994E-2</v>
      </c>
      <c r="BG72">
        <f t="shared" si="114"/>
        <v>0.10224158467232822</v>
      </c>
      <c r="BH72">
        <f t="shared" si="114"/>
        <v>0.10788010584041027</v>
      </c>
      <c r="BI72">
        <f t="shared" si="114"/>
        <v>0.11492825730051283</v>
      </c>
      <c r="BJ72">
        <f t="shared" si="114"/>
        <v>0.12373844662564105</v>
      </c>
      <c r="BK72">
        <f t="shared" si="114"/>
        <v>0.13475118328205135</v>
      </c>
      <c r="BL72">
        <f t="shared" si="114"/>
        <v>0.14851710410256416</v>
      </c>
      <c r="BM72">
        <f t="shared" si="114"/>
        <v>0.16572450512820519</v>
      </c>
      <c r="BN72">
        <f t="shared" si="114"/>
        <v>0.18723375641025647</v>
      </c>
      <c r="BO72">
        <f t="shared" si="114"/>
        <v>0.21412032051282059</v>
      </c>
      <c r="BP72">
        <f t="shared" si="114"/>
        <v>0.24772852564102571</v>
      </c>
      <c r="BQ72">
        <f t="shared" si="114"/>
        <v>0.28973878205128217</v>
      </c>
      <c r="BR72">
        <f t="shared" si="114"/>
        <v>0.34225160256410259</v>
      </c>
      <c r="BS72">
        <f t="shared" si="114"/>
        <v>0.40789262820512834</v>
      </c>
      <c r="BT72">
        <f t="shared" si="114"/>
        <v>0.48994391025641032</v>
      </c>
      <c r="BU72">
        <f t="shared" si="114"/>
        <v>0.59250801282051269</v>
      </c>
      <c r="BV72">
        <v>19</v>
      </c>
    </row>
    <row r="73" spans="23:74">
      <c r="W73">
        <f t="shared" si="110"/>
        <v>7.4796235692563302</v>
      </c>
      <c r="X73">
        <f t="shared" si="58"/>
        <v>7.4796235692563302</v>
      </c>
      <c r="Y73">
        <f t="shared" si="111"/>
        <v>7.512474444378066</v>
      </c>
      <c r="AA73">
        <f t="shared" si="109"/>
        <v>3.285087512173579E-2</v>
      </c>
      <c r="AB73">
        <f t="shared" si="54"/>
        <v>3.285087512173579E-2</v>
      </c>
      <c r="AC73">
        <v>1</v>
      </c>
      <c r="AN73">
        <v>5</v>
      </c>
      <c r="AO73">
        <f t="shared" si="115"/>
        <v>2.4414062499999991</v>
      </c>
      <c r="AP73">
        <f t="shared" si="114"/>
        <v>8.5964743128220666E-2</v>
      </c>
      <c r="AQ73">
        <f t="shared" si="114"/>
        <v>0.10668071723240802</v>
      </c>
      <c r="AR73">
        <f t="shared" si="114"/>
        <v>0.11185971075845488</v>
      </c>
      <c r="AS73">
        <f t="shared" si="114"/>
        <v>0.11833345266601338</v>
      </c>
      <c r="AT73">
        <f t="shared" si="114"/>
        <v>0.12642563005046159</v>
      </c>
      <c r="AU73">
        <f t="shared" si="114"/>
        <v>0.13654085178102182</v>
      </c>
      <c r="AV73">
        <f t="shared" si="114"/>
        <v>0.14918487894422214</v>
      </c>
      <c r="AW73">
        <f t="shared" si="114"/>
        <v>0.16498991289822246</v>
      </c>
      <c r="AX73">
        <f t="shared" si="114"/>
        <v>0.18474620534072292</v>
      </c>
      <c r="AY73">
        <f t="shared" si="114"/>
        <v>0.20944157089384841</v>
      </c>
      <c r="AZ73">
        <f t="shared" si="114"/>
        <v>0.2403107778352554</v>
      </c>
      <c r="BA73">
        <f t="shared" si="114"/>
        <v>0.27889728651201406</v>
      </c>
      <c r="BB73">
        <f t="shared" si="114"/>
        <v>0.32713042235796247</v>
      </c>
      <c r="BC73">
        <f t="shared" si="114"/>
        <v>0.38742184216539788</v>
      </c>
      <c r="BD73">
        <f t="shared" si="114"/>
        <v>0.46278611692469207</v>
      </c>
      <c r="BE73">
        <f t="shared" si="114"/>
        <v>0.55699146037380987</v>
      </c>
      <c r="BF73">
        <f t="shared" si="114"/>
        <v>8.2942708333333337E-2</v>
      </c>
      <c r="BG73">
        <f t="shared" si="114"/>
        <v>0.10549679300566155</v>
      </c>
      <c r="BH73">
        <f t="shared" si="114"/>
        <v>0.1111353141737436</v>
      </c>
      <c r="BI73">
        <f t="shared" si="114"/>
        <v>0.11818346563384617</v>
      </c>
      <c r="BJ73">
        <f t="shared" si="114"/>
        <v>0.12699365495897438</v>
      </c>
      <c r="BK73">
        <f t="shared" si="114"/>
        <v>0.13800639161538464</v>
      </c>
      <c r="BL73">
        <f t="shared" si="114"/>
        <v>0.15177231243589745</v>
      </c>
      <c r="BM73">
        <f t="shared" si="114"/>
        <v>0.16897971346153851</v>
      </c>
      <c r="BN73">
        <f t="shared" si="114"/>
        <v>0.19048896474358981</v>
      </c>
      <c r="BO73">
        <f t="shared" si="114"/>
        <v>0.21737552884615391</v>
      </c>
      <c r="BP73">
        <f t="shared" si="114"/>
        <v>0.25098373397435902</v>
      </c>
      <c r="BQ73">
        <f t="shared" si="114"/>
        <v>0.29299399038461543</v>
      </c>
      <c r="BR73">
        <f t="shared" si="114"/>
        <v>0.34550681089743596</v>
      </c>
      <c r="BS73">
        <f t="shared" si="114"/>
        <v>0.41114783653846165</v>
      </c>
      <c r="BT73">
        <f t="shared" si="114"/>
        <v>0.49319911858974363</v>
      </c>
      <c r="BU73">
        <f t="shared" si="114"/>
        <v>0.59576322115384617</v>
      </c>
      <c r="BV73">
        <v>20</v>
      </c>
    </row>
    <row r="74" spans="23:74">
      <c r="W74">
        <f t="shared" si="110"/>
        <v>7.0599604080870808</v>
      </c>
      <c r="X74">
        <f t="shared" si="58"/>
        <v>7.0599604080870808</v>
      </c>
      <c r="Y74">
        <f t="shared" si="111"/>
        <v>7.1081856058472246</v>
      </c>
      <c r="AA74">
        <f t="shared" si="109"/>
        <v>4.8225197760143779E-2</v>
      </c>
      <c r="AB74">
        <f t="shared" si="54"/>
        <v>4.8225197760143779E-2</v>
      </c>
      <c r="AC74">
        <v>1</v>
      </c>
      <c r="AN74">
        <v>6</v>
      </c>
      <c r="AO74">
        <f t="shared" si="115"/>
        <v>3.0517578124999987</v>
      </c>
      <c r="AP74">
        <f t="shared" si="114"/>
        <v>8.8780743962150716E-2</v>
      </c>
      <c r="AQ74">
        <f t="shared" si="114"/>
        <v>0.11017532418124328</v>
      </c>
      <c r="AR74">
        <f t="shared" si="114"/>
        <v>0.11552396923601642</v>
      </c>
      <c r="AS74">
        <f t="shared" si="114"/>
        <v>0.12220977555448283</v>
      </c>
      <c r="AT74">
        <f t="shared" si="114"/>
        <v>0.13056703345256584</v>
      </c>
      <c r="AU74">
        <f t="shared" si="114"/>
        <v>0.14101360582516964</v>
      </c>
      <c r="AV74">
        <f t="shared" si="114"/>
        <v>0.15407182129092439</v>
      </c>
      <c r="AW74">
        <f t="shared" si="114"/>
        <v>0.17039459062311776</v>
      </c>
      <c r="AX74">
        <f t="shared" si="114"/>
        <v>0.19079805228835955</v>
      </c>
      <c r="AY74">
        <f t="shared" si="114"/>
        <v>0.2163023793699117</v>
      </c>
      <c r="AZ74">
        <f t="shared" si="114"/>
        <v>0.24818278822185197</v>
      </c>
      <c r="BA74">
        <f t="shared" si="114"/>
        <v>0.28803329928677723</v>
      </c>
      <c r="BB74">
        <f t="shared" si="114"/>
        <v>0.33784643811793391</v>
      </c>
      <c r="BC74">
        <f t="shared" si="114"/>
        <v>0.4001128616568797</v>
      </c>
      <c r="BD74">
        <f t="shared" si="114"/>
        <v>0.4779458910805619</v>
      </c>
      <c r="BE74">
        <f t="shared" si="114"/>
        <v>0.57523717786016459</v>
      </c>
      <c r="BF74">
        <f t="shared" si="114"/>
        <v>8.7011718749999994E-2</v>
      </c>
      <c r="BG74">
        <f t="shared" si="114"/>
        <v>0.1095658034223282</v>
      </c>
      <c r="BH74">
        <f t="shared" si="114"/>
        <v>0.11520432459041027</v>
      </c>
      <c r="BI74">
        <f t="shared" si="114"/>
        <v>0.12225247605051283</v>
      </c>
      <c r="BJ74">
        <f t="shared" si="114"/>
        <v>0.13106266537564104</v>
      </c>
      <c r="BK74">
        <f t="shared" si="114"/>
        <v>0.1420754020320513</v>
      </c>
      <c r="BL74">
        <f t="shared" si="114"/>
        <v>0.15584132285256411</v>
      </c>
      <c r="BM74">
        <f t="shared" si="114"/>
        <v>0.17304872387820516</v>
      </c>
      <c r="BN74">
        <f t="shared" si="114"/>
        <v>0.19455797516025641</v>
      </c>
      <c r="BO74">
        <f t="shared" si="114"/>
        <v>0.22144453926282057</v>
      </c>
      <c r="BP74">
        <f t="shared" si="114"/>
        <v>0.25505274439102571</v>
      </c>
      <c r="BQ74">
        <f t="shared" si="114"/>
        <v>0.29706300080128212</v>
      </c>
      <c r="BR74">
        <f t="shared" si="114"/>
        <v>0.34957582131410259</v>
      </c>
      <c r="BS74">
        <f t="shared" si="114"/>
        <v>0.41521684695512823</v>
      </c>
      <c r="BT74">
        <f t="shared" si="114"/>
        <v>0.49726812900641032</v>
      </c>
      <c r="BU74">
        <f t="shared" si="114"/>
        <v>0.5998322315705128</v>
      </c>
      <c r="BV74">
        <v>21</v>
      </c>
    </row>
    <row r="75" spans="23:74">
      <c r="W75">
        <f t="shared" si="110"/>
        <v>6.5972651403638611</v>
      </c>
      <c r="X75">
        <f t="shared" si="58"/>
        <v>6.5972651403638611</v>
      </c>
      <c r="Y75">
        <f t="shared" si="111"/>
        <v>6.6601594357351575</v>
      </c>
      <c r="AA75">
        <f t="shared" si="109"/>
        <v>6.2894295371296316E-2</v>
      </c>
      <c r="AB75">
        <f t="shared" si="54"/>
        <v>6.2894295371296316E-2</v>
      </c>
      <c r="AC75">
        <v>1</v>
      </c>
      <c r="AN75">
        <v>7</v>
      </c>
      <c r="AO75">
        <f t="shared" si="115"/>
        <v>3.8146972656249987</v>
      </c>
      <c r="AP75">
        <f t="shared" si="114"/>
        <v>9.2300745004563298E-2</v>
      </c>
      <c r="AQ75">
        <f t="shared" si="114"/>
        <v>0.11454358286728734</v>
      </c>
      <c r="AR75">
        <f t="shared" si="114"/>
        <v>0.12010429233296835</v>
      </c>
      <c r="AS75">
        <f t="shared" si="114"/>
        <v>0.12705517916506961</v>
      </c>
      <c r="AT75">
        <f t="shared" si="114"/>
        <v>0.13574378770519621</v>
      </c>
      <c r="AU75">
        <f t="shared" si="114"/>
        <v>0.14660454838035442</v>
      </c>
      <c r="AV75">
        <f t="shared" si="114"/>
        <v>0.16018049922430219</v>
      </c>
      <c r="AW75">
        <f t="shared" si="114"/>
        <v>0.17715043777923692</v>
      </c>
      <c r="AX75">
        <f t="shared" si="114"/>
        <v>0.19836286097290537</v>
      </c>
      <c r="AY75">
        <f t="shared" si="114"/>
        <v>0.22487838996499079</v>
      </c>
      <c r="AZ75">
        <f t="shared" si="114"/>
        <v>0.25802280120509768</v>
      </c>
      <c r="BA75">
        <f t="shared" si="114"/>
        <v>0.29945331525523128</v>
      </c>
      <c r="BB75">
        <f t="shared" si="114"/>
        <v>0.35124145781789828</v>
      </c>
      <c r="BC75">
        <f t="shared" si="114"/>
        <v>0.41597663602123203</v>
      </c>
      <c r="BD75">
        <f t="shared" si="114"/>
        <v>0.49689560877539912</v>
      </c>
      <c r="BE75">
        <f t="shared" si="114"/>
        <v>0.59804432471810809</v>
      </c>
      <c r="BF75">
        <f t="shared" si="114"/>
        <v>9.2097981770833337E-2</v>
      </c>
      <c r="BG75">
        <f t="shared" si="114"/>
        <v>0.11465206644316153</v>
      </c>
      <c r="BH75">
        <f t="shared" si="114"/>
        <v>0.12029058761124362</v>
      </c>
      <c r="BI75">
        <f t="shared" si="114"/>
        <v>0.12733873907134616</v>
      </c>
      <c r="BJ75">
        <f t="shared" si="114"/>
        <v>0.13614892839647438</v>
      </c>
      <c r="BK75">
        <f t="shared" si="114"/>
        <v>0.14716166505288464</v>
      </c>
      <c r="BL75">
        <f t="shared" si="114"/>
        <v>0.16092758587339748</v>
      </c>
      <c r="BM75">
        <f t="shared" si="114"/>
        <v>0.17813498689903851</v>
      </c>
      <c r="BN75">
        <f t="shared" si="114"/>
        <v>0.19964423818108978</v>
      </c>
      <c r="BO75">
        <f t="shared" si="114"/>
        <v>0.22653080228365391</v>
      </c>
      <c r="BP75">
        <f t="shared" si="114"/>
        <v>0.26013900741185908</v>
      </c>
      <c r="BQ75">
        <f t="shared" si="114"/>
        <v>0.30214926382211549</v>
      </c>
      <c r="BR75">
        <f t="shared" si="114"/>
        <v>0.35466208433493596</v>
      </c>
      <c r="BS75">
        <f t="shared" si="114"/>
        <v>0.42030310997596165</v>
      </c>
      <c r="BT75">
        <f t="shared" si="114"/>
        <v>0.50235439202724363</v>
      </c>
      <c r="BU75">
        <f t="shared" si="114"/>
        <v>0.60491849459134606</v>
      </c>
      <c r="BV75">
        <v>22</v>
      </c>
    </row>
    <row r="76" spans="23:74">
      <c r="W76">
        <f t="shared" si="110"/>
        <v>6.0977247363948672</v>
      </c>
      <c r="X76">
        <f t="shared" si="58"/>
        <v>6.0977247363948672</v>
      </c>
      <c r="Y76">
        <f t="shared" si="111"/>
        <v>6.1737482512207862</v>
      </c>
      <c r="AA76">
        <f t="shared" si="109"/>
        <v>7.6023514825918959E-2</v>
      </c>
      <c r="AB76">
        <f t="shared" si="54"/>
        <v>7.6023514825918959E-2</v>
      </c>
      <c r="AC76">
        <v>1</v>
      </c>
      <c r="AN76">
        <v>8</v>
      </c>
      <c r="AO76">
        <f t="shared" si="115"/>
        <v>4.7683715820312473</v>
      </c>
      <c r="AP76">
        <f t="shared" si="114"/>
        <v>9.6700746307579008E-2</v>
      </c>
      <c r="AQ76">
        <f t="shared" si="114"/>
        <v>0.12000390622484242</v>
      </c>
      <c r="AR76">
        <f t="shared" si="114"/>
        <v>0.12582969620415826</v>
      </c>
      <c r="AS76">
        <f t="shared" si="114"/>
        <v>0.1331119336783031</v>
      </c>
      <c r="AT76">
        <f t="shared" si="114"/>
        <v>0.14221473052098413</v>
      </c>
      <c r="AU76">
        <f t="shared" si="114"/>
        <v>0.15359322657433536</v>
      </c>
      <c r="AV76">
        <f t="shared" si="114"/>
        <v>0.16781634664102449</v>
      </c>
      <c r="AW76">
        <f t="shared" si="114"/>
        <v>0.18559524672438582</v>
      </c>
      <c r="AX76">
        <f t="shared" si="114"/>
        <v>0.20781887182858758</v>
      </c>
      <c r="AY76">
        <f t="shared" si="114"/>
        <v>0.23559840320883965</v>
      </c>
      <c r="AZ76">
        <f t="shared" si="114"/>
        <v>0.27032281743415487</v>
      </c>
      <c r="BA76">
        <f t="shared" si="114"/>
        <v>0.31372833521579874</v>
      </c>
      <c r="BB76">
        <f t="shared" si="114"/>
        <v>0.36798523244285369</v>
      </c>
      <c r="BC76">
        <f t="shared" si="114"/>
        <v>0.43580635397667244</v>
      </c>
      <c r="BD76">
        <f t="shared" si="114"/>
        <v>0.52058275589394565</v>
      </c>
      <c r="BE76">
        <f t="shared" si="114"/>
        <v>0.62655325829053732</v>
      </c>
      <c r="BF76">
        <f t="shared" si="114"/>
        <v>9.8455810546874981E-2</v>
      </c>
      <c r="BG76">
        <f t="shared" si="114"/>
        <v>0.1210098952192032</v>
      </c>
      <c r="BH76">
        <f t="shared" si="114"/>
        <v>0.12664841638728527</v>
      </c>
      <c r="BI76">
        <f t="shared" si="114"/>
        <v>0.13369656784738781</v>
      </c>
      <c r="BJ76">
        <f t="shared" si="114"/>
        <v>0.14250675717251604</v>
      </c>
      <c r="BK76">
        <f t="shared" si="114"/>
        <v>0.15351949382892632</v>
      </c>
      <c r="BL76">
        <f t="shared" si="114"/>
        <v>0.16728541464943913</v>
      </c>
      <c r="BM76">
        <f t="shared" si="114"/>
        <v>0.18449281567508016</v>
      </c>
      <c r="BN76">
        <f t="shared" si="114"/>
        <v>0.20600206695713144</v>
      </c>
      <c r="BO76">
        <f t="shared" si="114"/>
        <v>0.23288863105969554</v>
      </c>
      <c r="BP76">
        <f t="shared" si="114"/>
        <v>0.26649683618790071</v>
      </c>
      <c r="BQ76">
        <f t="shared" si="114"/>
        <v>0.30850709259815706</v>
      </c>
      <c r="BR76">
        <f t="shared" si="114"/>
        <v>0.36101991311097759</v>
      </c>
      <c r="BS76">
        <f t="shared" si="114"/>
        <v>0.42666093875200334</v>
      </c>
      <c r="BT76">
        <f t="shared" si="114"/>
        <v>0.50871222080328538</v>
      </c>
      <c r="BU76">
        <f t="shared" si="114"/>
        <v>0.6112763233673878</v>
      </c>
      <c r="BV76">
        <v>23</v>
      </c>
    </row>
    <row r="77" spans="23:74">
      <c r="W77">
        <f t="shared" si="110"/>
        <v>5.570483258652696</v>
      </c>
      <c r="X77">
        <f t="shared" si="58"/>
        <v>5.570483258652696</v>
      </c>
      <c r="Y77">
        <f t="shared" si="111"/>
        <v>5.6572876448662868</v>
      </c>
      <c r="AA77">
        <f t="shared" si="109"/>
        <v>8.6804386213590767E-2</v>
      </c>
      <c r="AB77">
        <f t="shared" si="54"/>
        <v>8.6804386213590767E-2</v>
      </c>
      <c r="AC77">
        <v>1</v>
      </c>
      <c r="AN77">
        <v>9</v>
      </c>
      <c r="AO77">
        <f t="shared" si="115"/>
        <v>5.9604644775390598</v>
      </c>
      <c r="AP77">
        <f t="shared" si="114"/>
        <v>0.10220074793634866</v>
      </c>
      <c r="AQ77">
        <f t="shared" si="114"/>
        <v>0.12682931042178627</v>
      </c>
      <c r="AR77">
        <f t="shared" si="114"/>
        <v>0.13298645104314571</v>
      </c>
      <c r="AS77">
        <f t="shared" si="114"/>
        <v>0.14068287681984495</v>
      </c>
      <c r="AT77">
        <f t="shared" si="114"/>
        <v>0.15030340904071904</v>
      </c>
      <c r="AU77">
        <f t="shared" si="114"/>
        <v>0.16232907431681159</v>
      </c>
      <c r="AV77">
        <f t="shared" si="114"/>
        <v>0.17736115591192733</v>
      </c>
      <c r="AW77">
        <f t="shared" si="114"/>
        <v>0.19615125790582202</v>
      </c>
      <c r="AX77">
        <f t="shared" si="114"/>
        <v>0.21963888539819038</v>
      </c>
      <c r="AY77">
        <f t="shared" si="114"/>
        <v>0.24899841976365072</v>
      </c>
      <c r="AZ77">
        <f t="shared" si="114"/>
        <v>0.2856978377204763</v>
      </c>
      <c r="BA77">
        <f t="shared" si="114"/>
        <v>0.33157211016650823</v>
      </c>
      <c r="BB77">
        <f t="shared" si="114"/>
        <v>0.38891495072404808</v>
      </c>
      <c r="BC77">
        <f t="shared" si="114"/>
        <v>0.46059350142097299</v>
      </c>
      <c r="BD77">
        <f t="shared" ref="AP77:BU83" si="116">BC44</f>
        <v>0.55019168979212896</v>
      </c>
      <c r="BE77">
        <f t="shared" si="116"/>
        <v>0.66218942525607394</v>
      </c>
      <c r="BF77">
        <f t="shared" si="116"/>
        <v>0.10640309651692707</v>
      </c>
      <c r="BG77">
        <f t="shared" si="116"/>
        <v>0.12895718118925531</v>
      </c>
      <c r="BH77">
        <f t="shared" si="116"/>
        <v>0.13459570235733737</v>
      </c>
      <c r="BI77">
        <f t="shared" si="116"/>
        <v>0.14164385381743994</v>
      </c>
      <c r="BJ77">
        <f t="shared" si="116"/>
        <v>0.15045404314256813</v>
      </c>
      <c r="BK77">
        <f t="shared" si="116"/>
        <v>0.16146677979897839</v>
      </c>
      <c r="BL77">
        <f t="shared" si="116"/>
        <v>0.17523270061949123</v>
      </c>
      <c r="BM77">
        <f t="shared" si="116"/>
        <v>0.19244010164513223</v>
      </c>
      <c r="BN77">
        <f t="shared" si="116"/>
        <v>0.21394935292718353</v>
      </c>
      <c r="BO77">
        <f t="shared" si="116"/>
        <v>0.24083591702974763</v>
      </c>
      <c r="BP77">
        <f t="shared" si="116"/>
        <v>0.27444412215795277</v>
      </c>
      <c r="BQ77">
        <f t="shared" si="116"/>
        <v>0.31645437856820918</v>
      </c>
      <c r="BR77">
        <f t="shared" si="116"/>
        <v>0.36896719908102965</v>
      </c>
      <c r="BS77">
        <f t="shared" si="116"/>
        <v>0.4346082247220554</v>
      </c>
      <c r="BT77">
        <f t="shared" si="116"/>
        <v>0.51665950677333738</v>
      </c>
      <c r="BU77">
        <f t="shared" si="116"/>
        <v>0.61922360933743992</v>
      </c>
      <c r="BV77">
        <v>24</v>
      </c>
    </row>
    <row r="78" spans="23:74">
      <c r="W78">
        <f t="shared" si="110"/>
        <v>5.0271417353865164</v>
      </c>
      <c r="X78">
        <f t="shared" si="58"/>
        <v>5.0271417353865164</v>
      </c>
      <c r="Y78">
        <f t="shared" si="111"/>
        <v>5.1217202258187511</v>
      </c>
      <c r="AA78">
        <f t="shared" si="109"/>
        <v>9.4578490432234652E-2</v>
      </c>
      <c r="AB78">
        <f t="shared" si="54"/>
        <v>9.4578490432234652E-2</v>
      </c>
      <c r="AC78">
        <v>1</v>
      </c>
      <c r="AN78">
        <v>10</v>
      </c>
      <c r="AO78">
        <f t="shared" si="115"/>
        <v>7.4505805969238246</v>
      </c>
      <c r="AP78">
        <f t="shared" si="116"/>
        <v>0.1090757499723107</v>
      </c>
      <c r="AQ78">
        <f t="shared" si="116"/>
        <v>0.1353610656679661</v>
      </c>
      <c r="AR78">
        <f t="shared" si="116"/>
        <v>0.14193239459187998</v>
      </c>
      <c r="AS78">
        <f t="shared" si="116"/>
        <v>0.15014655574677224</v>
      </c>
      <c r="AT78">
        <f t="shared" si="116"/>
        <v>0.16041425719038765</v>
      </c>
      <c r="AU78">
        <f t="shared" si="116"/>
        <v>0.17324888399490687</v>
      </c>
      <c r="AV78">
        <f t="shared" si="116"/>
        <v>0.18929216750055591</v>
      </c>
      <c r="AW78">
        <f t="shared" si="116"/>
        <v>0.20934627188261726</v>
      </c>
      <c r="AX78">
        <f t="shared" si="116"/>
        <v>0.23441390236019388</v>
      </c>
      <c r="AY78">
        <f t="shared" si="116"/>
        <v>0.26574844045716467</v>
      </c>
      <c r="AZ78">
        <f t="shared" si="116"/>
        <v>0.30491661307837814</v>
      </c>
      <c r="BA78">
        <f t="shared" si="116"/>
        <v>0.35387682885489496</v>
      </c>
      <c r="BB78">
        <f t="shared" si="116"/>
        <v>0.41507709857554104</v>
      </c>
      <c r="BC78">
        <f t="shared" si="116"/>
        <v>0.4915774357263486</v>
      </c>
      <c r="BD78">
        <f t="shared" si="116"/>
        <v>0.58720285716485798</v>
      </c>
      <c r="BE78">
        <f t="shared" si="116"/>
        <v>0.70673463396299474</v>
      </c>
      <c r="BF78">
        <f t="shared" si="116"/>
        <v>0.11633720397949217</v>
      </c>
      <c r="BG78">
        <f t="shared" si="116"/>
        <v>0.13889128865182035</v>
      </c>
      <c r="BH78">
        <f t="shared" si="116"/>
        <v>0.14452980981990243</v>
      </c>
      <c r="BI78">
        <f t="shared" si="116"/>
        <v>0.15157796128000497</v>
      </c>
      <c r="BJ78">
        <f t="shared" si="116"/>
        <v>0.1603881506051332</v>
      </c>
      <c r="BK78">
        <f t="shared" si="116"/>
        <v>0.17140088726154346</v>
      </c>
      <c r="BL78">
        <f t="shared" si="116"/>
        <v>0.18516680808205632</v>
      </c>
      <c r="BM78">
        <f t="shared" si="116"/>
        <v>0.20237420910769729</v>
      </c>
      <c r="BN78">
        <f t="shared" si="116"/>
        <v>0.2238834603897486</v>
      </c>
      <c r="BO78">
        <f t="shared" si="116"/>
        <v>0.25077002449231267</v>
      </c>
      <c r="BP78">
        <f t="shared" si="116"/>
        <v>0.28437822962051784</v>
      </c>
      <c r="BQ78">
        <f t="shared" si="116"/>
        <v>0.32638848603077425</v>
      </c>
      <c r="BR78">
        <f t="shared" si="116"/>
        <v>0.37890130654359472</v>
      </c>
      <c r="BS78">
        <f t="shared" si="116"/>
        <v>0.44454233218462041</v>
      </c>
      <c r="BT78">
        <f t="shared" si="116"/>
        <v>0.52659361423590245</v>
      </c>
      <c r="BU78">
        <f t="shared" si="116"/>
        <v>0.62915771680000498</v>
      </c>
      <c r="BV78">
        <v>25</v>
      </c>
    </row>
    <row r="79" spans="23:74">
      <c r="W79">
        <f t="shared" si="110"/>
        <v>4.4808210601307179</v>
      </c>
      <c r="X79">
        <f t="shared" si="58"/>
        <v>4.4808210601307179</v>
      </c>
      <c r="Y79">
        <f t="shared" si="111"/>
        <v>4.5797698132124962</v>
      </c>
      <c r="AA79">
        <f t="shared" si="109"/>
        <v>9.8948753081778307E-2</v>
      </c>
      <c r="AB79">
        <f t="shared" si="54"/>
        <v>9.8948753081778307E-2</v>
      </c>
      <c r="AC79">
        <v>1</v>
      </c>
      <c r="AN79">
        <v>11</v>
      </c>
      <c r="AO79">
        <f t="shared" si="115"/>
        <v>9.3132257461547798</v>
      </c>
      <c r="AP79">
        <f t="shared" si="116"/>
        <v>0.11766950251726327</v>
      </c>
      <c r="AQ79">
        <f t="shared" si="116"/>
        <v>0.14602575972569085</v>
      </c>
      <c r="AR79">
        <f t="shared" si="116"/>
        <v>0.15311482402779777</v>
      </c>
      <c r="AS79">
        <f t="shared" si="116"/>
        <v>0.16197615440543137</v>
      </c>
      <c r="AT79">
        <f t="shared" si="116"/>
        <v>0.17305281737747341</v>
      </c>
      <c r="AU79">
        <f t="shared" si="116"/>
        <v>0.18689864609252596</v>
      </c>
      <c r="AV79">
        <f t="shared" si="116"/>
        <v>0.20420593198634163</v>
      </c>
      <c r="AW79">
        <f t="shared" si="116"/>
        <v>0.22584003935361119</v>
      </c>
      <c r="AX79">
        <f t="shared" si="116"/>
        <v>0.25288267356269822</v>
      </c>
      <c r="AY79">
        <f t="shared" si="116"/>
        <v>0.28668596632405691</v>
      </c>
      <c r="AZ79">
        <f t="shared" si="116"/>
        <v>0.32894008227575533</v>
      </c>
      <c r="BA79">
        <f t="shared" si="116"/>
        <v>0.38175772721537832</v>
      </c>
      <c r="BB79">
        <f t="shared" si="116"/>
        <v>0.44777978338990709</v>
      </c>
      <c r="BC79">
        <f t="shared" si="116"/>
        <v>0.53030735360806813</v>
      </c>
      <c r="BD79">
        <f t="shared" si="116"/>
        <v>0.63346681638076918</v>
      </c>
      <c r="BE79">
        <f t="shared" si="116"/>
        <v>0.76241614484664555</v>
      </c>
      <c r="BF79">
        <f t="shared" si="116"/>
        <v>0.12875483830769854</v>
      </c>
      <c r="BG79">
        <f t="shared" si="116"/>
        <v>0.15130892298002677</v>
      </c>
      <c r="BH79">
        <f t="shared" si="116"/>
        <v>0.15694744414810882</v>
      </c>
      <c r="BI79">
        <f t="shared" si="116"/>
        <v>0.16399559560821139</v>
      </c>
      <c r="BJ79">
        <f t="shared" si="116"/>
        <v>0.17280578493333956</v>
      </c>
      <c r="BK79">
        <f t="shared" si="116"/>
        <v>0.18381852158974984</v>
      </c>
      <c r="BL79">
        <f t="shared" si="116"/>
        <v>0.19758444241026266</v>
      </c>
      <c r="BM79">
        <f t="shared" si="116"/>
        <v>0.21479184343590374</v>
      </c>
      <c r="BN79">
        <f t="shared" si="116"/>
        <v>0.23630109471795499</v>
      </c>
      <c r="BO79">
        <f t="shared" si="116"/>
        <v>0.26318765882051909</v>
      </c>
      <c r="BP79">
        <f t="shared" si="116"/>
        <v>0.2967958639487242</v>
      </c>
      <c r="BQ79">
        <f t="shared" si="116"/>
        <v>0.33880612035898061</v>
      </c>
      <c r="BR79">
        <f t="shared" si="116"/>
        <v>0.39131894087180108</v>
      </c>
      <c r="BS79">
        <f t="shared" si="116"/>
        <v>0.45695996651282672</v>
      </c>
      <c r="BT79">
        <f t="shared" si="116"/>
        <v>0.53901124856410876</v>
      </c>
      <c r="BU79">
        <f t="shared" si="116"/>
        <v>0.6415753511282114</v>
      </c>
      <c r="BV79">
        <v>26</v>
      </c>
    </row>
    <row r="80" spans="23:74">
      <c r="W80">
        <f t="shared" si="110"/>
        <v>3.9449307508188474</v>
      </c>
      <c r="X80">
        <f t="shared" si="58"/>
        <v>3.9449307508188474</v>
      </c>
      <c r="Y80">
        <f t="shared" si="111"/>
        <v>4.0447766218477499</v>
      </c>
      <c r="AA80">
        <f t="shared" si="109"/>
        <v>9.9845871028902522E-2</v>
      </c>
      <c r="AB80">
        <f t="shared" si="54"/>
        <v>9.9845871028902522E-2</v>
      </c>
      <c r="AC80">
        <v>1</v>
      </c>
      <c r="AN80">
        <v>12</v>
      </c>
      <c r="AO80">
        <f t="shared" si="115"/>
        <v>11.641532182693474</v>
      </c>
      <c r="AP80">
        <f t="shared" si="116"/>
        <v>0.12841169319845397</v>
      </c>
      <c r="AQ80">
        <f t="shared" si="116"/>
        <v>0.15935662729784683</v>
      </c>
      <c r="AR80">
        <f t="shared" si="116"/>
        <v>0.16709286082269506</v>
      </c>
      <c r="AS80">
        <f t="shared" si="116"/>
        <v>0.17676315272875534</v>
      </c>
      <c r="AT80">
        <f t="shared" si="116"/>
        <v>0.18885101761133063</v>
      </c>
      <c r="AU80">
        <f t="shared" si="116"/>
        <v>0.20396084871454981</v>
      </c>
      <c r="AV80">
        <f t="shared" si="116"/>
        <v>0.2228481375935738</v>
      </c>
      <c r="AW80">
        <f t="shared" si="116"/>
        <v>0.24645724869235372</v>
      </c>
      <c r="AX80">
        <f t="shared" si="116"/>
        <v>0.27596863756582868</v>
      </c>
      <c r="AY80">
        <f t="shared" si="116"/>
        <v>0.31285787365767231</v>
      </c>
      <c r="AZ80">
        <f t="shared" si="116"/>
        <v>0.35896941877247696</v>
      </c>
      <c r="BA80">
        <f t="shared" si="116"/>
        <v>0.41660885016598259</v>
      </c>
      <c r="BB80">
        <f t="shared" si="116"/>
        <v>0.48865813940786484</v>
      </c>
      <c r="BC80">
        <f t="shared" si="116"/>
        <v>0.57871975096021755</v>
      </c>
      <c r="BD80">
        <f t="shared" si="116"/>
        <v>0.69129676540065832</v>
      </c>
      <c r="BE80">
        <f t="shared" si="116"/>
        <v>0.83201803345120917</v>
      </c>
      <c r="BF80">
        <f t="shared" si="116"/>
        <v>0.14427688121795654</v>
      </c>
      <c r="BG80">
        <f t="shared" si="116"/>
        <v>0.16683096589028473</v>
      </c>
      <c r="BH80">
        <f t="shared" si="116"/>
        <v>0.17246948705836679</v>
      </c>
      <c r="BI80">
        <f t="shared" si="116"/>
        <v>0.17951763851846936</v>
      </c>
      <c r="BJ80">
        <f t="shared" si="116"/>
        <v>0.18832782784359758</v>
      </c>
      <c r="BK80">
        <f t="shared" si="116"/>
        <v>0.19934056450000784</v>
      </c>
      <c r="BL80">
        <f t="shared" si="116"/>
        <v>0.21310648532052071</v>
      </c>
      <c r="BM80">
        <f t="shared" si="116"/>
        <v>0.23031388634616168</v>
      </c>
      <c r="BN80">
        <f t="shared" si="116"/>
        <v>0.25182313762821296</v>
      </c>
      <c r="BO80">
        <f t="shared" si="116"/>
        <v>0.27870970173077703</v>
      </c>
      <c r="BP80">
        <f t="shared" si="116"/>
        <v>0.31231790685898225</v>
      </c>
      <c r="BQ80">
        <f t="shared" si="116"/>
        <v>0.35432816326923872</v>
      </c>
      <c r="BR80">
        <f t="shared" si="116"/>
        <v>0.40684098378205913</v>
      </c>
      <c r="BS80">
        <f t="shared" si="116"/>
        <v>0.47248200942308477</v>
      </c>
      <c r="BT80">
        <f t="shared" si="116"/>
        <v>0.55453329147436681</v>
      </c>
      <c r="BU80">
        <f t="shared" si="116"/>
        <v>0.65709739403846934</v>
      </c>
      <c r="BV80">
        <v>27</v>
      </c>
    </row>
    <row r="81" spans="23:74">
      <c r="W81">
        <f>G4*G20</f>
        <v>8.5190282749061321</v>
      </c>
      <c r="X81">
        <f t="shared" si="58"/>
        <v>8.5190282749061321</v>
      </c>
      <c r="Y81">
        <f>AS20</f>
        <v>8.5729992593263393</v>
      </c>
      <c r="AA81">
        <f t="shared" ref="AA81:AA95" si="117">AB4-G4</f>
        <v>5.3970984420207202E-2</v>
      </c>
      <c r="AB81">
        <f t="shared" si="54"/>
        <v>5.3970984420207202E-2</v>
      </c>
      <c r="AC81">
        <v>1</v>
      </c>
      <c r="AN81">
        <v>13</v>
      </c>
      <c r="AO81">
        <f t="shared" si="115"/>
        <v>14.551915228366843</v>
      </c>
      <c r="AP81">
        <f t="shared" si="116"/>
        <v>0.14183943154994233</v>
      </c>
      <c r="AQ81">
        <f t="shared" si="116"/>
        <v>0.17602021176304178</v>
      </c>
      <c r="AR81">
        <f t="shared" si="116"/>
        <v>0.18456540681631664</v>
      </c>
      <c r="AS81">
        <f t="shared" si="116"/>
        <v>0.1952469006329102</v>
      </c>
      <c r="AT81">
        <f t="shared" si="116"/>
        <v>0.20859876790365217</v>
      </c>
      <c r="AU81">
        <f t="shared" si="116"/>
        <v>0.22528860199207959</v>
      </c>
      <c r="AV81">
        <f t="shared" si="116"/>
        <v>0.246150894602614</v>
      </c>
      <c r="AW81">
        <f t="shared" si="116"/>
        <v>0.27222876036578186</v>
      </c>
      <c r="AX81">
        <f t="shared" si="116"/>
        <v>0.30482609256974175</v>
      </c>
      <c r="AY81">
        <f t="shared" si="116"/>
        <v>0.34557275782469149</v>
      </c>
      <c r="AZ81">
        <f t="shared" si="116"/>
        <v>0.39650608939337889</v>
      </c>
      <c r="BA81">
        <f t="shared" si="116"/>
        <v>0.46017275385423784</v>
      </c>
      <c r="BB81">
        <f t="shared" si="116"/>
        <v>0.53975608443031176</v>
      </c>
      <c r="BC81">
        <f t="shared" si="116"/>
        <v>0.63923524765040429</v>
      </c>
      <c r="BD81">
        <f t="shared" si="116"/>
        <v>0.76358420167551955</v>
      </c>
      <c r="BE81">
        <f t="shared" si="116"/>
        <v>0.91902039420691373</v>
      </c>
      <c r="BF81">
        <f t="shared" si="116"/>
        <v>0.16367943485577896</v>
      </c>
      <c r="BG81">
        <f t="shared" si="116"/>
        <v>0.18623351952810718</v>
      </c>
      <c r="BH81">
        <f t="shared" si="116"/>
        <v>0.19187204069618924</v>
      </c>
      <c r="BI81">
        <f t="shared" si="116"/>
        <v>0.19892019215629178</v>
      </c>
      <c r="BJ81">
        <f t="shared" si="116"/>
        <v>0.20773038148141998</v>
      </c>
      <c r="BK81">
        <f t="shared" si="116"/>
        <v>0.21874311813783026</v>
      </c>
      <c r="BL81">
        <f t="shared" si="116"/>
        <v>0.23250903895834313</v>
      </c>
      <c r="BM81">
        <f t="shared" si="116"/>
        <v>0.2497164399839841</v>
      </c>
      <c r="BN81">
        <f t="shared" si="116"/>
        <v>0.27122569126603541</v>
      </c>
      <c r="BO81">
        <f t="shared" si="116"/>
        <v>0.29811225536859948</v>
      </c>
      <c r="BP81">
        <f t="shared" si="116"/>
        <v>0.3317204604968047</v>
      </c>
      <c r="BQ81">
        <f t="shared" si="116"/>
        <v>0.37373071690706106</v>
      </c>
      <c r="BR81">
        <f t="shared" si="116"/>
        <v>0.42624353741988147</v>
      </c>
      <c r="BS81">
        <f t="shared" si="116"/>
        <v>0.49188456306090722</v>
      </c>
      <c r="BT81">
        <f t="shared" si="116"/>
        <v>0.5739358451121892</v>
      </c>
      <c r="BU81">
        <f t="shared" si="116"/>
        <v>0.67649994767629174</v>
      </c>
      <c r="BV81">
        <v>28</v>
      </c>
    </row>
    <row r="82" spans="23:74">
      <c r="W82">
        <f t="shared" ref="W82:W95" si="118">G5*G21</f>
        <v>8.3997652126574618</v>
      </c>
      <c r="X82">
        <f t="shared" si="58"/>
        <v>8.3997652126574618</v>
      </c>
      <c r="Y82">
        <f t="shared" ref="Y82:Y95" si="119">AS21</f>
        <v>8.4501131499664339</v>
      </c>
      <c r="AA82">
        <f t="shared" si="117"/>
        <v>5.0347937308972135E-2</v>
      </c>
      <c r="AB82">
        <f t="shared" si="54"/>
        <v>5.0347937308972135E-2</v>
      </c>
      <c r="AC82">
        <v>1</v>
      </c>
      <c r="AN82">
        <v>14</v>
      </c>
      <c r="AO82">
        <f t="shared" si="115"/>
        <v>18.189894035458554</v>
      </c>
      <c r="AP82">
        <f t="shared" si="116"/>
        <v>0.15862410448930284</v>
      </c>
      <c r="AQ82">
        <f t="shared" si="116"/>
        <v>0.1968496923445355</v>
      </c>
      <c r="AR82">
        <f t="shared" si="116"/>
        <v>0.20640608930834367</v>
      </c>
      <c r="AS82">
        <f t="shared" si="116"/>
        <v>0.21835158551310385</v>
      </c>
      <c r="AT82">
        <f t="shared" si="116"/>
        <v>0.23328345576905413</v>
      </c>
      <c r="AU82">
        <f t="shared" si="116"/>
        <v>0.2519482935889919</v>
      </c>
      <c r="AV82">
        <f t="shared" si="116"/>
        <v>0.2752793408639142</v>
      </c>
      <c r="AW82">
        <f t="shared" si="116"/>
        <v>0.30444314995756699</v>
      </c>
      <c r="AX82">
        <f t="shared" si="116"/>
        <v>0.34089791132463304</v>
      </c>
      <c r="AY82">
        <f t="shared" si="116"/>
        <v>0.3864663630334656</v>
      </c>
      <c r="AZ82">
        <f t="shared" si="116"/>
        <v>0.44342692766950631</v>
      </c>
      <c r="BA82">
        <f t="shared" si="116"/>
        <v>0.51462763346455709</v>
      </c>
      <c r="BB82">
        <f t="shared" si="116"/>
        <v>0.60362851570837073</v>
      </c>
      <c r="BC82">
        <f t="shared" si="116"/>
        <v>0.71487961851313775</v>
      </c>
      <c r="BD82">
        <f t="shared" si="116"/>
        <v>0.85394349701909633</v>
      </c>
      <c r="BE82">
        <f t="shared" si="116"/>
        <v>1.0277733451515445</v>
      </c>
      <c r="BF82">
        <f t="shared" si="116"/>
        <v>0.18793262690305704</v>
      </c>
      <c r="BG82">
        <f t="shared" si="116"/>
        <v>0.21048671157538523</v>
      </c>
      <c r="BH82">
        <f t="shared" si="116"/>
        <v>0.21612523274346729</v>
      </c>
      <c r="BI82">
        <f t="shared" si="116"/>
        <v>0.22317338420356989</v>
      </c>
      <c r="BJ82">
        <f t="shared" si="116"/>
        <v>0.23198357352869808</v>
      </c>
      <c r="BK82">
        <f t="shared" si="116"/>
        <v>0.24299631018510831</v>
      </c>
      <c r="BL82">
        <f t="shared" si="116"/>
        <v>0.25676223100562112</v>
      </c>
      <c r="BM82">
        <f t="shared" si="116"/>
        <v>0.27396963203126218</v>
      </c>
      <c r="BN82">
        <f t="shared" si="116"/>
        <v>0.29547888331331346</v>
      </c>
      <c r="BO82">
        <f t="shared" si="116"/>
        <v>0.32236544741587764</v>
      </c>
      <c r="BP82">
        <f t="shared" si="116"/>
        <v>0.3559736525440827</v>
      </c>
      <c r="BQ82">
        <f t="shared" si="116"/>
        <v>0.39798390895433911</v>
      </c>
      <c r="BR82">
        <f t="shared" si="116"/>
        <v>0.45049672946715963</v>
      </c>
      <c r="BS82">
        <f t="shared" si="116"/>
        <v>0.51613775510818527</v>
      </c>
      <c r="BT82">
        <f t="shared" si="116"/>
        <v>0.59818903715946714</v>
      </c>
      <c r="BU82">
        <f t="shared" si="116"/>
        <v>0.70075313972356978</v>
      </c>
      <c r="BV82">
        <v>29</v>
      </c>
    </row>
    <row r="83" spans="23:74">
      <c r="W83">
        <f t="shared" si="118"/>
        <v>8.255301474848233</v>
      </c>
      <c r="X83">
        <f t="shared" si="58"/>
        <v>8.255301474848233</v>
      </c>
      <c r="Y83">
        <f t="shared" si="119"/>
        <v>8.3013724164513238</v>
      </c>
      <c r="AA83">
        <f t="shared" si="117"/>
        <v>4.6070941603090887E-2</v>
      </c>
      <c r="AB83">
        <f t="shared" si="54"/>
        <v>4.6070941603090887E-2</v>
      </c>
      <c r="AC83">
        <v>1</v>
      </c>
      <c r="AN83">
        <v>15</v>
      </c>
      <c r="AO83">
        <f t="shared" si="115"/>
        <v>22.737367544323188</v>
      </c>
      <c r="AP83">
        <f t="shared" si="116"/>
        <v>0.17960494566350343</v>
      </c>
      <c r="AQ83">
        <f t="shared" si="116"/>
        <v>0.22288654307140257</v>
      </c>
      <c r="AR83">
        <f t="shared" si="116"/>
        <v>0.23370694242337736</v>
      </c>
      <c r="AS83">
        <f t="shared" si="116"/>
        <v>0.24723244161334582</v>
      </c>
      <c r="AT83">
        <f t="shared" si="116"/>
        <v>0.2641393156008065</v>
      </c>
      <c r="AU83">
        <f t="shared" si="116"/>
        <v>0.28527290808513223</v>
      </c>
      <c r="AV83">
        <f t="shared" si="116"/>
        <v>0.31168989869053948</v>
      </c>
      <c r="AW83">
        <f t="shared" si="116"/>
        <v>0.34471113694729849</v>
      </c>
      <c r="AX83">
        <f t="shared" si="116"/>
        <v>0.38598768476824724</v>
      </c>
      <c r="AY83">
        <f t="shared" si="116"/>
        <v>0.43758336954443317</v>
      </c>
      <c r="AZ83">
        <f t="shared" si="116"/>
        <v>0.5020779755146656</v>
      </c>
      <c r="BA83">
        <f t="shared" si="116"/>
        <v>0.5826962329774561</v>
      </c>
      <c r="BB83">
        <f t="shared" si="116"/>
        <v>0.68346905480594433</v>
      </c>
      <c r="BC83">
        <f t="shared" si="116"/>
        <v>0.80943508209155446</v>
      </c>
      <c r="BD83">
        <f t="shared" si="116"/>
        <v>0.96689261619856692</v>
      </c>
      <c r="BE83">
        <f t="shared" si="116"/>
        <v>1.1637145338323329</v>
      </c>
      <c r="BF83">
        <f t="shared" si="116"/>
        <v>0.21824911696215457</v>
      </c>
      <c r="BG83">
        <f t="shared" si="116"/>
        <v>0.24080320163448282</v>
      </c>
      <c r="BH83">
        <f t="shared" si="116"/>
        <v>0.24644172280256482</v>
      </c>
      <c r="BI83">
        <f t="shared" si="116"/>
        <v>0.25348987426266745</v>
      </c>
      <c r="BJ83">
        <f t="shared" si="116"/>
        <v>0.26230006358779567</v>
      </c>
      <c r="BK83">
        <f t="shared" si="116"/>
        <v>0.2733128002442059</v>
      </c>
      <c r="BL83">
        <f t="shared" si="116"/>
        <v>0.28707872106471871</v>
      </c>
      <c r="BM83">
        <f t="shared" si="116"/>
        <v>0.30428612209035977</v>
      </c>
      <c r="BN83">
        <f t="shared" si="116"/>
        <v>0.3257953733724111</v>
      </c>
      <c r="BO83">
        <f t="shared" si="116"/>
        <v>0.35268193747497512</v>
      </c>
      <c r="BP83">
        <f t="shared" si="116"/>
        <v>0.38629014260318029</v>
      </c>
      <c r="BQ83">
        <f t="shared" si="116"/>
        <v>0.42830039901343675</v>
      </c>
      <c r="BR83">
        <f t="shared" si="116"/>
        <v>0.48081321952625711</v>
      </c>
      <c r="BS83">
        <f t="shared" si="116"/>
        <v>0.54645424516728291</v>
      </c>
      <c r="BT83">
        <f t="shared" si="116"/>
        <v>0.62850552721856479</v>
      </c>
      <c r="BU83">
        <f t="shared" si="116"/>
        <v>0.73106962978266732</v>
      </c>
      <c r="BV83">
        <v>30</v>
      </c>
    </row>
    <row r="84" spans="23:74">
      <c r="W84">
        <f t="shared" si="118"/>
        <v>8.0815625803466347</v>
      </c>
      <c r="X84">
        <f t="shared" si="58"/>
        <v>8.0815625803466347</v>
      </c>
      <c r="Y84">
        <f t="shared" si="119"/>
        <v>8.1226515623587243</v>
      </c>
      <c r="AA84">
        <f t="shared" si="117"/>
        <v>4.1088982012089659E-2</v>
      </c>
      <c r="AB84">
        <f t="shared" si="54"/>
        <v>4.1088982012089659E-2</v>
      </c>
      <c r="AC84">
        <v>1</v>
      </c>
    </row>
    <row r="85" spans="23:74">
      <c r="W85">
        <f t="shared" si="118"/>
        <v>7.8744091610171587</v>
      </c>
      <c r="X85">
        <f t="shared" si="58"/>
        <v>7.8744091610171587</v>
      </c>
      <c r="Y85">
        <f t="shared" si="119"/>
        <v>7.9097885420927661</v>
      </c>
      <c r="AA85">
        <f t="shared" si="117"/>
        <v>3.5379381075607341E-2</v>
      </c>
      <c r="AB85">
        <f t="shared" si="54"/>
        <v>3.5379381075607341E-2</v>
      </c>
      <c r="AC85">
        <v>1</v>
      </c>
    </row>
    <row r="86" spans="23:74">
      <c r="W86">
        <f t="shared" si="118"/>
        <v>7.6299379165980046</v>
      </c>
      <c r="X86">
        <f t="shared" si="58"/>
        <v>7.6299379165980046</v>
      </c>
      <c r="Y86">
        <f t="shared" si="119"/>
        <v>7.6589011296124259</v>
      </c>
      <c r="AA86">
        <f t="shared" si="117"/>
        <v>2.8963213014421285E-2</v>
      </c>
      <c r="AB86">
        <f t="shared" ref="AB86:AB149" si="120">IFERROR(AA86,"")</f>
        <v>2.8963213014421285E-2</v>
      </c>
      <c r="AC86">
        <v>1</v>
      </c>
    </row>
    <row r="87" spans="23:74">
      <c r="W87">
        <f t="shared" si="118"/>
        <v>7.3448980596302311</v>
      </c>
      <c r="X87">
        <f t="shared" si="58"/>
        <v>7.3448980596302311</v>
      </c>
      <c r="Y87">
        <f t="shared" si="119"/>
        <v>7.3668196306100313</v>
      </c>
      <c r="AA87">
        <f t="shared" si="117"/>
        <v>2.1921570979800187E-2</v>
      </c>
      <c r="AB87">
        <f t="shared" si="120"/>
        <v>2.1921570979800187E-2</v>
      </c>
      <c r="AC87">
        <v>1</v>
      </c>
    </row>
    <row r="88" spans="23:74">
      <c r="W88">
        <f t="shared" si="118"/>
        <v>7.0172111122381269</v>
      </c>
      <c r="X88">
        <f t="shared" si="58"/>
        <v>7.0172111122381269</v>
      </c>
      <c r="Y88">
        <f t="shared" si="119"/>
        <v>7.0316203978071572</v>
      </c>
      <c r="AA88">
        <f t="shared" si="117"/>
        <v>1.4409285569030317E-2</v>
      </c>
      <c r="AB88">
        <f t="shared" si="120"/>
        <v>1.4409285569030317E-2</v>
      </c>
      <c r="AC88">
        <v>1</v>
      </c>
    </row>
    <row r="89" spans="23:74">
      <c r="W89">
        <f t="shared" si="118"/>
        <v>6.6465478701188117</v>
      </c>
      <c r="X89">
        <f t="shared" ref="X89:X152" si="121">IFERROR(W89, NA())</f>
        <v>6.6465478701188117</v>
      </c>
      <c r="Y89">
        <f t="shared" si="119"/>
        <v>6.6532090415134082</v>
      </c>
      <c r="AA89">
        <f t="shared" si="117"/>
        <v>6.6611713945965434E-3</v>
      </c>
      <c r="AB89">
        <f t="shared" si="120"/>
        <v>6.6611713945965434E-3</v>
      </c>
      <c r="AC89">
        <v>1</v>
      </c>
    </row>
    <row r="90" spans="23:74">
      <c r="W90">
        <f t="shared" si="118"/>
        <v>6.2348745604152827</v>
      </c>
      <c r="X90">
        <f t="shared" si="121"/>
        <v>6.2348745604152827</v>
      </c>
      <c r="Y90">
        <f t="shared" si="119"/>
        <v>6.233859867038813</v>
      </c>
      <c r="AA90">
        <f t="shared" si="117"/>
        <v>-1.0146933764696442E-3</v>
      </c>
      <c r="AB90">
        <f t="shared" si="120"/>
        <v>-1.0146933764696442E-3</v>
      </c>
      <c r="AC90">
        <v>1</v>
      </c>
    </row>
    <row r="91" spans="23:74">
      <c r="W91">
        <f t="shared" si="118"/>
        <v>5.7868433072755838</v>
      </c>
      <c r="X91">
        <f t="shared" si="121"/>
        <v>5.7868433072755838</v>
      </c>
      <c r="Y91">
        <f t="shared" si="119"/>
        <v>5.7785826035917038</v>
      </c>
      <c r="AA91">
        <f t="shared" si="117"/>
        <v>-8.2607036838799885E-3</v>
      </c>
      <c r="AB91">
        <f t="shared" si="120"/>
        <v>-8.2607036838799885E-3</v>
      </c>
      <c r="AC91">
        <v>1</v>
      </c>
    </row>
    <row r="92" spans="23:74">
      <c r="W92">
        <f t="shared" si="118"/>
        <v>5.3098897356288717</v>
      </c>
      <c r="X92">
        <f t="shared" si="121"/>
        <v>5.3098897356288717</v>
      </c>
      <c r="Y92">
        <f t="shared" si="119"/>
        <v>5.2951793040272301</v>
      </c>
      <c r="AA92">
        <f t="shared" si="117"/>
        <v>-1.4710431601641538E-2</v>
      </c>
      <c r="AB92">
        <f t="shared" si="120"/>
        <v>-1.4710431601641538E-2</v>
      </c>
      <c r="AC92">
        <v>1</v>
      </c>
    </row>
    <row r="93" spans="23:74">
      <c r="W93">
        <f t="shared" si="118"/>
        <v>4.8139323331933657</v>
      </c>
      <c r="X93">
        <f t="shared" si="121"/>
        <v>4.8139323331933657</v>
      </c>
      <c r="Y93">
        <f t="shared" si="119"/>
        <v>4.7938921694009293</v>
      </c>
      <c r="AA93">
        <f t="shared" si="117"/>
        <v>-2.0040163792436338E-2</v>
      </c>
      <c r="AB93">
        <f t="shared" si="120"/>
        <v>-2.0040163792436338E-2</v>
      </c>
      <c r="AC93">
        <v>1</v>
      </c>
    </row>
    <row r="94" spans="23:74">
      <c r="W94">
        <f t="shared" si="118"/>
        <v>4.3106500377980108</v>
      </c>
      <c r="X94">
        <f t="shared" si="121"/>
        <v>4.3106500377980108</v>
      </c>
      <c r="Y94">
        <f t="shared" si="119"/>
        <v>4.2866306001141359</v>
      </c>
      <c r="AA94">
        <f t="shared" si="117"/>
        <v>-2.4019437683874933E-2</v>
      </c>
      <c r="AB94">
        <f t="shared" si="120"/>
        <v>-2.4019437683874933E-2</v>
      </c>
      <c r="AC94">
        <v>1</v>
      </c>
    </row>
    <row r="95" spans="23:74">
      <c r="W95">
        <f t="shared" si="118"/>
        <v>3.8124275927416442</v>
      </c>
      <c r="X95">
        <f t="shared" si="121"/>
        <v>3.8124275927416442</v>
      </c>
      <c r="Y95">
        <f t="shared" si="119"/>
        <v>3.7858809383427761</v>
      </c>
      <c r="AA95">
        <f t="shared" si="117"/>
        <v>-2.6546654398868164E-2</v>
      </c>
      <c r="AB95">
        <f t="shared" si="120"/>
        <v>-2.6546654398868164E-2</v>
      </c>
      <c r="AC95">
        <v>1</v>
      </c>
    </row>
    <row r="96" spans="23:74">
      <c r="W96">
        <f>H4*H20</f>
        <v>7.7883429565619595</v>
      </c>
      <c r="X96">
        <f t="shared" si="121"/>
        <v>7.7883429565619595</v>
      </c>
      <c r="Y96">
        <f>AT20</f>
        <v>7.9378941807152241</v>
      </c>
      <c r="AA96">
        <f t="shared" ref="AA96:AA110" si="122">AC4-H4</f>
        <v>0.14955122415326461</v>
      </c>
      <c r="AB96">
        <f t="shared" si="120"/>
        <v>0.14955122415326461</v>
      </c>
      <c r="AC96">
        <v>1</v>
      </c>
    </row>
    <row r="97" spans="23:29">
      <c r="W97">
        <f t="shared" ref="W97:W110" si="123">H5*H21</f>
        <v>7.6885412958161172</v>
      </c>
      <c r="X97">
        <f t="shared" si="121"/>
        <v>7.6885412958161172</v>
      </c>
      <c r="Y97">
        <f t="shared" ref="Y97:Y110" si="124">AT21</f>
        <v>7.8241117222229342</v>
      </c>
      <c r="AA97">
        <f t="shared" si="122"/>
        <v>0.13557042640681694</v>
      </c>
      <c r="AB97">
        <f t="shared" si="120"/>
        <v>0.13557042640681694</v>
      </c>
      <c r="AC97">
        <v>1</v>
      </c>
    </row>
    <row r="98" spans="23:29">
      <c r="W98">
        <f t="shared" si="123"/>
        <v>7.5673293700644866</v>
      </c>
      <c r="X98">
        <f t="shared" si="121"/>
        <v>7.5673293700644866</v>
      </c>
      <c r="Y98">
        <f t="shared" si="124"/>
        <v>7.6863900022868856</v>
      </c>
      <c r="AA98">
        <f t="shared" si="122"/>
        <v>0.11906063222239904</v>
      </c>
      <c r="AB98">
        <f t="shared" si="120"/>
        <v>0.11906063222239904</v>
      </c>
      <c r="AC98">
        <v>1</v>
      </c>
    </row>
    <row r="99" spans="23:29">
      <c r="W99">
        <f t="shared" si="123"/>
        <v>7.4210851114151106</v>
      </c>
      <c r="X99">
        <f t="shared" si="121"/>
        <v>7.4210851114151106</v>
      </c>
      <c r="Y99">
        <f t="shared" si="124"/>
        <v>7.5209091495817164</v>
      </c>
      <c r="AA99">
        <f t="shared" si="122"/>
        <v>9.9824038166605789E-2</v>
      </c>
      <c r="AB99">
        <f t="shared" si="120"/>
        <v>9.9824038166605789E-2</v>
      </c>
      <c r="AC99">
        <v>1</v>
      </c>
    </row>
    <row r="100" spans="23:29">
      <c r="W100">
        <f t="shared" si="123"/>
        <v>7.2460412035620694</v>
      </c>
      <c r="X100">
        <f t="shared" si="121"/>
        <v>7.2460412035620694</v>
      </c>
      <c r="Y100">
        <f t="shared" si="124"/>
        <v>7.3238154512449931</v>
      </c>
      <c r="AA100">
        <f t="shared" si="122"/>
        <v>7.7774247682923736E-2</v>
      </c>
      <c r="AB100">
        <f t="shared" si="120"/>
        <v>7.7774247682923736E-2</v>
      </c>
      <c r="AC100">
        <v>1</v>
      </c>
    </row>
    <row r="101" spans="23:29">
      <c r="W101">
        <f t="shared" si="123"/>
        <v>7.0385160675062277</v>
      </c>
      <c r="X101">
        <f t="shared" si="121"/>
        <v>7.0385160675062277</v>
      </c>
      <c r="Y101">
        <f t="shared" si="124"/>
        <v>7.0915142843720487</v>
      </c>
      <c r="AA101">
        <f t="shared" si="122"/>
        <v>5.2998216865820957E-2</v>
      </c>
      <c r="AB101">
        <f t="shared" si="120"/>
        <v>5.2998216865820957E-2</v>
      </c>
      <c r="AC101">
        <v>1</v>
      </c>
    </row>
    <row r="102" spans="23:29">
      <c r="W102">
        <f t="shared" si="123"/>
        <v>6.7952479311825931</v>
      </c>
      <c r="X102">
        <f t="shared" si="121"/>
        <v>6.7952479311825931</v>
      </c>
      <c r="Y102">
        <f t="shared" si="124"/>
        <v>6.8210707720034423</v>
      </c>
      <c r="AA102">
        <f t="shared" si="122"/>
        <v>2.582284082084918E-2</v>
      </c>
      <c r="AB102">
        <f t="shared" si="120"/>
        <v>2.582284082084918E-2</v>
      </c>
      <c r="AC102">
        <v>1</v>
      </c>
    </row>
    <row r="103" spans="23:29">
      <c r="W103">
        <f t="shared" si="123"/>
        <v>6.5138307524277339</v>
      </c>
      <c r="X103">
        <f t="shared" si="121"/>
        <v>6.5138307524277339</v>
      </c>
      <c r="Y103">
        <f t="shared" si="124"/>
        <v>6.5107037745315184</v>
      </c>
      <c r="AA103">
        <f t="shared" si="122"/>
        <v>-3.1269778962155215E-3</v>
      </c>
      <c r="AB103">
        <f t="shared" si="120"/>
        <v>-3.1269778962155215E-3</v>
      </c>
      <c r="AC103">
        <v>1</v>
      </c>
    </row>
    <row r="104" spans="23:29">
      <c r="W104">
        <f t="shared" si="123"/>
        <v>6.1932243972721324</v>
      </c>
      <c r="X104">
        <f t="shared" si="121"/>
        <v>6.1932243972721324</v>
      </c>
      <c r="Y104">
        <f t="shared" si="124"/>
        <v>6.1603258948445507</v>
      </c>
      <c r="AA104">
        <f t="shared" si="122"/>
        <v>-3.2898502427581633E-2</v>
      </c>
      <c r="AB104">
        <f t="shared" si="120"/>
        <v>-3.2898502427581633E-2</v>
      </c>
      <c r="AC104">
        <v>1</v>
      </c>
    </row>
    <row r="105" spans="23:29">
      <c r="W105">
        <f t="shared" si="123"/>
        <v>5.8342755161709485</v>
      </c>
      <c r="X105">
        <f t="shared" si="121"/>
        <v>5.8342755161709485</v>
      </c>
      <c r="Y105">
        <f t="shared" si="124"/>
        <v>5.7720429531274657</v>
      </c>
      <c r="AA105">
        <f t="shared" si="122"/>
        <v>-6.2232563043482791E-2</v>
      </c>
      <c r="AB105">
        <f t="shared" si="120"/>
        <v>-6.2232563043482791E-2</v>
      </c>
      <c r="AC105">
        <v>1</v>
      </c>
    </row>
    <row r="106" spans="23:29">
      <c r="W106">
        <f t="shared" si="123"/>
        <v>5.440148203519021</v>
      </c>
      <c r="X106">
        <f t="shared" si="121"/>
        <v>5.440148203519021</v>
      </c>
      <c r="Y106">
        <f t="shared" si="124"/>
        <v>5.3504935477432003</v>
      </c>
      <c r="AA106">
        <f t="shared" si="122"/>
        <v>-8.9654655775820657E-2</v>
      </c>
      <c r="AB106">
        <f t="shared" si="120"/>
        <v>-8.9654655775820657E-2</v>
      </c>
      <c r="AC106">
        <v>1</v>
      </c>
    </row>
    <row r="107" spans="23:29">
      <c r="W107">
        <f t="shared" si="123"/>
        <v>5.0165404242143632</v>
      </c>
      <c r="X107">
        <f t="shared" si="121"/>
        <v>5.0165404242143632</v>
      </c>
      <c r="Y107">
        <f t="shared" si="124"/>
        <v>4.9029017397330712</v>
      </c>
      <c r="AA107">
        <f t="shared" si="122"/>
        <v>-0.113638684481292</v>
      </c>
      <c r="AB107">
        <f t="shared" si="120"/>
        <v>-0.113638684481292</v>
      </c>
      <c r="AC107">
        <v>1</v>
      </c>
    </row>
    <row r="108" spans="23:29">
      <c r="W108">
        <f t="shared" si="123"/>
        <v>4.5715723928279148</v>
      </c>
      <c r="X108">
        <f t="shared" si="121"/>
        <v>4.5715723928279148</v>
      </c>
      <c r="Y108">
        <f t="shared" si="124"/>
        <v>4.438750967237822</v>
      </c>
      <c r="AA108">
        <f t="shared" si="122"/>
        <v>-0.1328214255900928</v>
      </c>
      <c r="AB108">
        <f t="shared" si="120"/>
        <v>-0.1328214255900928</v>
      </c>
      <c r="AC108">
        <v>1</v>
      </c>
    </row>
    <row r="109" spans="23:29">
      <c r="W109">
        <f t="shared" si="123"/>
        <v>4.115288825736596</v>
      </c>
      <c r="X109">
        <f t="shared" si="121"/>
        <v>4.115288825736596</v>
      </c>
      <c r="Y109">
        <f t="shared" si="124"/>
        <v>3.9690683582533772</v>
      </c>
      <c r="AA109">
        <f t="shared" si="122"/>
        <v>-0.14622046748321882</v>
      </c>
      <c r="AB109">
        <f t="shared" si="120"/>
        <v>-0.14622046748321882</v>
      </c>
      <c r="AC109">
        <v>1</v>
      </c>
    </row>
    <row r="110" spans="23:29">
      <c r="W110">
        <f t="shared" si="123"/>
        <v>3.6588114391513926</v>
      </c>
      <c r="X110">
        <f t="shared" si="121"/>
        <v>3.6588114391513926</v>
      </c>
      <c r="Y110">
        <f t="shared" si="124"/>
        <v>3.5054152415397826</v>
      </c>
      <c r="AA110">
        <f t="shared" si="122"/>
        <v>-0.15339619761161005</v>
      </c>
      <c r="AB110">
        <f t="shared" si="120"/>
        <v>-0.15339619761161005</v>
      </c>
      <c r="AC110">
        <v>1</v>
      </c>
    </row>
    <row r="111" spans="23:29">
      <c r="W111">
        <f>I4*I20</f>
        <v>7.0341821717837583</v>
      </c>
      <c r="X111">
        <f t="shared" si="121"/>
        <v>7.0341821717837583</v>
      </c>
      <c r="Y111">
        <f>AU20</f>
        <v>7.2651252623780085</v>
      </c>
      <c r="AA111">
        <f t="shared" ref="AA111:AA125" si="125">AD4-I4</f>
        <v>0.23094309059425022</v>
      </c>
      <c r="AB111">
        <f t="shared" si="120"/>
        <v>0.23094309059425022</v>
      </c>
      <c r="AC111">
        <v>1</v>
      </c>
    </row>
    <row r="112" spans="23:29">
      <c r="W112">
        <f t="shared" ref="W112:W125" si="126">I5*I21</f>
        <v>6.952671574392328</v>
      </c>
      <c r="X112">
        <f t="shared" si="121"/>
        <v>6.952671574392328</v>
      </c>
      <c r="Y112">
        <f t="shared" ref="Y112:Y125" si="127">AU21</f>
        <v>7.1609863314741276</v>
      </c>
      <c r="AA112">
        <f t="shared" si="125"/>
        <v>0.20831475708179958</v>
      </c>
      <c r="AB112">
        <f t="shared" si="120"/>
        <v>0.20831475708179958</v>
      </c>
      <c r="AC112">
        <v>1</v>
      </c>
    </row>
    <row r="113" spans="23:29">
      <c r="W113">
        <f t="shared" si="126"/>
        <v>6.8534018817852953</v>
      </c>
      <c r="X113">
        <f t="shared" si="121"/>
        <v>6.8534018817852953</v>
      </c>
      <c r="Y113">
        <f t="shared" si="127"/>
        <v>7.0349370892057737</v>
      </c>
      <c r="AA113">
        <f t="shared" si="125"/>
        <v>0.18153520742047835</v>
      </c>
      <c r="AB113">
        <f t="shared" si="120"/>
        <v>0.18153520742047835</v>
      </c>
      <c r="AC113">
        <v>1</v>
      </c>
    </row>
    <row r="114" spans="23:29">
      <c r="W114">
        <f t="shared" si="126"/>
        <v>6.7332312062145503</v>
      </c>
      <c r="X114">
        <f t="shared" si="121"/>
        <v>6.7332312062145503</v>
      </c>
      <c r="Y114">
        <f t="shared" si="127"/>
        <v>6.8834814139274405</v>
      </c>
      <c r="AA114">
        <f t="shared" si="125"/>
        <v>0.15025020771289022</v>
      </c>
      <c r="AB114">
        <f t="shared" si="120"/>
        <v>0.15025020771289022</v>
      </c>
      <c r="AC114">
        <v>1</v>
      </c>
    </row>
    <row r="115" spans="23:29">
      <c r="W115">
        <f t="shared" si="126"/>
        <v>6.5888170506880819</v>
      </c>
      <c r="X115">
        <f t="shared" si="121"/>
        <v>6.5888170506880819</v>
      </c>
      <c r="Y115">
        <f t="shared" si="127"/>
        <v>6.7030922106648907</v>
      </c>
      <c r="AA115">
        <f t="shared" si="125"/>
        <v>0.11427515997680882</v>
      </c>
      <c r="AB115">
        <f t="shared" si="120"/>
        <v>0.11427515997680882</v>
      </c>
      <c r="AC115">
        <v>1</v>
      </c>
    </row>
    <row r="116" spans="23:29">
      <c r="W116">
        <f t="shared" si="126"/>
        <v>6.41678331328119</v>
      </c>
      <c r="X116">
        <f t="shared" si="121"/>
        <v>6.41678331328119</v>
      </c>
      <c r="Y116">
        <f t="shared" si="127"/>
        <v>6.4904795154706534</v>
      </c>
      <c r="AA116">
        <f t="shared" si="125"/>
        <v>7.3696202189463378E-2</v>
      </c>
      <c r="AB116">
        <f t="shared" si="120"/>
        <v>7.3696202189463378E-2</v>
      </c>
      <c r="AC116">
        <v>1</v>
      </c>
    </row>
    <row r="117" spans="23:29">
      <c r="W117">
        <f t="shared" si="126"/>
        <v>6.2139750284124995</v>
      </c>
      <c r="X117">
        <f t="shared" si="121"/>
        <v>6.2139750284124995</v>
      </c>
      <c r="Y117">
        <f t="shared" si="127"/>
        <v>6.2429571941818649</v>
      </c>
      <c r="AA117">
        <f t="shared" si="125"/>
        <v>2.8982165769365409E-2</v>
      </c>
      <c r="AB117">
        <f t="shared" si="120"/>
        <v>2.8982165769365409E-2</v>
      </c>
      <c r="AC117">
        <v>1</v>
      </c>
    </row>
    <row r="118" spans="23:29">
      <c r="W118">
        <f t="shared" si="126"/>
        <v>5.9778074621483608</v>
      </c>
      <c r="X118">
        <f t="shared" si="121"/>
        <v>5.9778074621483608</v>
      </c>
      <c r="Y118">
        <f t="shared" si="127"/>
        <v>5.9588950660396476</v>
      </c>
      <c r="AA118">
        <f t="shared" si="125"/>
        <v>-1.8912396108713203E-2</v>
      </c>
      <c r="AB118">
        <f t="shared" si="120"/>
        <v>-1.8912396108713203E-2</v>
      </c>
      <c r="AC118">
        <v>1</v>
      </c>
    </row>
    <row r="119" spans="23:29">
      <c r="W119">
        <f t="shared" si="126"/>
        <v>5.7066974170046514</v>
      </c>
      <c r="X119">
        <f t="shared" si="121"/>
        <v>5.7066974170046514</v>
      </c>
      <c r="Y119">
        <f t="shared" si="127"/>
        <v>5.6382131411940755</v>
      </c>
      <c r="AA119">
        <f t="shared" si="125"/>
        <v>-6.8484275810575923E-2</v>
      </c>
      <c r="AB119">
        <f t="shared" si="120"/>
        <v>-6.8484275810575923E-2</v>
      </c>
      <c r="AC119">
        <v>1</v>
      </c>
    </row>
    <row r="120" spans="23:29">
      <c r="W120">
        <f t="shared" si="126"/>
        <v>5.4005359295109301</v>
      </c>
      <c r="X120">
        <f t="shared" si="121"/>
        <v>5.4005359295109301</v>
      </c>
      <c r="Y120">
        <f t="shared" si="127"/>
        <v>5.2828387629776765</v>
      </c>
      <c r="AA120">
        <f t="shared" si="125"/>
        <v>-0.11769716653325357</v>
      </c>
      <c r="AB120">
        <f t="shared" si="120"/>
        <v>-0.11769716653325357</v>
      </c>
      <c r="AC120">
        <v>1</v>
      </c>
    </row>
    <row r="121" spans="23:29">
      <c r="W121">
        <f t="shared" si="126"/>
        <v>5.0611272213609233</v>
      </c>
      <c r="X121">
        <f t="shared" si="121"/>
        <v>5.0611272213609233</v>
      </c>
      <c r="Y121">
        <f t="shared" si="127"/>
        <v>4.8970173896166997</v>
      </c>
      <c r="AA121">
        <f t="shared" si="125"/>
        <v>-0.16410983174422356</v>
      </c>
      <c r="AB121">
        <f t="shared" si="120"/>
        <v>-0.16410983174422356</v>
      </c>
      <c r="AC121">
        <v>1</v>
      </c>
    </row>
    <row r="122" spans="23:29">
      <c r="W122">
        <f t="shared" si="126"/>
        <v>4.6924897592673442</v>
      </c>
      <c r="X122">
        <f t="shared" si="121"/>
        <v>4.6924897592673442</v>
      </c>
      <c r="Y122">
        <f t="shared" si="127"/>
        <v>4.4873608135051191</v>
      </c>
      <c r="AA122">
        <f t="shared" si="125"/>
        <v>-0.20512894576222518</v>
      </c>
      <c r="AB122">
        <f t="shared" si="120"/>
        <v>-0.20512894576222518</v>
      </c>
      <c r="AC122">
        <v>1</v>
      </c>
    </row>
    <row r="123" spans="23:29">
      <c r="W123">
        <f t="shared" si="126"/>
        <v>4.3009080613814863</v>
      </c>
      <c r="X123">
        <f t="shared" si="121"/>
        <v>4.3009080613814863</v>
      </c>
      <c r="Y123">
        <f t="shared" si="127"/>
        <v>4.0625487127089261</v>
      </c>
      <c r="AA123">
        <f t="shared" si="125"/>
        <v>-0.23835934867256015</v>
      </c>
      <c r="AB123">
        <f t="shared" si="120"/>
        <v>-0.23835934867256015</v>
      </c>
      <c r="AC123">
        <v>1</v>
      </c>
    </row>
    <row r="124" spans="23:29">
      <c r="W124">
        <f t="shared" si="126"/>
        <v>3.8946538051311279</v>
      </c>
      <c r="X124">
        <f t="shared" si="121"/>
        <v>3.8946538051311279</v>
      </c>
      <c r="Y124">
        <f t="shared" si="127"/>
        <v>3.6326736211358313</v>
      </c>
      <c r="AA124">
        <f t="shared" si="125"/>
        <v>-0.26198018399529666</v>
      </c>
      <c r="AB124">
        <f t="shared" si="120"/>
        <v>-0.26198018399529666</v>
      </c>
      <c r="AC124">
        <v>1</v>
      </c>
    </row>
    <row r="125" spans="23:29">
      <c r="W125">
        <f t="shared" si="126"/>
        <v>3.4833651072820584</v>
      </c>
      <c r="X125">
        <f t="shared" si="121"/>
        <v>3.4833651072820584</v>
      </c>
      <c r="Y125">
        <f t="shared" si="127"/>
        <v>3.2083169977633683</v>
      </c>
      <c r="AA125">
        <f t="shared" si="125"/>
        <v>-0.27504810951869008</v>
      </c>
      <c r="AB125">
        <f t="shared" si="120"/>
        <v>-0.27504810951869008</v>
      </c>
      <c r="AC125">
        <v>1</v>
      </c>
    </row>
    <row r="126" spans="23:29">
      <c r="W126">
        <f>J4*J20</f>
        <v>6.274693331603447</v>
      </c>
      <c r="X126">
        <f t="shared" si="121"/>
        <v>6.274693331603447</v>
      </c>
      <c r="Y126">
        <f>AV20</f>
        <v>6.569170282858849</v>
      </c>
      <c r="AA126">
        <f t="shared" ref="AA126:AA140" si="128">AE4-J4</f>
        <v>0.29447695125540196</v>
      </c>
      <c r="AB126">
        <f t="shared" si="120"/>
        <v>0.29447695125540196</v>
      </c>
      <c r="AC126">
        <v>1</v>
      </c>
    </row>
    <row r="127" spans="23:29">
      <c r="W127">
        <f t="shared" ref="W127:W140" si="129">J5*J21</f>
        <v>6.2097528403727917</v>
      </c>
      <c r="X127">
        <f t="shared" si="121"/>
        <v>6.2097528403727917</v>
      </c>
      <c r="Y127">
        <f t="shared" ref="Y127:Y139" si="130">AV21</f>
        <v>6.4750072305402533</v>
      </c>
      <c r="AA127">
        <f t="shared" si="128"/>
        <v>0.26525439016746155</v>
      </c>
      <c r="AB127">
        <f t="shared" si="120"/>
        <v>0.26525439016746155</v>
      </c>
      <c r="AC127">
        <v>1</v>
      </c>
    </row>
    <row r="128" spans="23:29">
      <c r="W128">
        <f t="shared" si="129"/>
        <v>6.1304433857325886</v>
      </c>
      <c r="X128">
        <f t="shared" si="121"/>
        <v>6.1304433857325886</v>
      </c>
      <c r="Y128">
        <f t="shared" si="130"/>
        <v>6.3610327419276338</v>
      </c>
      <c r="AA128">
        <f t="shared" si="128"/>
        <v>0.23058935619504517</v>
      </c>
      <c r="AB128">
        <f t="shared" si="120"/>
        <v>0.23058935619504517</v>
      </c>
      <c r="AC128">
        <v>1</v>
      </c>
    </row>
    <row r="129" spans="23:29">
      <c r="W129">
        <f t="shared" si="129"/>
        <v>6.0341106417931112</v>
      </c>
      <c r="X129">
        <f t="shared" si="121"/>
        <v>6.0341106417931112</v>
      </c>
      <c r="Y129">
        <f t="shared" si="130"/>
        <v>6.2240856026455393</v>
      </c>
      <c r="AA129">
        <f t="shared" si="128"/>
        <v>0.18997496085242815</v>
      </c>
      <c r="AB129">
        <f t="shared" si="120"/>
        <v>0.18997496085242815</v>
      </c>
      <c r="AC129">
        <v>1</v>
      </c>
    </row>
    <row r="130" spans="23:29">
      <c r="W130">
        <f t="shared" si="129"/>
        <v>5.9178701366872071</v>
      </c>
      <c r="X130">
        <f t="shared" si="121"/>
        <v>5.9178701366872071</v>
      </c>
      <c r="Y130">
        <f t="shared" si="130"/>
        <v>6.0609765920470018</v>
      </c>
      <c r="AA130">
        <f t="shared" si="128"/>
        <v>0.14310645535979472</v>
      </c>
      <c r="AB130">
        <f t="shared" si="120"/>
        <v>0.14310645535979472</v>
      </c>
      <c r="AC130">
        <v>1</v>
      </c>
    </row>
    <row r="131" spans="23:29">
      <c r="W131">
        <f t="shared" si="129"/>
        <v>5.7787192970219081</v>
      </c>
      <c r="X131">
        <f t="shared" si="121"/>
        <v>5.7787192970219081</v>
      </c>
      <c r="Y131">
        <f t="shared" si="130"/>
        <v>5.8687309047962701</v>
      </c>
      <c r="AA131">
        <f t="shared" si="128"/>
        <v>9.0011607774362012E-2</v>
      </c>
      <c r="AB131">
        <f t="shared" si="120"/>
        <v>9.0011607774362012E-2</v>
      </c>
      <c r="AC131">
        <v>1</v>
      </c>
    </row>
    <row r="132" spans="23:29">
      <c r="W132">
        <f t="shared" si="129"/>
        <v>5.6137203443744017</v>
      </c>
      <c r="X132">
        <f t="shared" si="121"/>
        <v>5.6137203443744017</v>
      </c>
      <c r="Y132">
        <f t="shared" si="130"/>
        <v>5.6449197221075451</v>
      </c>
      <c r="AA132">
        <f t="shared" si="128"/>
        <v>3.1199377733143407E-2</v>
      </c>
      <c r="AB132">
        <f t="shared" si="120"/>
        <v>3.1199377733143407E-2</v>
      </c>
      <c r="AC132">
        <v>1</v>
      </c>
    </row>
    <row r="133" spans="23:29">
      <c r="W133">
        <f t="shared" si="129"/>
        <v>5.4202652625842713</v>
      </c>
      <c r="X133">
        <f t="shared" si="121"/>
        <v>5.4202652625842713</v>
      </c>
      <c r="Y133">
        <f t="shared" si="130"/>
        <v>5.388069024661112</v>
      </c>
      <c r="AA133">
        <f t="shared" si="128"/>
        <v>-3.2196237923159288E-2</v>
      </c>
      <c r="AB133">
        <f t="shared" si="120"/>
        <v>-3.2196237923159288E-2</v>
      </c>
      <c r="AC133">
        <v>1</v>
      </c>
    </row>
    <row r="134" spans="23:29">
      <c r="W134">
        <f t="shared" si="129"/>
        <v>5.1964221149916181</v>
      </c>
      <c r="X134">
        <f t="shared" si="121"/>
        <v>5.1964221149916181</v>
      </c>
      <c r="Y134">
        <f t="shared" si="130"/>
        <v>5.0981064851499927</v>
      </c>
      <c r="AA134">
        <f t="shared" si="128"/>
        <v>-9.8315629841625451E-2</v>
      </c>
      <c r="AB134">
        <f t="shared" si="120"/>
        <v>-9.8315629841625451E-2</v>
      </c>
      <c r="AC134">
        <v>1</v>
      </c>
    </row>
    <row r="135" spans="23:29">
      <c r="W135">
        <f t="shared" si="129"/>
        <v>4.941341114607301</v>
      </c>
      <c r="X135">
        <f t="shared" si="121"/>
        <v>4.941341114607301</v>
      </c>
      <c r="Y135">
        <f t="shared" si="130"/>
        <v>4.7767748190935588</v>
      </c>
      <c r="AA135">
        <f t="shared" si="128"/>
        <v>-0.16456629551374213</v>
      </c>
      <c r="AB135">
        <f t="shared" si="120"/>
        <v>-0.16456629551374213</v>
      </c>
      <c r="AC135">
        <v>1</v>
      </c>
    </row>
    <row r="136" spans="23:29">
      <c r="W136">
        <f t="shared" si="129"/>
        <v>4.6556702712894733</v>
      </c>
      <c r="X136">
        <f t="shared" si="121"/>
        <v>4.6556702712894733</v>
      </c>
      <c r="Y136">
        <f t="shared" si="130"/>
        <v>4.4279127955439312</v>
      </c>
      <c r="AA136">
        <f t="shared" si="128"/>
        <v>-0.22775747574554206</v>
      </c>
      <c r="AB136">
        <f t="shared" si="120"/>
        <v>-0.22775747574554206</v>
      </c>
      <c r="AC136">
        <v>1</v>
      </c>
    </row>
    <row r="137" spans="23:29">
      <c r="W137">
        <f t="shared" si="129"/>
        <v>4.3419005942915678</v>
      </c>
      <c r="X137">
        <f t="shared" si="121"/>
        <v>4.3419005942915678</v>
      </c>
      <c r="Y137">
        <f t="shared" si="130"/>
        <v>4.0574988372457019</v>
      </c>
      <c r="AA137">
        <f t="shared" si="128"/>
        <v>-0.2844017570458659</v>
      </c>
      <c r="AB137">
        <f t="shared" si="120"/>
        <v>-0.2844017570458659</v>
      </c>
      <c r="AC137">
        <v>1</v>
      </c>
    </row>
    <row r="138" spans="23:29">
      <c r="W138">
        <f t="shared" si="129"/>
        <v>4.0045421121017757</v>
      </c>
      <c r="X138">
        <f t="shared" si="121"/>
        <v>4.0045421121017757</v>
      </c>
      <c r="Y138">
        <f t="shared" si="130"/>
        <v>3.6733811616977716</v>
      </c>
      <c r="AA138">
        <f t="shared" si="128"/>
        <v>-0.33116095040400406</v>
      </c>
      <c r="AB138">
        <f t="shared" si="120"/>
        <v>-0.33116095040400406</v>
      </c>
      <c r="AC138">
        <v>1</v>
      </c>
    </row>
    <row r="139" spans="23:29">
      <c r="W139">
        <f t="shared" si="129"/>
        <v>3.6500395776926537</v>
      </c>
      <c r="X139">
        <f t="shared" si="121"/>
        <v>3.6500395776926537</v>
      </c>
      <c r="Y139">
        <f t="shared" si="130"/>
        <v>3.2846854992118528</v>
      </c>
      <c r="AA139">
        <f t="shared" si="128"/>
        <v>-0.36535407848080093</v>
      </c>
      <c r="AB139">
        <f t="shared" si="120"/>
        <v>-0.36535407848080093</v>
      </c>
      <c r="AC139">
        <v>1</v>
      </c>
    </row>
    <row r="140" spans="23:29">
      <c r="W140">
        <f t="shared" si="129"/>
        <v>3.2863805721085217</v>
      </c>
      <c r="X140">
        <f t="shared" si="121"/>
        <v>3.2863805721085217</v>
      </c>
      <c r="Y140">
        <f>AV34</f>
        <v>2.9009796691102729</v>
      </c>
      <c r="AA140">
        <f t="shared" si="128"/>
        <v>-0.38540090299824881</v>
      </c>
      <c r="AB140">
        <f t="shared" si="120"/>
        <v>-0.38540090299824881</v>
      </c>
      <c r="AC140">
        <v>1</v>
      </c>
    </row>
    <row r="141" spans="23:29">
      <c r="W141">
        <f>K4*K20</f>
        <v>5.528539739710677</v>
      </c>
      <c r="X141">
        <f t="shared" si="121"/>
        <v>5.528539739710677</v>
      </c>
      <c r="Y141">
        <f>AW20</f>
        <v>5.8666798096532524</v>
      </c>
      <c r="AA141">
        <f t="shared" ref="AA141:AA155" si="131">AF4-K4</f>
        <v>0.33814006994257539</v>
      </c>
      <c r="AB141">
        <f t="shared" si="120"/>
        <v>0.33814006994257539</v>
      </c>
      <c r="AC141">
        <v>1</v>
      </c>
    </row>
    <row r="142" spans="23:29">
      <c r="W142">
        <f t="shared" ref="W142:W155" si="132">K5*K21</f>
        <v>5.4780635859909887</v>
      </c>
      <c r="X142">
        <f t="shared" si="121"/>
        <v>5.4780635859909887</v>
      </c>
      <c r="Y142">
        <f t="shared" ref="Y142:Y155" si="133">AW21</f>
        <v>5.7825863162490254</v>
      </c>
      <c r="AA142">
        <f t="shared" si="131"/>
        <v>0.30452273025803667</v>
      </c>
      <c r="AB142">
        <f t="shared" si="120"/>
        <v>0.30452273025803667</v>
      </c>
      <c r="AC142">
        <v>1</v>
      </c>
    </row>
    <row r="143" spans="23:29">
      <c r="W143">
        <f t="shared" si="132"/>
        <v>5.4162499163258806</v>
      </c>
      <c r="X143">
        <f t="shared" si="121"/>
        <v>5.4162499163258806</v>
      </c>
      <c r="Y143">
        <f t="shared" si="133"/>
        <v>5.680799971494964</v>
      </c>
      <c r="AA143">
        <f t="shared" si="131"/>
        <v>0.26455005516908336</v>
      </c>
      <c r="AB143">
        <f t="shared" si="120"/>
        <v>0.26455005516908336</v>
      </c>
      <c r="AC143">
        <v>1</v>
      </c>
    </row>
    <row r="144" spans="23:29">
      <c r="W144">
        <f t="shared" si="132"/>
        <v>5.3409172532374676</v>
      </c>
      <c r="X144">
        <f t="shared" si="121"/>
        <v>5.3409172532374676</v>
      </c>
      <c r="Y144">
        <f t="shared" si="133"/>
        <v>5.5584976132941968</v>
      </c>
      <c r="AA144">
        <f t="shared" si="131"/>
        <v>0.21758036005672921</v>
      </c>
      <c r="AB144">
        <f t="shared" si="120"/>
        <v>0.21758036005672921</v>
      </c>
      <c r="AC144">
        <v>1</v>
      </c>
    </row>
    <row r="145" spans="23:29">
      <c r="W145">
        <f t="shared" si="132"/>
        <v>5.2496479328661545</v>
      </c>
      <c r="X145">
        <f t="shared" si="121"/>
        <v>5.2496479328661545</v>
      </c>
      <c r="Y145">
        <f t="shared" si="133"/>
        <v>5.4128310681982583</v>
      </c>
      <c r="AA145">
        <f t="shared" si="131"/>
        <v>0.16318313533210382</v>
      </c>
      <c r="AB145">
        <f t="shared" si="120"/>
        <v>0.16318313533210382</v>
      </c>
      <c r="AC145">
        <v>1</v>
      </c>
    </row>
    <row r="146" spans="23:29">
      <c r="W146">
        <f t="shared" si="132"/>
        <v>5.1398561234835274</v>
      </c>
      <c r="X146">
        <f t="shared" si="121"/>
        <v>5.1398561234835274</v>
      </c>
      <c r="Y146">
        <f t="shared" si="133"/>
        <v>5.2411436490382313</v>
      </c>
      <c r="AA146">
        <f t="shared" si="131"/>
        <v>0.10128752555470388</v>
      </c>
      <c r="AB146">
        <f t="shared" si="120"/>
        <v>0.10128752555470388</v>
      </c>
      <c r="AC146">
        <v>1</v>
      </c>
    </row>
    <row r="147" spans="23:29">
      <c r="W147">
        <f t="shared" si="132"/>
        <v>5.0089098944740771</v>
      </c>
      <c r="X147">
        <f t="shared" si="121"/>
        <v>5.0089098944740771</v>
      </c>
      <c r="Y147">
        <f t="shared" si="133"/>
        <v>5.0412662687729197</v>
      </c>
      <c r="AA147">
        <f t="shared" si="131"/>
        <v>3.2356374298842638E-2</v>
      </c>
      <c r="AB147">
        <f t="shared" si="120"/>
        <v>3.2356374298842638E-2</v>
      </c>
      <c r="AC147">
        <v>1</v>
      </c>
    </row>
    <row r="148" spans="23:29">
      <c r="W148">
        <f t="shared" si="132"/>
        <v>4.8543202248941402</v>
      </c>
      <c r="X148">
        <f t="shared" si="121"/>
        <v>4.8543202248941402</v>
      </c>
      <c r="Y148">
        <f t="shared" si="133"/>
        <v>4.811882535984588</v>
      </c>
      <c r="AA148">
        <f t="shared" si="131"/>
        <v>-4.2437688909552129E-2</v>
      </c>
      <c r="AB148">
        <f t="shared" si="120"/>
        <v>-4.2437688909552129E-2</v>
      </c>
      <c r="AC148">
        <v>1</v>
      </c>
    </row>
    <row r="149" spans="23:29">
      <c r="W149">
        <f t="shared" si="132"/>
        <v>4.6740033859337933</v>
      </c>
      <c r="X149">
        <f t="shared" si="121"/>
        <v>4.6740033859337933</v>
      </c>
      <c r="Y149">
        <f t="shared" si="133"/>
        <v>4.5529278578657326</v>
      </c>
      <c r="AA149">
        <f t="shared" si="131"/>
        <v>-0.12107552806806066</v>
      </c>
      <c r="AB149">
        <f t="shared" si="120"/>
        <v>-0.12107552806806066</v>
      </c>
      <c r="AC149">
        <v>1</v>
      </c>
    </row>
    <row r="150" spans="23:29">
      <c r="W150">
        <f t="shared" si="132"/>
        <v>4.4666095398880525</v>
      </c>
      <c r="X150">
        <f t="shared" si="121"/>
        <v>4.4666095398880525</v>
      </c>
      <c r="Y150">
        <f t="shared" si="133"/>
        <v>4.26595858834101</v>
      </c>
      <c r="AA150">
        <f t="shared" si="131"/>
        <v>-0.20065095154704249</v>
      </c>
      <c r="AB150">
        <f t="shared" ref="AB150:AB213" si="134">IFERROR(AA150,"")</f>
        <v>-0.20065095154704249</v>
      </c>
      <c r="AC150">
        <v>1</v>
      </c>
    </row>
    <row r="151" spans="23:29">
      <c r="W151">
        <f t="shared" si="132"/>
        <v>4.2318889855063224</v>
      </c>
      <c r="X151">
        <f t="shared" si="121"/>
        <v>4.2318889855063224</v>
      </c>
      <c r="Y151">
        <f t="shared" si="133"/>
        <v>3.9544029881986593</v>
      </c>
      <c r="AA151">
        <f t="shared" si="131"/>
        <v>-0.2774859973076631</v>
      </c>
      <c r="AB151">
        <f t="shared" si="134"/>
        <v>-0.2774859973076631</v>
      </c>
      <c r="AC151">
        <v>1</v>
      </c>
    </row>
    <row r="152" spans="23:29">
      <c r="W152">
        <f t="shared" si="132"/>
        <v>3.971040983042557</v>
      </c>
      <c r="X152">
        <f t="shared" si="121"/>
        <v>3.971040983042557</v>
      </c>
      <c r="Y152">
        <f t="shared" si="133"/>
        <v>3.6236001627593035</v>
      </c>
      <c r="AA152">
        <f t="shared" si="131"/>
        <v>-0.34744082028325352</v>
      </c>
      <c r="AB152">
        <f t="shared" si="134"/>
        <v>-0.34744082028325352</v>
      </c>
      <c r="AC152">
        <v>1</v>
      </c>
    </row>
    <row r="153" spans="23:29">
      <c r="W153">
        <f t="shared" si="132"/>
        <v>3.6869663612328538</v>
      </c>
      <c r="X153">
        <f t="shared" ref="X153:X216" si="135">IFERROR(W153, NA())</f>
        <v>3.6869663612328538</v>
      </c>
      <c r="Y153">
        <f t="shared" si="133"/>
        <v>3.2805590609708326</v>
      </c>
      <c r="AA153">
        <f t="shared" si="131"/>
        <v>-0.40640730026202121</v>
      </c>
      <c r="AB153">
        <f t="shared" si="134"/>
        <v>-0.40640730026202121</v>
      </c>
      <c r="AC153">
        <v>1</v>
      </c>
    </row>
    <row r="154" spans="23:29">
      <c r="W154">
        <f t="shared" si="132"/>
        <v>3.3843366022865391</v>
      </c>
      <c r="X154">
        <f t="shared" si="135"/>
        <v>3.3843366022865391</v>
      </c>
      <c r="Y154">
        <f t="shared" si="133"/>
        <v>2.9334295306013529</v>
      </c>
      <c r="AA154">
        <f t="shared" si="131"/>
        <v>-0.45090707168518618</v>
      </c>
      <c r="AB154">
        <f t="shared" si="134"/>
        <v>-0.45090707168518618</v>
      </c>
      <c r="AC154">
        <v>1</v>
      </c>
    </row>
    <row r="155" spans="23:29">
      <c r="W155">
        <f t="shared" si="132"/>
        <v>3.0694112984131214</v>
      </c>
      <c r="X155">
        <f t="shared" si="135"/>
        <v>3.0694112984131214</v>
      </c>
      <c r="Y155">
        <f t="shared" si="133"/>
        <v>2.5907562325477169</v>
      </c>
      <c r="AA155">
        <f t="shared" si="131"/>
        <v>-0.47865506586540452</v>
      </c>
      <c r="AB155">
        <f t="shared" si="134"/>
        <v>-0.47865506586540452</v>
      </c>
      <c r="AC155">
        <v>1</v>
      </c>
    </row>
    <row r="156" spans="23:29">
      <c r="W156">
        <f>L4*L20</f>
        <v>4.8131034891297899</v>
      </c>
      <c r="X156">
        <f t="shared" si="135"/>
        <v>4.8131034891297899</v>
      </c>
      <c r="Y156">
        <f>AX20</f>
        <v>5.1749365140686452</v>
      </c>
      <c r="AA156">
        <f t="shared" ref="AA156:AA170" si="136">AG4-L4</f>
        <v>0.36183302493885527</v>
      </c>
      <c r="AB156">
        <f t="shared" si="134"/>
        <v>0.36183302493885527</v>
      </c>
      <c r="AC156">
        <v>1</v>
      </c>
    </row>
    <row r="157" spans="23:29">
      <c r="W157">
        <f t="shared" ref="W157:W170" si="137">L5*L21</f>
        <v>4.7748008051048725</v>
      </c>
      <c r="X157">
        <f t="shared" si="135"/>
        <v>4.7748008051048725</v>
      </c>
      <c r="Y157">
        <f t="shared" ref="Y157:Y170" si="138">AX21</f>
        <v>5.1007585286096351</v>
      </c>
      <c r="AA157">
        <f t="shared" si="136"/>
        <v>0.3259577235047626</v>
      </c>
      <c r="AB157">
        <f t="shared" si="134"/>
        <v>0.3259577235047626</v>
      </c>
      <c r="AC157">
        <v>1</v>
      </c>
    </row>
    <row r="158" spans="23:29">
      <c r="W158">
        <f t="shared" si="137"/>
        <v>4.7277712922453627</v>
      </c>
      <c r="X158">
        <f t="shared" si="135"/>
        <v>4.7277712922453627</v>
      </c>
      <c r="Y158">
        <f t="shared" si="138"/>
        <v>5.0109738651898494</v>
      </c>
      <c r="AA158">
        <f t="shared" si="136"/>
        <v>0.2832025729444867</v>
      </c>
      <c r="AB158">
        <f t="shared" si="134"/>
        <v>0.2832025729444867</v>
      </c>
      <c r="AC158">
        <v>1</v>
      </c>
    </row>
    <row r="159" spans="23:29">
      <c r="W159">
        <f t="shared" si="137"/>
        <v>4.670271357734701</v>
      </c>
      <c r="X159">
        <f t="shared" si="135"/>
        <v>4.670271357734701</v>
      </c>
      <c r="Y159">
        <f t="shared" si="138"/>
        <v>4.9030922422370438</v>
      </c>
      <c r="AA159">
        <f t="shared" si="136"/>
        <v>0.23282088450234273</v>
      </c>
      <c r="AB159">
        <f t="shared" si="134"/>
        <v>0.23282088450234273</v>
      </c>
      <c r="AC159">
        <v>1</v>
      </c>
    </row>
    <row r="160" spans="23:29">
      <c r="W160">
        <f t="shared" si="137"/>
        <v>4.6003338338408062</v>
      </c>
      <c r="X160">
        <f t="shared" si="135"/>
        <v>4.6003338338408062</v>
      </c>
      <c r="Y160">
        <f t="shared" si="138"/>
        <v>4.7746013159289733</v>
      </c>
      <c r="AA160">
        <f t="shared" si="136"/>
        <v>0.17426748208816711</v>
      </c>
      <c r="AB160">
        <f t="shared" si="134"/>
        <v>0.17426748208816711</v>
      </c>
      <c r="AC160">
        <v>1</v>
      </c>
    </row>
    <row r="161" spans="23:29">
      <c r="W161">
        <f t="shared" si="137"/>
        <v>4.5158033850324664</v>
      </c>
      <c r="X161">
        <f t="shared" si="135"/>
        <v>4.5158033850324664</v>
      </c>
      <c r="Y161">
        <f t="shared" si="138"/>
        <v>4.6231576504752168</v>
      </c>
      <c r="AA161">
        <f t="shared" si="136"/>
        <v>0.1073542654427504</v>
      </c>
      <c r="AB161">
        <f t="shared" si="134"/>
        <v>0.1073542654427504</v>
      </c>
      <c r="AC161">
        <v>1</v>
      </c>
    </row>
    <row r="162" spans="23:29">
      <c r="W162">
        <f t="shared" si="137"/>
        <v>4.4144107111219038</v>
      </c>
      <c r="X162">
        <f t="shared" si="135"/>
        <v>4.4144107111219038</v>
      </c>
      <c r="Y162">
        <f t="shared" si="138"/>
        <v>4.4468479170260897</v>
      </c>
      <c r="AA162">
        <f t="shared" si="136"/>
        <v>3.2437205904185973E-2</v>
      </c>
      <c r="AB162">
        <f t="shared" si="134"/>
        <v>3.2437205904185973E-2</v>
      </c>
      <c r="AC162">
        <v>1</v>
      </c>
    </row>
    <row r="163" spans="23:29">
      <c r="W163">
        <f t="shared" si="137"/>
        <v>4.2938978835067028</v>
      </c>
      <c r="X163">
        <f t="shared" si="135"/>
        <v>4.2938978835067028</v>
      </c>
      <c r="Y163">
        <f t="shared" si="138"/>
        <v>4.2445109405668502</v>
      </c>
      <c r="AA163">
        <f t="shared" si="136"/>
        <v>-4.9386942939852574E-2</v>
      </c>
      <c r="AB163">
        <f t="shared" si="134"/>
        <v>-4.9386942939852574E-2</v>
      </c>
      <c r="AC163">
        <v>1</v>
      </c>
    </row>
    <row r="164" spans="23:29">
      <c r="W164">
        <f t="shared" si="137"/>
        <v>4.1522045894694424</v>
      </c>
      <c r="X164">
        <f t="shared" si="135"/>
        <v>4.1522045894694424</v>
      </c>
      <c r="Y164">
        <f t="shared" si="138"/>
        <v>4.0160897444618318</v>
      </c>
      <c r="AA164">
        <f t="shared" si="136"/>
        <v>-0.13611484500761062</v>
      </c>
      <c r="AB164">
        <f t="shared" si="134"/>
        <v>-0.13611484500761062</v>
      </c>
      <c r="AC164">
        <v>1</v>
      </c>
    </row>
    <row r="165" spans="23:29">
      <c r="W165">
        <f t="shared" si="137"/>
        <v>3.9877174396123043</v>
      </c>
      <c r="X165">
        <f t="shared" si="135"/>
        <v>3.9877174396123043</v>
      </c>
      <c r="Y165">
        <f t="shared" si="138"/>
        <v>3.7629571721275541</v>
      </c>
      <c r="AA165">
        <f t="shared" si="136"/>
        <v>-0.2247602674847502</v>
      </c>
      <c r="AB165">
        <f t="shared" si="134"/>
        <v>-0.2247602674847502</v>
      </c>
      <c r="AC165">
        <v>1</v>
      </c>
    </row>
    <row r="166" spans="23:29">
      <c r="W166">
        <f t="shared" si="137"/>
        <v>3.7995702552373491</v>
      </c>
      <c r="X166">
        <f t="shared" si="135"/>
        <v>3.7995702552373491</v>
      </c>
      <c r="Y166">
        <f t="shared" si="138"/>
        <v>3.4881372563233355</v>
      </c>
      <c r="AA166">
        <f t="shared" si="136"/>
        <v>-0.31143299891401366</v>
      </c>
      <c r="AB166">
        <f t="shared" si="134"/>
        <v>-0.31143299891401366</v>
      </c>
      <c r="AC166">
        <v>1</v>
      </c>
    </row>
    <row r="167" spans="23:29">
      <c r="W167">
        <f t="shared" si="137"/>
        <v>3.587962649990426</v>
      </c>
      <c r="X167">
        <f t="shared" si="135"/>
        <v>3.587962649990426</v>
      </c>
      <c r="Y167">
        <f t="shared" si="138"/>
        <v>3.1963395656591196</v>
      </c>
      <c r="AA167">
        <f t="shared" si="136"/>
        <v>-0.39162308433130644</v>
      </c>
      <c r="AB167">
        <f t="shared" si="134"/>
        <v>-0.39162308433130644</v>
      </c>
      <c r="AC167">
        <v>1</v>
      </c>
    </row>
    <row r="168" spans="23:29">
      <c r="W168">
        <f t="shared" si="137"/>
        <v>3.3544410938877864</v>
      </c>
      <c r="X168">
        <f t="shared" si="135"/>
        <v>3.3544410938877864</v>
      </c>
      <c r="Y168">
        <f t="shared" si="138"/>
        <v>2.8937466202335846</v>
      </c>
      <c r="AA168">
        <f t="shared" si="136"/>
        <v>-0.4606944736542018</v>
      </c>
      <c r="AB168">
        <f t="shared" si="134"/>
        <v>-0.4606944736542018</v>
      </c>
      <c r="AC168">
        <v>1</v>
      </c>
    </row>
    <row r="169" spans="23:29">
      <c r="W169">
        <f t="shared" si="137"/>
        <v>3.1020694308776795</v>
      </c>
      <c r="X169">
        <f t="shared" si="135"/>
        <v>3.1020694308776795</v>
      </c>
      <c r="Y169">
        <f t="shared" si="138"/>
        <v>2.5875473149869093</v>
      </c>
      <c r="AA169">
        <f t="shared" si="136"/>
        <v>-0.51452211589077024</v>
      </c>
      <c r="AB169">
        <f t="shared" si="134"/>
        <v>-0.51452211589077024</v>
      </c>
      <c r="AC169">
        <v>1</v>
      </c>
    </row>
    <row r="170" spans="23:29">
      <c r="W170">
        <f t="shared" si="137"/>
        <v>2.8354159761044069</v>
      </c>
      <c r="X170">
        <f t="shared" si="135"/>
        <v>2.8354159761044069</v>
      </c>
      <c r="Y170">
        <f t="shared" si="138"/>
        <v>2.2852788053647863</v>
      </c>
      <c r="AA170">
        <f t="shared" si="136"/>
        <v>-0.55013717073962054</v>
      </c>
      <c r="AB170">
        <f t="shared" si="134"/>
        <v>-0.55013717073962054</v>
      </c>
      <c r="AC170">
        <v>1</v>
      </c>
    </row>
    <row r="171" spans="23:29">
      <c r="W171">
        <f>M4*M20</f>
        <v>4.142942126285373</v>
      </c>
      <c r="X171">
        <f t="shared" si="135"/>
        <v>4.142942126285373</v>
      </c>
      <c r="Y171">
        <f>AY20</f>
        <v>4.5101881927472363</v>
      </c>
      <c r="AA171">
        <f t="shared" ref="AA171:AA185" si="139">AH4-M4</f>
        <v>0.36724606646186331</v>
      </c>
      <c r="AB171">
        <f t="shared" si="134"/>
        <v>0.36724606646186331</v>
      </c>
      <c r="AC171">
        <v>1</v>
      </c>
    </row>
    <row r="172" spans="23:29">
      <c r="W172">
        <f t="shared" ref="W172:W185" si="140">M5*M21</f>
        <v>4.1145316818939488</v>
      </c>
      <c r="X172">
        <f t="shared" si="135"/>
        <v>4.1145316818939488</v>
      </c>
      <c r="Y172">
        <f t="shared" ref="Y172:Y185" si="141">AY21</f>
        <v>4.4455387669485864</v>
      </c>
      <c r="AA172">
        <f t="shared" si="139"/>
        <v>0.33100708505463761</v>
      </c>
      <c r="AB172">
        <f t="shared" si="134"/>
        <v>0.33100708505463761</v>
      </c>
      <c r="AC172">
        <v>1</v>
      </c>
    </row>
    <row r="173" spans="23:29">
      <c r="W173">
        <f t="shared" si="140"/>
        <v>4.0795619178125166</v>
      </c>
      <c r="X173">
        <f t="shared" si="135"/>
        <v>4.0795619178125166</v>
      </c>
      <c r="Y173">
        <f t="shared" si="141"/>
        <v>4.3672874245901214</v>
      </c>
      <c r="AA173">
        <f t="shared" si="139"/>
        <v>0.28772550677760478</v>
      </c>
      <c r="AB173">
        <f t="shared" si="134"/>
        <v>0.28772550677760478</v>
      </c>
      <c r="AC173">
        <v>1</v>
      </c>
    </row>
    <row r="174" spans="23:29">
      <c r="W174">
        <f t="shared" si="140"/>
        <v>4.0366768316744563</v>
      </c>
      <c r="X174">
        <f t="shared" si="135"/>
        <v>4.0366768316744563</v>
      </c>
      <c r="Y174">
        <f t="shared" si="141"/>
        <v>4.2732637741098944</v>
      </c>
      <c r="AA174">
        <f t="shared" si="139"/>
        <v>0.2365869424354381</v>
      </c>
      <c r="AB174">
        <f t="shared" si="134"/>
        <v>0.2365869424354381</v>
      </c>
      <c r="AC174">
        <v>1</v>
      </c>
    </row>
    <row r="175" spans="23:29">
      <c r="W175">
        <f t="shared" si="140"/>
        <v>3.9843219485377559</v>
      </c>
      <c r="X175">
        <f t="shared" si="135"/>
        <v>3.9843219485377559</v>
      </c>
      <c r="Y175">
        <f t="shared" si="141"/>
        <v>4.1612781957101737</v>
      </c>
      <c r="AA175">
        <f t="shared" si="139"/>
        <v>0.17695624717241776</v>
      </c>
      <c r="AB175">
        <f t="shared" si="134"/>
        <v>0.17695624717241776</v>
      </c>
      <c r="AC175">
        <v>1</v>
      </c>
    </row>
    <row r="176" spans="23:29">
      <c r="W176">
        <f t="shared" si="140"/>
        <v>3.9207576550005006</v>
      </c>
      <c r="X176">
        <f t="shared" si="135"/>
        <v>3.9207576550005006</v>
      </c>
      <c r="Y176">
        <f t="shared" si="141"/>
        <v>4.0292882804833932</v>
      </c>
      <c r="AA176">
        <f t="shared" si="139"/>
        <v>0.10853062548289261</v>
      </c>
      <c r="AB176">
        <f t="shared" si="134"/>
        <v>0.10853062548289261</v>
      </c>
      <c r="AC176">
        <v>1</v>
      </c>
    </row>
    <row r="177" spans="23:29">
      <c r="W177">
        <f t="shared" si="140"/>
        <v>3.8440986223060856</v>
      </c>
      <c r="X177">
        <f t="shared" si="135"/>
        <v>3.8440986223060856</v>
      </c>
      <c r="Y177">
        <f t="shared" si="141"/>
        <v>3.8756264769217736</v>
      </c>
      <c r="AA177">
        <f t="shared" si="139"/>
        <v>3.1527854615688078E-2</v>
      </c>
      <c r="AB177">
        <f t="shared" si="134"/>
        <v>3.1527854615688078E-2</v>
      </c>
      <c r="AC177">
        <v>1</v>
      </c>
    </row>
    <row r="178" spans="23:29">
      <c r="W178">
        <f t="shared" si="140"/>
        <v>3.7523897630624155</v>
      </c>
      <c r="X178">
        <f t="shared" si="135"/>
        <v>3.7523897630624155</v>
      </c>
      <c r="Y178">
        <f t="shared" si="141"/>
        <v>3.6992807691625207</v>
      </c>
      <c r="AA178">
        <f t="shared" si="139"/>
        <v>-5.3108993899894763E-2</v>
      </c>
      <c r="AB178">
        <f t="shared" si="134"/>
        <v>-5.3108993899894763E-2</v>
      </c>
      <c r="AC178">
        <v>1</v>
      </c>
    </row>
    <row r="179" spans="23:29">
      <c r="W179">
        <f t="shared" si="140"/>
        <v>3.643728975271924</v>
      </c>
      <c r="X179">
        <f t="shared" si="135"/>
        <v>3.643728975271924</v>
      </c>
      <c r="Y179">
        <f t="shared" si="141"/>
        <v>3.5002014995240853</v>
      </c>
      <c r="AA179">
        <f t="shared" si="139"/>
        <v>-0.14352747574783864</v>
      </c>
      <c r="AB179">
        <f t="shared" si="134"/>
        <v>-0.14352747574783864</v>
      </c>
      <c r="AC179">
        <v>1</v>
      </c>
    </row>
    <row r="180" spans="23:29">
      <c r="W180">
        <f t="shared" si="140"/>
        <v>3.5164435805596921</v>
      </c>
      <c r="X180">
        <f t="shared" si="135"/>
        <v>3.5164435805596921</v>
      </c>
      <c r="Y180">
        <f t="shared" si="141"/>
        <v>3.2795851623307657</v>
      </c>
      <c r="AA180">
        <f t="shared" si="139"/>
        <v>-0.23685841822892639</v>
      </c>
      <c r="AB180">
        <f t="shared" si="134"/>
        <v>-0.23685841822892639</v>
      </c>
      <c r="AC180">
        <v>1</v>
      </c>
    </row>
    <row r="181" spans="23:29">
      <c r="W181">
        <f t="shared" si="140"/>
        <v>3.3693191902861708</v>
      </c>
      <c r="X181">
        <f t="shared" si="135"/>
        <v>3.3693191902861708</v>
      </c>
      <c r="Y181">
        <f t="shared" si="141"/>
        <v>3.0400673371318891</v>
      </c>
      <c r="AA181">
        <f t="shared" si="139"/>
        <v>-0.32925185315428163</v>
      </c>
      <c r="AB181">
        <f t="shared" si="134"/>
        <v>-0.32925185315428163</v>
      </c>
      <c r="AC181">
        <v>1</v>
      </c>
    </row>
    <row r="182" spans="23:29">
      <c r="W182">
        <f t="shared" si="140"/>
        <v>3.2018657209159636</v>
      </c>
      <c r="X182">
        <f t="shared" si="135"/>
        <v>3.2018657209159636</v>
      </c>
      <c r="Y182">
        <f t="shared" si="141"/>
        <v>2.7857526232166951</v>
      </c>
      <c r="AA182">
        <f t="shared" si="139"/>
        <v>-0.41611309769926841</v>
      </c>
      <c r="AB182">
        <f t="shared" si="134"/>
        <v>-0.41611309769926841</v>
      </c>
      <c r="AC182">
        <v>1</v>
      </c>
    </row>
    <row r="183" spans="23:29">
      <c r="W183">
        <f t="shared" si="140"/>
        <v>3.0145864337169295</v>
      </c>
      <c r="X183">
        <f t="shared" si="135"/>
        <v>3.0145864337169295</v>
      </c>
      <c r="Y183">
        <f t="shared" si="141"/>
        <v>2.5220293628527024</v>
      </c>
      <c r="AA183">
        <f t="shared" si="139"/>
        <v>-0.49255707086422706</v>
      </c>
      <c r="AB183">
        <f t="shared" si="134"/>
        <v>-0.49255707086422706</v>
      </c>
      <c r="AC183">
        <v>1</v>
      </c>
    </row>
    <row r="184" spans="23:29">
      <c r="W184">
        <f t="shared" si="140"/>
        <v>2.8091966718693122</v>
      </c>
      <c r="X184">
        <f t="shared" si="135"/>
        <v>2.8091966718693122</v>
      </c>
      <c r="Y184">
        <f t="shared" si="141"/>
        <v>2.255162998908621</v>
      </c>
      <c r="AA184">
        <f t="shared" si="139"/>
        <v>-0.55403367296069117</v>
      </c>
      <c r="AB184">
        <f t="shared" si="134"/>
        <v>-0.55403367296069117</v>
      </c>
      <c r="AC184">
        <v>1</v>
      </c>
    </row>
    <row r="185" spans="23:29">
      <c r="W185">
        <f t="shared" si="140"/>
        <v>2.5887277196903731</v>
      </c>
      <c r="X185">
        <f t="shared" si="135"/>
        <v>2.5887277196903731</v>
      </c>
      <c r="Y185">
        <f t="shared" si="141"/>
        <v>1.991722498830842</v>
      </c>
      <c r="AA185">
        <f t="shared" si="139"/>
        <v>-0.59700522085953112</v>
      </c>
      <c r="AB185">
        <f t="shared" si="134"/>
        <v>-0.59700522085953112</v>
      </c>
      <c r="AC185">
        <v>1</v>
      </c>
    </row>
    <row r="186" spans="23:29">
      <c r="W186">
        <f>N4*N20</f>
        <v>3.5287730727470135</v>
      </c>
      <c r="X186">
        <f t="shared" si="135"/>
        <v>3.5287730727470135</v>
      </c>
      <c r="Y186">
        <f>AZ20</f>
        <v>3.886186367524175</v>
      </c>
      <c r="AA186">
        <f t="shared" ref="AA186:AA200" si="142">AI4-N4</f>
        <v>0.35741329477716155</v>
      </c>
      <c r="AB186">
        <f t="shared" si="134"/>
        <v>0.35741329477716155</v>
      </c>
      <c r="AC186">
        <v>1</v>
      </c>
    </row>
    <row r="187" spans="23:29">
      <c r="W187">
        <f t="shared" ref="W187:W200" si="143">N5*N21</f>
        <v>3.5081406854367176</v>
      </c>
      <c r="X187">
        <f t="shared" si="135"/>
        <v>3.5081406854367176</v>
      </c>
      <c r="Y187">
        <f t="shared" ref="Y187:Y200" si="144">AZ21</f>
        <v>3.8304814376032925</v>
      </c>
      <c r="AA187">
        <f t="shared" si="142"/>
        <v>0.32234075216657487</v>
      </c>
      <c r="AB187">
        <f t="shared" si="134"/>
        <v>0.32234075216657487</v>
      </c>
      <c r="AC187">
        <v>1</v>
      </c>
    </row>
    <row r="188" spans="23:29">
      <c r="W188">
        <f t="shared" si="143"/>
        <v>3.4826870269908237</v>
      </c>
      <c r="X188">
        <f t="shared" si="135"/>
        <v>3.4826870269908237</v>
      </c>
      <c r="Y188">
        <f t="shared" si="144"/>
        <v>3.763056468418426</v>
      </c>
      <c r="AA188">
        <f t="shared" si="142"/>
        <v>0.28036944142760234</v>
      </c>
      <c r="AB188">
        <f t="shared" si="134"/>
        <v>0.28036944142760234</v>
      </c>
      <c r="AC188">
        <v>1</v>
      </c>
    </row>
    <row r="189" spans="23:29">
      <c r="W189">
        <f t="shared" si="143"/>
        <v>3.4513847021797917</v>
      </c>
      <c r="X189">
        <f t="shared" si="135"/>
        <v>3.4513847021797917</v>
      </c>
      <c r="Y189">
        <f t="shared" si="144"/>
        <v>3.6820413503999143</v>
      </c>
      <c r="AA189">
        <f t="shared" si="142"/>
        <v>0.23065664822012266</v>
      </c>
      <c r="AB189">
        <f t="shared" si="134"/>
        <v>0.23065664822012266</v>
      </c>
      <c r="AC189">
        <v>1</v>
      </c>
    </row>
    <row r="190" spans="23:29">
      <c r="W190">
        <f t="shared" si="143"/>
        <v>3.4130392868716943</v>
      </c>
      <c r="X190">
        <f t="shared" si="135"/>
        <v>3.4130392868716943</v>
      </c>
      <c r="Y190">
        <f t="shared" si="144"/>
        <v>3.5855494060424391</v>
      </c>
      <c r="AA190">
        <f t="shared" si="142"/>
        <v>0.17251011917074477</v>
      </c>
      <c r="AB190">
        <f t="shared" si="134"/>
        <v>0.17251011917074477</v>
      </c>
      <c r="AC190">
        <v>1</v>
      </c>
    </row>
    <row r="191" spans="23:29">
      <c r="W191">
        <f t="shared" si="143"/>
        <v>3.3662892965554532</v>
      </c>
      <c r="X191">
        <f t="shared" si="135"/>
        <v>3.3662892965554532</v>
      </c>
      <c r="Y191">
        <f t="shared" si="144"/>
        <v>3.4718208015398968</v>
      </c>
      <c r="AA191">
        <f t="shared" si="142"/>
        <v>0.10553150498444364</v>
      </c>
      <c r="AB191">
        <f t="shared" si="134"/>
        <v>0.10553150498444364</v>
      </c>
      <c r="AC191">
        <v>1</v>
      </c>
    </row>
    <row r="192" spans="23:29">
      <c r="W192">
        <f t="shared" si="143"/>
        <v>3.3096224936981167</v>
      </c>
      <c r="X192">
        <f t="shared" si="135"/>
        <v>3.3096224936981167</v>
      </c>
      <c r="Y192">
        <f t="shared" si="144"/>
        <v>3.3394186975277798</v>
      </c>
      <c r="AA192">
        <f t="shared" si="142"/>
        <v>2.9796203829663082E-2</v>
      </c>
      <c r="AB192">
        <f t="shared" si="134"/>
        <v>2.9796203829663082E-2</v>
      </c>
      <c r="AC192">
        <v>1</v>
      </c>
    </row>
    <row r="193" spans="23:29">
      <c r="W193">
        <f t="shared" si="143"/>
        <v>3.2414165638082761</v>
      </c>
      <c r="X193">
        <f t="shared" si="135"/>
        <v>3.2414165638082761</v>
      </c>
      <c r="Y193">
        <f t="shared" si="144"/>
        <v>3.1874710944172375</v>
      </c>
      <c r="AA193">
        <f t="shared" si="142"/>
        <v>-5.3945469391038614E-2</v>
      </c>
      <c r="AB193">
        <f t="shared" si="134"/>
        <v>-5.3945469391038614E-2</v>
      </c>
      <c r="AC193">
        <v>1</v>
      </c>
    </row>
    <row r="194" spans="23:29">
      <c r="W194">
        <f t="shared" si="143"/>
        <v>3.1600131574240744</v>
      </c>
      <c r="X194">
        <f t="shared" si="135"/>
        <v>3.1600131574240744</v>
      </c>
      <c r="Y194">
        <f t="shared" si="144"/>
        <v>3.0159352048573145</v>
      </c>
      <c r="AA194">
        <f t="shared" si="142"/>
        <v>-0.14407795256675993</v>
      </c>
      <c r="AB194">
        <f t="shared" si="134"/>
        <v>-0.14407795256675993</v>
      </c>
      <c r="AC194">
        <v>1</v>
      </c>
    </row>
    <row r="195" spans="23:29">
      <c r="W195">
        <f t="shared" si="143"/>
        <v>3.0638335688891698</v>
      </c>
      <c r="X195">
        <f t="shared" si="135"/>
        <v>3.0638335688891698</v>
      </c>
      <c r="Y195">
        <f t="shared" si="144"/>
        <v>2.8258419835960606</v>
      </c>
      <c r="AA195">
        <f t="shared" si="142"/>
        <v>-0.23799158529310915</v>
      </c>
      <c r="AB195">
        <f t="shared" si="134"/>
        <v>-0.23799158529310915</v>
      </c>
      <c r="AC195">
        <v>1</v>
      </c>
    </row>
    <row r="196" spans="23:29">
      <c r="W196">
        <f t="shared" si="143"/>
        <v>2.9515405416538938</v>
      </c>
      <c r="X196">
        <f t="shared" si="135"/>
        <v>2.9515405416538938</v>
      </c>
      <c r="Y196">
        <f t="shared" si="144"/>
        <v>2.6194623676492723</v>
      </c>
      <c r="AA196">
        <f t="shared" si="142"/>
        <v>-0.33207817400462147</v>
      </c>
      <c r="AB196">
        <f t="shared" si="134"/>
        <v>-0.33207817400462147</v>
      </c>
      <c r="AC196">
        <v>1</v>
      </c>
    </row>
    <row r="197" spans="23:29">
      <c r="W197">
        <f t="shared" si="143"/>
        <v>2.8222424962594439</v>
      </c>
      <c r="X197">
        <f t="shared" si="135"/>
        <v>2.8222424962594439</v>
      </c>
      <c r="Y197">
        <f t="shared" si="144"/>
        <v>2.4003330692604981</v>
      </c>
      <c r="AA197">
        <f t="shared" si="142"/>
        <v>-0.42190942699894585</v>
      </c>
      <c r="AB197">
        <f t="shared" si="134"/>
        <v>-0.42190942699894585</v>
      </c>
      <c r="AC197">
        <v>1</v>
      </c>
    </row>
    <row r="198" spans="23:29">
      <c r="W198">
        <f t="shared" si="143"/>
        <v>2.6757233343725368</v>
      </c>
      <c r="X198">
        <f t="shared" si="135"/>
        <v>2.6757233343725368</v>
      </c>
      <c r="Y198">
        <f t="shared" si="144"/>
        <v>2.1730969328895888</v>
      </c>
      <c r="AA198">
        <f t="shared" si="142"/>
        <v>-0.50262640148294802</v>
      </c>
      <c r="AB198">
        <f t="shared" si="134"/>
        <v>-0.50262640148294802</v>
      </c>
      <c r="AC198">
        <v>1</v>
      </c>
    </row>
    <row r="199" spans="23:29">
      <c r="W199">
        <f t="shared" si="143"/>
        <v>2.5126644004964795</v>
      </c>
      <c r="X199">
        <f t="shared" si="135"/>
        <v>2.5126644004964795</v>
      </c>
      <c r="Y199">
        <f t="shared" si="144"/>
        <v>1.9431525533672513</v>
      </c>
      <c r="AA199">
        <f t="shared" si="142"/>
        <v>-0.5695118471292282</v>
      </c>
      <c r="AB199">
        <f t="shared" si="134"/>
        <v>-0.5695118471292282</v>
      </c>
      <c r="AC199">
        <v>1</v>
      </c>
    </row>
    <row r="200" spans="23:29">
      <c r="W200">
        <f t="shared" si="143"/>
        <v>2.3348098724713719</v>
      </c>
      <c r="X200">
        <f t="shared" si="135"/>
        <v>2.3348098724713719</v>
      </c>
      <c r="Y200">
        <f t="shared" si="144"/>
        <v>1.7161600563130619</v>
      </c>
      <c r="AA200">
        <f t="shared" si="142"/>
        <v>-0.61864981615831005</v>
      </c>
      <c r="AB200">
        <f t="shared" si="134"/>
        <v>-0.61864981615831005</v>
      </c>
      <c r="AC200">
        <v>1</v>
      </c>
    </row>
    <row r="201" spans="23:29">
      <c r="W201">
        <f>O4*O20</f>
        <v>2.9770992366412217</v>
      </c>
      <c r="X201">
        <f t="shared" si="135"/>
        <v>2.9770992366412217</v>
      </c>
      <c r="Y201">
        <f>BA20</f>
        <v>3.3131948565654152</v>
      </c>
      <c r="AA201">
        <f t="shared" ref="AA201:AA215" si="145">AJ4-O4</f>
        <v>0.33609561992419357</v>
      </c>
      <c r="AB201">
        <f t="shared" si="134"/>
        <v>0.33609561992419357</v>
      </c>
      <c r="AC201">
        <v>1</v>
      </c>
    </row>
    <row r="202" spans="23:29">
      <c r="W202">
        <f t="shared" ref="W202:W215" si="146">O5*O21</f>
        <v>2.9624003038359286</v>
      </c>
      <c r="X202">
        <f t="shared" si="135"/>
        <v>2.9624003038359286</v>
      </c>
      <c r="Y202">
        <f t="shared" ref="Y202:Y215" si="147">BA21</f>
        <v>3.2657032362865901</v>
      </c>
      <c r="AA202">
        <f t="shared" si="145"/>
        <v>0.30330293245066153</v>
      </c>
      <c r="AB202">
        <f t="shared" si="134"/>
        <v>0.30330293245066153</v>
      </c>
      <c r="AC202">
        <v>1</v>
      </c>
    </row>
    <row r="203" spans="23:29">
      <c r="W203">
        <f t="shared" si="146"/>
        <v>2.9442294989147868</v>
      </c>
      <c r="X203">
        <f t="shared" si="135"/>
        <v>2.9442294989147868</v>
      </c>
      <c r="Y203">
        <f t="shared" si="147"/>
        <v>3.2082196161045502</v>
      </c>
      <c r="AA203">
        <f t="shared" si="145"/>
        <v>0.2639901171897634</v>
      </c>
      <c r="AB203">
        <f t="shared" si="134"/>
        <v>0.2639901171897634</v>
      </c>
      <c r="AC203">
        <v>1</v>
      </c>
    </row>
    <row r="204" spans="23:29">
      <c r="W204">
        <f t="shared" si="146"/>
        <v>2.9218270784070421</v>
      </c>
      <c r="X204">
        <f t="shared" si="135"/>
        <v>2.9218270784070421</v>
      </c>
      <c r="Y204">
        <f t="shared" si="147"/>
        <v>3.1391496212720638</v>
      </c>
      <c r="AA204">
        <f t="shared" si="145"/>
        <v>0.21732254286502162</v>
      </c>
      <c r="AB204">
        <f t="shared" si="134"/>
        <v>0.21732254286502162</v>
      </c>
      <c r="AC204">
        <v>1</v>
      </c>
    </row>
    <row r="205" spans="23:29">
      <c r="W205">
        <f t="shared" si="146"/>
        <v>2.8942989500049277</v>
      </c>
      <c r="X205">
        <f t="shared" si="135"/>
        <v>2.8942989500049277</v>
      </c>
      <c r="Y205">
        <f t="shared" si="147"/>
        <v>3.0568847519346583</v>
      </c>
      <c r="AA205">
        <f t="shared" si="145"/>
        <v>0.1625858019297306</v>
      </c>
      <c r="AB205">
        <f t="shared" si="134"/>
        <v>0.1625858019297306</v>
      </c>
      <c r="AC205">
        <v>1</v>
      </c>
    </row>
    <row r="206" spans="23:29">
      <c r="W206">
        <f t="shared" si="146"/>
        <v>2.8606097419462975</v>
      </c>
      <c r="X206">
        <f t="shared" si="135"/>
        <v>2.8606097419462975</v>
      </c>
      <c r="Y206">
        <f t="shared" si="147"/>
        <v>2.9599246497040896</v>
      </c>
      <c r="AA206">
        <f t="shared" si="145"/>
        <v>9.931490775779217E-2</v>
      </c>
      <c r="AB206">
        <f t="shared" si="134"/>
        <v>9.931490775779217E-2</v>
      </c>
      <c r="AC206">
        <v>1</v>
      </c>
    </row>
    <row r="207" spans="23:29">
      <c r="W207">
        <f t="shared" si="146"/>
        <v>2.8195853015278045</v>
      </c>
      <c r="X207">
        <f t="shared" si="135"/>
        <v>2.8195853015278045</v>
      </c>
      <c r="Y207">
        <f t="shared" si="147"/>
        <v>2.8470443273198454</v>
      </c>
      <c r="AA207">
        <f t="shared" si="145"/>
        <v>2.7459025792040848E-2</v>
      </c>
      <c r="AB207">
        <f t="shared" si="134"/>
        <v>2.7459025792040848E-2</v>
      </c>
      <c r="AC207">
        <v>1</v>
      </c>
    </row>
    <row r="208" spans="23:29">
      <c r="W208">
        <f t="shared" si="146"/>
        <v>2.7699303104441215</v>
      </c>
      <c r="X208">
        <f t="shared" si="135"/>
        <v>2.7699303104441215</v>
      </c>
      <c r="Y208">
        <f t="shared" si="147"/>
        <v>2.7175003555483577</v>
      </c>
      <c r="AA208">
        <f t="shared" si="145"/>
        <v>-5.2429954895763853E-2</v>
      </c>
      <c r="AB208">
        <f t="shared" si="134"/>
        <v>-5.2429954895763853E-2</v>
      </c>
      <c r="AC208">
        <v>1</v>
      </c>
    </row>
    <row r="209" spans="23:29">
      <c r="W209">
        <f t="shared" si="146"/>
        <v>2.7102680197336131</v>
      </c>
      <c r="X209">
        <f t="shared" si="135"/>
        <v>2.7102680197336131</v>
      </c>
      <c r="Y209">
        <f t="shared" si="147"/>
        <v>2.5712562557399421</v>
      </c>
      <c r="AA209">
        <f t="shared" si="145"/>
        <v>-0.13901176399367099</v>
      </c>
      <c r="AB209">
        <f t="shared" si="134"/>
        <v>-0.13901176399367099</v>
      </c>
      <c r="AC209">
        <v>1</v>
      </c>
    </row>
    <row r="210" spans="23:29">
      <c r="W210">
        <f t="shared" si="146"/>
        <v>2.6392096905713478</v>
      </c>
      <c r="X210">
        <f t="shared" si="135"/>
        <v>2.6392096905713478</v>
      </c>
      <c r="Y210">
        <f t="shared" si="147"/>
        <v>2.4091909754399694</v>
      </c>
      <c r="AA210">
        <f t="shared" si="145"/>
        <v>-0.23001871513137839</v>
      </c>
      <c r="AB210">
        <f t="shared" si="134"/>
        <v>-0.23001871513137839</v>
      </c>
      <c r="AC210">
        <v>1</v>
      </c>
    </row>
    <row r="211" spans="23:29">
      <c r="W211">
        <f t="shared" si="146"/>
        <v>2.5554602539098847</v>
      </c>
      <c r="X211">
        <f t="shared" si="135"/>
        <v>2.5554602539098847</v>
      </c>
      <c r="Y211">
        <f t="shared" si="147"/>
        <v>2.2332406175855501</v>
      </c>
      <c r="AA211">
        <f t="shared" si="145"/>
        <v>-0.32221963632433459</v>
      </c>
      <c r="AB211">
        <f t="shared" si="134"/>
        <v>-0.32221963632433459</v>
      </c>
      <c r="AC211">
        <v>1</v>
      </c>
    </row>
    <row r="212" spans="23:29">
      <c r="W212">
        <f t="shared" si="146"/>
        <v>2.4579627910242459</v>
      </c>
      <c r="X212">
        <f t="shared" si="135"/>
        <v>2.4579627910242459</v>
      </c>
      <c r="Y212">
        <f t="shared" si="147"/>
        <v>2.0464204304705893</v>
      </c>
      <c r="AA212">
        <f t="shared" si="145"/>
        <v>-0.41154236055365656</v>
      </c>
      <c r="AB212">
        <f t="shared" si="134"/>
        <v>-0.41154236055365656</v>
      </c>
      <c r="AC212">
        <v>1</v>
      </c>
    </row>
    <row r="213" spans="23:29">
      <c r="W213">
        <f t="shared" si="146"/>
        <v>2.3460766257082883</v>
      </c>
      <c r="X213">
        <f t="shared" si="135"/>
        <v>2.3460766257082883</v>
      </c>
      <c r="Y213">
        <f t="shared" si="147"/>
        <v>1.8526887030008286</v>
      </c>
      <c r="AA213">
        <f t="shared" si="145"/>
        <v>-0.49338792270745979</v>
      </c>
      <c r="AB213">
        <f t="shared" si="134"/>
        <v>-0.49338792270745979</v>
      </c>
      <c r="AC213">
        <v>1</v>
      </c>
    </row>
    <row r="214" spans="23:29">
      <c r="W214">
        <f t="shared" si="146"/>
        <v>2.2197719419246043</v>
      </c>
      <c r="X214">
        <f t="shared" si="135"/>
        <v>2.2197719419246043</v>
      </c>
      <c r="Y214">
        <f t="shared" si="147"/>
        <v>1.6566480442470135</v>
      </c>
      <c r="AA214">
        <f t="shared" si="145"/>
        <v>-0.56312389767759075</v>
      </c>
      <c r="AB214">
        <f t="shared" ref="AB214:AB260" si="148">IFERROR(AA214,"")</f>
        <v>-0.56312389767759075</v>
      </c>
      <c r="AC214">
        <v>1</v>
      </c>
    </row>
    <row r="215" spans="23:29">
      <c r="W215">
        <f t="shared" si="146"/>
        <v>2.0798097044529995</v>
      </c>
      <c r="X215">
        <f t="shared" si="135"/>
        <v>2.0798097044529995</v>
      </c>
      <c r="Y215">
        <f t="shared" si="147"/>
        <v>1.4631240331486954</v>
      </c>
      <c r="AA215">
        <f t="shared" si="145"/>
        <v>-0.61668567130430407</v>
      </c>
      <c r="AB215">
        <f t="shared" si="148"/>
        <v>-0.61668567130430407</v>
      </c>
      <c r="AC215">
        <v>1</v>
      </c>
    </row>
    <row r="216" spans="23:29">
      <c r="W216">
        <f>P4*P20</f>
        <v>2.490421455938697</v>
      </c>
      <c r="X216">
        <f t="shared" si="135"/>
        <v>2.490421455938697</v>
      </c>
      <c r="Y216">
        <f>BB20</f>
        <v>2.7975883515616498</v>
      </c>
      <c r="AA216">
        <f t="shared" ref="AA216:AA230" si="149">AK4-P4</f>
        <v>0.30716689562295274</v>
      </c>
      <c r="AB216">
        <f t="shared" si="148"/>
        <v>0.30716689562295274</v>
      </c>
      <c r="AC216">
        <v>1</v>
      </c>
    </row>
    <row r="217" spans="23:29">
      <c r="W217">
        <f t="shared" ref="W217:W230" si="150">P5*P21</f>
        <v>2.4801271860095389</v>
      </c>
      <c r="X217">
        <f t="shared" ref="X217:X260" si="151">IFERROR(W217, NA())</f>
        <v>2.4801271860095389</v>
      </c>
      <c r="Y217">
        <f t="shared" ref="Y217:Y230" si="152">BB21</f>
        <v>2.7574874793097348</v>
      </c>
      <c r="AA217">
        <f t="shared" si="149"/>
        <v>0.27736029330019596</v>
      </c>
      <c r="AB217">
        <f t="shared" si="148"/>
        <v>0.27736029330019596</v>
      </c>
      <c r="AC217">
        <v>1</v>
      </c>
    </row>
    <row r="218" spans="23:29">
      <c r="W218">
        <f t="shared" si="150"/>
        <v>2.4673784104389083</v>
      </c>
      <c r="X218">
        <f t="shared" si="151"/>
        <v>2.4673784104389083</v>
      </c>
      <c r="Y218">
        <f t="shared" si="152"/>
        <v>2.7089495836564814</v>
      </c>
      <c r="AA218">
        <f t="shared" si="149"/>
        <v>0.24157117321757315</v>
      </c>
      <c r="AB218">
        <f t="shared" si="148"/>
        <v>0.24157117321757315</v>
      </c>
      <c r="AC218">
        <v>1</v>
      </c>
    </row>
    <row r="219" spans="23:29">
      <c r="W219">
        <f t="shared" si="150"/>
        <v>2.4516255770552982</v>
      </c>
      <c r="X219">
        <f t="shared" si="151"/>
        <v>2.4516255770552982</v>
      </c>
      <c r="Y219">
        <f t="shared" si="152"/>
        <v>2.6506284098797912</v>
      </c>
      <c r="AA219">
        <f t="shared" si="149"/>
        <v>0.19900283282449305</v>
      </c>
      <c r="AB219">
        <f t="shared" si="148"/>
        <v>0.19900283282449305</v>
      </c>
      <c r="AC219">
        <v>1</v>
      </c>
    </row>
    <row r="220" spans="23:29">
      <c r="W220">
        <f t="shared" si="150"/>
        <v>2.4322151574947006</v>
      </c>
      <c r="X220">
        <f t="shared" si="151"/>
        <v>2.4322151574947006</v>
      </c>
      <c r="Y220">
        <f t="shared" si="152"/>
        <v>2.5811657763298763</v>
      </c>
      <c r="AA220">
        <f t="shared" si="149"/>
        <v>0.14895061883517569</v>
      </c>
      <c r="AB220">
        <f t="shared" si="148"/>
        <v>0.14895061883517569</v>
      </c>
      <c r="AC220">
        <v>1</v>
      </c>
    </row>
    <row r="221" spans="23:29">
      <c r="W221">
        <f t="shared" si="150"/>
        <v>2.408380120732597</v>
      </c>
      <c r="X221">
        <f t="shared" si="151"/>
        <v>2.408380120732597</v>
      </c>
      <c r="Y221">
        <f t="shared" si="152"/>
        <v>2.4992948136157613</v>
      </c>
      <c r="AA221">
        <f t="shared" si="149"/>
        <v>9.0914692883164339E-2</v>
      </c>
      <c r="AB221">
        <f t="shared" si="148"/>
        <v>9.0914692883164339E-2</v>
      </c>
      <c r="AC221">
        <v>1</v>
      </c>
    </row>
    <row r="222" spans="23:29">
      <c r="W222">
        <f t="shared" si="150"/>
        <v>2.3792353096249821</v>
      </c>
      <c r="X222">
        <f t="shared" si="151"/>
        <v>2.3792353096249821</v>
      </c>
      <c r="Y222">
        <f t="shared" si="152"/>
        <v>2.4039811696274178</v>
      </c>
      <c r="AA222">
        <f t="shared" si="149"/>
        <v>2.4745860002435727E-2</v>
      </c>
      <c r="AB222">
        <f t="shared" si="148"/>
        <v>2.4745860002435727E-2</v>
      </c>
      <c r="AC222">
        <v>1</v>
      </c>
    </row>
    <row r="223" spans="23:29">
      <c r="W223">
        <f t="shared" si="150"/>
        <v>2.3437814647973902</v>
      </c>
      <c r="X223">
        <f t="shared" si="151"/>
        <v>2.3437814647973902</v>
      </c>
      <c r="Y223">
        <f t="shared" si="152"/>
        <v>2.2945971091865434</v>
      </c>
      <c r="AA223">
        <f t="shared" si="149"/>
        <v>-4.9184355610846886E-2</v>
      </c>
      <c r="AB223">
        <f t="shared" si="148"/>
        <v>-4.9184355610846886E-2</v>
      </c>
      <c r="AC223">
        <v>1</v>
      </c>
    </row>
    <row r="224" spans="23:29">
      <c r="W224">
        <f t="shared" si="150"/>
        <v>2.3009228613644601</v>
      </c>
      <c r="X224">
        <f t="shared" si="151"/>
        <v>2.3009228613644601</v>
      </c>
      <c r="Y224">
        <f t="shared" si="152"/>
        <v>2.1711118305293251</v>
      </c>
      <c r="AA224">
        <f t="shared" si="149"/>
        <v>-0.12981103083513501</v>
      </c>
      <c r="AB224">
        <f t="shared" si="148"/>
        <v>-0.12981103083513501</v>
      </c>
      <c r="AC224">
        <v>1</v>
      </c>
    </row>
    <row r="225" spans="23:29">
      <c r="W225">
        <f t="shared" si="150"/>
        <v>2.2495045524364046</v>
      </c>
      <c r="X225">
        <f t="shared" si="151"/>
        <v>2.2495045524364046</v>
      </c>
      <c r="Y225">
        <f t="shared" si="152"/>
        <v>2.0342674974949015</v>
      </c>
      <c r="AA225">
        <f t="shared" si="149"/>
        <v>-0.21523705494150303</v>
      </c>
      <c r="AB225">
        <f t="shared" si="148"/>
        <v>-0.21523705494150303</v>
      </c>
      <c r="AC225">
        <v>1</v>
      </c>
    </row>
    <row r="226" spans="23:29">
      <c r="W226">
        <f t="shared" si="150"/>
        <v>2.1883755105096943</v>
      </c>
      <c r="X226">
        <f t="shared" si="151"/>
        <v>2.1883755105096943</v>
      </c>
      <c r="Y226">
        <f t="shared" si="152"/>
        <v>1.8856989125198245</v>
      </c>
      <c r="AA226">
        <f t="shared" si="149"/>
        <v>-0.30267659798986979</v>
      </c>
      <c r="AB226">
        <f t="shared" si="148"/>
        <v>-0.30267659798986979</v>
      </c>
      <c r="AC226">
        <v>1</v>
      </c>
    </row>
    <row r="227" spans="23:29">
      <c r="W227">
        <f t="shared" si="150"/>
        <v>2.1164827021054857</v>
      </c>
      <c r="X227">
        <f t="shared" si="151"/>
        <v>2.1164827021054857</v>
      </c>
      <c r="Y227">
        <f t="shared" si="152"/>
        <v>1.7279520844774869</v>
      </c>
      <c r="AA227">
        <f t="shared" si="149"/>
        <v>-0.38853061762799879</v>
      </c>
      <c r="AB227">
        <f t="shared" si="148"/>
        <v>-0.38853061762799879</v>
      </c>
      <c r="AC227">
        <v>1</v>
      </c>
    </row>
    <row r="228" spans="23:29">
      <c r="W228">
        <f t="shared" si="150"/>
        <v>2.0329973231466827</v>
      </c>
      <c r="X228">
        <f t="shared" si="151"/>
        <v>2.0329973231466827</v>
      </c>
      <c r="Y228">
        <f t="shared" si="152"/>
        <v>1.5643693048461196</v>
      </c>
      <c r="AA228">
        <f t="shared" si="149"/>
        <v>-0.46862801830056311</v>
      </c>
      <c r="AB228">
        <f t="shared" si="148"/>
        <v>-0.46862801830056311</v>
      </c>
      <c r="AC228">
        <v>1</v>
      </c>
    </row>
    <row r="229" spans="23:29">
      <c r="W229">
        <f t="shared" si="150"/>
        <v>1.937467255791808</v>
      </c>
      <c r="X229">
        <f t="shared" si="151"/>
        <v>1.937467255791808</v>
      </c>
      <c r="Y229">
        <f>BB33</f>
        <v>1.3988369147799706</v>
      </c>
      <c r="AA229">
        <f t="shared" si="149"/>
        <v>-0.53863034101183738</v>
      </c>
      <c r="AB229">
        <f t="shared" si="148"/>
        <v>-0.53863034101183738</v>
      </c>
      <c r="AC229">
        <v>1</v>
      </c>
    </row>
    <row r="230" spans="23:29">
      <c r="W230">
        <f t="shared" si="150"/>
        <v>1.8299793785916618</v>
      </c>
      <c r="X230">
        <f t="shared" si="151"/>
        <v>1.8299793785916618</v>
      </c>
      <c r="Y230">
        <f t="shared" si="152"/>
        <v>1.2354295262518544</v>
      </c>
      <c r="AA230">
        <f t="shared" si="149"/>
        <v>-0.59454985233980739</v>
      </c>
      <c r="AB230">
        <f t="shared" si="148"/>
        <v>-0.59454985233980739</v>
      </c>
      <c r="AC230">
        <v>1</v>
      </c>
    </row>
    <row r="231" spans="23:29">
      <c r="W231">
        <f>Q4*Q20</f>
        <v>2.0678685047720045</v>
      </c>
      <c r="X231">
        <f t="shared" si="151"/>
        <v>2.0678685047720045</v>
      </c>
      <c r="Y231">
        <f>BC20</f>
        <v>2.342003774842806</v>
      </c>
      <c r="AA231">
        <f t="shared" ref="AA231:AA245" si="153">AL4-Q4</f>
        <v>0.27413527007080152</v>
      </c>
      <c r="AB231">
        <f t="shared" si="148"/>
        <v>0.27413527007080152</v>
      </c>
      <c r="AC231">
        <v>1</v>
      </c>
    </row>
    <row r="232" spans="23:29">
      <c r="W232">
        <f t="shared" ref="W232:W245" si="154">Q5*Q21</f>
        <v>2.0607661822985466</v>
      </c>
      <c r="X232">
        <f t="shared" si="151"/>
        <v>2.0607661822985466</v>
      </c>
      <c r="Y232">
        <f t="shared" ref="Y232:Y245" si="155">BC21</f>
        <v>2.3084332911309877</v>
      </c>
      <c r="AA232">
        <f t="shared" si="153"/>
        <v>0.24766710883244114</v>
      </c>
      <c r="AB232">
        <f t="shared" si="148"/>
        <v>0.24766710883244114</v>
      </c>
      <c r="AC232">
        <v>1</v>
      </c>
    </row>
    <row r="233" spans="23:29">
      <c r="W233">
        <f t="shared" si="154"/>
        <v>2.0519565932259125</v>
      </c>
      <c r="X233">
        <f t="shared" si="151"/>
        <v>2.0519565932259125</v>
      </c>
      <c r="Y233">
        <f t="shared" si="155"/>
        <v>2.2677997451772409</v>
      </c>
      <c r="AA233">
        <f t="shared" si="153"/>
        <v>0.21584315195132842</v>
      </c>
      <c r="AB233">
        <f t="shared" si="148"/>
        <v>0.21584315195132842</v>
      </c>
      <c r="AC233">
        <v>1</v>
      </c>
    </row>
    <row r="234" spans="23:29">
      <c r="W234">
        <f t="shared" si="154"/>
        <v>2.0410499632022239</v>
      </c>
      <c r="X234">
        <f t="shared" si="151"/>
        <v>2.0410499632022239</v>
      </c>
      <c r="Y234">
        <f t="shared" si="155"/>
        <v>2.2189761185482459</v>
      </c>
      <c r="AA234">
        <f t="shared" si="153"/>
        <v>0.17792615534602207</v>
      </c>
      <c r="AB234">
        <f t="shared" si="148"/>
        <v>0.17792615534602207</v>
      </c>
      <c r="AC234">
        <v>1</v>
      </c>
    </row>
    <row r="235" spans="23:29">
      <c r="W235">
        <f t="shared" si="154"/>
        <v>2.0275786438130825</v>
      </c>
      <c r="X235">
        <f t="shared" si="151"/>
        <v>2.0275786438130825</v>
      </c>
      <c r="Y235">
        <f t="shared" si="155"/>
        <v>2.1608254081717133</v>
      </c>
      <c r="AA235">
        <f t="shared" si="153"/>
        <v>0.13324676435863081</v>
      </c>
      <c r="AB235">
        <f t="shared" si="148"/>
        <v>0.13324676435863081</v>
      </c>
      <c r="AC235">
        <v>1</v>
      </c>
    </row>
    <row r="236" spans="23:29">
      <c r="W236">
        <f t="shared" si="154"/>
        <v>2.0109875169319547</v>
      </c>
      <c r="X236">
        <f t="shared" si="151"/>
        <v>2.0109875169319547</v>
      </c>
      <c r="Y236">
        <f t="shared" si="155"/>
        <v>2.0922870531204993</v>
      </c>
      <c r="AA236">
        <f t="shared" si="153"/>
        <v>8.1299536188544685E-2</v>
      </c>
      <c r="AB236">
        <f t="shared" si="148"/>
        <v>8.1299536188544685E-2</v>
      </c>
      <c r="AC236">
        <v>1</v>
      </c>
    </row>
    <row r="237" spans="23:29">
      <c r="W237">
        <f t="shared" si="154"/>
        <v>1.9906265693517975</v>
      </c>
      <c r="X237">
        <f t="shared" si="151"/>
        <v>1.9906265693517975</v>
      </c>
      <c r="Y237">
        <f t="shared" si="155"/>
        <v>2.012495144532477</v>
      </c>
      <c r="AA237">
        <f t="shared" si="153"/>
        <v>2.1868575180679528E-2</v>
      </c>
      <c r="AB237">
        <f t="shared" si="148"/>
        <v>2.1868575180679528E-2</v>
      </c>
      <c r="AC237">
        <v>1</v>
      </c>
    </row>
    <row r="238" spans="23:29">
      <c r="W238">
        <f t="shared" si="154"/>
        <v>1.9657479398095519</v>
      </c>
      <c r="X238">
        <f t="shared" si="151"/>
        <v>1.9657479398095519</v>
      </c>
      <c r="Y238">
        <f t="shared" si="155"/>
        <v>1.9209241733003588</v>
      </c>
      <c r="AA238">
        <f t="shared" si="153"/>
        <v>-4.4823766509193064E-2</v>
      </c>
      <c r="AB238">
        <f t="shared" si="148"/>
        <v>-4.4823766509193064E-2</v>
      </c>
      <c r="AC238">
        <v>1</v>
      </c>
    </row>
    <row r="239" spans="23:29">
      <c r="W239">
        <f t="shared" si="154"/>
        <v>1.9355106930001926</v>
      </c>
      <c r="X239">
        <f t="shared" si="151"/>
        <v>1.9355106930001926</v>
      </c>
      <c r="Y239">
        <f t="shared" si="155"/>
        <v>1.8175483536979915</v>
      </c>
      <c r="AA239">
        <f t="shared" si="153"/>
        <v>-0.11796233930220112</v>
      </c>
      <c r="AB239">
        <f t="shared" si="148"/>
        <v>-0.11796233930220112</v>
      </c>
      <c r="AC239">
        <v>1</v>
      </c>
    </row>
    <row r="240" spans="23:29">
      <c r="W240">
        <f t="shared" si="154"/>
        <v>1.898997581751954</v>
      </c>
      <c r="X240">
        <f t="shared" si="151"/>
        <v>1.898997581751954</v>
      </c>
      <c r="Y240">
        <f t="shared" si="155"/>
        <v>1.7029889888959595</v>
      </c>
      <c r="AA240">
        <f t="shared" si="153"/>
        <v>-0.19600859285599448</v>
      </c>
      <c r="AB240">
        <f t="shared" si="148"/>
        <v>-0.19600859285599448</v>
      </c>
      <c r="AC240">
        <v>1</v>
      </c>
    </row>
    <row r="241" spans="23:29">
      <c r="W241">
        <f t="shared" si="154"/>
        <v>1.8552488517891519</v>
      </c>
      <c r="X241">
        <f t="shared" si="151"/>
        <v>1.8552488517891519</v>
      </c>
      <c r="Y241">
        <f t="shared" si="155"/>
        <v>1.5786146553238112</v>
      </c>
      <c r="AA241">
        <f t="shared" si="153"/>
        <v>-0.27663419646534071</v>
      </c>
      <c r="AB241">
        <f t="shared" si="148"/>
        <v>-0.27663419646534071</v>
      </c>
      <c r="AC241">
        <v>1</v>
      </c>
    </row>
    <row r="242" spans="23:29">
      <c r="W242">
        <f t="shared" si="154"/>
        <v>1.8033182414373128</v>
      </c>
      <c r="X242">
        <f t="shared" si="151"/>
        <v>1.8033182414373128</v>
      </c>
      <c r="Y242">
        <f t="shared" si="155"/>
        <v>1.4465567467546663</v>
      </c>
      <c r="AA242">
        <f t="shared" si="153"/>
        <v>-0.35676149468264651</v>
      </c>
      <c r="AB242">
        <f t="shared" si="148"/>
        <v>-0.35676149468264651</v>
      </c>
      <c r="AC242">
        <v>1</v>
      </c>
    </row>
    <row r="243" spans="23:29">
      <c r="W243">
        <f t="shared" si="154"/>
        <v>1.7423550184507584</v>
      </c>
      <c r="X243">
        <f t="shared" si="151"/>
        <v>1.7423550184507584</v>
      </c>
      <c r="Y243">
        <f t="shared" si="155"/>
        <v>1.3096132657088995</v>
      </c>
      <c r="AA243">
        <f t="shared" si="153"/>
        <v>-0.43274175274185889</v>
      </c>
      <c r="AB243">
        <f t="shared" si="148"/>
        <v>-0.43274175274185889</v>
      </c>
      <c r="AC243">
        <v>1</v>
      </c>
    </row>
    <row r="244" spans="23:29">
      <c r="W244">
        <f t="shared" si="154"/>
        <v>1.6717123482378644</v>
      </c>
      <c r="X244">
        <f t="shared" si="151"/>
        <v>1.6717123482378644</v>
      </c>
      <c r="Y244">
        <f t="shared" si="155"/>
        <v>1.1710376664155773</v>
      </c>
      <c r="AA244">
        <f t="shared" si="153"/>
        <v>-0.50067468182228714</v>
      </c>
      <c r="AB244">
        <f t="shared" si="148"/>
        <v>-0.50067468182228714</v>
      </c>
      <c r="AC244">
        <v>1</v>
      </c>
    </row>
    <row r="245" spans="23:29">
      <c r="W245">
        <f t="shared" si="154"/>
        <v>1.5910759041777636</v>
      </c>
      <c r="X245">
        <f t="shared" si="151"/>
        <v>1.5910759041777636</v>
      </c>
      <c r="Y245">
        <f t="shared" si="155"/>
        <v>1.0342410142003131</v>
      </c>
      <c r="AA245">
        <f t="shared" si="153"/>
        <v>-0.55683488997745045</v>
      </c>
      <c r="AB245">
        <f t="shared" si="148"/>
        <v>-0.55683488997745045</v>
      </c>
      <c r="AC245">
        <v>1</v>
      </c>
    </row>
    <row r="246" spans="23:29">
      <c r="W246">
        <f>R4*R20</f>
        <v>1.7060367454068244</v>
      </c>
      <c r="X246">
        <f t="shared" si="151"/>
        <v>1.7060367454068244</v>
      </c>
      <c r="Y246">
        <f>BD20</f>
        <v>1.9458948832987104</v>
      </c>
      <c r="AA246">
        <f t="shared" ref="AA246:AA260" si="156">AM4-R4</f>
        <v>0.23985813789188604</v>
      </c>
      <c r="AB246">
        <f t="shared" si="148"/>
        <v>0.23985813789188604</v>
      </c>
      <c r="AC246">
        <v>1</v>
      </c>
    </row>
    <row r="247" spans="23:29">
      <c r="W247">
        <f t="shared" ref="W247:W260" si="157">R5*R21</f>
        <v>1.7011995637949837</v>
      </c>
      <c r="X247">
        <f t="shared" si="151"/>
        <v>1.7011995637949837</v>
      </c>
      <c r="Y247">
        <f t="shared" ref="Y247:Y260" si="158">BD21</f>
        <v>1.9180022585359366</v>
      </c>
      <c r="AA247">
        <f t="shared" si="156"/>
        <v>0.21680269474095293</v>
      </c>
      <c r="AB247">
        <f t="shared" si="148"/>
        <v>0.21680269474095293</v>
      </c>
      <c r="AC247">
        <v>1</v>
      </c>
    </row>
    <row r="248" spans="23:29">
      <c r="W248">
        <f t="shared" si="157"/>
        <v>1.6951915240423798</v>
      </c>
      <c r="X248">
        <f t="shared" si="151"/>
        <v>1.6951915240423798</v>
      </c>
      <c r="Y248">
        <f t="shared" si="158"/>
        <v>1.8842411647191748</v>
      </c>
      <c r="AA248">
        <f t="shared" si="156"/>
        <v>0.18904964067679497</v>
      </c>
      <c r="AB248">
        <f t="shared" si="148"/>
        <v>0.18904964067679497</v>
      </c>
      <c r="AC248">
        <v>1</v>
      </c>
    </row>
    <row r="249" spans="23:29">
      <c r="W249">
        <f t="shared" si="157"/>
        <v>1.6877408884982084</v>
      </c>
      <c r="X249">
        <f t="shared" si="151"/>
        <v>1.6877408884982084</v>
      </c>
      <c r="Y249">
        <f t="shared" si="158"/>
        <v>1.8436751988304882</v>
      </c>
      <c r="AA249">
        <f t="shared" si="156"/>
        <v>0.15593431033227989</v>
      </c>
      <c r="AB249">
        <f t="shared" si="148"/>
        <v>0.15593431033227989</v>
      </c>
      <c r="AC249">
        <v>1</v>
      </c>
    </row>
    <row r="250" spans="23:29">
      <c r="W250">
        <f t="shared" si="157"/>
        <v>1.6785191910021688</v>
      </c>
      <c r="X250">
        <f t="shared" si="151"/>
        <v>1.6785191910021688</v>
      </c>
      <c r="Y250">
        <f t="shared" si="158"/>
        <v>1.7953596619396586</v>
      </c>
      <c r="AA250">
        <f t="shared" si="156"/>
        <v>0.11684047093748973</v>
      </c>
      <c r="AB250">
        <f t="shared" si="148"/>
        <v>0.11684047093748973</v>
      </c>
      <c r="AC250">
        <v>1</v>
      </c>
    </row>
    <row r="251" spans="23:29">
      <c r="W251">
        <f t="shared" si="157"/>
        <v>1.6671328204250488</v>
      </c>
      <c r="X251">
        <f t="shared" si="151"/>
        <v>1.6671328204250488</v>
      </c>
      <c r="Y251">
        <f t="shared" si="158"/>
        <v>1.7384133684125189</v>
      </c>
      <c r="AA251">
        <f t="shared" si="156"/>
        <v>7.1280547987470078E-2</v>
      </c>
      <c r="AB251">
        <f t="shared" si="148"/>
        <v>7.1280547987470078E-2</v>
      </c>
      <c r="AC251">
        <v>1</v>
      </c>
    </row>
    <row r="252" spans="23:29">
      <c r="W252">
        <f t="shared" si="157"/>
        <v>1.6531152691496926</v>
      </c>
      <c r="X252">
        <f t="shared" si="151"/>
        <v>1.6531152691496926</v>
      </c>
      <c r="Y252">
        <f t="shared" si="158"/>
        <v>1.6721168626946779</v>
      </c>
      <c r="AA252">
        <f t="shared" si="156"/>
        <v>1.9001593544985207E-2</v>
      </c>
      <c r="AB252">
        <f t="shared" si="148"/>
        <v>1.9001593544985207E-2</v>
      </c>
      <c r="AC252">
        <v>1</v>
      </c>
    </row>
    <row r="253" spans="23:29">
      <c r="W253">
        <f t="shared" si="157"/>
        <v>1.6359213693918624</v>
      </c>
      <c r="X253">
        <f t="shared" si="151"/>
        <v>1.6359213693918624</v>
      </c>
      <c r="Y253">
        <f t="shared" si="158"/>
        <v>1.596033516334046</v>
      </c>
      <c r="AA253">
        <f t="shared" si="156"/>
        <v>-3.9887853057816391E-2</v>
      </c>
      <c r="AB253">
        <f t="shared" si="148"/>
        <v>-3.9887853057816391E-2</v>
      </c>
      <c r="AC253">
        <v>1</v>
      </c>
    </row>
    <row r="254" spans="23:29">
      <c r="W254">
        <f t="shared" si="157"/>
        <v>1.6149255049722429</v>
      </c>
      <c r="X254">
        <f t="shared" si="151"/>
        <v>1.6149255049722429</v>
      </c>
      <c r="Y254">
        <f t="shared" si="158"/>
        <v>1.5101419048081175</v>
      </c>
      <c r="AA254">
        <f t="shared" si="156"/>
        <v>-0.10478360016412536</v>
      </c>
      <c r="AB254">
        <f t="shared" si="148"/>
        <v>-0.10478360016412536</v>
      </c>
      <c r="AC254">
        <v>1</v>
      </c>
    </row>
    <row r="255" spans="23:29">
      <c r="W255">
        <f t="shared" si="157"/>
        <v>1.5894265830293828</v>
      </c>
      <c r="X255">
        <f t="shared" si="151"/>
        <v>1.5894265830293828</v>
      </c>
      <c r="Y255">
        <f t="shared" si="158"/>
        <v>1.4149582487453995</v>
      </c>
      <c r="AA255">
        <f t="shared" si="156"/>
        <v>-0.17446833428398323</v>
      </c>
      <c r="AB255">
        <f t="shared" si="148"/>
        <v>-0.17446833428398323</v>
      </c>
      <c r="AC255">
        <v>1</v>
      </c>
    </row>
    <row r="256" spans="23:29">
      <c r="W256">
        <f t="shared" si="157"/>
        <v>1.5586633717169749</v>
      </c>
      <c r="X256">
        <f t="shared" si="151"/>
        <v>1.5586633717169749</v>
      </c>
      <c r="Y256">
        <f t="shared" si="158"/>
        <v>1.3116196538586453</v>
      </c>
      <c r="AA256">
        <f t="shared" si="156"/>
        <v>-0.24704371785832957</v>
      </c>
      <c r="AB256">
        <f t="shared" si="148"/>
        <v>-0.24704371785832957</v>
      </c>
      <c r="AC256">
        <v>1</v>
      </c>
    </row>
    <row r="257" spans="23:29">
      <c r="W257">
        <f t="shared" si="157"/>
        <v>1.5218444161741047</v>
      </c>
      <c r="X257">
        <f t="shared" si="151"/>
        <v>1.5218444161741047</v>
      </c>
      <c r="Y257">
        <f t="shared" si="158"/>
        <v>1.2018970260199793</v>
      </c>
      <c r="AA257">
        <f t="shared" si="156"/>
        <v>-0.31994739015412543</v>
      </c>
      <c r="AB257">
        <f t="shared" si="148"/>
        <v>-0.31994739015412543</v>
      </c>
      <c r="AC257">
        <v>1</v>
      </c>
    </row>
    <row r="258" spans="23:29">
      <c r="W258">
        <f t="shared" si="157"/>
        <v>1.478196714478542</v>
      </c>
      <c r="X258">
        <f t="shared" si="151"/>
        <v>1.478196714478542</v>
      </c>
      <c r="Y258">
        <f t="shared" si="158"/>
        <v>1.0881151346624567</v>
      </c>
      <c r="AA258">
        <f t="shared" si="156"/>
        <v>-0.39008157981608527</v>
      </c>
      <c r="AB258">
        <f t="shared" si="148"/>
        <v>-0.39008157981608527</v>
      </c>
      <c r="AC258">
        <v>1</v>
      </c>
    </row>
    <row r="259" spans="23:29">
      <c r="W259">
        <f t="shared" si="157"/>
        <v>1.4270360606510817</v>
      </c>
      <c r="X259">
        <f t="shared" si="151"/>
        <v>1.4270360606510817</v>
      </c>
      <c r="Y259">
        <f t="shared" si="158"/>
        <v>0.972977169253743</v>
      </c>
      <c r="AA259">
        <f t="shared" si="156"/>
        <v>-0.45405889139733868</v>
      </c>
      <c r="AB259">
        <f t="shared" si="148"/>
        <v>-0.45405889139733868</v>
      </c>
      <c r="AC259">
        <v>1</v>
      </c>
    </row>
    <row r="260" spans="23:29">
      <c r="W260">
        <f t="shared" si="157"/>
        <v>1.3678587637367461</v>
      </c>
      <c r="X260">
        <f t="shared" si="151"/>
        <v>1.3678587637367461</v>
      </c>
      <c r="Y260">
        <f t="shared" si="158"/>
        <v>0.85931727320342921</v>
      </c>
      <c r="AA260">
        <f t="shared" si="156"/>
        <v>-0.50854149053331688</v>
      </c>
      <c r="AB260">
        <f t="shared" si="148"/>
        <v>-0.50854149053331688</v>
      </c>
      <c r="AC260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C260"/>
  <sheetViews>
    <sheetView topLeftCell="AI61" zoomScale="80" zoomScaleNormal="80" workbookViewId="0">
      <selection activeCell="AI68" sqref="AI68"/>
    </sheetView>
  </sheetViews>
  <sheetFormatPr defaultRowHeight="14.5"/>
  <cols>
    <col min="3" max="3" width="10.81640625" bestFit="1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416.43907414973091</v>
      </c>
      <c r="BW1" t="s">
        <v>38</v>
      </c>
      <c r="CN1" t="s">
        <v>35</v>
      </c>
      <c r="CQ1" t="s">
        <v>40</v>
      </c>
      <c r="CR1">
        <f>SUM(CN4:DC18)</f>
        <v>100.06954695461566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4.3980465111040035E-2</v>
      </c>
      <c r="E3" s="2">
        <f>'Raw data and fitting summary'!E5</f>
        <v>5.4975581388800036E-2</v>
      </c>
      <c r="F3" s="2">
        <f>'Raw data and fitting summary'!F5</f>
        <v>6.871947673600004E-2</v>
      </c>
      <c r="G3" s="2">
        <f>'Raw data and fitting summary'!G5</f>
        <v>8.589934592000005E-2</v>
      </c>
      <c r="H3" s="2">
        <f>'Raw data and fitting summary'!H5</f>
        <v>0.10737418240000006</v>
      </c>
      <c r="I3" s="2">
        <f>'Raw data and fitting summary'!I5</f>
        <v>0.13421772800000006</v>
      </c>
      <c r="J3" s="2">
        <f>'Raw data and fitting summary'!J5</f>
        <v>0.16777216000000009</v>
      </c>
      <c r="K3" s="2">
        <f>'Raw data and fitting summary'!K5</f>
        <v>0.2097152000000001</v>
      </c>
      <c r="L3" s="2">
        <f>'Raw data and fitting summary'!L5</f>
        <v>0.2621440000000001</v>
      </c>
      <c r="M3" s="2">
        <f>'Raw data and fitting summary'!M5</f>
        <v>0.32768000000000014</v>
      </c>
      <c r="N3" s="2">
        <f>'Raw data and fitting summary'!N5</f>
        <v>0.40960000000000013</v>
      </c>
      <c r="O3" s="2">
        <f>'Raw data and fitting summary'!O5</f>
        <v>0.51200000000000012</v>
      </c>
      <c r="P3" s="2">
        <f>'Raw data and fitting summary'!P5</f>
        <v>0.64000000000000012</v>
      </c>
      <c r="Q3" s="2">
        <f>'Raw data and fitting summary'!Q5</f>
        <v>0.8</v>
      </c>
      <c r="R3" s="2">
        <f>'Raw data and fitting summary'!R5</f>
        <v>1</v>
      </c>
      <c r="T3" t="s">
        <v>32</v>
      </c>
      <c r="U3" t="s">
        <v>33</v>
      </c>
      <c r="V3" t="s">
        <v>31</v>
      </c>
      <c r="X3" s="2">
        <f>C3</f>
        <v>0</v>
      </c>
      <c r="Y3" s="2">
        <f t="shared" ref="Y3:AM3" si="0">D3</f>
        <v>4.3980465111040035E-2</v>
      </c>
      <c r="Z3" s="2">
        <f t="shared" si="0"/>
        <v>5.4975581388800036E-2</v>
      </c>
      <c r="AA3" s="2">
        <f t="shared" si="0"/>
        <v>6.871947673600004E-2</v>
      </c>
      <c r="AB3" s="2">
        <f t="shared" si="0"/>
        <v>8.589934592000005E-2</v>
      </c>
      <c r="AC3" s="2">
        <f t="shared" si="0"/>
        <v>0.10737418240000006</v>
      </c>
      <c r="AD3" s="2">
        <f t="shared" si="0"/>
        <v>0.13421772800000006</v>
      </c>
      <c r="AE3" s="2">
        <f t="shared" si="0"/>
        <v>0.16777216000000009</v>
      </c>
      <c r="AF3" s="2">
        <f t="shared" si="0"/>
        <v>0.2097152000000001</v>
      </c>
      <c r="AG3" s="2">
        <f t="shared" si="0"/>
        <v>0.2621440000000001</v>
      </c>
      <c r="AH3" s="2">
        <f t="shared" si="0"/>
        <v>0.32768000000000014</v>
      </c>
      <c r="AI3" s="2">
        <f t="shared" si="0"/>
        <v>0.40960000000000013</v>
      </c>
      <c r="AJ3" s="2">
        <f t="shared" si="0"/>
        <v>0.51200000000000012</v>
      </c>
      <c r="AK3" s="2">
        <f t="shared" si="0"/>
        <v>0.64000000000000012</v>
      </c>
      <c r="AL3" s="2">
        <f t="shared" si="0"/>
        <v>0.8</v>
      </c>
      <c r="AM3" s="2">
        <f t="shared" si="0"/>
        <v>1</v>
      </c>
      <c r="BF3" s="2">
        <f t="shared" ref="BF3:BU3" si="1">X3</f>
        <v>0</v>
      </c>
      <c r="BG3" s="2">
        <f t="shared" si="1"/>
        <v>4.3980465111040035E-2</v>
      </c>
      <c r="BH3" s="2">
        <f t="shared" si="1"/>
        <v>5.4975581388800036E-2</v>
      </c>
      <c r="BI3" s="2">
        <f t="shared" si="1"/>
        <v>6.871947673600004E-2</v>
      </c>
      <c r="BJ3" s="2">
        <f t="shared" si="1"/>
        <v>8.589934592000005E-2</v>
      </c>
      <c r="BK3" s="2">
        <f t="shared" si="1"/>
        <v>0.10737418240000006</v>
      </c>
      <c r="BL3" s="2">
        <f t="shared" si="1"/>
        <v>0.13421772800000006</v>
      </c>
      <c r="BM3" s="2">
        <f t="shared" si="1"/>
        <v>0.16777216000000009</v>
      </c>
      <c r="BN3" s="2">
        <f t="shared" si="1"/>
        <v>0.2097152000000001</v>
      </c>
      <c r="BO3" s="2">
        <f t="shared" si="1"/>
        <v>0.2621440000000001</v>
      </c>
      <c r="BP3" s="2">
        <f t="shared" si="1"/>
        <v>0.32768000000000014</v>
      </c>
      <c r="BQ3" s="2">
        <f t="shared" si="1"/>
        <v>0.40960000000000013</v>
      </c>
      <c r="BR3" s="2">
        <f t="shared" si="1"/>
        <v>0.51200000000000012</v>
      </c>
      <c r="BS3" s="2">
        <f t="shared" si="1"/>
        <v>0.64000000000000012</v>
      </c>
      <c r="BT3" s="2">
        <f t="shared" si="1"/>
        <v>0.8</v>
      </c>
      <c r="BU3" s="2">
        <f t="shared" si="1"/>
        <v>1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4.3980465111040035E-2</v>
      </c>
      <c r="CP3" s="2">
        <f t="shared" si="3"/>
        <v>5.4975581388800036E-2</v>
      </c>
      <c r="CQ3" s="2">
        <f t="shared" si="3"/>
        <v>6.871947673600004E-2</v>
      </c>
      <c r="CR3" s="2">
        <f t="shared" si="3"/>
        <v>8.589934592000005E-2</v>
      </c>
      <c r="CS3" s="2">
        <f t="shared" si="3"/>
        <v>0.10737418240000006</v>
      </c>
      <c r="CT3" s="2">
        <f t="shared" si="3"/>
        <v>0.13421772800000006</v>
      </c>
      <c r="CU3" s="2">
        <f t="shared" si="3"/>
        <v>0.16777216000000009</v>
      </c>
      <c r="CV3" s="2">
        <f t="shared" si="3"/>
        <v>0.2097152000000001</v>
      </c>
      <c r="CW3" s="2">
        <f t="shared" si="3"/>
        <v>0.2621440000000001</v>
      </c>
      <c r="CX3" s="2">
        <f t="shared" si="3"/>
        <v>0.32768000000000014</v>
      </c>
      <c r="CY3" s="2">
        <f t="shared" si="3"/>
        <v>0.40960000000000013</v>
      </c>
      <c r="CZ3" s="2">
        <f t="shared" si="3"/>
        <v>0.51200000000000012</v>
      </c>
      <c r="DA3" s="2">
        <f t="shared" si="3"/>
        <v>0.64000000000000012</v>
      </c>
      <c r="DB3" s="2">
        <f t="shared" si="3"/>
        <v>0.8</v>
      </c>
      <c r="DC3" s="2">
        <f t="shared" si="3"/>
        <v>1</v>
      </c>
    </row>
    <row r="4" spans="1:107">
      <c r="A4" s="1" t="s">
        <v>16</v>
      </c>
      <c r="B4" s="1">
        <f>'Raw data and fitting summary'!B6</f>
        <v>1</v>
      </c>
      <c r="C4">
        <f>'Raw data and fitting summary'!C6</f>
        <v>13.636363636363635</v>
      </c>
      <c r="D4">
        <f>'Raw data and fitting summary'!D6</f>
        <v>10.42889693766659</v>
      </c>
      <c r="E4">
        <f>'Raw data and fitting summary'!E6</f>
        <v>9.8496995756786596</v>
      </c>
      <c r="F4">
        <f>'Raw data and fitting summary'!F6</f>
        <v>9.2103004884690822</v>
      </c>
      <c r="G4">
        <f>'Raw data and fitting summary'!G6</f>
        <v>8.5190282749061321</v>
      </c>
      <c r="H4">
        <f>'Raw data and fitting summary'!H6</f>
        <v>7.7883429565619595</v>
      </c>
      <c r="I4">
        <f>'Raw data and fitting summary'!I6</f>
        <v>7.0341821717837583</v>
      </c>
      <c r="J4">
        <f>'Raw data and fitting summary'!J6</f>
        <v>6.274693331603447</v>
      </c>
      <c r="K4">
        <f>'Raw data and fitting summary'!K6</f>
        <v>5.528539739710677</v>
      </c>
      <c r="L4">
        <f>'Raw data and fitting summary'!L6</f>
        <v>4.8131034891297899</v>
      </c>
      <c r="M4">
        <f>'Raw data and fitting summary'!M6</f>
        <v>4.142942126285373</v>
      </c>
      <c r="N4">
        <f>'Raw data and fitting summary'!N6</f>
        <v>3.5287730727470135</v>
      </c>
      <c r="O4">
        <f>'Raw data and fitting summary'!O6</f>
        <v>2.9770992366412217</v>
      </c>
      <c r="P4">
        <f>'Raw data and fitting summary'!P6</f>
        <v>2.490421455938697</v>
      </c>
      <c r="Q4">
        <f>'Raw data and fitting summary'!Q6</f>
        <v>2.0678685047720045</v>
      </c>
      <c r="R4">
        <f>'Raw data and fitting summary'!R6</f>
        <v>1.7060367454068244</v>
      </c>
      <c r="T4">
        <f>'Raw data and fitting summary'!D41</f>
        <v>1.2627819174526921E-2</v>
      </c>
      <c r="U4">
        <f>'Raw data and fitting summary'!F41</f>
        <v>9.9478793010148685</v>
      </c>
      <c r="V4">
        <f>'Raw data and fitting summary'!H41</f>
        <v>1.0375618037893599E-2</v>
      </c>
      <c r="X4">
        <f>($U$4*B4/(B4+$T$4*(1+$C$3/$V$4)))*C20</f>
        <v>9.8238258051454412</v>
      </c>
      <c r="Y4">
        <f t="shared" ref="Y4:Y18" si="4">($U$4*B4/(B4+$T$4*(1+$D$3/$V$4)))*D20</f>
        <v>9.3306128104134327</v>
      </c>
      <c r="Z4">
        <f t="shared" ref="Z4:Z18" si="5">($U$4*B4/(B4+$T$4*(1+$E$3/$V$4)))*E20</f>
        <v>9.2149518126017664</v>
      </c>
      <c r="AA4">
        <f t="shared" ref="AA4:AA18" si="6">($U$4*B4/(B4+$T$4*(1+$F$3/$V$4)))*F20</f>
        <v>9.0743463699367091</v>
      </c>
      <c r="AB4">
        <f t="shared" ref="AB4:AB18" si="7">($U$4*B4/(B4+$T$4*(1+$G$3/$V$4)))*G20</f>
        <v>8.9045106125376083</v>
      </c>
      <c r="AC4">
        <f t="shared" ref="AC4:AC18" si="8">($U$4*B4/(B4+$T$4*(1+$H$3/$V$4)))*H20</f>
        <v>8.7009515036400682</v>
      </c>
      <c r="AD4">
        <f t="shared" ref="AD4:AD18" si="9">($U$4*B4/(B4+$T$4*(1+$I$3/$V$4)))*I20</f>
        <v>8.4592267292673746</v>
      </c>
      <c r="AE4">
        <f t="shared" ref="AE4:AE18" si="10">($U$4*B4/(B4+$T$4*(1+$J$3/$V$4)))*J20</f>
        <v>8.1753241046807332</v>
      </c>
      <c r="AF4">
        <f t="shared" ref="AF4:AF18" si="11">($U$4*B4/(B4+$T$4*(1+$K$3/$V$4)))*K20</f>
        <v>7.8461647675257105</v>
      </c>
      <c r="AG4">
        <f t="shared" ref="AG4:AG18" si="12">($U$4*B4/(B4+$T$4*(1+$L$3/$V$4)))*L20</f>
        <v>7.4702030542257782</v>
      </c>
      <c r="AH4">
        <f t="shared" ref="AH4:AH18" si="13">($U$4*B4/(B4+$T$4*(1+$M$3/$V$4)))*M20</f>
        <v>7.0480543564551335</v>
      </c>
      <c r="AI4">
        <f t="shared" ref="AI4:AI18" si="14">($U$4*B4/(B4+$T$4*(1+$N$3/$V$4)))*N20</f>
        <v>6.5830368068617426</v>
      </c>
      <c r="AJ4">
        <f t="shared" ref="AJ4:AJ18" si="15">($U$4*B4/(B4+$T$4*(1+$O$3/$V$4)))*O20</f>
        <v>6.0814807835862394</v>
      </c>
      <c r="AK4">
        <f t="shared" ref="AK4:AK18" si="16">($U$4*B4/(B4+$T$4*(1+$P$3/$V$4)))*P20</f>
        <v>5.5526647291839666</v>
      </c>
      <c r="AL4">
        <f t="shared" ref="AL4:AL18" si="17">($U$4*B4/(B4+$T$4*(1+$Q$3/$V$4)))*Q20</f>
        <v>5.0082935978081196</v>
      </c>
      <c r="AM4">
        <f t="shared" ref="AM4:AM18" si="18">($U$4*B4/(B4+$T$4*(1+$R$3/$V$4)))*R20</f>
        <v>4.4615436011217824</v>
      </c>
      <c r="AO4">
        <f>IFERROR(X4, 0)</f>
        <v>9.8238258051454412</v>
      </c>
      <c r="AP4">
        <f t="shared" ref="AP4:BD18" si="19">IFERROR(Y4, 0)</f>
        <v>9.3306128104134327</v>
      </c>
      <c r="AQ4">
        <f t="shared" si="19"/>
        <v>9.2149518126017664</v>
      </c>
      <c r="AR4">
        <f t="shared" si="19"/>
        <v>9.0743463699367091</v>
      </c>
      <c r="AS4">
        <f t="shared" si="19"/>
        <v>8.9045106125376083</v>
      </c>
      <c r="AT4">
        <f t="shared" si="19"/>
        <v>8.7009515036400682</v>
      </c>
      <c r="AU4">
        <f t="shared" si="19"/>
        <v>8.4592267292673746</v>
      </c>
      <c r="AV4">
        <f t="shared" si="19"/>
        <v>8.1753241046807332</v>
      </c>
      <c r="AW4">
        <f t="shared" si="19"/>
        <v>7.8461647675257105</v>
      </c>
      <c r="AX4">
        <f t="shared" si="19"/>
        <v>7.4702030542257782</v>
      </c>
      <c r="AY4">
        <f t="shared" si="19"/>
        <v>7.0480543564551335</v>
      </c>
      <c r="AZ4">
        <f t="shared" si="19"/>
        <v>6.5830368068617426</v>
      </c>
      <c r="BA4">
        <f t="shared" si="19"/>
        <v>6.0814807835862394</v>
      </c>
      <c r="BB4">
        <f t="shared" si="19"/>
        <v>5.5526647291839666</v>
      </c>
      <c r="BC4">
        <f t="shared" si="19"/>
        <v>5.0082935978081196</v>
      </c>
      <c r="BD4">
        <f t="shared" si="19"/>
        <v>4.4615436011217824</v>
      </c>
      <c r="BF4">
        <f>(C4-AO4)^2</f>
        <v>14.535444714469929</v>
      </c>
      <c r="BG4">
        <f>(D4-AP4)^2</f>
        <v>1.2062280241762287</v>
      </c>
      <c r="BH4">
        <f t="shared" ref="BH4:BU4" si="20">(E4-AQ4)^2</f>
        <v>0.40290472273111971</v>
      </c>
      <c r="BI4">
        <f t="shared" si="20"/>
        <v>1.848352234591457E-2</v>
      </c>
      <c r="BJ4">
        <f t="shared" si="20"/>
        <v>0.14859663262582742</v>
      </c>
      <c r="BK4">
        <f t="shared" si="20"/>
        <v>0.83285436020001646</v>
      </c>
      <c r="BL4">
        <f t="shared" si="20"/>
        <v>2.030751990813676</v>
      </c>
      <c r="BM4">
        <f t="shared" si="20"/>
        <v>3.6123973355683625</v>
      </c>
      <c r="BN4">
        <f t="shared" si="20"/>
        <v>5.3713857695546343</v>
      </c>
      <c r="BO4">
        <f t="shared" si="20"/>
        <v>7.0601780988332905</v>
      </c>
      <c r="BP4">
        <f t="shared" si="20"/>
        <v>8.4396770698819203</v>
      </c>
      <c r="BQ4">
        <f t="shared" si="20"/>
        <v>9.3285269575284495</v>
      </c>
      <c r="BR4">
        <f t="shared" si="20"/>
        <v>9.6371847890127409</v>
      </c>
      <c r="BS4">
        <f t="shared" si="20"/>
        <v>9.3773338645359026</v>
      </c>
      <c r="BT4">
        <f t="shared" si="20"/>
        <v>8.6460997277564466</v>
      </c>
      <c r="BU4">
        <f t="shared" si="20"/>
        <v>7.5928180318921346</v>
      </c>
      <c r="BW4">
        <f>ABS((AO4-C4)/AO4)</f>
        <v>0.3880909440822225</v>
      </c>
      <c r="BX4">
        <f t="shared" ref="BX4:CJ4" si="21">ABS((AP4-D4)/AP4)</f>
        <v>0.11770760930379799</v>
      </c>
      <c r="BY4">
        <f t="shared" si="21"/>
        <v>6.8882374643441283E-2</v>
      </c>
      <c r="BZ4">
        <f t="shared" si="21"/>
        <v>1.4982249187973348E-2</v>
      </c>
      <c r="CA4">
        <f t="shared" si="21"/>
        <v>4.3290682038012805E-2</v>
      </c>
      <c r="CB4">
        <f t="shared" si="21"/>
        <v>0.10488606294338225</v>
      </c>
      <c r="CC4">
        <f t="shared" si="21"/>
        <v>0.16846038096522739</v>
      </c>
      <c r="CD4">
        <f t="shared" si="21"/>
        <v>0.23248384391134919</v>
      </c>
      <c r="CE4">
        <f t="shared" si="21"/>
        <v>0.29538317082090759</v>
      </c>
      <c r="CF4">
        <f t="shared" si="21"/>
        <v>0.35569308435236019</v>
      </c>
      <c r="CG4">
        <f t="shared" si="21"/>
        <v>0.41218641106379128</v>
      </c>
      <c r="CH4">
        <f t="shared" si="21"/>
        <v>0.4639596927258795</v>
      </c>
      <c r="CI4">
        <f t="shared" si="21"/>
        <v>0.51046474656693219</v>
      </c>
      <c r="CJ4">
        <f t="shared" si="21"/>
        <v>0.55149075670832093</v>
      </c>
      <c r="CK4">
        <f>ABS((BC4-Q4)/BC4)</f>
        <v>0.58711116583161027</v>
      </c>
      <c r="CL4">
        <f>ABS((BD4-R4)/BD4)</f>
        <v>0.61761289411631681</v>
      </c>
      <c r="CN4">
        <f>IFERROR(BW4, 0)</f>
        <v>0.3880909440822225</v>
      </c>
      <c r="CO4">
        <f t="shared" ref="CO4:DC4" si="22">IFERROR(BX4, 0)</f>
        <v>0.11770760930379799</v>
      </c>
      <c r="CP4">
        <f t="shared" si="22"/>
        <v>6.8882374643441283E-2</v>
      </c>
      <c r="CQ4">
        <f t="shared" si="22"/>
        <v>1.4982249187973348E-2</v>
      </c>
      <c r="CR4">
        <f t="shared" si="22"/>
        <v>4.3290682038012805E-2</v>
      </c>
      <c r="CS4">
        <f t="shared" si="22"/>
        <v>0.10488606294338225</v>
      </c>
      <c r="CT4">
        <f t="shared" si="22"/>
        <v>0.16846038096522739</v>
      </c>
      <c r="CU4">
        <f t="shared" si="22"/>
        <v>0.23248384391134919</v>
      </c>
      <c r="CV4">
        <f t="shared" si="22"/>
        <v>0.29538317082090759</v>
      </c>
      <c r="CW4">
        <f t="shared" si="22"/>
        <v>0.35569308435236019</v>
      </c>
      <c r="CX4">
        <f t="shared" si="22"/>
        <v>0.41218641106379128</v>
      </c>
      <c r="CY4">
        <f t="shared" si="22"/>
        <v>0.4639596927258795</v>
      </c>
      <c r="CZ4">
        <f t="shared" si="22"/>
        <v>0.51046474656693219</v>
      </c>
      <c r="DA4">
        <f t="shared" si="22"/>
        <v>0.55149075670832093</v>
      </c>
      <c r="DB4">
        <f t="shared" si="22"/>
        <v>0.58711116583161027</v>
      </c>
      <c r="DC4">
        <f t="shared" si="22"/>
        <v>0.61761289411631681</v>
      </c>
    </row>
    <row r="5" spans="1:107">
      <c r="A5" s="1" t="s">
        <v>17</v>
      </c>
      <c r="B5" s="1">
        <f>'Raw data and fitting summary'!B7</f>
        <v>0.8</v>
      </c>
      <c r="C5">
        <f>'Raw data and fitting summary'!C7</f>
        <v>13.333333333333332</v>
      </c>
      <c r="D5">
        <f>'Raw data and fitting summary'!D7</f>
        <v>10.250724030253298</v>
      </c>
      <c r="E5">
        <f>'Raw data and fitting summary'!E7</f>
        <v>9.6906168020073338</v>
      </c>
      <c r="F5">
        <f>'Raw data and fitting summary'!F7</f>
        <v>9.0710552475073367</v>
      </c>
      <c r="G5">
        <f>'Raw data and fitting summary'!G7</f>
        <v>8.3997652126574618</v>
      </c>
      <c r="H5">
        <f>'Raw data and fitting summary'!H7</f>
        <v>7.6885412958161172</v>
      </c>
      <c r="I5">
        <f>'Raw data and fitting summary'!I7</f>
        <v>6.952671574392328</v>
      </c>
      <c r="J5">
        <f>'Raw data and fitting summary'!J7</f>
        <v>6.2097528403727917</v>
      </c>
      <c r="K5">
        <f>'Raw data and fitting summary'!K7</f>
        <v>5.4780635859909887</v>
      </c>
      <c r="L5">
        <f>'Raw data and fitting summary'!L7</f>
        <v>4.7748008051048725</v>
      </c>
      <c r="M5">
        <f>'Raw data and fitting summary'!M7</f>
        <v>4.1145316818939488</v>
      </c>
      <c r="N5">
        <f>'Raw data and fitting summary'!N7</f>
        <v>3.5081406854367176</v>
      </c>
      <c r="O5">
        <f>'Raw data and fitting summary'!O7</f>
        <v>2.9624003038359286</v>
      </c>
      <c r="P5">
        <f>'Raw data and fitting summary'!P7</f>
        <v>2.4801271860095389</v>
      </c>
      <c r="Q5">
        <f>'Raw data and fitting summary'!Q7</f>
        <v>2.0607661822985466</v>
      </c>
      <c r="R5">
        <f>'Raw data and fitting summary'!R7</f>
        <v>1.7011995637949837</v>
      </c>
      <c r="X5">
        <f t="shared" ref="X5:X18" si="23">($U$4*B5/(B5+$T$4*(1+$C$3/$V$4)))*C21</f>
        <v>9.7932943630898528</v>
      </c>
      <c r="Y5">
        <f t="shared" si="4"/>
        <v>9.1880825459995172</v>
      </c>
      <c r="Z5">
        <f t="shared" si="5"/>
        <v>9.0482896525373615</v>
      </c>
      <c r="AA5">
        <f t="shared" si="6"/>
        <v>8.8794187759510326</v>
      </c>
      <c r="AB5">
        <f t="shared" si="7"/>
        <v>8.6769922209401624</v>
      </c>
      <c r="AC5">
        <f t="shared" si="8"/>
        <v>8.4365784677436135</v>
      </c>
      <c r="AD5">
        <f t="shared" si="9"/>
        <v>8.1541686422025457</v>
      </c>
      <c r="AE5">
        <f t="shared" si="10"/>
        <v>7.8266765254957296</v>
      </c>
      <c r="AF5">
        <f t="shared" si="11"/>
        <v>7.4525355859106961</v>
      </c>
      <c r="AG5">
        <f t="shared" si="12"/>
        <v>7.0323251778080786</v>
      </c>
      <c r="AH5">
        <f t="shared" si="13"/>
        <v>6.5693127005401868</v>
      </c>
      <c r="AI5">
        <f t="shared" si="14"/>
        <v>6.0697664072450674</v>
      </c>
      <c r="AJ5">
        <f t="shared" si="15"/>
        <v>5.5428973927658811</v>
      </c>
      <c r="AK5">
        <f t="shared" si="16"/>
        <v>5.0003461496162185</v>
      </c>
      <c r="AL5">
        <f t="shared" si="17"/>
        <v>4.4552355722887835</v>
      </c>
      <c r="AM5">
        <f t="shared" si="18"/>
        <v>3.9209365633413493</v>
      </c>
      <c r="AO5">
        <f t="shared" ref="AO5:AO18" si="24">IFERROR(X5, 0)</f>
        <v>9.7932943630898528</v>
      </c>
      <c r="AP5">
        <f t="shared" si="19"/>
        <v>9.1880825459995172</v>
      </c>
      <c r="AQ5">
        <f t="shared" si="19"/>
        <v>9.0482896525373615</v>
      </c>
      <c r="AR5">
        <f t="shared" si="19"/>
        <v>8.8794187759510326</v>
      </c>
      <c r="AS5">
        <f t="shared" si="19"/>
        <v>8.6769922209401624</v>
      </c>
      <c r="AT5">
        <f t="shared" si="19"/>
        <v>8.4365784677436135</v>
      </c>
      <c r="AU5">
        <f t="shared" si="19"/>
        <v>8.1541686422025457</v>
      </c>
      <c r="AV5">
        <f t="shared" si="19"/>
        <v>7.8266765254957296</v>
      </c>
      <c r="AW5">
        <f t="shared" si="19"/>
        <v>7.4525355859106961</v>
      </c>
      <c r="AX5">
        <f t="shared" si="19"/>
        <v>7.0323251778080786</v>
      </c>
      <c r="AY5">
        <f t="shared" si="19"/>
        <v>6.5693127005401868</v>
      </c>
      <c r="AZ5">
        <f t="shared" si="19"/>
        <v>6.0697664072450674</v>
      </c>
      <c r="BA5">
        <f t="shared" si="19"/>
        <v>5.5428973927658811</v>
      </c>
      <c r="BB5">
        <f t="shared" si="19"/>
        <v>5.0003461496162185</v>
      </c>
      <c r="BC5">
        <f t="shared" si="19"/>
        <v>4.4552355722887835</v>
      </c>
      <c r="BD5">
        <f t="shared" si="19"/>
        <v>3.9209365633413493</v>
      </c>
      <c r="BF5">
        <f t="shared" ref="BF5:BF18" si="25">(C5-AO5)^2</f>
        <v>12.531875910842514</v>
      </c>
      <c r="BG5">
        <f t="shared" ref="BG5:BG18" si="26">(D5-AP5)^2</f>
        <v>1.1292069240570792</v>
      </c>
      <c r="BH5">
        <f t="shared" ref="BH5:BH18" si="27">(E5-AQ5)^2</f>
        <v>0.41258416694622008</v>
      </c>
      <c r="BI5">
        <f t="shared" ref="BI5:BI18" si="28">(F5-AR5)^2</f>
        <v>3.6724537230550171E-2</v>
      </c>
      <c r="BJ5">
        <f t="shared" ref="BJ5:BJ18" si="29">(G5-AS5)^2</f>
        <v>7.6854814121376569E-2</v>
      </c>
      <c r="BK5">
        <f t="shared" ref="BK5:BK18" si="30">(H5-AT5)^2</f>
        <v>0.55955961058528669</v>
      </c>
      <c r="BL5">
        <f t="shared" ref="BL5:BL18" si="31">(I5-AU5)^2</f>
        <v>1.4435952039565509</v>
      </c>
      <c r="BM5">
        <f t="shared" ref="BM5:BM18" si="32">(J5-AV5)^2</f>
        <v>2.6144422035115413</v>
      </c>
      <c r="BN5">
        <f t="shared" ref="BN5:BN18" si="33">(K5-AW5)^2</f>
        <v>3.8985396784669288</v>
      </c>
      <c r="BO5">
        <f t="shared" ref="BO5:BO18" si="34">(L5-AX5)^2</f>
        <v>5.0964162933490043</v>
      </c>
      <c r="BP5">
        <f t="shared" ref="BP5:BP18" si="35">(M5-AY5)^2</f>
        <v>6.0259498495058619</v>
      </c>
      <c r="BQ5">
        <f t="shared" ref="BQ5:BQ18" si="36">(N5-AZ5)^2</f>
        <v>6.5619263386301494</v>
      </c>
      <c r="BR5">
        <f t="shared" ref="BR5:BR18" si="37">(O5-BA5)^2</f>
        <v>6.6589652259759591</v>
      </c>
      <c r="BS5">
        <f t="shared" ref="BS5:BS18" si="38">(P5-BB5)^2</f>
        <v>6.3515036245227261</v>
      </c>
      <c r="BT5">
        <f t="shared" ref="BT5:BT18" si="39">(Q5-BC5)^2</f>
        <v>5.7334836596002177</v>
      </c>
      <c r="BU5">
        <f t="shared" ref="BU5:BU18" si="40">(R5-BD5)^2</f>
        <v>4.9272323471551029</v>
      </c>
      <c r="BW5">
        <f t="shared" ref="BW5:BW18" si="41">ABS((AO5-C5)/AO5)</f>
        <v>0.36147580568859489</v>
      </c>
      <c r="BX5">
        <f t="shared" ref="BX5:BX18" si="42">ABS((AP5-D5)/AP5)</f>
        <v>0.11565432492946577</v>
      </c>
      <c r="BY5">
        <f t="shared" ref="BY5:BY18" si="43">ABS((AQ5-E5)/AQ5)</f>
        <v>7.0988791709364438E-2</v>
      </c>
      <c r="BZ5">
        <f t="shared" ref="BZ5:BZ18" si="44">ABS((AR5-F5)/AR5)</f>
        <v>2.158209635019482E-2</v>
      </c>
      <c r="CA5">
        <f t="shared" ref="CA5:CA18" si="45">ABS((AS5-G5)/AS5)</f>
        <v>3.1949666569213858E-2</v>
      </c>
      <c r="CB5">
        <f t="shared" ref="CB5:CB18" si="46">ABS((AT5-H5)/AT5)</f>
        <v>8.8665941386966193E-2</v>
      </c>
      <c r="CC5">
        <f t="shared" ref="CC5:CC18" si="47">ABS((AU5-I5)/AU5)</f>
        <v>0.1473475863120827</v>
      </c>
      <c r="CD5">
        <f t="shared" ref="CD5:CD18" si="48">ABS((AV5-J5)/AV5)</f>
        <v>0.20659135200691386</v>
      </c>
      <c r="CE5">
        <f t="shared" ref="CE5:CE18" si="49">ABS((AW5-K5)/AW5)</f>
        <v>0.26493962721258552</v>
      </c>
      <c r="CF5">
        <f t="shared" ref="CF5:CF18" si="50">ABS((AX5-L5)/AX5)</f>
        <v>0.32102104433783579</v>
      </c>
      <c r="CG5">
        <f t="shared" ref="CG5:CG18" si="51">ABS((AY5-M5)/AY5)</f>
        <v>0.37367394894208406</v>
      </c>
      <c r="CH5">
        <f t="shared" ref="CH5:CH18" si="52">ABS((AZ5-N5)/AZ5)</f>
        <v>0.42203036326912208</v>
      </c>
      <c r="CI5">
        <f t="shared" ref="CI5:CI18" si="53">ABS((BA5-O5)/BA5)</f>
        <v>0.46555021788745327</v>
      </c>
      <c r="CJ5">
        <f t="shared" ref="CJ5:CJ18" si="54">ABS((BB5-P5)/BB5)</f>
        <v>0.50400890022385925</v>
      </c>
      <c r="CK5">
        <f t="shared" ref="CK5:CK18" si="55">ABS((BC5-Q5)/BC5)</f>
        <v>0.53745068047212796</v>
      </c>
      <c r="CL5">
        <f t="shared" ref="CL5:CL18" si="56">ABS((BD5-R5)/BD5)</f>
        <v>0.56612418071226001</v>
      </c>
      <c r="CN5">
        <f t="shared" ref="CN5:CN18" si="57">IFERROR(BW5, 0)</f>
        <v>0.36147580568859489</v>
      </c>
      <c r="CO5">
        <f t="shared" ref="CO5:CO18" si="58">IFERROR(BX5, 0)</f>
        <v>0.11565432492946577</v>
      </c>
      <c r="CP5">
        <f t="shared" ref="CP5:CP18" si="59">IFERROR(BY5, 0)</f>
        <v>7.0988791709364438E-2</v>
      </c>
      <c r="CQ5">
        <f t="shared" ref="CQ5:CQ18" si="60">IFERROR(BZ5, 0)</f>
        <v>2.158209635019482E-2</v>
      </c>
      <c r="CR5">
        <f t="shared" ref="CR5:CR18" si="61">IFERROR(CA5, 0)</f>
        <v>3.1949666569213858E-2</v>
      </c>
      <c r="CS5">
        <f t="shared" ref="CS5:CS18" si="62">IFERROR(CB5, 0)</f>
        <v>8.8665941386966193E-2</v>
      </c>
      <c r="CT5">
        <f t="shared" ref="CT5:CT18" si="63">IFERROR(CC5, 0)</f>
        <v>0.1473475863120827</v>
      </c>
      <c r="CU5">
        <f t="shared" ref="CU5:CU18" si="64">IFERROR(CD5, 0)</f>
        <v>0.20659135200691386</v>
      </c>
      <c r="CV5">
        <f t="shared" ref="CV5:CV18" si="65">IFERROR(CE5, 0)</f>
        <v>0.26493962721258552</v>
      </c>
      <c r="CW5">
        <f t="shared" ref="CW5:CW18" si="66">IFERROR(CF5, 0)</f>
        <v>0.32102104433783579</v>
      </c>
      <c r="CX5">
        <f t="shared" ref="CX5:CX18" si="67">IFERROR(CG5, 0)</f>
        <v>0.37367394894208406</v>
      </c>
      <c r="CY5">
        <f t="shared" ref="CY5:CY18" si="68">IFERROR(CH5, 0)</f>
        <v>0.42203036326912208</v>
      </c>
      <c r="CZ5">
        <f t="shared" ref="CZ5:CZ18" si="69">IFERROR(CI5, 0)</f>
        <v>0.46555021788745327</v>
      </c>
      <c r="DA5">
        <f t="shared" ref="DA5:DA18" si="70">IFERROR(CJ5, 0)</f>
        <v>0.50400890022385925</v>
      </c>
      <c r="DB5">
        <f t="shared" ref="DB5:DB18" si="71">IFERROR(CK5, 0)</f>
        <v>0.53745068047212796</v>
      </c>
      <c r="DC5">
        <f t="shared" ref="DC5:DC18" si="72">IFERROR(CL5, 0)</f>
        <v>0.56612418071226001</v>
      </c>
    </row>
    <row r="6" spans="1:107">
      <c r="A6" s="1" t="s">
        <v>18</v>
      </c>
      <c r="B6" s="1">
        <f>'Raw data and fitting summary'!B8</f>
        <v>0.64000000000000012</v>
      </c>
      <c r="C6">
        <f>'Raw data and fitting summary'!C8</f>
        <v>12.972972972972974</v>
      </c>
      <c r="D6">
        <f>'Raw data and fitting summary'!D8</f>
        <v>10.036390143542041</v>
      </c>
      <c r="E6">
        <f>'Raw data and fitting summary'!E8</f>
        <v>9.4988466296143503</v>
      </c>
      <c r="F6">
        <f>'Raw data and fitting summary'!F8</f>
        <v>8.9028096676054798</v>
      </c>
      <c r="G6">
        <f>'Raw data and fitting summary'!G8</f>
        <v>8.255301474848233</v>
      </c>
      <c r="H6">
        <f>'Raw data and fitting summary'!H8</f>
        <v>7.5673293700644866</v>
      </c>
      <c r="I6">
        <f>'Raw data and fitting summary'!I8</f>
        <v>6.8534018817852953</v>
      </c>
      <c r="J6">
        <f>'Raw data and fitting summary'!J8</f>
        <v>6.1304433857325886</v>
      </c>
      <c r="K6">
        <f>'Raw data and fitting summary'!K8</f>
        <v>5.4162499163258806</v>
      </c>
      <c r="L6">
        <f>'Raw data and fitting summary'!L8</f>
        <v>4.7277712922453627</v>
      </c>
      <c r="M6">
        <f>'Raw data and fitting summary'!M8</f>
        <v>4.0795619178125166</v>
      </c>
      <c r="N6">
        <f>'Raw data and fitting summary'!N8</f>
        <v>3.4826870269908237</v>
      </c>
      <c r="O6">
        <f>'Raw data and fitting summary'!O8</f>
        <v>2.9442294989147868</v>
      </c>
      <c r="P6">
        <f>'Raw data and fitting summary'!P8</f>
        <v>2.4673784104389083</v>
      </c>
      <c r="Q6">
        <f>'Raw data and fitting summary'!Q8</f>
        <v>2.0519565932259125</v>
      </c>
      <c r="R6">
        <f>'Raw data and fitting summary'!R8</f>
        <v>1.6951915240423798</v>
      </c>
      <c r="X6">
        <f t="shared" si="23"/>
        <v>9.7553959019128733</v>
      </c>
      <c r="Y6">
        <f t="shared" si="4"/>
        <v>9.0159284374961768</v>
      </c>
      <c r="Z6">
        <f t="shared" si="5"/>
        <v>8.848252142195193</v>
      </c>
      <c r="AA6">
        <f t="shared" si="6"/>
        <v>8.6472280363840817</v>
      </c>
      <c r="AB6">
        <f t="shared" si="7"/>
        <v>8.4084381140935154</v>
      </c>
      <c r="AC6">
        <f t="shared" si="8"/>
        <v>8.1278777864308953</v>
      </c>
      <c r="AD6">
        <f t="shared" si="9"/>
        <v>7.8024519399278311</v>
      </c>
      <c r="AE6">
        <f t="shared" si="10"/>
        <v>7.4305684232999969</v>
      </c>
      <c r="AF6">
        <f t="shared" si="11"/>
        <v>7.0127621567256337</v>
      </c>
      <c r="AG6">
        <f t="shared" si="12"/>
        <v>6.552237828554536</v>
      </c>
      <c r="AH6">
        <f t="shared" si="13"/>
        <v>6.055186747516486</v>
      </c>
      <c r="AI6">
        <f t="shared" si="14"/>
        <v>5.530736438056528</v>
      </c>
      <c r="AJ6">
        <f t="shared" si="15"/>
        <v>4.9904472389116279</v>
      </c>
      <c r="AK6">
        <f t="shared" si="16"/>
        <v>4.4473755758750038</v>
      </c>
      <c r="AL6">
        <f t="shared" si="17"/>
        <v>3.9148474714150323</v>
      </c>
      <c r="AM6">
        <f t="shared" si="18"/>
        <v>3.4051780639208018</v>
      </c>
      <c r="AO6">
        <f t="shared" si="24"/>
        <v>9.7553959019128733</v>
      </c>
      <c r="AP6">
        <f t="shared" si="19"/>
        <v>9.0159284374961768</v>
      </c>
      <c r="AQ6">
        <f t="shared" si="19"/>
        <v>8.848252142195193</v>
      </c>
      <c r="AR6">
        <f t="shared" si="19"/>
        <v>8.6472280363840817</v>
      </c>
      <c r="AS6">
        <f t="shared" si="19"/>
        <v>8.4084381140935154</v>
      </c>
      <c r="AT6">
        <f t="shared" si="19"/>
        <v>8.1278777864308953</v>
      </c>
      <c r="AU6">
        <f t="shared" si="19"/>
        <v>7.8024519399278311</v>
      </c>
      <c r="AV6">
        <f t="shared" si="19"/>
        <v>7.4305684232999969</v>
      </c>
      <c r="AW6">
        <f t="shared" si="19"/>
        <v>7.0127621567256337</v>
      </c>
      <c r="AX6">
        <f t="shared" si="19"/>
        <v>6.552237828554536</v>
      </c>
      <c r="AY6">
        <f t="shared" si="19"/>
        <v>6.055186747516486</v>
      </c>
      <c r="AZ6">
        <f t="shared" si="19"/>
        <v>5.530736438056528</v>
      </c>
      <c r="BA6">
        <f t="shared" si="19"/>
        <v>4.9904472389116279</v>
      </c>
      <c r="BB6">
        <f t="shared" si="19"/>
        <v>4.4473755758750038</v>
      </c>
      <c r="BC6">
        <f t="shared" si="19"/>
        <v>3.9148474714150323</v>
      </c>
      <c r="BD6">
        <f t="shared" si="19"/>
        <v>3.4051780639208018</v>
      </c>
      <c r="BF6">
        <f t="shared" si="25"/>
        <v>10.352802208211694</v>
      </c>
      <c r="BG6">
        <f t="shared" si="26"/>
        <v>1.0413420935060365</v>
      </c>
      <c r="BH6">
        <f t="shared" si="27"/>
        <v>0.42327318706019612</v>
      </c>
      <c r="BI6">
        <f t="shared" si="28"/>
        <v>6.5321970217790737E-2</v>
      </c>
      <c r="BJ6">
        <f t="shared" si="29"/>
        <v>2.3450830279339772E-2</v>
      </c>
      <c r="BK6">
        <f t="shared" si="30"/>
        <v>0.31421452709088871</v>
      </c>
      <c r="BL6">
        <f t="shared" si="31"/>
        <v>0.90069601286035073</v>
      </c>
      <c r="BM6">
        <f t="shared" si="32"/>
        <v>1.6903251133096548</v>
      </c>
      <c r="BN6">
        <f t="shared" si="33"/>
        <v>2.5488513337462391</v>
      </c>
      <c r="BO6">
        <f t="shared" si="34"/>
        <v>3.3286781421119915</v>
      </c>
      <c r="BP6">
        <f t="shared" si="35"/>
        <v>3.9030934677428379</v>
      </c>
      <c r="BQ6">
        <f t="shared" si="36"/>
        <v>4.1945063901665787</v>
      </c>
      <c r="BR6">
        <f t="shared" si="37"/>
        <v>4.1870070394777796</v>
      </c>
      <c r="BS6">
        <f t="shared" si="38"/>
        <v>3.9203887751349731</v>
      </c>
      <c r="BT6">
        <f t="shared" si="39"/>
        <v>3.4703624240402302</v>
      </c>
      <c r="BU6">
        <f t="shared" si="40"/>
        <v>2.9240539665653782</v>
      </c>
      <c r="BW6">
        <f t="shared" si="41"/>
        <v>0.32982537084211888</v>
      </c>
      <c r="BX6">
        <f t="shared" si="42"/>
        <v>0.11318431741337756</v>
      </c>
      <c r="BY6">
        <f t="shared" si="43"/>
        <v>7.3528023044984014E-2</v>
      </c>
      <c r="BZ6">
        <f t="shared" si="44"/>
        <v>2.9556481007094144E-2</v>
      </c>
      <c r="CA6">
        <f t="shared" si="45"/>
        <v>1.8212257397554926E-2</v>
      </c>
      <c r="CB6">
        <f t="shared" si="46"/>
        <v>6.896614726444554E-2</v>
      </c>
      <c r="CC6">
        <f t="shared" si="47"/>
        <v>0.12163484830786592</v>
      </c>
      <c r="CD6">
        <f t="shared" si="48"/>
        <v>0.17496979551263031</v>
      </c>
      <c r="CE6">
        <f t="shared" si="49"/>
        <v>0.22765811882962664</v>
      </c>
      <c r="CF6">
        <f t="shared" si="50"/>
        <v>0.27844937623573135</v>
      </c>
      <c r="CG6">
        <f t="shared" si="51"/>
        <v>0.32626984304229184</v>
      </c>
      <c r="CH6">
        <f t="shared" si="52"/>
        <v>0.37030320175325121</v>
      </c>
      <c r="CI6">
        <f t="shared" si="53"/>
        <v>0.41002692585186074</v>
      </c>
      <c r="CJ6">
        <f t="shared" si="54"/>
        <v>0.44520574699755122</v>
      </c>
      <c r="CK6">
        <f t="shared" si="55"/>
        <v>0.47585273546194451</v>
      </c>
      <c r="CL6">
        <f t="shared" si="56"/>
        <v>0.50217242910037529</v>
      </c>
      <c r="CN6">
        <f t="shared" si="57"/>
        <v>0.32982537084211888</v>
      </c>
      <c r="CO6">
        <f t="shared" si="58"/>
        <v>0.11318431741337756</v>
      </c>
      <c r="CP6">
        <f t="shared" si="59"/>
        <v>7.3528023044984014E-2</v>
      </c>
      <c r="CQ6">
        <f t="shared" si="60"/>
        <v>2.9556481007094144E-2</v>
      </c>
      <c r="CR6">
        <f t="shared" si="61"/>
        <v>1.8212257397554926E-2</v>
      </c>
      <c r="CS6">
        <f t="shared" si="62"/>
        <v>6.896614726444554E-2</v>
      </c>
      <c r="CT6">
        <f t="shared" si="63"/>
        <v>0.12163484830786592</v>
      </c>
      <c r="CU6">
        <f t="shared" si="64"/>
        <v>0.17496979551263031</v>
      </c>
      <c r="CV6">
        <f t="shared" si="65"/>
        <v>0.22765811882962664</v>
      </c>
      <c r="CW6">
        <f t="shared" si="66"/>
        <v>0.27844937623573135</v>
      </c>
      <c r="CX6">
        <f t="shared" si="67"/>
        <v>0.32626984304229184</v>
      </c>
      <c r="CY6">
        <f t="shared" si="68"/>
        <v>0.37030320175325121</v>
      </c>
      <c r="CZ6">
        <f t="shared" si="69"/>
        <v>0.41002692585186074</v>
      </c>
      <c r="DA6">
        <f t="shared" si="70"/>
        <v>0.44520574699755122</v>
      </c>
      <c r="DB6">
        <f t="shared" si="71"/>
        <v>0.47585273546194451</v>
      </c>
      <c r="DC6">
        <f t="shared" si="72"/>
        <v>0.50217242910037529</v>
      </c>
    </row>
    <row r="7" spans="1:107">
      <c r="A7" s="1" t="s">
        <v>19</v>
      </c>
      <c r="B7" s="1">
        <f>'Raw data and fitting summary'!B9</f>
        <v>0.51200000000000012</v>
      </c>
      <c r="C7">
        <f>'Raw data and fitting summary'!C9</f>
        <v>12.549019607843137</v>
      </c>
      <c r="D7">
        <f>'Raw data and fitting summary'!D9</f>
        <v>9.7807560710730161</v>
      </c>
      <c r="E7">
        <f>'Raw data and fitting summary'!E9</f>
        <v>9.2695496747039243</v>
      </c>
      <c r="F7">
        <f>'Raw data and fitting summary'!F9</f>
        <v>8.7010803390606863</v>
      </c>
      <c r="G7">
        <f>'Raw data and fitting summary'!G9</f>
        <v>8.0815625803466347</v>
      </c>
      <c r="H7">
        <f>'Raw data and fitting summary'!H9</f>
        <v>7.4210851114151106</v>
      </c>
      <c r="I7">
        <f>'Raw data and fitting summary'!I9</f>
        <v>6.7332312062145503</v>
      </c>
      <c r="J7">
        <f>'Raw data and fitting summary'!J9</f>
        <v>6.0341106417931112</v>
      </c>
      <c r="K7">
        <f>'Raw data and fitting summary'!K9</f>
        <v>5.3409172532374676</v>
      </c>
      <c r="L7">
        <f>'Raw data and fitting summary'!L9</f>
        <v>4.670271357734701</v>
      </c>
      <c r="M7">
        <f>'Raw data and fitting summary'!M9</f>
        <v>4.0366768316744563</v>
      </c>
      <c r="N7">
        <f>'Raw data and fitting summary'!N9</f>
        <v>3.4513847021797917</v>
      </c>
      <c r="O7">
        <f>'Raw data and fitting summary'!O9</f>
        <v>2.9218270784070421</v>
      </c>
      <c r="P7">
        <f>'Raw data and fitting summary'!P9</f>
        <v>2.4516255770552982</v>
      </c>
      <c r="Q7">
        <f>'Raw data and fitting summary'!Q9</f>
        <v>2.0410499632022239</v>
      </c>
      <c r="R7">
        <f>'Raw data and fitting summary'!R9</f>
        <v>1.6877408884982084</v>
      </c>
      <c r="X7">
        <f t="shared" si="23"/>
        <v>9.7084333235200209</v>
      </c>
      <c r="Y7">
        <f t="shared" si="4"/>
        <v>8.8096001778596449</v>
      </c>
      <c r="Z7">
        <f t="shared" si="5"/>
        <v>8.6103087313359232</v>
      </c>
      <c r="AA7">
        <f t="shared" si="6"/>
        <v>8.3735255645945177</v>
      </c>
      <c r="AB7">
        <f t="shared" si="7"/>
        <v>8.0952516685224989</v>
      </c>
      <c r="AC7">
        <f t="shared" si="8"/>
        <v>7.7723812715913612</v>
      </c>
      <c r="AD7">
        <f t="shared" si="9"/>
        <v>7.4032909126030129</v>
      </c>
      <c r="AE7">
        <f t="shared" si="10"/>
        <v>6.9884609112832452</v>
      </c>
      <c r="AF7">
        <f t="shared" si="11"/>
        <v>6.5310186553018275</v>
      </c>
      <c r="AG7">
        <f t="shared" si="12"/>
        <v>6.0370603732671224</v>
      </c>
      <c r="AH7">
        <f t="shared" si="13"/>
        <v>5.5156100791295408</v>
      </c>
      <c r="AI7">
        <f t="shared" si="14"/>
        <v>4.9781285791612238</v>
      </c>
      <c r="AJ7">
        <f t="shared" si="15"/>
        <v>4.4375894947160051</v>
      </c>
      <c r="AK7">
        <f t="shared" si="16"/>
        <v>3.9072626504562669</v>
      </c>
      <c r="AL7">
        <f t="shared" si="17"/>
        <v>3.3994381569507039</v>
      </c>
      <c r="AM7">
        <f t="shared" si="18"/>
        <v>2.9243441687805265</v>
      </c>
      <c r="AO7">
        <f t="shared" si="24"/>
        <v>9.7084333235200209</v>
      </c>
      <c r="AP7">
        <f t="shared" si="19"/>
        <v>8.8096001778596449</v>
      </c>
      <c r="AQ7">
        <f t="shared" si="19"/>
        <v>8.6103087313359232</v>
      </c>
      <c r="AR7">
        <f t="shared" si="19"/>
        <v>8.3735255645945177</v>
      </c>
      <c r="AS7">
        <f t="shared" si="19"/>
        <v>8.0952516685224989</v>
      </c>
      <c r="AT7">
        <f t="shared" si="19"/>
        <v>7.7723812715913612</v>
      </c>
      <c r="AU7">
        <f t="shared" si="19"/>
        <v>7.4032909126030129</v>
      </c>
      <c r="AV7">
        <f t="shared" si="19"/>
        <v>6.9884609112832452</v>
      </c>
      <c r="AW7">
        <f t="shared" si="19"/>
        <v>6.5310186553018275</v>
      </c>
      <c r="AX7">
        <f t="shared" si="19"/>
        <v>6.0370603732671224</v>
      </c>
      <c r="AY7">
        <f t="shared" si="19"/>
        <v>5.5156100791295408</v>
      </c>
      <c r="AZ7">
        <f t="shared" si="19"/>
        <v>4.9781285791612238</v>
      </c>
      <c r="BA7">
        <f t="shared" si="19"/>
        <v>4.4375894947160051</v>
      </c>
      <c r="BB7">
        <f t="shared" si="19"/>
        <v>3.9072626504562669</v>
      </c>
      <c r="BC7">
        <f t="shared" si="19"/>
        <v>3.3994381569507039</v>
      </c>
      <c r="BD7">
        <f t="shared" si="19"/>
        <v>2.9243441687805265</v>
      </c>
      <c r="BF7">
        <f t="shared" si="25"/>
        <v>8.0689304386846068</v>
      </c>
      <c r="BG7">
        <f t="shared" si="26"/>
        <v>0.94314376892306095</v>
      </c>
      <c r="BH7">
        <f t="shared" si="27"/>
        <v>0.43459862141273203</v>
      </c>
      <c r="BI7">
        <f t="shared" si="28"/>
        <v>0.10729213027558261</v>
      </c>
      <c r="BJ7">
        <f t="shared" si="29"/>
        <v>1.8739113508658582E-4</v>
      </c>
      <c r="BK7">
        <f t="shared" si="30"/>
        <v>0.12340899215457787</v>
      </c>
      <c r="BL7">
        <f t="shared" si="31"/>
        <v>0.44898001012539268</v>
      </c>
      <c r="BM7">
        <f t="shared" si="32"/>
        <v>0.91078443687589139</v>
      </c>
      <c r="BN7">
        <f t="shared" si="33"/>
        <v>1.4163413471955553</v>
      </c>
      <c r="BO7">
        <f t="shared" si="34"/>
        <v>1.8681122129800856</v>
      </c>
      <c r="BP7">
        <f t="shared" si="35"/>
        <v>2.1872435504280423</v>
      </c>
      <c r="BQ7">
        <f t="shared" si="36"/>
        <v>2.3309468659002941</v>
      </c>
      <c r="BR7">
        <f t="shared" si="37"/>
        <v>2.2975357026947858</v>
      </c>
      <c r="BS7">
        <f t="shared" si="38"/>
        <v>2.1188792894593371</v>
      </c>
      <c r="BT7">
        <f t="shared" si="39"/>
        <v>1.8452184849152582</v>
      </c>
      <c r="BU7">
        <f t="shared" si="40"/>
        <v>1.5291876728049896</v>
      </c>
      <c r="BW7">
        <f t="shared" si="41"/>
        <v>0.29258956514038198</v>
      </c>
      <c r="BX7">
        <f t="shared" si="42"/>
        <v>0.11023836196948958</v>
      </c>
      <c r="BY7">
        <f t="shared" si="43"/>
        <v>7.656414699379975E-2</v>
      </c>
      <c r="BZ7">
        <f t="shared" si="44"/>
        <v>3.9117904631611439E-2</v>
      </c>
      <c r="CA7">
        <f t="shared" si="45"/>
        <v>1.6910021746566262E-3</v>
      </c>
      <c r="CB7">
        <f t="shared" si="46"/>
        <v>4.5198009194461992E-2</v>
      </c>
      <c r="CC7">
        <f t="shared" si="47"/>
        <v>9.0508358282636786E-2</v>
      </c>
      <c r="CD7">
        <f t="shared" si="48"/>
        <v>0.13656086534723036</v>
      </c>
      <c r="CE7">
        <f t="shared" si="49"/>
        <v>0.18222293716742721</v>
      </c>
      <c r="CF7">
        <f t="shared" si="50"/>
        <v>0.22639975932404757</v>
      </c>
      <c r="CG7">
        <f t="shared" si="51"/>
        <v>0.26813593169887129</v>
      </c>
      <c r="CH7">
        <f t="shared" si="52"/>
        <v>0.30669032603386004</v>
      </c>
      <c r="CI7">
        <f t="shared" si="53"/>
        <v>0.34157337403872867</v>
      </c>
      <c r="CJ7">
        <f t="shared" si="54"/>
        <v>0.37254651238533659</v>
      </c>
      <c r="CK7">
        <f t="shared" si="55"/>
        <v>0.39959197109411582</v>
      </c>
      <c r="CL7">
        <f t="shared" si="56"/>
        <v>0.42286516528524443</v>
      </c>
      <c r="CN7">
        <f t="shared" si="57"/>
        <v>0.29258956514038198</v>
      </c>
      <c r="CO7">
        <f t="shared" si="58"/>
        <v>0.11023836196948958</v>
      </c>
      <c r="CP7">
        <f t="shared" si="59"/>
        <v>7.656414699379975E-2</v>
      </c>
      <c r="CQ7">
        <f t="shared" si="60"/>
        <v>3.9117904631611439E-2</v>
      </c>
      <c r="CR7">
        <f t="shared" si="61"/>
        <v>1.6910021746566262E-3</v>
      </c>
      <c r="CS7">
        <f t="shared" si="62"/>
        <v>4.5198009194461992E-2</v>
      </c>
      <c r="CT7">
        <f t="shared" si="63"/>
        <v>9.0508358282636786E-2</v>
      </c>
      <c r="CU7">
        <f t="shared" si="64"/>
        <v>0.13656086534723036</v>
      </c>
      <c r="CV7">
        <f t="shared" si="65"/>
        <v>0.18222293716742721</v>
      </c>
      <c r="CW7">
        <f t="shared" si="66"/>
        <v>0.22639975932404757</v>
      </c>
      <c r="CX7">
        <f t="shared" si="67"/>
        <v>0.26813593169887129</v>
      </c>
      <c r="CY7">
        <f t="shared" si="68"/>
        <v>0.30669032603386004</v>
      </c>
      <c r="CZ7">
        <f t="shared" si="69"/>
        <v>0.34157337403872867</v>
      </c>
      <c r="DA7">
        <f t="shared" si="70"/>
        <v>0.37254651238533659</v>
      </c>
      <c r="DB7">
        <f t="shared" si="71"/>
        <v>0.39959197109411582</v>
      </c>
      <c r="DC7">
        <f t="shared" si="72"/>
        <v>0.42286516528524443</v>
      </c>
    </row>
    <row r="8" spans="1:107">
      <c r="A8" s="1" t="s">
        <v>20</v>
      </c>
      <c r="B8" s="1">
        <f>'Raw data and fitting summary'!B10</f>
        <v>0.40960000000000013</v>
      </c>
      <c r="C8">
        <f>'Raw data and fitting summary'!C10</f>
        <v>12.05651491365777</v>
      </c>
      <c r="D8">
        <f>'Raw data and fitting summary'!D10</f>
        <v>9.4789611277220001</v>
      </c>
      <c r="E8">
        <f>'Raw data and fitting summary'!E10</f>
        <v>8.9980399788733951</v>
      </c>
      <c r="F8">
        <f>'Raw data and fitting summary'!F10</f>
        <v>8.4614205095168007</v>
      </c>
      <c r="G8">
        <f>'Raw data and fitting summary'!G10</f>
        <v>7.8744091610171587</v>
      </c>
      <c r="H8">
        <f>'Raw data and fitting summary'!H10</f>
        <v>7.2460412035620694</v>
      </c>
      <c r="I8">
        <f>'Raw data and fitting summary'!I10</f>
        <v>6.5888170506880819</v>
      </c>
      <c r="J8">
        <f>'Raw data and fitting summary'!J10</f>
        <v>5.9178701366872071</v>
      </c>
      <c r="K8">
        <f>'Raw data and fitting summary'!K10</f>
        <v>5.2496479328661545</v>
      </c>
      <c r="L8">
        <f>'Raw data and fitting summary'!L10</f>
        <v>4.6003338338408062</v>
      </c>
      <c r="M8">
        <f>'Raw data and fitting summary'!M10</f>
        <v>3.9843219485377559</v>
      </c>
      <c r="N8">
        <f>'Raw data and fitting summary'!N10</f>
        <v>3.4130392868716943</v>
      </c>
      <c r="O8">
        <f>'Raw data and fitting summary'!O10</f>
        <v>2.8942989500049277</v>
      </c>
      <c r="P8">
        <f>'Raw data and fitting summary'!P10</f>
        <v>2.4322151574947006</v>
      </c>
      <c r="Q8">
        <f>'Raw data and fitting summary'!Q10</f>
        <v>2.0275786438130825</v>
      </c>
      <c r="R8">
        <f>'Raw data and fitting summary'!R10</f>
        <v>1.6785191910021688</v>
      </c>
      <c r="X8">
        <f t="shared" si="23"/>
        <v>9.6503621425556574</v>
      </c>
      <c r="Y8">
        <f t="shared" si="4"/>
        <v>8.5646005720557294</v>
      </c>
      <c r="Z8">
        <f t="shared" si="5"/>
        <v>8.3302904722818454</v>
      </c>
      <c r="AA8">
        <f t="shared" si="6"/>
        <v>8.0548355198811059</v>
      </c>
      <c r="AB8">
        <f t="shared" si="7"/>
        <v>7.7351173208981665</v>
      </c>
      <c r="AC8">
        <f t="shared" si="8"/>
        <v>7.3694743684865482</v>
      </c>
      <c r="AD8">
        <f t="shared" si="9"/>
        <v>6.9583201759560716</v>
      </c>
      <c r="AE8">
        <f t="shared" si="10"/>
        <v>6.5046871774570336</v>
      </c>
      <c r="AF8">
        <f t="shared" si="11"/>
        <v>6.0145544478903474</v>
      </c>
      <c r="AG8">
        <f t="shared" si="12"/>
        <v>5.4968180872593191</v>
      </c>
      <c r="AH8">
        <f t="shared" si="13"/>
        <v>4.9628155138205825</v>
      </c>
      <c r="AI8">
        <f t="shared" si="14"/>
        <v>4.425417290001243</v>
      </c>
      <c r="AJ8">
        <f t="shared" si="15"/>
        <v>3.897822854685919</v>
      </c>
      <c r="AK8">
        <f t="shared" si="16"/>
        <v>3.3922904281434341</v>
      </c>
      <c r="AL8">
        <f t="shared" si="17"/>
        <v>2.9190531612102188</v>
      </c>
      <c r="AM8">
        <f t="shared" si="18"/>
        <v>2.4856127569125661</v>
      </c>
      <c r="AO8">
        <f t="shared" si="24"/>
        <v>9.6503621425556574</v>
      </c>
      <c r="AP8">
        <f t="shared" si="19"/>
        <v>8.5646005720557294</v>
      </c>
      <c r="AQ8">
        <f t="shared" si="19"/>
        <v>8.3302904722818454</v>
      </c>
      <c r="AR8">
        <f t="shared" si="19"/>
        <v>8.0548355198811059</v>
      </c>
      <c r="AS8">
        <f t="shared" si="19"/>
        <v>7.7351173208981665</v>
      </c>
      <c r="AT8">
        <f t="shared" si="19"/>
        <v>7.3694743684865482</v>
      </c>
      <c r="AU8">
        <f t="shared" si="19"/>
        <v>6.9583201759560716</v>
      </c>
      <c r="AV8">
        <f t="shared" si="19"/>
        <v>6.5046871774570336</v>
      </c>
      <c r="AW8">
        <f t="shared" si="19"/>
        <v>6.0145544478903474</v>
      </c>
      <c r="AX8">
        <f t="shared" si="19"/>
        <v>5.4968180872593191</v>
      </c>
      <c r="AY8">
        <f t="shared" si="19"/>
        <v>4.9628155138205825</v>
      </c>
      <c r="AZ8">
        <f t="shared" si="19"/>
        <v>4.425417290001243</v>
      </c>
      <c r="BA8">
        <f t="shared" si="19"/>
        <v>3.897822854685919</v>
      </c>
      <c r="BB8">
        <f t="shared" si="19"/>
        <v>3.3922904281434341</v>
      </c>
      <c r="BC8">
        <f t="shared" si="19"/>
        <v>2.9190531612102188</v>
      </c>
      <c r="BD8">
        <f t="shared" si="19"/>
        <v>2.4856127569125661</v>
      </c>
      <c r="BF8">
        <f t="shared" si="25"/>
        <v>5.7895711578823752</v>
      </c>
      <c r="BG8">
        <f t="shared" si="26"/>
        <v>0.83605522575833113</v>
      </c>
      <c r="BH8">
        <f t="shared" si="27"/>
        <v>0.44588940355325812</v>
      </c>
      <c r="BI8">
        <f t="shared" si="28"/>
        <v>0.16531135379705802</v>
      </c>
      <c r="BJ8">
        <f t="shared" si="29"/>
        <v>1.9402216723734888E-2</v>
      </c>
      <c r="BK8">
        <f t="shared" si="30"/>
        <v>1.5235746203273601E-2</v>
      </c>
      <c r="BL8">
        <f t="shared" si="31"/>
        <v>0.13653255958281166</v>
      </c>
      <c r="BM8">
        <f t="shared" si="32"/>
        <v>0.34435423933785625</v>
      </c>
      <c r="BN8">
        <f t="shared" si="33"/>
        <v>0.5850819767264559</v>
      </c>
      <c r="BO8">
        <f t="shared" si="34"/>
        <v>0.80368401662734845</v>
      </c>
      <c r="BP8">
        <f t="shared" si="35"/>
        <v>0.95744965729989728</v>
      </c>
      <c r="BQ8">
        <f t="shared" si="36"/>
        <v>1.0249092212205724</v>
      </c>
      <c r="BR8">
        <f t="shared" si="37"/>
        <v>1.0070602272661835</v>
      </c>
      <c r="BS8">
        <f t="shared" si="38"/>
        <v>0.92174452531123874</v>
      </c>
      <c r="BT8">
        <f t="shared" si="39"/>
        <v>0.79472681516845711</v>
      </c>
      <c r="BU8">
        <f t="shared" si="40"/>
        <v>0.65140002413396081</v>
      </c>
      <c r="BW8">
        <f t="shared" si="41"/>
        <v>0.24933289917604098</v>
      </c>
      <c r="BX8">
        <f t="shared" si="42"/>
        <v>0.10676044352256349</v>
      </c>
      <c r="BY8">
        <f t="shared" si="43"/>
        <v>8.0159210391692243E-2</v>
      </c>
      <c r="BZ8">
        <f t="shared" si="44"/>
        <v>5.0477131237770603E-2</v>
      </c>
      <c r="CA8">
        <f t="shared" si="45"/>
        <v>1.8007721711300207E-2</v>
      </c>
      <c r="CB8">
        <f t="shared" si="46"/>
        <v>1.6749249505813541E-2</v>
      </c>
      <c r="CC8">
        <f t="shared" si="47"/>
        <v>5.3102345957689423E-2</v>
      </c>
      <c r="CD8">
        <f t="shared" si="48"/>
        <v>9.0214490683507231E-2</v>
      </c>
      <c r="CE8">
        <f t="shared" si="49"/>
        <v>0.12717592327931954</v>
      </c>
      <c r="CF8">
        <f t="shared" si="50"/>
        <v>0.16309149023803599</v>
      </c>
      <c r="CG8">
        <f t="shared" si="51"/>
        <v>0.1971650089667632</v>
      </c>
      <c r="CH8">
        <f t="shared" si="52"/>
        <v>0.22876441627706126</v>
      </c>
      <c r="CI8">
        <f t="shared" si="53"/>
        <v>0.25745754542810129</v>
      </c>
      <c r="CJ8">
        <f t="shared" si="54"/>
        <v>0.28301682623742003</v>
      </c>
      <c r="CK8">
        <f t="shared" si="55"/>
        <v>0.30539852074072449</v>
      </c>
      <c r="CL8">
        <f t="shared" si="56"/>
        <v>0.32470607646579103</v>
      </c>
      <c r="CN8">
        <f t="shared" si="57"/>
        <v>0.24933289917604098</v>
      </c>
      <c r="CO8">
        <f t="shared" si="58"/>
        <v>0.10676044352256349</v>
      </c>
      <c r="CP8">
        <f t="shared" si="59"/>
        <v>8.0159210391692243E-2</v>
      </c>
      <c r="CQ8">
        <f t="shared" si="60"/>
        <v>5.0477131237770603E-2</v>
      </c>
      <c r="CR8">
        <f t="shared" si="61"/>
        <v>1.8007721711300207E-2</v>
      </c>
      <c r="CS8">
        <f t="shared" si="62"/>
        <v>1.6749249505813541E-2</v>
      </c>
      <c r="CT8">
        <f t="shared" si="63"/>
        <v>5.3102345957689423E-2</v>
      </c>
      <c r="CU8">
        <f t="shared" si="64"/>
        <v>9.0214490683507231E-2</v>
      </c>
      <c r="CV8">
        <f t="shared" si="65"/>
        <v>0.12717592327931954</v>
      </c>
      <c r="CW8">
        <f t="shared" si="66"/>
        <v>0.16309149023803599</v>
      </c>
      <c r="CX8">
        <f t="shared" si="67"/>
        <v>0.1971650089667632</v>
      </c>
      <c r="CY8">
        <f t="shared" si="68"/>
        <v>0.22876441627706126</v>
      </c>
      <c r="CZ8">
        <f t="shared" si="69"/>
        <v>0.25745754542810129</v>
      </c>
      <c r="DA8">
        <f t="shared" si="70"/>
        <v>0.28301682623742003</v>
      </c>
      <c r="DB8">
        <f t="shared" si="71"/>
        <v>0.30539852074072449</v>
      </c>
      <c r="DC8">
        <f t="shared" si="72"/>
        <v>0.32470607646579103</v>
      </c>
    </row>
    <row r="9" spans="1:107">
      <c r="A9" s="1" t="s">
        <v>21</v>
      </c>
      <c r="B9" s="1">
        <f>'Raw data and fitting summary'!B11</f>
        <v>0.32768000000000014</v>
      </c>
      <c r="C9">
        <f>'Raw data and fitting summary'!C11</f>
        <v>11.49270482603816</v>
      </c>
      <c r="D9">
        <f>'Raw data and fitting summary'!D11</f>
        <v>9.1269353097830876</v>
      </c>
      <c r="E9">
        <f>'Raw data and fitting summary'!E11</f>
        <v>8.6802297010579501</v>
      </c>
      <c r="F9">
        <f>'Raw data and fitting summary'!F11</f>
        <v>8.1797934267344861</v>
      </c>
      <c r="G9">
        <f>'Raw data and fitting summary'!G11</f>
        <v>7.6299379165980046</v>
      </c>
      <c r="H9">
        <f>'Raw data and fitting summary'!H11</f>
        <v>7.0385160675062277</v>
      </c>
      <c r="I9">
        <f>'Raw data and fitting summary'!I11</f>
        <v>6.41678331328119</v>
      </c>
      <c r="J9">
        <f>'Raw data and fitting summary'!J11</f>
        <v>5.7787192970219081</v>
      </c>
      <c r="K9">
        <f>'Raw data and fitting summary'!K11</f>
        <v>5.1398561234835274</v>
      </c>
      <c r="L9">
        <f>'Raw data and fitting summary'!L11</f>
        <v>4.5158033850324664</v>
      </c>
      <c r="M9">
        <f>'Raw data and fitting summary'!M11</f>
        <v>3.9207576550005006</v>
      </c>
      <c r="N9">
        <f>'Raw data and fitting summary'!N11</f>
        <v>3.3662892965554532</v>
      </c>
      <c r="O9">
        <f>'Raw data and fitting summary'!O11</f>
        <v>2.8606097419462975</v>
      </c>
      <c r="P9">
        <f>'Raw data and fitting summary'!P11</f>
        <v>2.408380120732597</v>
      </c>
      <c r="Q9">
        <f>'Raw data and fitting summary'!Q11</f>
        <v>2.0109875169319547</v>
      </c>
      <c r="R9">
        <f>'Raw data and fitting summary'!R11</f>
        <v>1.6671328204250488</v>
      </c>
      <c r="U9" t="str">
        <f>BI1</f>
        <v>Sum R2</v>
      </c>
      <c r="V9">
        <f>BJ1</f>
        <v>416.43907414973091</v>
      </c>
      <c r="X9">
        <f t="shared" si="23"/>
        <v>9.5787428489405464</v>
      </c>
      <c r="Y9">
        <f t="shared" si="4"/>
        <v>8.2768704321752899</v>
      </c>
      <c r="Z9">
        <f t="shared" si="5"/>
        <v>8.0048793224397503</v>
      </c>
      <c r="AA9">
        <f t="shared" si="6"/>
        <v>7.6890368661689417</v>
      </c>
      <c r="AB9">
        <f t="shared" si="7"/>
        <v>7.3276356582709576</v>
      </c>
      <c r="AC9">
        <f t="shared" si="8"/>
        <v>6.9210079068161283</v>
      </c>
      <c r="AD9">
        <f t="shared" si="9"/>
        <v>6.4720699138757922</v>
      </c>
      <c r="AE9">
        <f t="shared" si="10"/>
        <v>5.986656918807391</v>
      </c>
      <c r="AF9">
        <f t="shared" si="11"/>
        <v>5.4735074051264547</v>
      </c>
      <c r="AG9">
        <f t="shared" si="12"/>
        <v>4.9438061548124077</v>
      </c>
      <c r="AH9">
        <f t="shared" si="13"/>
        <v>4.4102956171963754</v>
      </c>
      <c r="AI9">
        <f t="shared" si="14"/>
        <v>3.886087059236929</v>
      </c>
      <c r="AJ9">
        <f t="shared" si="15"/>
        <v>3.3833979252869035</v>
      </c>
      <c r="AK9">
        <f t="shared" si="16"/>
        <v>2.9124662650690007</v>
      </c>
      <c r="AL9">
        <f t="shared" si="17"/>
        <v>2.4808351624162688</v>
      </c>
      <c r="AM9">
        <f t="shared" si="18"/>
        <v>2.0930874722421278</v>
      </c>
      <c r="AO9">
        <f t="shared" si="24"/>
        <v>9.5787428489405464</v>
      </c>
      <c r="AP9">
        <f t="shared" si="19"/>
        <v>8.2768704321752899</v>
      </c>
      <c r="AQ9">
        <f t="shared" si="19"/>
        <v>8.0048793224397503</v>
      </c>
      <c r="AR9">
        <f t="shared" si="19"/>
        <v>7.6890368661689417</v>
      </c>
      <c r="AS9">
        <f t="shared" si="19"/>
        <v>7.3276356582709576</v>
      </c>
      <c r="AT9">
        <f t="shared" si="19"/>
        <v>6.9210079068161283</v>
      </c>
      <c r="AU9">
        <f t="shared" si="19"/>
        <v>6.4720699138757922</v>
      </c>
      <c r="AV9">
        <f t="shared" si="19"/>
        <v>5.986656918807391</v>
      </c>
      <c r="AW9">
        <f t="shared" si="19"/>
        <v>5.4735074051264547</v>
      </c>
      <c r="AX9">
        <f t="shared" si="19"/>
        <v>4.9438061548124077</v>
      </c>
      <c r="AY9">
        <f t="shared" si="19"/>
        <v>4.4102956171963754</v>
      </c>
      <c r="AZ9">
        <f t="shared" si="19"/>
        <v>3.886087059236929</v>
      </c>
      <c r="BA9">
        <f t="shared" si="19"/>
        <v>3.3833979252869035</v>
      </c>
      <c r="BB9">
        <f t="shared" si="19"/>
        <v>2.9124662650690007</v>
      </c>
      <c r="BC9">
        <f t="shared" si="19"/>
        <v>2.4808351624162688</v>
      </c>
      <c r="BD9">
        <f t="shared" si="19"/>
        <v>2.0930874722421278</v>
      </c>
      <c r="BF9">
        <f t="shared" si="25"/>
        <v>3.6632504497754073</v>
      </c>
      <c r="BG9">
        <f t="shared" si="26"/>
        <v>0.72261029614236005</v>
      </c>
      <c r="BH9">
        <f t="shared" si="27"/>
        <v>0.45609813389974579</v>
      </c>
      <c r="BI9">
        <f t="shared" si="28"/>
        <v>0.24084200173812284</v>
      </c>
      <c r="BJ9">
        <f t="shared" si="29"/>
        <v>9.1386655389632615E-2</v>
      </c>
      <c r="BK9">
        <f t="shared" si="30"/>
        <v>1.3808167828770221E-2</v>
      </c>
      <c r="BL9">
        <f t="shared" si="31"/>
        <v>3.0566082053070705E-3</v>
      </c>
      <c r="BM9">
        <f t="shared" si="32"/>
        <v>4.3238054553802543E-2</v>
      </c>
      <c r="BN9">
        <f t="shared" si="33"/>
        <v>0.11132317774196802</v>
      </c>
      <c r="BO9">
        <f t="shared" si="34"/>
        <v>0.18318637093930146</v>
      </c>
      <c r="BP9">
        <f t="shared" si="35"/>
        <v>0.2396474164308898</v>
      </c>
      <c r="BQ9">
        <f t="shared" si="36"/>
        <v>0.27018971408866788</v>
      </c>
      <c r="BR9">
        <f t="shared" si="37"/>
        <v>0.27330748464057114</v>
      </c>
      <c r="BS9">
        <f t="shared" si="38"/>
        <v>0.25410284091194169</v>
      </c>
      <c r="BT9">
        <f t="shared" si="39"/>
        <v>0.22075680996715372</v>
      </c>
      <c r="BU9">
        <f t="shared" si="40"/>
        <v>0.18143736540460895</v>
      </c>
      <c r="BW9">
        <f t="shared" si="41"/>
        <v>0.19981348359396736</v>
      </c>
      <c r="BX9">
        <f t="shared" si="42"/>
        <v>0.10270365889784594</v>
      </c>
      <c r="BY9">
        <f t="shared" si="43"/>
        <v>8.4367340395128471E-2</v>
      </c>
      <c r="BZ9">
        <f t="shared" si="44"/>
        <v>6.3825491944879117E-2</v>
      </c>
      <c r="CA9">
        <f t="shared" si="45"/>
        <v>4.1255088602259835E-2</v>
      </c>
      <c r="CB9">
        <f t="shared" si="46"/>
        <v>1.6978475140069112E-2</v>
      </c>
      <c r="CC9">
        <f t="shared" si="47"/>
        <v>8.5423367377522492E-3</v>
      </c>
      <c r="CD9">
        <f t="shared" si="48"/>
        <v>3.4733512310056745E-2</v>
      </c>
      <c r="CE9">
        <f t="shared" si="49"/>
        <v>6.0957491594956378E-2</v>
      </c>
      <c r="CF9">
        <f t="shared" si="50"/>
        <v>8.6573533908345934E-2</v>
      </c>
      <c r="CG9">
        <f t="shared" si="51"/>
        <v>0.11099890000277898</v>
      </c>
      <c r="CH9">
        <f t="shared" si="52"/>
        <v>0.13375865099212245</v>
      </c>
      <c r="CI9">
        <f t="shared" si="53"/>
        <v>0.15451572498563701</v>
      </c>
      <c r="CJ9">
        <f t="shared" si="54"/>
        <v>0.17307879249357114</v>
      </c>
      <c r="CK9">
        <f t="shared" si="55"/>
        <v>0.1893909166567499</v>
      </c>
      <c r="CL9">
        <f t="shared" si="56"/>
        <v>0.20350542319227288</v>
      </c>
      <c r="CN9">
        <f t="shared" si="57"/>
        <v>0.19981348359396736</v>
      </c>
      <c r="CO9">
        <f t="shared" si="58"/>
        <v>0.10270365889784594</v>
      </c>
      <c r="CP9">
        <f t="shared" si="59"/>
        <v>8.4367340395128471E-2</v>
      </c>
      <c r="CQ9">
        <f t="shared" si="60"/>
        <v>6.3825491944879117E-2</v>
      </c>
      <c r="CR9">
        <f t="shared" si="61"/>
        <v>4.1255088602259835E-2</v>
      </c>
      <c r="CS9">
        <f t="shared" si="62"/>
        <v>1.6978475140069112E-2</v>
      </c>
      <c r="CT9">
        <f t="shared" si="63"/>
        <v>8.5423367377522492E-3</v>
      </c>
      <c r="CU9">
        <f t="shared" si="64"/>
        <v>3.4733512310056745E-2</v>
      </c>
      <c r="CV9">
        <f t="shared" si="65"/>
        <v>6.0957491594956378E-2</v>
      </c>
      <c r="CW9">
        <f t="shared" si="66"/>
        <v>8.6573533908345934E-2</v>
      </c>
      <c r="CX9">
        <f t="shared" si="67"/>
        <v>0.11099890000277898</v>
      </c>
      <c r="CY9">
        <f t="shared" si="68"/>
        <v>0.13375865099212245</v>
      </c>
      <c r="CZ9">
        <f t="shared" si="69"/>
        <v>0.15451572498563701</v>
      </c>
      <c r="DA9">
        <f t="shared" si="70"/>
        <v>0.17307879249357114</v>
      </c>
      <c r="DB9">
        <f t="shared" si="71"/>
        <v>0.1893909166567499</v>
      </c>
      <c r="DC9">
        <f t="shared" si="72"/>
        <v>0.20350542319227288</v>
      </c>
    </row>
    <row r="10" spans="1:107">
      <c r="A10" s="1" t="s">
        <v>22</v>
      </c>
      <c r="B10" s="1">
        <f>'Raw data and fitting summary'!B12</f>
        <v>0.2621440000000001</v>
      </c>
      <c r="C10">
        <f>'Raw data and fitting summary'!C12</f>
        <v>10.858001237076964</v>
      </c>
      <c r="D10">
        <f>'Raw data and fitting summary'!D12</f>
        <v>8.7220407884732492</v>
      </c>
      <c r="E10">
        <f>'Raw data and fitting summary'!E12</f>
        <v>8.3132023864727511</v>
      </c>
      <c r="F10">
        <f>'Raw data and fitting summary'!F12</f>
        <v>7.853069751536597</v>
      </c>
      <c r="G10">
        <f>'Raw data and fitting summary'!G12</f>
        <v>7.3448980596302311</v>
      </c>
      <c r="H10">
        <f>'Raw data and fitting summary'!H12</f>
        <v>6.7952479311825931</v>
      </c>
      <c r="I10">
        <f>'Raw data and fitting summary'!I12</f>
        <v>6.2139750284124995</v>
      </c>
      <c r="J10">
        <f>'Raw data and fitting summary'!J12</f>
        <v>5.6137203443744017</v>
      </c>
      <c r="K10">
        <f>'Raw data and fitting summary'!K12</f>
        <v>5.0089098944740771</v>
      </c>
      <c r="L10">
        <f>'Raw data and fitting summary'!L12</f>
        <v>4.4144107111219038</v>
      </c>
      <c r="M10">
        <f>'Raw data and fitting summary'!M12</f>
        <v>3.8440986223060856</v>
      </c>
      <c r="N10">
        <f>'Raw data and fitting summary'!N12</f>
        <v>3.3096224936981167</v>
      </c>
      <c r="O10">
        <f>'Raw data and fitting summary'!O12</f>
        <v>2.8195853015278045</v>
      </c>
      <c r="P10">
        <f>'Raw data and fitting summary'!P12</f>
        <v>2.3792353096249821</v>
      </c>
      <c r="Q10">
        <f>'Raw data and fitting summary'!Q12</f>
        <v>1.9906265693517975</v>
      </c>
      <c r="R10">
        <f>'Raw data and fitting summary'!R12</f>
        <v>1.6531152691496926</v>
      </c>
      <c r="U10" s="4" t="s">
        <v>39</v>
      </c>
      <c r="V10">
        <f>CR1</f>
        <v>100.06954695461566</v>
      </c>
      <c r="X10">
        <f t="shared" si="23"/>
        <v>9.4906998807940308</v>
      </c>
      <c r="Y10">
        <f t="shared" si="4"/>
        <v>7.9432987661826315</v>
      </c>
      <c r="Z10">
        <f t="shared" si="5"/>
        <v>7.632202665275293</v>
      </c>
      <c r="AA10">
        <f t="shared" si="6"/>
        <v>7.2760006185472248</v>
      </c>
      <c r="AB10">
        <f t="shared" si="7"/>
        <v>6.8749265425310666</v>
      </c>
      <c r="AC10">
        <f t="shared" si="8"/>
        <v>6.4317554725706874</v>
      </c>
      <c r="AD10">
        <f t="shared" si="9"/>
        <v>5.9521468418215564</v>
      </c>
      <c r="AE10">
        <f t="shared" si="10"/>
        <v>5.444645616072405</v>
      </c>
      <c r="AF10">
        <f t="shared" si="11"/>
        <v>4.9202482657892128</v>
      </c>
      <c r="AG10">
        <f t="shared" si="12"/>
        <v>4.3915382323251979</v>
      </c>
      <c r="AH10">
        <f t="shared" si="13"/>
        <v>3.8715163215070145</v>
      </c>
      <c r="AI10">
        <f t="shared" si="14"/>
        <v>3.3723476438871702</v>
      </c>
      <c r="AJ10">
        <f t="shared" si="15"/>
        <v>2.904274330764514</v>
      </c>
      <c r="AK10">
        <f t="shared" si="16"/>
        <v>2.4748889346098371</v>
      </c>
      <c r="AL10">
        <f t="shared" si="17"/>
        <v>2.0888531567848676</v>
      </c>
      <c r="AM10">
        <f t="shared" si="18"/>
        <v>1.7480289208537081</v>
      </c>
      <c r="AO10">
        <f t="shared" si="24"/>
        <v>9.4906998807940308</v>
      </c>
      <c r="AP10">
        <f t="shared" si="19"/>
        <v>7.9432987661826315</v>
      </c>
      <c r="AQ10">
        <f t="shared" si="19"/>
        <v>7.632202665275293</v>
      </c>
      <c r="AR10">
        <f t="shared" si="19"/>
        <v>7.2760006185472248</v>
      </c>
      <c r="AS10">
        <f t="shared" si="19"/>
        <v>6.8749265425310666</v>
      </c>
      <c r="AT10">
        <f t="shared" si="19"/>
        <v>6.4317554725706874</v>
      </c>
      <c r="AU10">
        <f t="shared" si="19"/>
        <v>5.9521468418215564</v>
      </c>
      <c r="AV10">
        <f t="shared" si="19"/>
        <v>5.444645616072405</v>
      </c>
      <c r="AW10">
        <f t="shared" si="19"/>
        <v>4.9202482657892128</v>
      </c>
      <c r="AX10">
        <f t="shared" si="19"/>
        <v>4.3915382323251979</v>
      </c>
      <c r="AY10">
        <f t="shared" si="19"/>
        <v>3.8715163215070145</v>
      </c>
      <c r="AZ10">
        <f t="shared" si="19"/>
        <v>3.3723476438871702</v>
      </c>
      <c r="BA10">
        <f t="shared" si="19"/>
        <v>2.904274330764514</v>
      </c>
      <c r="BB10">
        <f t="shared" si="19"/>
        <v>2.4748889346098371</v>
      </c>
      <c r="BC10">
        <f t="shared" si="19"/>
        <v>2.0888531567848676</v>
      </c>
      <c r="BD10">
        <f t="shared" si="19"/>
        <v>1.7480289208537081</v>
      </c>
      <c r="BF10">
        <f t="shared" si="25"/>
        <v>1.8695129988931487</v>
      </c>
      <c r="BG10">
        <f t="shared" si="26"/>
        <v>0.60643913728128074</v>
      </c>
      <c r="BH10">
        <f t="shared" si="27"/>
        <v>0.46376062027101567</v>
      </c>
      <c r="BI10">
        <f t="shared" si="28"/>
        <v>0.33300878424910579</v>
      </c>
      <c r="BJ10">
        <f t="shared" si="29"/>
        <v>0.22087322688449029</v>
      </c>
      <c r="BK10">
        <f t="shared" si="30"/>
        <v>0.13212676746772797</v>
      </c>
      <c r="BL10">
        <f t="shared" si="31"/>
        <v>6.8553999293501713E-2</v>
      </c>
      <c r="BM10">
        <f t="shared" si="32"/>
        <v>2.8586263750393991E-2</v>
      </c>
      <c r="BN10">
        <f t="shared" si="33"/>
        <v>7.8608844010527468E-3</v>
      </c>
      <c r="BO10">
        <f t="shared" si="34"/>
        <v>5.2315028630575829E-4</v>
      </c>
      <c r="BP10">
        <f t="shared" si="35"/>
        <v>7.5173022947262042E-4</v>
      </c>
      <c r="BQ10">
        <f t="shared" si="36"/>
        <v>3.9344444662393254E-3</v>
      </c>
      <c r="BR10">
        <f t="shared" si="37"/>
        <v>7.1722316730562386E-3</v>
      </c>
      <c r="BS10">
        <f t="shared" si="38"/>
        <v>9.1496159727432712E-3</v>
      </c>
      <c r="BT10">
        <f t="shared" si="39"/>
        <v>9.6484624787465667E-3</v>
      </c>
      <c r="BU10">
        <f t="shared" si="40"/>
        <v>9.0086012797911535E-3</v>
      </c>
      <c r="BW10">
        <f t="shared" si="41"/>
        <v>0.14406749485882375</v>
      </c>
      <c r="BX10">
        <f t="shared" si="42"/>
        <v>9.8037609463462655E-2</v>
      </c>
      <c r="BY10">
        <f t="shared" si="43"/>
        <v>8.9227153819675789E-2</v>
      </c>
      <c r="BZ10">
        <f t="shared" si="44"/>
        <v>7.9311308951564352E-2</v>
      </c>
      <c r="CA10">
        <f t="shared" si="45"/>
        <v>6.8360223806280873E-2</v>
      </c>
      <c r="CB10">
        <f t="shared" si="46"/>
        <v>5.6515279562800697E-2</v>
      </c>
      <c r="CC10">
        <f t="shared" si="47"/>
        <v>4.3988865454605432E-2</v>
      </c>
      <c r="CD10">
        <f t="shared" si="48"/>
        <v>3.1053394513482001E-2</v>
      </c>
      <c r="CE10">
        <f t="shared" si="49"/>
        <v>1.8019746950846769E-2</v>
      </c>
      <c r="CF10">
        <f t="shared" si="50"/>
        <v>5.2083068817086213E-3</v>
      </c>
      <c r="CG10">
        <f t="shared" si="51"/>
        <v>7.0819020053249906E-3</v>
      </c>
      <c r="CH10">
        <f t="shared" si="52"/>
        <v>1.8599846994645185E-2</v>
      </c>
      <c r="CI10">
        <f t="shared" si="53"/>
        <v>2.9160134199311738E-2</v>
      </c>
      <c r="CJ10">
        <f t="shared" si="54"/>
        <v>3.8649663686800811E-2</v>
      </c>
      <c r="CK10">
        <f t="shared" si="55"/>
        <v>4.7024170710141755E-2</v>
      </c>
      <c r="CL10">
        <f t="shared" si="56"/>
        <v>5.4297529389651746E-2</v>
      </c>
      <c r="CN10">
        <f t="shared" si="57"/>
        <v>0.14406749485882375</v>
      </c>
      <c r="CO10">
        <f t="shared" si="58"/>
        <v>9.8037609463462655E-2</v>
      </c>
      <c r="CP10">
        <f t="shared" si="59"/>
        <v>8.9227153819675789E-2</v>
      </c>
      <c r="CQ10">
        <f t="shared" si="60"/>
        <v>7.9311308951564352E-2</v>
      </c>
      <c r="CR10">
        <f t="shared" si="61"/>
        <v>6.8360223806280873E-2</v>
      </c>
      <c r="CS10">
        <f t="shared" si="62"/>
        <v>5.6515279562800697E-2</v>
      </c>
      <c r="CT10">
        <f t="shared" si="63"/>
        <v>4.3988865454605432E-2</v>
      </c>
      <c r="CU10">
        <f t="shared" si="64"/>
        <v>3.1053394513482001E-2</v>
      </c>
      <c r="CV10">
        <f t="shared" si="65"/>
        <v>1.8019746950846769E-2</v>
      </c>
      <c r="CW10">
        <f t="shared" si="66"/>
        <v>5.2083068817086213E-3</v>
      </c>
      <c r="CX10">
        <f t="shared" si="67"/>
        <v>7.0819020053249906E-3</v>
      </c>
      <c r="CY10">
        <f t="shared" si="68"/>
        <v>1.8599846994645185E-2</v>
      </c>
      <c r="CZ10">
        <f t="shared" si="69"/>
        <v>2.9160134199311738E-2</v>
      </c>
      <c r="DA10">
        <f t="shared" si="70"/>
        <v>3.8649663686800811E-2</v>
      </c>
      <c r="DB10">
        <f t="shared" si="71"/>
        <v>4.7024170710141755E-2</v>
      </c>
      <c r="DC10">
        <f t="shared" si="72"/>
        <v>5.4297529389651746E-2</v>
      </c>
    </row>
    <row r="11" spans="1:107">
      <c r="A11" s="1" t="s">
        <v>23</v>
      </c>
      <c r="B11" s="1">
        <f>'Raw data and fitting summary'!B13</f>
        <v>0.2097152000000001</v>
      </c>
      <c r="C11">
        <f>'Raw data and fitting summary'!C13</f>
        <v>10.156840865414422</v>
      </c>
      <c r="D11">
        <f>'Raw data and fitting summary'!D13</f>
        <v>8.2637870083975482</v>
      </c>
      <c r="E11">
        <f>'Raw data and fitting summary'!E13</f>
        <v>7.8958744888056396</v>
      </c>
      <c r="F11">
        <f>'Raw data and fitting summary'!F13</f>
        <v>7.4796235692563302</v>
      </c>
      <c r="G11">
        <f>'Raw data and fitting summary'!G13</f>
        <v>7.0172111122381269</v>
      </c>
      <c r="H11">
        <f>'Raw data and fitting summary'!H13</f>
        <v>6.5138307524277339</v>
      </c>
      <c r="I11">
        <f>'Raw data and fitting summary'!I13</f>
        <v>5.9778074621483608</v>
      </c>
      <c r="J11">
        <f>'Raw data and fitting summary'!J13</f>
        <v>5.4202652625842713</v>
      </c>
      <c r="K11">
        <f>'Raw data and fitting summary'!K13</f>
        <v>4.8543202248941402</v>
      </c>
      <c r="L11">
        <f>'Raw data and fitting summary'!L13</f>
        <v>4.2938978835067028</v>
      </c>
      <c r="M11">
        <f>'Raw data and fitting summary'!M13</f>
        <v>3.7523897630624155</v>
      </c>
      <c r="N11">
        <f>'Raw data and fitting summary'!N13</f>
        <v>3.2414165638082761</v>
      </c>
      <c r="O11">
        <f>'Raw data and fitting summary'!O13</f>
        <v>2.7699303104441215</v>
      </c>
      <c r="P11">
        <f>'Raw data and fitting summary'!P13</f>
        <v>2.3437814647973902</v>
      </c>
      <c r="Q11">
        <f>'Raw data and fitting summary'!Q13</f>
        <v>1.9657479398095519</v>
      </c>
      <c r="R11">
        <f>'Raw data and fitting summary'!R13</f>
        <v>1.6359213693918624</v>
      </c>
      <c r="X11">
        <f t="shared" si="23"/>
        <v>9.3828963235883069</v>
      </c>
      <c r="Y11">
        <f t="shared" si="4"/>
        <v>7.5623306148370073</v>
      </c>
      <c r="Z11">
        <f t="shared" si="5"/>
        <v>7.2124712184719586</v>
      </c>
      <c r="AA11">
        <f t="shared" si="6"/>
        <v>6.81818064111848</v>
      </c>
      <c r="AB11">
        <f t="shared" si="7"/>
        <v>6.3820632340215857</v>
      </c>
      <c r="AC11">
        <f t="shared" si="8"/>
        <v>5.9095647427902565</v>
      </c>
      <c r="AD11">
        <f t="shared" si="9"/>
        <v>5.408993606104386</v>
      </c>
      <c r="AE11">
        <f t="shared" si="10"/>
        <v>4.8911147563479114</v>
      </c>
      <c r="AF11">
        <f t="shared" si="11"/>
        <v>4.3683146870869232</v>
      </c>
      <c r="AG11">
        <f t="shared" si="12"/>
        <v>3.8534558362784481</v>
      </c>
      <c r="AH11">
        <f t="shared" si="13"/>
        <v>3.3586358841199466</v>
      </c>
      <c r="AI11">
        <f t="shared" si="14"/>
        <v>2.8940989902450731</v>
      </c>
      <c r="AJ11">
        <f t="shared" si="15"/>
        <v>2.4674961147280809</v>
      </c>
      <c r="AK11">
        <f t="shared" si="16"/>
        <v>2.0835842936233919</v>
      </c>
      <c r="AL11">
        <f t="shared" si="17"/>
        <v>1.7443376399178612</v>
      </c>
      <c r="AM11">
        <f t="shared" si="18"/>
        <v>1.4493590489014074</v>
      </c>
      <c r="AO11">
        <f t="shared" si="24"/>
        <v>9.3828963235883069</v>
      </c>
      <c r="AP11">
        <f t="shared" si="19"/>
        <v>7.5623306148370073</v>
      </c>
      <c r="AQ11">
        <f t="shared" si="19"/>
        <v>7.2124712184719586</v>
      </c>
      <c r="AR11">
        <f t="shared" si="19"/>
        <v>6.81818064111848</v>
      </c>
      <c r="AS11">
        <f t="shared" si="19"/>
        <v>6.3820632340215857</v>
      </c>
      <c r="AT11">
        <f t="shared" si="19"/>
        <v>5.9095647427902565</v>
      </c>
      <c r="AU11">
        <f t="shared" si="19"/>
        <v>5.408993606104386</v>
      </c>
      <c r="AV11">
        <f t="shared" si="19"/>
        <v>4.8911147563479114</v>
      </c>
      <c r="AW11">
        <f t="shared" si="19"/>
        <v>4.3683146870869232</v>
      </c>
      <c r="AX11">
        <f t="shared" si="19"/>
        <v>3.8534558362784481</v>
      </c>
      <c r="AY11">
        <f t="shared" si="19"/>
        <v>3.3586358841199466</v>
      </c>
      <c r="AZ11">
        <f t="shared" si="19"/>
        <v>2.8940989902450731</v>
      </c>
      <c r="BA11">
        <f t="shared" si="19"/>
        <v>2.4674961147280809</v>
      </c>
      <c r="BB11">
        <f t="shared" si="19"/>
        <v>2.0835842936233919</v>
      </c>
      <c r="BC11">
        <f t="shared" si="19"/>
        <v>1.7443376399178612</v>
      </c>
      <c r="BD11">
        <f t="shared" si="19"/>
        <v>1.4493590489014074</v>
      </c>
      <c r="BF11">
        <f t="shared" si="25"/>
        <v>0.59899015382243481</v>
      </c>
      <c r="BG11">
        <f t="shared" si="26"/>
        <v>0.49204107206696046</v>
      </c>
      <c r="BH11">
        <f t="shared" si="27"/>
        <v>0.46704002990277027</v>
      </c>
      <c r="BI11">
        <f t="shared" si="28"/>
        <v>0.4375067471835733</v>
      </c>
      <c r="BJ11">
        <f t="shared" si="29"/>
        <v>0.40341282720297422</v>
      </c>
      <c r="BK11">
        <f t="shared" si="30"/>
        <v>0.36513741040319997</v>
      </c>
      <c r="BL11">
        <f t="shared" si="31"/>
        <v>0.32354920282761573</v>
      </c>
      <c r="BM11">
        <f t="shared" si="32"/>
        <v>0.28000025825019603</v>
      </c>
      <c r="BN11">
        <f t="shared" si="33"/>
        <v>0.23620138277928224</v>
      </c>
      <c r="BO11">
        <f t="shared" si="34"/>
        <v>0.1939891969666161</v>
      </c>
      <c r="BP11">
        <f t="shared" si="35"/>
        <v>0.1550421171822404</v>
      </c>
      <c r="BQ11">
        <f t="shared" si="36"/>
        <v>0.12062949690583095</v>
      </c>
      <c r="BR11">
        <f t="shared" si="37"/>
        <v>9.1466442738408343E-2</v>
      </c>
      <c r="BS11">
        <f t="shared" si="38"/>
        <v>6.7702567886950976E-2</v>
      </c>
      <c r="BT11">
        <f t="shared" si="39"/>
        <v>4.9022520898128412E-2</v>
      </c>
      <c r="BU11">
        <f t="shared" si="40"/>
        <v>3.480549942678323E-2</v>
      </c>
      <c r="BW11">
        <f t="shared" si="41"/>
        <v>8.2484609776668064E-2</v>
      </c>
      <c r="BX11">
        <f t="shared" si="42"/>
        <v>9.2756642004557424E-2</v>
      </c>
      <c r="BY11">
        <f t="shared" si="43"/>
        <v>9.475299791608284E-2</v>
      </c>
      <c r="BZ11">
        <f t="shared" si="44"/>
        <v>9.7011646207916344E-2</v>
      </c>
      <c r="CA11">
        <f t="shared" si="45"/>
        <v>9.9520774853919747E-2</v>
      </c>
      <c r="CB11">
        <f t="shared" si="46"/>
        <v>0.10225220230892464</v>
      </c>
      <c r="CC11">
        <f t="shared" si="47"/>
        <v>0.10516075585706609</v>
      </c>
      <c r="CD11">
        <f t="shared" si="48"/>
        <v>0.10818607466725338</v>
      </c>
      <c r="CE11">
        <f t="shared" si="49"/>
        <v>0.11125698870639678</v>
      </c>
      <c r="CF11">
        <f t="shared" si="50"/>
        <v>0.11429793565601633</v>
      </c>
      <c r="CG11">
        <f t="shared" si="51"/>
        <v>0.11723625082557676</v>
      </c>
      <c r="CH11">
        <f t="shared" si="52"/>
        <v>0.12000887831891061</v>
      </c>
      <c r="CI11">
        <f t="shared" si="53"/>
        <v>0.12256724292729797</v>
      </c>
      <c r="CJ11">
        <f t="shared" si="54"/>
        <v>0.12487959904972723</v>
      </c>
      <c r="CK11">
        <f t="shared" si="55"/>
        <v>0.12693087325806754</v>
      </c>
      <c r="CL11">
        <f t="shared" si="56"/>
        <v>0.12872056833112983</v>
      </c>
      <c r="CN11">
        <f t="shared" si="57"/>
        <v>8.2484609776668064E-2</v>
      </c>
      <c r="CO11">
        <f t="shared" si="58"/>
        <v>9.2756642004557424E-2</v>
      </c>
      <c r="CP11">
        <f t="shared" si="59"/>
        <v>9.475299791608284E-2</v>
      </c>
      <c r="CQ11">
        <f t="shared" si="60"/>
        <v>9.7011646207916344E-2</v>
      </c>
      <c r="CR11">
        <f t="shared" si="61"/>
        <v>9.9520774853919747E-2</v>
      </c>
      <c r="CS11">
        <f t="shared" si="62"/>
        <v>0.10225220230892464</v>
      </c>
      <c r="CT11">
        <f t="shared" si="63"/>
        <v>0.10516075585706609</v>
      </c>
      <c r="CU11">
        <f t="shared" si="64"/>
        <v>0.10818607466725338</v>
      </c>
      <c r="CV11">
        <f t="shared" si="65"/>
        <v>0.11125698870639678</v>
      </c>
      <c r="CW11">
        <f t="shared" si="66"/>
        <v>0.11429793565601633</v>
      </c>
      <c r="CX11">
        <f t="shared" si="67"/>
        <v>0.11723625082557676</v>
      </c>
      <c r="CY11">
        <f t="shared" si="68"/>
        <v>0.12000887831891061</v>
      </c>
      <c r="CZ11">
        <f t="shared" si="69"/>
        <v>0.12256724292729797</v>
      </c>
      <c r="DA11">
        <f t="shared" si="70"/>
        <v>0.12487959904972723</v>
      </c>
      <c r="DB11">
        <f t="shared" si="71"/>
        <v>0.12693087325806754</v>
      </c>
      <c r="DC11">
        <f t="shared" si="72"/>
        <v>0.12872056833112983</v>
      </c>
    </row>
    <row r="12" spans="1:107">
      <c r="A12" s="1" t="s">
        <v>24</v>
      </c>
      <c r="B12" s="1">
        <f>'Raw data and fitting summary'!B14</f>
        <v>0.16777216000000009</v>
      </c>
      <c r="C12">
        <f>'Raw data and fitting summary'!C14</f>
        <v>9.3982227278593875</v>
      </c>
      <c r="D12">
        <f>'Raw data and fitting summary'!D14</f>
        <v>7.7545119300678378</v>
      </c>
      <c r="E12">
        <f>'Raw data and fitting summary'!E14</f>
        <v>7.429657726701449</v>
      </c>
      <c r="F12">
        <f>'Raw data and fitting summary'!F14</f>
        <v>7.0599604080870808</v>
      </c>
      <c r="G12">
        <f>'Raw data and fitting summary'!G14</f>
        <v>6.6465478701188117</v>
      </c>
      <c r="H12">
        <f>'Raw data and fitting summary'!H14</f>
        <v>6.1932243972721324</v>
      </c>
      <c r="I12">
        <f>'Raw data and fitting summary'!I14</f>
        <v>5.7066974170046514</v>
      </c>
      <c r="J12">
        <f>'Raw data and fitting summary'!J14</f>
        <v>5.1964221149916181</v>
      </c>
      <c r="K12">
        <f>'Raw data and fitting summary'!K14</f>
        <v>4.6740033859337933</v>
      </c>
      <c r="L12">
        <f>'Raw data and fitting summary'!L14</f>
        <v>4.1522045894694424</v>
      </c>
      <c r="M12">
        <f>'Raw data and fitting summary'!M14</f>
        <v>3.643728975271924</v>
      </c>
      <c r="N12">
        <f>'Raw data and fitting summary'!N14</f>
        <v>3.1600131574240744</v>
      </c>
      <c r="O12">
        <f>'Raw data and fitting summary'!O14</f>
        <v>2.7102680197336131</v>
      </c>
      <c r="P12">
        <f>'Raw data and fitting summary'!P14</f>
        <v>2.3009228613644601</v>
      </c>
      <c r="Q12">
        <f>'Raw data and fitting summary'!Q14</f>
        <v>1.9355106930001926</v>
      </c>
      <c r="R12">
        <f>'Raw data and fitting summary'!R14</f>
        <v>1.6149255049722429</v>
      </c>
      <c r="X12">
        <f t="shared" si="23"/>
        <v>9.2515376408991283</v>
      </c>
      <c r="Y12">
        <f t="shared" si="4"/>
        <v>7.1346027138584134</v>
      </c>
      <c r="Z12">
        <f t="shared" si="5"/>
        <v>6.748552138191501</v>
      </c>
      <c r="AA12">
        <f t="shared" si="6"/>
        <v>6.3210173994462</v>
      </c>
      <c r="AB12">
        <f t="shared" si="7"/>
        <v>5.8571863123213541</v>
      </c>
      <c r="AC12">
        <f t="shared" si="8"/>
        <v>5.3650798480497626</v>
      </c>
      <c r="AD12">
        <f t="shared" si="9"/>
        <v>4.8551794718507164</v>
      </c>
      <c r="AE12">
        <f t="shared" si="10"/>
        <v>4.3396283956803741</v>
      </c>
      <c r="AF12">
        <f t="shared" si="11"/>
        <v>3.8311158134001806</v>
      </c>
      <c r="AG12">
        <f t="shared" si="12"/>
        <v>3.3416521917056512</v>
      </c>
      <c r="AH12">
        <f t="shared" si="13"/>
        <v>2.8814796431939222</v>
      </c>
      <c r="AI12">
        <f t="shared" si="14"/>
        <v>2.458316968189453</v>
      </c>
      <c r="AJ12">
        <f t="shared" si="15"/>
        <v>2.0770354753963627</v>
      </c>
      <c r="AK12">
        <f t="shared" si="16"/>
        <v>1.7397454039384015</v>
      </c>
      <c r="AL12">
        <f t="shared" si="17"/>
        <v>1.4461872294706224</v>
      </c>
      <c r="AM12">
        <f t="shared" si="18"/>
        <v>1.1942876536710445</v>
      </c>
      <c r="AO12">
        <f t="shared" si="24"/>
        <v>9.2515376408991283</v>
      </c>
      <c r="AP12">
        <f t="shared" si="19"/>
        <v>7.1346027138584134</v>
      </c>
      <c r="AQ12">
        <f t="shared" si="19"/>
        <v>6.748552138191501</v>
      </c>
      <c r="AR12">
        <f t="shared" si="19"/>
        <v>6.3210173994462</v>
      </c>
      <c r="AS12">
        <f t="shared" si="19"/>
        <v>5.8571863123213541</v>
      </c>
      <c r="AT12">
        <f t="shared" si="19"/>
        <v>5.3650798480497626</v>
      </c>
      <c r="AU12">
        <f t="shared" si="19"/>
        <v>4.8551794718507164</v>
      </c>
      <c r="AV12">
        <f t="shared" si="19"/>
        <v>4.3396283956803741</v>
      </c>
      <c r="AW12">
        <f t="shared" si="19"/>
        <v>3.8311158134001806</v>
      </c>
      <c r="AX12">
        <f t="shared" si="19"/>
        <v>3.3416521917056512</v>
      </c>
      <c r="AY12">
        <f t="shared" si="19"/>
        <v>2.8814796431939222</v>
      </c>
      <c r="AZ12">
        <f t="shared" si="19"/>
        <v>2.458316968189453</v>
      </c>
      <c r="BA12">
        <f t="shared" si="19"/>
        <v>2.0770354753963627</v>
      </c>
      <c r="BB12">
        <f t="shared" si="19"/>
        <v>1.7397454039384015</v>
      </c>
      <c r="BC12">
        <f t="shared" si="19"/>
        <v>1.4461872294706224</v>
      </c>
      <c r="BD12">
        <f t="shared" si="19"/>
        <v>1.1942876536710445</v>
      </c>
      <c r="BF12">
        <f t="shared" si="25"/>
        <v>2.1516514736538796E-2</v>
      </c>
      <c r="BG12">
        <f t="shared" si="26"/>
        <v>0.3842874363413829</v>
      </c>
      <c r="BH12">
        <f t="shared" si="27"/>
        <v>0.46390482269948258</v>
      </c>
      <c r="BI12">
        <f t="shared" si="28"/>
        <v>0.54603677001923689</v>
      </c>
      <c r="BJ12">
        <f t="shared" si="29"/>
        <v>0.62309166892842893</v>
      </c>
      <c r="BK12">
        <f t="shared" si="30"/>
        <v>0.68582339440672202</v>
      </c>
      <c r="BL12">
        <f t="shared" si="31"/>
        <v>0.72508281091917981</v>
      </c>
      <c r="BM12">
        <f t="shared" si="32"/>
        <v>0.73409547745119486</v>
      </c>
      <c r="BN12">
        <f t="shared" si="33"/>
        <v>0.7104594599316062</v>
      </c>
      <c r="BO12">
        <f t="shared" si="34"/>
        <v>0.65699518952063118</v>
      </c>
      <c r="BP12">
        <f t="shared" si="35"/>
        <v>0.58102404425335974</v>
      </c>
      <c r="BQ12">
        <f t="shared" si="36"/>
        <v>0.49237754198638961</v>
      </c>
      <c r="BR12">
        <f t="shared" si="37"/>
        <v>0.4009834552078278</v>
      </c>
      <c r="BS12">
        <f t="shared" si="38"/>
        <v>0.31492013872317581</v>
      </c>
      <c r="BT12">
        <f t="shared" si="39"/>
        <v>0.23943745196057464</v>
      </c>
      <c r="BU12">
        <f t="shared" si="40"/>
        <v>0.17693620194728907</v>
      </c>
      <c r="BW12">
        <f t="shared" si="41"/>
        <v>1.5855211604154842E-2</v>
      </c>
      <c r="BX12">
        <f t="shared" si="42"/>
        <v>8.6887699437741467E-2</v>
      </c>
      <c r="BY12">
        <f t="shared" si="43"/>
        <v>0.10092618009949507</v>
      </c>
      <c r="BZ12">
        <f t="shared" si="44"/>
        <v>0.11690254304720335</v>
      </c>
      <c r="CA12">
        <f t="shared" si="45"/>
        <v>0.13476804658525762</v>
      </c>
      <c r="CB12">
        <f t="shared" si="46"/>
        <v>0.15435828965777743</v>
      </c>
      <c r="CC12">
        <f t="shared" si="47"/>
        <v>0.17538341272260941</v>
      </c>
      <c r="CD12">
        <f t="shared" si="48"/>
        <v>0.1974348126590951</v>
      </c>
      <c r="CE12">
        <f t="shared" si="49"/>
        <v>0.22001098729133317</v>
      </c>
      <c r="CF12">
        <f t="shared" si="50"/>
        <v>0.24256037171542613</v>
      </c>
      <c r="CG12">
        <f t="shared" si="51"/>
        <v>0.2645339986622639</v>
      </c>
      <c r="CH12">
        <f t="shared" si="52"/>
        <v>0.28543763815429368</v>
      </c>
      <c r="CI12">
        <f t="shared" si="53"/>
        <v>0.3048732445055663</v>
      </c>
      <c r="CJ12">
        <f t="shared" si="54"/>
        <v>0.32256297740788747</v>
      </c>
      <c r="CK12">
        <f t="shared" si="55"/>
        <v>0.33835415882401848</v>
      </c>
      <c r="CL12">
        <f t="shared" si="56"/>
        <v>0.35220815521974674</v>
      </c>
      <c r="CN12">
        <f t="shared" si="57"/>
        <v>1.5855211604154842E-2</v>
      </c>
      <c r="CO12">
        <f t="shared" si="58"/>
        <v>8.6887699437741467E-2</v>
      </c>
      <c r="CP12">
        <f t="shared" si="59"/>
        <v>0.10092618009949507</v>
      </c>
      <c r="CQ12">
        <f t="shared" si="60"/>
        <v>0.11690254304720335</v>
      </c>
      <c r="CR12">
        <f t="shared" si="61"/>
        <v>0.13476804658525762</v>
      </c>
      <c r="CS12">
        <f t="shared" si="62"/>
        <v>0.15435828965777743</v>
      </c>
      <c r="CT12">
        <f t="shared" si="63"/>
        <v>0.17538341272260941</v>
      </c>
      <c r="CU12">
        <f t="shared" si="64"/>
        <v>0.1974348126590951</v>
      </c>
      <c r="CV12">
        <f t="shared" si="65"/>
        <v>0.22001098729133317</v>
      </c>
      <c r="CW12">
        <f t="shared" si="66"/>
        <v>0.24256037171542613</v>
      </c>
      <c r="CX12">
        <f t="shared" si="67"/>
        <v>0.2645339986622639</v>
      </c>
      <c r="CY12">
        <f t="shared" si="68"/>
        <v>0.28543763815429368</v>
      </c>
      <c r="CZ12">
        <f t="shared" si="69"/>
        <v>0.3048732445055663</v>
      </c>
      <c r="DA12">
        <f t="shared" si="70"/>
        <v>0.32256297740788747</v>
      </c>
      <c r="DB12">
        <f t="shared" si="71"/>
        <v>0.33835415882401848</v>
      </c>
      <c r="DC12">
        <f t="shared" si="72"/>
        <v>0.35220815521974674</v>
      </c>
    </row>
    <row r="13" spans="1:107">
      <c r="A13" s="1" t="s">
        <v>25</v>
      </c>
      <c r="B13" s="1">
        <f>'Raw data and fitting summary'!B15</f>
        <v>0.13421772800000006</v>
      </c>
      <c r="C13">
        <f>'Raw data and fitting summary'!C15</f>
        <v>8.595702542208933</v>
      </c>
      <c r="D13">
        <f>'Raw data and fitting summary'!D15</f>
        <v>7.1998755984390792</v>
      </c>
      <c r="E13">
        <f>'Raw data and fitting summary'!E15</f>
        <v>6.9189878630996118</v>
      </c>
      <c r="F13">
        <f>'Raw data and fitting summary'!F15</f>
        <v>6.5972651403638611</v>
      </c>
      <c r="G13">
        <f>'Raw data and fitting summary'!G15</f>
        <v>6.2348745604152827</v>
      </c>
      <c r="H13">
        <f>'Raw data and fitting summary'!H15</f>
        <v>5.8342755161709485</v>
      </c>
      <c r="I13">
        <f>'Raw data and fitting summary'!I15</f>
        <v>5.4005359295109301</v>
      </c>
      <c r="J13">
        <f>'Raw data and fitting summary'!J15</f>
        <v>4.941341114607301</v>
      </c>
      <c r="K13">
        <f>'Raw data and fitting summary'!K15</f>
        <v>4.4666095398880525</v>
      </c>
      <c r="L13">
        <f>'Raw data and fitting summary'!L15</f>
        <v>3.9877174396123043</v>
      </c>
      <c r="M13">
        <f>'Raw data and fitting summary'!M15</f>
        <v>3.5164435805596921</v>
      </c>
      <c r="N13">
        <f>'Raw data and fitting summary'!N15</f>
        <v>3.0638335688891698</v>
      </c>
      <c r="O13">
        <f>'Raw data and fitting summary'!O15</f>
        <v>2.6392096905713478</v>
      </c>
      <c r="P13">
        <f>'Raw data and fitting summary'!P15</f>
        <v>2.2495045524364046</v>
      </c>
      <c r="Q13">
        <f>'Raw data and fitting summary'!Q15</f>
        <v>1.898997581751954</v>
      </c>
      <c r="R13">
        <f>'Raw data and fitting summary'!R15</f>
        <v>1.5894265830293828</v>
      </c>
      <c r="X13">
        <f t="shared" si="23"/>
        <v>9.0924225071228832</v>
      </c>
      <c r="Y13">
        <f t="shared" si="4"/>
        <v>6.6634911560388543</v>
      </c>
      <c r="Z13">
        <f t="shared" si="5"/>
        <v>6.2463329684261852</v>
      </c>
      <c r="AA13">
        <f t="shared" si="6"/>
        <v>5.7930046625029092</v>
      </c>
      <c r="AB13">
        <f t="shared" si="7"/>
        <v>5.3111802912927786</v>
      </c>
      <c r="AC13">
        <f t="shared" si="8"/>
        <v>4.810996160794506</v>
      </c>
      <c r="AD13">
        <f t="shared" si="9"/>
        <v>4.3042960366210643</v>
      </c>
      <c r="AE13">
        <f t="shared" si="10"/>
        <v>3.8035524223351738</v>
      </c>
      <c r="AF13">
        <f t="shared" si="11"/>
        <v>3.3206626016666498</v>
      </c>
      <c r="AG13">
        <f t="shared" si="12"/>
        <v>2.8658593783820145</v>
      </c>
      <c r="AH13">
        <f t="shared" si="13"/>
        <v>2.4469386279647947</v>
      </c>
      <c r="AI13">
        <f t="shared" si="14"/>
        <v>2.0689071165651054</v>
      </c>
      <c r="AJ13">
        <f t="shared" si="15"/>
        <v>1.7340389998979158</v>
      </c>
      <c r="AK13">
        <f t="shared" si="16"/>
        <v>1.4422419243347373</v>
      </c>
      <c r="AL13">
        <f t="shared" si="17"/>
        <v>1.1915957726760951</v>
      </c>
      <c r="AM13">
        <f t="shared" si="18"/>
        <v>0.97893523862751519</v>
      </c>
      <c r="AO13">
        <f t="shared" si="24"/>
        <v>9.0924225071228832</v>
      </c>
      <c r="AP13">
        <f t="shared" si="19"/>
        <v>6.6634911560388543</v>
      </c>
      <c r="AQ13">
        <f t="shared" si="19"/>
        <v>6.2463329684261852</v>
      </c>
      <c r="AR13">
        <f t="shared" si="19"/>
        <v>5.7930046625029092</v>
      </c>
      <c r="AS13">
        <f t="shared" si="19"/>
        <v>5.3111802912927786</v>
      </c>
      <c r="AT13">
        <f t="shared" si="19"/>
        <v>4.810996160794506</v>
      </c>
      <c r="AU13">
        <f t="shared" si="19"/>
        <v>4.3042960366210643</v>
      </c>
      <c r="AV13">
        <f t="shared" si="19"/>
        <v>3.8035524223351738</v>
      </c>
      <c r="AW13">
        <f t="shared" si="19"/>
        <v>3.3206626016666498</v>
      </c>
      <c r="AX13">
        <f t="shared" si="19"/>
        <v>2.8658593783820145</v>
      </c>
      <c r="AY13">
        <f t="shared" si="19"/>
        <v>2.4469386279647947</v>
      </c>
      <c r="AZ13">
        <f t="shared" si="19"/>
        <v>2.0689071165651054</v>
      </c>
      <c r="BA13">
        <f t="shared" si="19"/>
        <v>1.7340389998979158</v>
      </c>
      <c r="BB13">
        <f t="shared" si="19"/>
        <v>1.4422419243347373</v>
      </c>
      <c r="BC13">
        <f t="shared" si="19"/>
        <v>1.1915957726760951</v>
      </c>
      <c r="BD13">
        <f t="shared" si="19"/>
        <v>0.97893523862751519</v>
      </c>
      <c r="BF13">
        <f t="shared" si="25"/>
        <v>0.24673072354411593</v>
      </c>
      <c r="BG13">
        <f t="shared" si="26"/>
        <v>0.28770827004900013</v>
      </c>
      <c r="BH13">
        <f t="shared" si="27"/>
        <v>0.45246460732811855</v>
      </c>
      <c r="BI13">
        <f t="shared" si="28"/>
        <v>0.6468349162491267</v>
      </c>
      <c r="BJ13">
        <f t="shared" si="29"/>
        <v>0.85321110280975698</v>
      </c>
      <c r="BK13">
        <f t="shared" si="30"/>
        <v>1.0471006391396278</v>
      </c>
      <c r="BL13">
        <f t="shared" si="31"/>
        <v>1.2017419027631844</v>
      </c>
      <c r="BM13">
        <f t="shared" si="32"/>
        <v>1.2945631082623175</v>
      </c>
      <c r="BN13">
        <f t="shared" si="33"/>
        <v>1.3131943852190073</v>
      </c>
      <c r="BO13">
        <f t="shared" si="34"/>
        <v>1.2585655095473844</v>
      </c>
      <c r="BP13">
        <f t="shared" si="35"/>
        <v>1.1438408436250138</v>
      </c>
      <c r="BQ13">
        <f t="shared" si="36"/>
        <v>0.98987864553414884</v>
      </c>
      <c r="BR13">
        <f t="shared" si="37"/>
        <v>0.81933397925421803</v>
      </c>
      <c r="BS13">
        <f t="shared" si="38"/>
        <v>0.65167295072961073</v>
      </c>
      <c r="BT13">
        <f t="shared" si="39"/>
        <v>0.50041731948379797</v>
      </c>
      <c r="BU13">
        <f t="shared" si="40"/>
        <v>0.37269968158959971</v>
      </c>
      <c r="BW13">
        <f t="shared" si="41"/>
        <v>5.4630101551575105E-2</v>
      </c>
      <c r="BX13">
        <f t="shared" si="42"/>
        <v>8.0496008749725914E-2</v>
      </c>
      <c r="BY13">
        <f t="shared" si="43"/>
        <v>0.10768796637539921</v>
      </c>
      <c r="BZ13">
        <f t="shared" si="44"/>
        <v>0.13883304514957276</v>
      </c>
      <c r="CA13">
        <f t="shared" si="45"/>
        <v>0.17391506566569037</v>
      </c>
      <c r="CB13">
        <f t="shared" si="46"/>
        <v>0.21269594096027181</v>
      </c>
      <c r="CC13">
        <f t="shared" si="47"/>
        <v>0.25468505966202787</v>
      </c>
      <c r="CD13">
        <f t="shared" si="48"/>
        <v>0.29913842795772144</v>
      </c>
      <c r="CE13">
        <f t="shared" si="49"/>
        <v>0.34509586660392677</v>
      </c>
      <c r="CF13">
        <f t="shared" si="50"/>
        <v>0.39145607411612077</v>
      </c>
      <c r="CG13">
        <f t="shared" si="51"/>
        <v>0.43707878096004493</v>
      </c>
      <c r="CH13">
        <f t="shared" si="52"/>
        <v>0.48089469283468222</v>
      </c>
      <c r="CI13">
        <f t="shared" si="53"/>
        <v>0.52200134525620245</v>
      </c>
      <c r="CJ13">
        <f t="shared" si="54"/>
        <v>0.55972761190812914</v>
      </c>
      <c r="CK13">
        <f t="shared" si="55"/>
        <v>0.5936592133817078</v>
      </c>
      <c r="CL13">
        <f t="shared" si="56"/>
        <v>0.62362791767286607</v>
      </c>
      <c r="CN13">
        <f t="shared" si="57"/>
        <v>5.4630101551575105E-2</v>
      </c>
      <c r="CO13">
        <f t="shared" si="58"/>
        <v>8.0496008749725914E-2</v>
      </c>
      <c r="CP13">
        <f t="shared" si="59"/>
        <v>0.10768796637539921</v>
      </c>
      <c r="CQ13">
        <f t="shared" si="60"/>
        <v>0.13883304514957276</v>
      </c>
      <c r="CR13">
        <f t="shared" si="61"/>
        <v>0.17391506566569037</v>
      </c>
      <c r="CS13">
        <f t="shared" si="62"/>
        <v>0.21269594096027181</v>
      </c>
      <c r="CT13">
        <f t="shared" si="63"/>
        <v>0.25468505966202787</v>
      </c>
      <c r="CU13">
        <f t="shared" si="64"/>
        <v>0.29913842795772144</v>
      </c>
      <c r="CV13">
        <f t="shared" si="65"/>
        <v>0.34509586660392677</v>
      </c>
      <c r="CW13">
        <f t="shared" si="66"/>
        <v>0.39145607411612077</v>
      </c>
      <c r="CX13">
        <f t="shared" si="67"/>
        <v>0.43707878096004493</v>
      </c>
      <c r="CY13">
        <f t="shared" si="68"/>
        <v>0.48089469283468222</v>
      </c>
      <c r="CZ13">
        <f t="shared" si="69"/>
        <v>0.52200134525620245</v>
      </c>
      <c r="DA13">
        <f t="shared" si="70"/>
        <v>0.55972761190812914</v>
      </c>
      <c r="DB13">
        <f t="shared" si="71"/>
        <v>0.5936592133817078</v>
      </c>
      <c r="DC13">
        <f t="shared" si="72"/>
        <v>0.62362791767286607</v>
      </c>
    </row>
    <row r="14" spans="1:107">
      <c r="A14" s="1" t="s">
        <v>26</v>
      </c>
      <c r="B14" s="1">
        <f>'Raw data and fitting summary'!B16</f>
        <v>0.10737418240000006</v>
      </c>
      <c r="C14">
        <f>'Raw data and fitting summary'!C16</f>
        <v>7.7666984258113727</v>
      </c>
      <c r="D14">
        <f>'Raw data and fitting summary'!D16</f>
        <v>6.6089955589202303</v>
      </c>
      <c r="E14">
        <f>'Raw data and fitting summary'!E16</f>
        <v>6.3715596353153465</v>
      </c>
      <c r="F14">
        <f>'Raw data and fitting summary'!F16</f>
        <v>6.0977247363948672</v>
      </c>
      <c r="G14">
        <f>'Raw data and fitting summary'!G16</f>
        <v>5.7868433072755838</v>
      </c>
      <c r="H14">
        <f>'Raw data and fitting summary'!H16</f>
        <v>5.440148203519021</v>
      </c>
      <c r="I14">
        <f>'Raw data and fitting summary'!I16</f>
        <v>5.0611272213609233</v>
      </c>
      <c r="J14">
        <f>'Raw data and fitting summary'!J16</f>
        <v>4.6556702712894733</v>
      </c>
      <c r="K14">
        <f>'Raw data and fitting summary'!K16</f>
        <v>4.2318889855063224</v>
      </c>
      <c r="L14">
        <f>'Raw data and fitting summary'!L16</f>
        <v>3.7995702552373491</v>
      </c>
      <c r="M14">
        <f>'Raw data and fitting summary'!M16</f>
        <v>3.3693191902861708</v>
      </c>
      <c r="N14">
        <f>'Raw data and fitting summary'!N16</f>
        <v>2.9515405416538938</v>
      </c>
      <c r="O14">
        <f>'Raw data and fitting summary'!O16</f>
        <v>2.5554602539098847</v>
      </c>
      <c r="P14">
        <f>'Raw data and fitting summary'!P16</f>
        <v>2.1883755105096943</v>
      </c>
      <c r="Q14">
        <f>'Raw data and fitting summary'!Q16</f>
        <v>1.8552488517891519</v>
      </c>
      <c r="R14">
        <f>'Raw data and fitting summary'!R16</f>
        <v>1.5586633717169749</v>
      </c>
      <c r="X14">
        <f t="shared" si="23"/>
        <v>8.9010632534907028</v>
      </c>
      <c r="Y14">
        <f t="shared" si="4"/>
        <v>6.1554231031514517</v>
      </c>
      <c r="Z14">
        <f t="shared" si="5"/>
        <v>5.7147288685695861</v>
      </c>
      <c r="AA14">
        <f t="shared" si="6"/>
        <v>5.2453099111513612</v>
      </c>
      <c r="AB14">
        <f t="shared" si="7"/>
        <v>4.7568851496963971</v>
      </c>
      <c r="AC14">
        <f t="shared" si="8"/>
        <v>4.2609315051051411</v>
      </c>
      <c r="AD14">
        <f t="shared" si="9"/>
        <v>3.7696509532644749</v>
      </c>
      <c r="AE14">
        <f t="shared" si="10"/>
        <v>3.2947935250146632</v>
      </c>
      <c r="AF14">
        <f t="shared" si="11"/>
        <v>2.8465705962177301</v>
      </c>
      <c r="AG14">
        <f t="shared" si="12"/>
        <v>2.432862970231541</v>
      </c>
      <c r="AH14">
        <f t="shared" si="13"/>
        <v>2.0588356977543874</v>
      </c>
      <c r="AI14">
        <f t="shared" si="14"/>
        <v>1.7269584218333103</v>
      </c>
      <c r="AJ14">
        <f t="shared" si="15"/>
        <v>1.4373404612080583</v>
      </c>
      <c r="AK14">
        <f t="shared" si="16"/>
        <v>1.1882479380569484</v>
      </c>
      <c r="AL14">
        <f t="shared" si="17"/>
        <v>0.97667459644743149</v>
      </c>
      <c r="AM14">
        <f t="shared" si="18"/>
        <v>0.79887099871041412</v>
      </c>
      <c r="AO14">
        <f t="shared" si="24"/>
        <v>8.9010632534907028</v>
      </c>
      <c r="AP14">
        <f t="shared" si="19"/>
        <v>6.1554231031514517</v>
      </c>
      <c r="AQ14">
        <f t="shared" si="19"/>
        <v>5.7147288685695861</v>
      </c>
      <c r="AR14">
        <f t="shared" si="19"/>
        <v>5.2453099111513612</v>
      </c>
      <c r="AS14">
        <f t="shared" si="19"/>
        <v>4.7568851496963971</v>
      </c>
      <c r="AT14">
        <f t="shared" si="19"/>
        <v>4.2609315051051411</v>
      </c>
      <c r="AU14">
        <f t="shared" si="19"/>
        <v>3.7696509532644749</v>
      </c>
      <c r="AV14">
        <f t="shared" si="19"/>
        <v>3.2947935250146632</v>
      </c>
      <c r="AW14">
        <f t="shared" si="19"/>
        <v>2.8465705962177301</v>
      </c>
      <c r="AX14">
        <f t="shared" si="19"/>
        <v>2.432862970231541</v>
      </c>
      <c r="AY14">
        <f t="shared" si="19"/>
        <v>2.0588356977543874</v>
      </c>
      <c r="AZ14">
        <f t="shared" si="19"/>
        <v>1.7269584218333103</v>
      </c>
      <c r="BA14">
        <f t="shared" si="19"/>
        <v>1.4373404612080583</v>
      </c>
      <c r="BB14">
        <f t="shared" si="19"/>
        <v>1.1882479380569484</v>
      </c>
      <c r="BC14">
        <f t="shared" si="19"/>
        <v>0.97667459644743149</v>
      </c>
      <c r="BD14">
        <f t="shared" si="19"/>
        <v>0.79887099871041412</v>
      </c>
      <c r="BF14">
        <f t="shared" si="25"/>
        <v>1.2867835622759562</v>
      </c>
      <c r="BG14">
        <f t="shared" si="26"/>
        <v>0.20572797263212061</v>
      </c>
      <c r="BH14">
        <f t="shared" si="27"/>
        <v>0.43142665614382358</v>
      </c>
      <c r="BI14">
        <f t="shared" si="28"/>
        <v>0.7266110342949168</v>
      </c>
      <c r="BJ14">
        <f t="shared" si="29"/>
        <v>1.0608138063639128</v>
      </c>
      <c r="BK14">
        <f t="shared" si="30"/>
        <v>1.3905520218181313</v>
      </c>
      <c r="BL14">
        <f t="shared" si="31"/>
        <v>1.6679109510563295</v>
      </c>
      <c r="BM14">
        <f t="shared" si="32"/>
        <v>1.8519855185515139</v>
      </c>
      <c r="BN14">
        <f t="shared" si="33"/>
        <v>1.9191070397011398</v>
      </c>
      <c r="BO14">
        <f t="shared" si="34"/>
        <v>1.8678888028879475</v>
      </c>
      <c r="BP14">
        <f t="shared" si="35"/>
        <v>1.7173669841983008</v>
      </c>
      <c r="BQ14">
        <f t="shared" si="36"/>
        <v>1.4996013681842739</v>
      </c>
      <c r="BR14">
        <f t="shared" si="37"/>
        <v>1.2501918708315753</v>
      </c>
      <c r="BS14">
        <f t="shared" si="38"/>
        <v>1.0002551611802224</v>
      </c>
      <c r="BT14">
        <f t="shared" si="39"/>
        <v>0.77189272214925853</v>
      </c>
      <c r="BU14">
        <f t="shared" si="40"/>
        <v>0.5772844500789408</v>
      </c>
      <c r="BW14">
        <f t="shared" si="41"/>
        <v>0.12744149719804201</v>
      </c>
      <c r="BX14">
        <f t="shared" si="42"/>
        <v>7.3686641546469603E-2</v>
      </c>
      <c r="BY14">
        <f t="shared" si="43"/>
        <v>0.11493647062737505</v>
      </c>
      <c r="BZ14">
        <f t="shared" si="44"/>
        <v>0.16250990688487238</v>
      </c>
      <c r="CA14">
        <f t="shared" si="45"/>
        <v>0.21651945026356642</v>
      </c>
      <c r="CB14">
        <f t="shared" si="46"/>
        <v>0.27675091631982995</v>
      </c>
      <c r="CC14">
        <f t="shared" si="47"/>
        <v>0.34259836894926432</v>
      </c>
      <c r="CD14">
        <f t="shared" si="48"/>
        <v>0.41303855186760258</v>
      </c>
      <c r="CE14">
        <f t="shared" si="49"/>
        <v>0.48666222827190031</v>
      </c>
      <c r="CF14">
        <f t="shared" si="50"/>
        <v>0.56176911800163398</v>
      </c>
      <c r="CG14">
        <f t="shared" si="51"/>
        <v>0.63651679148615581</v>
      </c>
      <c r="CH14">
        <f t="shared" si="52"/>
        <v>0.70909762756221284</v>
      </c>
      <c r="CI14">
        <f t="shared" si="53"/>
        <v>0.77790879953526626</v>
      </c>
      <c r="CJ14">
        <f t="shared" si="54"/>
        <v>0.84168256507827699</v>
      </c>
      <c r="CK14">
        <f t="shared" si="55"/>
        <v>0.89955678025972774</v>
      </c>
      <c r="CL14">
        <f t="shared" si="56"/>
        <v>0.95108268322803502</v>
      </c>
      <c r="CN14">
        <f t="shared" si="57"/>
        <v>0.12744149719804201</v>
      </c>
      <c r="CO14">
        <f t="shared" si="58"/>
        <v>7.3686641546469603E-2</v>
      </c>
      <c r="CP14">
        <f t="shared" si="59"/>
        <v>0.11493647062737505</v>
      </c>
      <c r="CQ14">
        <f t="shared" si="60"/>
        <v>0.16250990688487238</v>
      </c>
      <c r="CR14">
        <f t="shared" si="61"/>
        <v>0.21651945026356642</v>
      </c>
      <c r="CS14">
        <f t="shared" si="62"/>
        <v>0.27675091631982995</v>
      </c>
      <c r="CT14">
        <f t="shared" si="63"/>
        <v>0.34259836894926432</v>
      </c>
      <c r="CU14">
        <f t="shared" si="64"/>
        <v>0.41303855186760258</v>
      </c>
      <c r="CV14">
        <f t="shared" si="65"/>
        <v>0.48666222827190031</v>
      </c>
      <c r="CW14">
        <f t="shared" si="66"/>
        <v>0.56176911800163398</v>
      </c>
      <c r="CX14">
        <f t="shared" si="67"/>
        <v>0.63651679148615581</v>
      </c>
      <c r="CY14">
        <f t="shared" si="68"/>
        <v>0.70909762756221284</v>
      </c>
      <c r="CZ14">
        <f t="shared" si="69"/>
        <v>0.77790879953526626</v>
      </c>
      <c r="DA14">
        <f t="shared" si="70"/>
        <v>0.84168256507827699</v>
      </c>
      <c r="DB14">
        <f t="shared" si="71"/>
        <v>0.89955678025972774</v>
      </c>
      <c r="DC14">
        <f t="shared" si="72"/>
        <v>0.95108268322803502</v>
      </c>
    </row>
    <row r="15" spans="1:107">
      <c r="A15" s="1" t="s">
        <v>27</v>
      </c>
      <c r="B15" s="1">
        <f>'Raw data and fitting summary'!B17</f>
        <v>8.589934592000005E-2</v>
      </c>
      <c r="C15">
        <f>'Raw data and fitting summary'!C17</f>
        <v>6.9311173873333018</v>
      </c>
      <c r="D15">
        <f>'Raw data and fitting summary'!D17</f>
        <v>5.9940910529622142</v>
      </c>
      <c r="E15">
        <f>'Raw data and fitting summary'!E17</f>
        <v>5.7981270603627522</v>
      </c>
      <c r="F15">
        <f>'Raw data and fitting summary'!F17</f>
        <v>5.570483258652696</v>
      </c>
      <c r="G15">
        <f>'Raw data and fitting summary'!G17</f>
        <v>5.3098897356288717</v>
      </c>
      <c r="H15">
        <f>'Raw data and fitting summary'!H17</f>
        <v>5.0165404242143632</v>
      </c>
      <c r="I15">
        <f>'Raw data and fitting summary'!I17</f>
        <v>4.6924897592673442</v>
      </c>
      <c r="J15">
        <f>'Raw data and fitting summary'!J17</f>
        <v>4.3419005942915678</v>
      </c>
      <c r="K15">
        <f>'Raw data and fitting summary'!K17</f>
        <v>3.971040983042557</v>
      </c>
      <c r="L15">
        <f>'Raw data and fitting summary'!L17</f>
        <v>3.587962649990426</v>
      </c>
      <c r="M15">
        <f>'Raw data and fitting summary'!M17</f>
        <v>3.2018657209159636</v>
      </c>
      <c r="N15">
        <f>'Raw data and fitting summary'!N17</f>
        <v>2.8222424962594439</v>
      </c>
      <c r="O15">
        <f>'Raw data and fitting summary'!O17</f>
        <v>2.4579627910242459</v>
      </c>
      <c r="P15">
        <f>'Raw data and fitting summary'!P17</f>
        <v>2.1164827021054857</v>
      </c>
      <c r="Q15">
        <f>'Raw data and fitting summary'!Q17</f>
        <v>1.8033182414373128</v>
      </c>
      <c r="R15">
        <f>'Raw data and fitting summary'!R17</f>
        <v>1.5218444161741047</v>
      </c>
      <c r="X15">
        <f t="shared" si="23"/>
        <v>8.6729007622259449</v>
      </c>
      <c r="Y15">
        <f t="shared" si="4"/>
        <v>5.6198094205084548</v>
      </c>
      <c r="Z15">
        <f t="shared" si="5"/>
        <v>5.1652344991621559</v>
      </c>
      <c r="AA15">
        <f t="shared" si="6"/>
        <v>4.6909343588752304</v>
      </c>
      <c r="AB15">
        <f t="shared" si="7"/>
        <v>4.2079392983746597</v>
      </c>
      <c r="AC15">
        <f t="shared" si="8"/>
        <v>3.7281145986529034</v>
      </c>
      <c r="AD15">
        <f t="shared" si="9"/>
        <v>3.2630185127099738</v>
      </c>
      <c r="AE15">
        <f t="shared" si="10"/>
        <v>2.8228217020335542</v>
      </c>
      <c r="AF15">
        <f t="shared" si="11"/>
        <v>2.4154944953013495</v>
      </c>
      <c r="AG15">
        <f t="shared" si="12"/>
        <v>2.0463834802815533</v>
      </c>
      <c r="AH15">
        <f t="shared" si="13"/>
        <v>1.7181886014006036</v>
      </c>
      <c r="AI15">
        <f t="shared" si="14"/>
        <v>1.4312602837193142</v>
      </c>
      <c r="AJ15">
        <f t="shared" si="15"/>
        <v>1.1840895062170775</v>
      </c>
      <c r="AK15">
        <f t="shared" si="16"/>
        <v>0.97386343403628184</v>
      </c>
      <c r="AL15">
        <f t="shared" si="17"/>
        <v>0.79698922632188551</v>
      </c>
      <c r="AM15">
        <f t="shared" si="18"/>
        <v>0.64952896929715354</v>
      </c>
      <c r="AO15">
        <f t="shared" si="24"/>
        <v>8.6729007622259449</v>
      </c>
      <c r="AP15">
        <f t="shared" si="19"/>
        <v>5.6198094205084548</v>
      </c>
      <c r="AQ15">
        <f t="shared" si="19"/>
        <v>5.1652344991621559</v>
      </c>
      <c r="AR15">
        <f t="shared" si="19"/>
        <v>4.6909343588752304</v>
      </c>
      <c r="AS15">
        <f t="shared" si="19"/>
        <v>4.2079392983746597</v>
      </c>
      <c r="AT15">
        <f t="shared" si="19"/>
        <v>3.7281145986529034</v>
      </c>
      <c r="AU15">
        <f t="shared" si="19"/>
        <v>3.2630185127099738</v>
      </c>
      <c r="AV15">
        <f t="shared" si="19"/>
        <v>2.8228217020335542</v>
      </c>
      <c r="AW15">
        <f t="shared" si="19"/>
        <v>2.4154944953013495</v>
      </c>
      <c r="AX15">
        <f t="shared" si="19"/>
        <v>2.0463834802815533</v>
      </c>
      <c r="AY15">
        <f t="shared" si="19"/>
        <v>1.7181886014006036</v>
      </c>
      <c r="AZ15">
        <f t="shared" si="19"/>
        <v>1.4312602837193142</v>
      </c>
      <c r="BA15">
        <f t="shared" si="19"/>
        <v>1.1840895062170775</v>
      </c>
      <c r="BB15">
        <f t="shared" si="19"/>
        <v>0.97386343403628184</v>
      </c>
      <c r="BC15">
        <f t="shared" si="19"/>
        <v>0.79698922632188551</v>
      </c>
      <c r="BD15">
        <f t="shared" si="19"/>
        <v>0.64952896929715354</v>
      </c>
      <c r="BF15">
        <f t="shared" si="25"/>
        <v>3.0338093250524052</v>
      </c>
      <c r="BG15">
        <f t="shared" si="26"/>
        <v>0.14008674039225108</v>
      </c>
      <c r="BH15">
        <f t="shared" si="27"/>
        <v>0.40055299402305045</v>
      </c>
      <c r="BI15">
        <f t="shared" si="28"/>
        <v>0.77360626709975033</v>
      </c>
      <c r="BJ15">
        <f t="shared" si="29"/>
        <v>1.214294766164749</v>
      </c>
      <c r="BK15">
        <f t="shared" si="30"/>
        <v>1.6600411079737292</v>
      </c>
      <c r="BL15">
        <f t="shared" si="31"/>
        <v>2.0433880447342827</v>
      </c>
      <c r="BM15">
        <f t="shared" si="32"/>
        <v>2.3076006809038336</v>
      </c>
      <c r="BN15">
        <f t="shared" si="33"/>
        <v>2.4197248755240066</v>
      </c>
      <c r="BO15">
        <f t="shared" si="34"/>
        <v>2.3764663364802976</v>
      </c>
      <c r="BP15">
        <f t="shared" si="35"/>
        <v>2.2012977949733958</v>
      </c>
      <c r="BQ15">
        <f t="shared" si="36"/>
        <v>1.9348315156030345</v>
      </c>
      <c r="BR15">
        <f t="shared" si="37"/>
        <v>1.622753145745405</v>
      </c>
      <c r="BS15">
        <f t="shared" si="38"/>
        <v>1.3055787917630035</v>
      </c>
      <c r="BT15">
        <f t="shared" si="39"/>
        <v>1.0126980866631856</v>
      </c>
      <c r="BU15">
        <f t="shared" si="40"/>
        <v>0.760934238860135</v>
      </c>
      <c r="BW15">
        <f t="shared" si="41"/>
        <v>0.20083054362605265</v>
      </c>
      <c r="BX15">
        <f t="shared" si="42"/>
        <v>6.6600413723619856E-2</v>
      </c>
      <c r="BY15">
        <f t="shared" si="43"/>
        <v>0.12252929877690097</v>
      </c>
      <c r="BZ15">
        <f t="shared" si="44"/>
        <v>0.18749972446605703</v>
      </c>
      <c r="CA15">
        <f t="shared" si="45"/>
        <v>0.26187412866907239</v>
      </c>
      <c r="CB15">
        <f t="shared" si="46"/>
        <v>0.3455971621760266</v>
      </c>
      <c r="CC15">
        <f t="shared" si="47"/>
        <v>0.43808248129434557</v>
      </c>
      <c r="CD15">
        <f t="shared" si="48"/>
        <v>0.53814199145616337</v>
      </c>
      <c r="CE15">
        <f t="shared" si="49"/>
        <v>0.64398676576041725</v>
      </c>
      <c r="CF15">
        <f t="shared" si="50"/>
        <v>0.75331881075230989</v>
      </c>
      <c r="CG15">
        <f t="shared" si="51"/>
        <v>0.86351237477999876</v>
      </c>
      <c r="CH15">
        <f t="shared" si="52"/>
        <v>0.97185831840836323</v>
      </c>
      <c r="CI15">
        <f t="shared" si="53"/>
        <v>1.0758251619651047</v>
      </c>
      <c r="CJ15">
        <f t="shared" si="54"/>
        <v>1.1732849064200874</v>
      </c>
      <c r="CK15">
        <f t="shared" si="55"/>
        <v>1.262663260530694</v>
      </c>
      <c r="CL15">
        <f t="shared" si="56"/>
        <v>1.3429969841389398</v>
      </c>
      <c r="CN15">
        <f t="shared" si="57"/>
        <v>0.20083054362605265</v>
      </c>
      <c r="CO15">
        <f t="shared" si="58"/>
        <v>6.6600413723619856E-2</v>
      </c>
      <c r="CP15">
        <f t="shared" si="59"/>
        <v>0.12252929877690097</v>
      </c>
      <c r="CQ15">
        <f t="shared" si="60"/>
        <v>0.18749972446605703</v>
      </c>
      <c r="CR15">
        <f t="shared" si="61"/>
        <v>0.26187412866907239</v>
      </c>
      <c r="CS15">
        <f t="shared" si="62"/>
        <v>0.3455971621760266</v>
      </c>
      <c r="CT15">
        <f t="shared" si="63"/>
        <v>0.43808248129434557</v>
      </c>
      <c r="CU15">
        <f t="shared" si="64"/>
        <v>0.53814199145616337</v>
      </c>
      <c r="CV15">
        <f t="shared" si="65"/>
        <v>0.64398676576041725</v>
      </c>
      <c r="CW15">
        <f t="shared" si="66"/>
        <v>0.75331881075230989</v>
      </c>
      <c r="CX15">
        <f t="shared" si="67"/>
        <v>0.86351237477999876</v>
      </c>
      <c r="CY15">
        <f t="shared" si="68"/>
        <v>0.97185831840836323</v>
      </c>
      <c r="CZ15">
        <f t="shared" si="69"/>
        <v>1.0758251619651047</v>
      </c>
      <c r="DA15">
        <f t="shared" si="70"/>
        <v>1.1732849064200874</v>
      </c>
      <c r="DB15">
        <f t="shared" si="71"/>
        <v>1.262663260530694</v>
      </c>
      <c r="DC15">
        <f t="shared" si="72"/>
        <v>1.3429969841389398</v>
      </c>
    </row>
    <row r="16" spans="1:107">
      <c r="A16" s="1" t="s">
        <v>28</v>
      </c>
      <c r="B16" s="1">
        <f>'Raw data and fitting summary'!B18</f>
        <v>6.871947673600004E-2</v>
      </c>
      <c r="C16">
        <f>'Raw data and fitting summary'!C18</f>
        <v>6.1095030104491679</v>
      </c>
      <c r="D16">
        <f>'Raw data and fitting summary'!D18</f>
        <v>5.3696026501237633</v>
      </c>
      <c r="E16">
        <f>'Raw data and fitting summary'!E18</f>
        <v>5.211806766486645</v>
      </c>
      <c r="F16">
        <f>'Raw data and fitting summary'!F18</f>
        <v>5.0271417353865164</v>
      </c>
      <c r="G16">
        <f>'Raw data and fitting summary'!G18</f>
        <v>4.8139323331933657</v>
      </c>
      <c r="H16">
        <f>'Raw data and fitting summary'!H18</f>
        <v>4.5715723928279148</v>
      </c>
      <c r="I16">
        <f>'Raw data and fitting summary'!I18</f>
        <v>4.3009080613814863</v>
      </c>
      <c r="J16">
        <f>'Raw data and fitting summary'!J18</f>
        <v>4.0045421121017757</v>
      </c>
      <c r="K16">
        <f>'Raw data and fitting summary'!K18</f>
        <v>3.6869663612328538</v>
      </c>
      <c r="L16">
        <f>'Raw data and fitting summary'!L18</f>
        <v>3.3544410938877864</v>
      </c>
      <c r="M16">
        <f>'Raw data and fitting summary'!M18</f>
        <v>3.0145864337169295</v>
      </c>
      <c r="N16">
        <f>'Raw data and fitting summary'!N18</f>
        <v>2.6757233343725368</v>
      </c>
      <c r="O16">
        <f>'Raw data and fitting summary'!O18</f>
        <v>2.3460766257082883</v>
      </c>
      <c r="P16">
        <f>'Raw data and fitting summary'!P18</f>
        <v>2.0329973231466827</v>
      </c>
      <c r="Q16">
        <f>'Raw data and fitting summary'!Q18</f>
        <v>1.7423550184507584</v>
      </c>
      <c r="R16">
        <f>'Raw data and fitting summary'!R18</f>
        <v>1.478196714478542</v>
      </c>
      <c r="X16">
        <f t="shared" si="23"/>
        <v>8.4036359481515692</v>
      </c>
      <c r="Y16">
        <f t="shared" si="4"/>
        <v>5.0685139643549766</v>
      </c>
      <c r="Z16">
        <f t="shared" si="5"/>
        <v>4.6110237004377392</v>
      </c>
      <c r="AA16">
        <f t="shared" si="6"/>
        <v>4.1435242481423193</v>
      </c>
      <c r="AB16">
        <f t="shared" si="7"/>
        <v>3.6774638734882261</v>
      </c>
      <c r="AC16">
        <f t="shared" si="8"/>
        <v>3.2241513395065522</v>
      </c>
      <c r="AD16">
        <f t="shared" si="9"/>
        <v>2.793687092117958</v>
      </c>
      <c r="AE16">
        <f t="shared" si="10"/>
        <v>2.3941295542568164</v>
      </c>
      <c r="AF16">
        <f t="shared" si="11"/>
        <v>2.0310284377278394</v>
      </c>
      <c r="AG16">
        <f t="shared" si="12"/>
        <v>1.7073507899238098</v>
      </c>
      <c r="AH16">
        <f t="shared" si="13"/>
        <v>1.4237320191860601</v>
      </c>
      <c r="AI16">
        <f t="shared" si="14"/>
        <v>1.1789322184184783</v>
      </c>
      <c r="AJ16">
        <f t="shared" si="15"/>
        <v>0.97037215641313934</v>
      </c>
      <c r="AK16">
        <f t="shared" si="16"/>
        <v>0.79464944089524858</v>
      </c>
      <c r="AL16">
        <f t="shared" si="17"/>
        <v>0.64797406327018181</v>
      </c>
      <c r="AM16">
        <f t="shared" si="18"/>
        <v>0.52649853123938595</v>
      </c>
      <c r="AO16">
        <f t="shared" si="24"/>
        <v>8.4036359481515692</v>
      </c>
      <c r="AP16">
        <f t="shared" si="19"/>
        <v>5.0685139643549766</v>
      </c>
      <c r="AQ16">
        <f t="shared" si="19"/>
        <v>4.6110237004377392</v>
      </c>
      <c r="AR16">
        <f t="shared" si="19"/>
        <v>4.1435242481423193</v>
      </c>
      <c r="AS16">
        <f t="shared" si="19"/>
        <v>3.6774638734882261</v>
      </c>
      <c r="AT16">
        <f t="shared" si="19"/>
        <v>3.2241513395065522</v>
      </c>
      <c r="AU16">
        <f t="shared" si="19"/>
        <v>2.793687092117958</v>
      </c>
      <c r="AV16">
        <f t="shared" si="19"/>
        <v>2.3941295542568164</v>
      </c>
      <c r="AW16">
        <f t="shared" si="19"/>
        <v>2.0310284377278394</v>
      </c>
      <c r="AX16">
        <f t="shared" si="19"/>
        <v>1.7073507899238098</v>
      </c>
      <c r="AY16">
        <f t="shared" si="19"/>
        <v>1.4237320191860601</v>
      </c>
      <c r="AZ16">
        <f t="shared" si="19"/>
        <v>1.1789322184184783</v>
      </c>
      <c r="BA16">
        <f t="shared" si="19"/>
        <v>0.97037215641313934</v>
      </c>
      <c r="BB16">
        <f t="shared" si="19"/>
        <v>0.79464944089524858</v>
      </c>
      <c r="BC16">
        <f t="shared" si="19"/>
        <v>0.64797406327018181</v>
      </c>
      <c r="BD16">
        <f t="shared" si="19"/>
        <v>0.52649853123938595</v>
      </c>
      <c r="BF16">
        <f t="shared" si="25"/>
        <v>5.26304593585105</v>
      </c>
      <c r="BG16">
        <f t="shared" si="26"/>
        <v>9.0654396697975162E-2</v>
      </c>
      <c r="BH16">
        <f t="shared" si="27"/>
        <v>0.36094029245112386</v>
      </c>
      <c r="BI16">
        <f t="shared" si="28"/>
        <v>0.78077986376374875</v>
      </c>
      <c r="BJ16">
        <f t="shared" si="29"/>
        <v>1.2915605599045723</v>
      </c>
      <c r="BK16">
        <f t="shared" si="30"/>
        <v>1.8155434949336504</v>
      </c>
      <c r="BL16">
        <f t="shared" si="31"/>
        <v>2.2717150501876899</v>
      </c>
      <c r="BM16">
        <f t="shared" si="32"/>
        <v>2.5934286064647445</v>
      </c>
      <c r="BN16">
        <f t="shared" si="33"/>
        <v>2.742130406502099</v>
      </c>
      <c r="BO16">
        <f t="shared" si="34"/>
        <v>2.712906469412145</v>
      </c>
      <c r="BP16">
        <f t="shared" si="35"/>
        <v>2.5308177682323554</v>
      </c>
      <c r="BQ16">
        <f t="shared" si="36"/>
        <v>2.240383644798996</v>
      </c>
      <c r="BR16">
        <f t="shared" si="37"/>
        <v>1.8925627868386476</v>
      </c>
      <c r="BS16">
        <f t="shared" si="38"/>
        <v>1.5335054774766119</v>
      </c>
      <c r="BT16">
        <f t="shared" si="39"/>
        <v>1.1976696750619511</v>
      </c>
      <c r="BU16">
        <f t="shared" si="40"/>
        <v>0.90572943198071021</v>
      </c>
      <c r="BW16">
        <f t="shared" si="41"/>
        <v>0.27299289877103849</v>
      </c>
      <c r="BX16">
        <f t="shared" si="42"/>
        <v>5.940374000865626E-2</v>
      </c>
      <c r="BY16">
        <f t="shared" si="43"/>
        <v>0.13029277337955811</v>
      </c>
      <c r="BZ16">
        <f t="shared" si="44"/>
        <v>0.21325264058496879</v>
      </c>
      <c r="CA16">
        <f t="shared" si="45"/>
        <v>0.30903592769414545</v>
      </c>
      <c r="CB16">
        <f t="shared" si="46"/>
        <v>0.41791495231969533</v>
      </c>
      <c r="CC16">
        <f t="shared" si="47"/>
        <v>0.5395095869956108</v>
      </c>
      <c r="CD16">
        <f t="shared" si="48"/>
        <v>0.67265054849751527</v>
      </c>
      <c r="CE16">
        <f t="shared" si="49"/>
        <v>0.81531991022122385</v>
      </c>
      <c r="CF16">
        <f t="shared" si="50"/>
        <v>0.96470526952312929</v>
      </c>
      <c r="CG16">
        <f t="shared" si="51"/>
        <v>1.1173833229095687</v>
      </c>
      <c r="CH16">
        <f t="shared" si="52"/>
        <v>1.2696159224166286</v>
      </c>
      <c r="CI16">
        <f t="shared" si="53"/>
        <v>1.4177081032294563</v>
      </c>
      <c r="CJ16">
        <f t="shared" si="54"/>
        <v>1.5583574574170931</v>
      </c>
      <c r="CK16">
        <f t="shared" si="55"/>
        <v>1.6889270994235137</v>
      </c>
      <c r="CL16">
        <f t="shared" si="56"/>
        <v>1.8075989328951085</v>
      </c>
      <c r="CN16">
        <f t="shared" si="57"/>
        <v>0.27299289877103849</v>
      </c>
      <c r="CO16">
        <f t="shared" si="58"/>
        <v>5.940374000865626E-2</v>
      </c>
      <c r="CP16">
        <f t="shared" si="59"/>
        <v>0.13029277337955811</v>
      </c>
      <c r="CQ16">
        <f t="shared" si="60"/>
        <v>0.21325264058496879</v>
      </c>
      <c r="CR16">
        <f t="shared" si="61"/>
        <v>0.30903592769414545</v>
      </c>
      <c r="CS16">
        <f t="shared" si="62"/>
        <v>0.41791495231969533</v>
      </c>
      <c r="CT16">
        <f t="shared" si="63"/>
        <v>0.5395095869956108</v>
      </c>
      <c r="CU16">
        <f t="shared" si="64"/>
        <v>0.67265054849751527</v>
      </c>
      <c r="CV16">
        <f t="shared" si="65"/>
        <v>0.81531991022122385</v>
      </c>
      <c r="CW16">
        <f t="shared" si="66"/>
        <v>0.96470526952312929</v>
      </c>
      <c r="CX16">
        <f t="shared" si="67"/>
        <v>1.1173833229095687</v>
      </c>
      <c r="CY16">
        <f t="shared" si="68"/>
        <v>1.2696159224166286</v>
      </c>
      <c r="CZ16">
        <f t="shared" si="69"/>
        <v>1.4177081032294563</v>
      </c>
      <c r="DA16">
        <f t="shared" si="70"/>
        <v>1.5583574574170931</v>
      </c>
      <c r="DB16">
        <f t="shared" si="71"/>
        <v>1.6889270994235137</v>
      </c>
      <c r="DC16">
        <f t="shared" si="72"/>
        <v>1.8075989328951085</v>
      </c>
    </row>
    <row r="17" spans="1:107">
      <c r="A17" s="1" t="s">
        <v>29</v>
      </c>
      <c r="B17" s="1">
        <f>'Raw data and fitting summary'!B19</f>
        <v>5.4975581388800036E-2</v>
      </c>
      <c r="C17">
        <f>'Raw data and fitting summary'!C19</f>
        <v>5.321055829841824</v>
      </c>
      <c r="D17">
        <f>'Raw data and fitting summary'!D19</f>
        <v>4.7508937382104177</v>
      </c>
      <c r="E17">
        <f>'Raw data and fitting summary'!E19</f>
        <v>4.626947012646891</v>
      </c>
      <c r="F17">
        <f>'Raw data and fitting summary'!F19</f>
        <v>4.4808210601307179</v>
      </c>
      <c r="G17">
        <f>'Raw data and fitting summary'!G19</f>
        <v>4.3106500377980108</v>
      </c>
      <c r="H17">
        <f>'Raw data and fitting summary'!H19</f>
        <v>4.115288825736596</v>
      </c>
      <c r="I17">
        <f>'Raw data and fitting summary'!I19</f>
        <v>3.8946538051311279</v>
      </c>
      <c r="J17">
        <f>'Raw data and fitting summary'!J19</f>
        <v>3.6500395776926537</v>
      </c>
      <c r="K17">
        <f>'Raw data and fitting summary'!K19</f>
        <v>3.3843366022865391</v>
      </c>
      <c r="L17">
        <f>'Raw data and fitting summary'!L19</f>
        <v>3.1020694308776795</v>
      </c>
      <c r="M17">
        <f>'Raw data and fitting summary'!M19</f>
        <v>2.8091966718693122</v>
      </c>
      <c r="N17">
        <f>'Raw data and fitting summary'!N19</f>
        <v>2.5126644004964795</v>
      </c>
      <c r="O17">
        <f>'Raw data and fitting summary'!O19</f>
        <v>2.2197719419246043</v>
      </c>
      <c r="P17">
        <f>'Raw data and fitting summary'!P19</f>
        <v>1.937467255791808</v>
      </c>
      <c r="Q17">
        <f>'Raw data and fitting summary'!Q19</f>
        <v>1.6717123482378644</v>
      </c>
      <c r="R17">
        <f>'Raw data and fitting summary'!R19</f>
        <v>1.4270360606510817</v>
      </c>
      <c r="X17">
        <f t="shared" si="23"/>
        <v>8.0896884417316652</v>
      </c>
      <c r="Y17">
        <f t="shared" si="4"/>
        <v>4.5148841737747967</v>
      </c>
      <c r="Z17">
        <f t="shared" si="5"/>
        <v>4.0657266704161579</v>
      </c>
      <c r="AA17">
        <f t="shared" si="6"/>
        <v>3.6160535645927059</v>
      </c>
      <c r="AB17">
        <f t="shared" si="7"/>
        <v>3.1768503540572151</v>
      </c>
      <c r="AC17">
        <f t="shared" si="8"/>
        <v>2.758103779477314</v>
      </c>
      <c r="AD17">
        <f t="shared" si="9"/>
        <v>2.3679490496332889</v>
      </c>
      <c r="AE17">
        <f t="shared" si="10"/>
        <v>2.0121556700888421</v>
      </c>
      <c r="AF17">
        <f t="shared" si="11"/>
        <v>1.6939942885427726</v>
      </c>
      <c r="AG17">
        <f t="shared" si="12"/>
        <v>1.4144323298973795</v>
      </c>
      <c r="AH17">
        <f t="shared" si="13"/>
        <v>1.1725484423785399</v>
      </c>
      <c r="AI17">
        <f t="shared" si="14"/>
        <v>0.96604310400940507</v>
      </c>
      <c r="AJ17">
        <f t="shared" si="15"/>
        <v>0.79174395780820495</v>
      </c>
      <c r="AK17">
        <f t="shared" si="16"/>
        <v>0.6460408684330764</v>
      </c>
      <c r="AL17">
        <f t="shared" si="17"/>
        <v>0.52522151129284289</v>
      </c>
      <c r="AM17">
        <f t="shared" si="18"/>
        <v>0.42570497219778974</v>
      </c>
      <c r="AO17">
        <f t="shared" si="24"/>
        <v>8.0896884417316652</v>
      </c>
      <c r="AP17">
        <f t="shared" si="19"/>
        <v>4.5148841737747967</v>
      </c>
      <c r="AQ17">
        <f t="shared" si="19"/>
        <v>4.0657266704161579</v>
      </c>
      <c r="AR17">
        <f t="shared" si="19"/>
        <v>3.6160535645927059</v>
      </c>
      <c r="AS17">
        <f t="shared" si="19"/>
        <v>3.1768503540572151</v>
      </c>
      <c r="AT17">
        <f t="shared" si="19"/>
        <v>2.758103779477314</v>
      </c>
      <c r="AU17">
        <f t="shared" si="19"/>
        <v>2.3679490496332889</v>
      </c>
      <c r="AV17">
        <f t="shared" si="19"/>
        <v>2.0121556700888421</v>
      </c>
      <c r="AW17">
        <f t="shared" si="19"/>
        <v>1.6939942885427726</v>
      </c>
      <c r="AX17">
        <f t="shared" si="19"/>
        <v>1.4144323298973795</v>
      </c>
      <c r="AY17">
        <f t="shared" si="19"/>
        <v>1.1725484423785399</v>
      </c>
      <c r="AZ17">
        <f t="shared" si="19"/>
        <v>0.96604310400940507</v>
      </c>
      <c r="BA17">
        <f t="shared" si="19"/>
        <v>0.79174395780820495</v>
      </c>
      <c r="BB17">
        <f t="shared" si="19"/>
        <v>0.6460408684330764</v>
      </c>
      <c r="BC17">
        <f t="shared" si="19"/>
        <v>0.52522151129284289</v>
      </c>
      <c r="BD17">
        <f t="shared" si="19"/>
        <v>0.42570497219778974</v>
      </c>
      <c r="BF17">
        <f t="shared" si="25"/>
        <v>7.6653265396199641</v>
      </c>
      <c r="BG17">
        <f t="shared" si="26"/>
        <v>5.5700514505091558E-2</v>
      </c>
      <c r="BH17">
        <f t="shared" si="27"/>
        <v>0.31496827253358123</v>
      </c>
      <c r="BI17">
        <f t="shared" si="28"/>
        <v>0.74782282133908562</v>
      </c>
      <c r="BJ17">
        <f t="shared" si="29"/>
        <v>1.2855017228507284</v>
      </c>
      <c r="BK17">
        <f t="shared" si="30"/>
        <v>1.8419512497898096</v>
      </c>
      <c r="BL17">
        <f t="shared" si="31"/>
        <v>2.3308274104597162</v>
      </c>
      <c r="BM17">
        <f t="shared" si="32"/>
        <v>2.6826636947875313</v>
      </c>
      <c r="BN17">
        <f t="shared" si="33"/>
        <v>2.8572571376326299</v>
      </c>
      <c r="BO17">
        <f t="shared" si="34"/>
        <v>2.8481189846051911</v>
      </c>
      <c r="BP17">
        <f t="shared" si="35"/>
        <v>2.6786174270952796</v>
      </c>
      <c r="BQ17">
        <f t="shared" si="36"/>
        <v>2.3920374347473592</v>
      </c>
      <c r="BR17">
        <f t="shared" si="37"/>
        <v>2.0392639234195467</v>
      </c>
      <c r="BS17">
        <f t="shared" si="38"/>
        <v>1.6677821139664251</v>
      </c>
      <c r="BT17">
        <f t="shared" si="39"/>
        <v>1.314441239198896</v>
      </c>
      <c r="BU17">
        <f t="shared" si="40"/>
        <v>1.0026639487030544</v>
      </c>
      <c r="BW17">
        <f t="shared" si="41"/>
        <v>0.34224218050320765</v>
      </c>
      <c r="BX17">
        <f t="shared" si="42"/>
        <v>5.2273669789029954E-2</v>
      </c>
      <c r="BY17">
        <f t="shared" si="43"/>
        <v>0.13803690895268372</v>
      </c>
      <c r="BZ17">
        <f t="shared" si="44"/>
        <v>0.23914676043672353</v>
      </c>
      <c r="CA17">
        <f t="shared" si="45"/>
        <v>0.35689426865599727</v>
      </c>
      <c r="CB17">
        <f t="shared" si="46"/>
        <v>0.49207178365002679</v>
      </c>
      <c r="CC17">
        <f t="shared" si="47"/>
        <v>0.6447371643128349</v>
      </c>
      <c r="CD17">
        <f t="shared" si="48"/>
        <v>0.81399462872149186</v>
      </c>
      <c r="CE17">
        <f t="shared" si="49"/>
        <v>0.9978441634521994</v>
      </c>
      <c r="CF17">
        <f t="shared" si="50"/>
        <v>1.1931550667416815</v>
      </c>
      <c r="CG17">
        <f t="shared" si="51"/>
        <v>1.3958043611151756</v>
      </c>
      <c r="CH17">
        <f t="shared" si="52"/>
        <v>1.6009858049481165</v>
      </c>
      <c r="CI17">
        <f t="shared" si="53"/>
        <v>1.8036487301647715</v>
      </c>
      <c r="CJ17">
        <f t="shared" si="54"/>
        <v>1.9989855912536763</v>
      </c>
      <c r="CK17">
        <f t="shared" si="55"/>
        <v>2.1828710597228058</v>
      </c>
      <c r="CL17">
        <f t="shared" si="56"/>
        <v>2.352171465801101</v>
      </c>
      <c r="CN17">
        <f t="shared" si="57"/>
        <v>0.34224218050320765</v>
      </c>
      <c r="CO17">
        <f t="shared" si="58"/>
        <v>5.2273669789029954E-2</v>
      </c>
      <c r="CP17">
        <f t="shared" si="59"/>
        <v>0.13803690895268372</v>
      </c>
      <c r="CQ17">
        <f t="shared" si="60"/>
        <v>0.23914676043672353</v>
      </c>
      <c r="CR17">
        <f t="shared" si="61"/>
        <v>0.35689426865599727</v>
      </c>
      <c r="CS17">
        <f t="shared" si="62"/>
        <v>0.49207178365002679</v>
      </c>
      <c r="CT17">
        <f t="shared" si="63"/>
        <v>0.6447371643128349</v>
      </c>
      <c r="CU17">
        <f t="shared" si="64"/>
        <v>0.81399462872149186</v>
      </c>
      <c r="CV17">
        <f t="shared" si="65"/>
        <v>0.9978441634521994</v>
      </c>
      <c r="CW17">
        <f t="shared" si="66"/>
        <v>1.1931550667416815</v>
      </c>
      <c r="CX17">
        <f t="shared" si="67"/>
        <v>1.3958043611151756</v>
      </c>
      <c r="CY17">
        <f t="shared" si="68"/>
        <v>1.6009858049481165</v>
      </c>
      <c r="CZ17">
        <f t="shared" si="69"/>
        <v>1.8036487301647715</v>
      </c>
      <c r="DA17">
        <f t="shared" si="70"/>
        <v>1.9989855912536763</v>
      </c>
      <c r="DB17">
        <f t="shared" si="71"/>
        <v>2.1828710597228058</v>
      </c>
      <c r="DC17">
        <f t="shared" si="72"/>
        <v>2.352171465801101</v>
      </c>
    </row>
    <row r="18" spans="1:107">
      <c r="A18" s="1" t="s">
        <v>30</v>
      </c>
      <c r="B18" s="1">
        <f>'Raw data and fitting summary'!B20</f>
        <v>4.3980465111040035E-2</v>
      </c>
      <c r="C18">
        <f>'Raw data and fitting summary'!C20</f>
        <v>4.5819200275316794</v>
      </c>
      <c r="D18">
        <f>'Raw data and fitting summary'!D20</f>
        <v>4.1527687057828588</v>
      </c>
      <c r="E18">
        <f>'Raw data and fitting summary'!E20</f>
        <v>4.0577544606809273</v>
      </c>
      <c r="F18">
        <f>'Raw data and fitting summary'!F20</f>
        <v>3.9449307508188474</v>
      </c>
      <c r="G18">
        <f>'Raw data and fitting summary'!G20</f>
        <v>3.8124275927416442</v>
      </c>
      <c r="H18">
        <f>'Raw data and fitting summary'!H20</f>
        <v>3.6588114391513926</v>
      </c>
      <c r="I18">
        <f>'Raw data and fitting summary'!I20</f>
        <v>3.4833651072820584</v>
      </c>
      <c r="J18">
        <f>'Raw data and fitting summary'!J20</f>
        <v>3.2863805721085217</v>
      </c>
      <c r="K18">
        <f>'Raw data and fitting summary'!K20</f>
        <v>3.0694112984131214</v>
      </c>
      <c r="L18">
        <f>'Raw data and fitting summary'!L20</f>
        <v>2.8354159761044069</v>
      </c>
      <c r="M18">
        <f>'Raw data and fitting summary'!M20</f>
        <v>2.5887277196903731</v>
      </c>
      <c r="N18">
        <f>'Raw data and fitting summary'!N20</f>
        <v>2.3348098724713719</v>
      </c>
      <c r="O18">
        <f>'Raw data and fitting summary'!O20</f>
        <v>2.0798097044529995</v>
      </c>
      <c r="P18">
        <f>'Raw data and fitting summary'!P20</f>
        <v>1.8299793785916618</v>
      </c>
      <c r="Q18">
        <f>'Raw data and fitting summary'!Q20</f>
        <v>1.5910759041777636</v>
      </c>
      <c r="R18">
        <f>'Raw data and fitting summary'!R20</f>
        <v>1.3678587637367461</v>
      </c>
      <c r="X18">
        <f t="shared" si="23"/>
        <v>7.7287691024168952</v>
      </c>
      <c r="Y18">
        <f t="shared" si="4"/>
        <v>3.9724937210822819</v>
      </c>
      <c r="Z18">
        <f t="shared" si="5"/>
        <v>3.5421159135783893</v>
      </c>
      <c r="AA18">
        <f t="shared" si="6"/>
        <v>3.1196406949940112</v>
      </c>
      <c r="AB18">
        <f t="shared" si="7"/>
        <v>2.7148793605099866</v>
      </c>
      <c r="AC18">
        <f t="shared" si="8"/>
        <v>2.336017755676993</v>
      </c>
      <c r="AD18">
        <f t="shared" si="9"/>
        <v>1.9890522753278626</v>
      </c>
      <c r="AE18">
        <f t="shared" si="10"/>
        <v>1.6775896859492174</v>
      </c>
      <c r="AF18">
        <f t="shared" si="11"/>
        <v>1.4029771792176779</v>
      </c>
      <c r="AG18">
        <f t="shared" si="12"/>
        <v>1.164665289457163</v>
      </c>
      <c r="AH18">
        <f t="shared" si="13"/>
        <v>0.9606858047956468</v>
      </c>
      <c r="AI18">
        <f t="shared" si="14"/>
        <v>0.7881418461625388</v>
      </c>
      <c r="AJ18">
        <f t="shared" si="15"/>
        <v>0.64364053593607828</v>
      </c>
      <c r="AK18">
        <f t="shared" si="16"/>
        <v>0.52363392148312782</v>
      </c>
      <c r="AL18">
        <f t="shared" si="17"/>
        <v>0.42466140710866396</v>
      </c>
      <c r="AM18">
        <f t="shared" si="18"/>
        <v>0.3435039275810205</v>
      </c>
      <c r="AO18">
        <f t="shared" si="24"/>
        <v>7.7287691024168952</v>
      </c>
      <c r="AP18">
        <f t="shared" si="19"/>
        <v>3.9724937210822819</v>
      </c>
      <c r="AQ18">
        <f t="shared" si="19"/>
        <v>3.5421159135783893</v>
      </c>
      <c r="AR18">
        <f t="shared" si="19"/>
        <v>3.1196406949940112</v>
      </c>
      <c r="AS18">
        <f t="shared" si="19"/>
        <v>2.7148793605099866</v>
      </c>
      <c r="AT18">
        <f t="shared" si="19"/>
        <v>2.336017755676993</v>
      </c>
      <c r="AU18">
        <f t="shared" si="19"/>
        <v>1.9890522753278626</v>
      </c>
      <c r="AV18">
        <f t="shared" si="19"/>
        <v>1.6775896859492174</v>
      </c>
      <c r="AW18">
        <f t="shared" si="19"/>
        <v>1.4029771792176779</v>
      </c>
      <c r="AX18">
        <f t="shared" si="19"/>
        <v>1.164665289457163</v>
      </c>
      <c r="AY18">
        <f t="shared" si="19"/>
        <v>0.9606858047956468</v>
      </c>
      <c r="AZ18">
        <f t="shared" si="19"/>
        <v>0.7881418461625388</v>
      </c>
      <c r="BA18">
        <f t="shared" si="19"/>
        <v>0.64364053593607828</v>
      </c>
      <c r="BB18">
        <f t="shared" si="19"/>
        <v>0.52363392148312782</v>
      </c>
      <c r="BC18">
        <f t="shared" si="19"/>
        <v>0.42466140710866396</v>
      </c>
      <c r="BD18">
        <f t="shared" si="19"/>
        <v>0.3435039275810205</v>
      </c>
      <c r="BF18">
        <f t="shared" si="25"/>
        <v>9.9026591001059394</v>
      </c>
      <c r="BG18">
        <f t="shared" si="26"/>
        <v>3.2499070108793236E-2</v>
      </c>
      <c r="BH18">
        <f t="shared" si="27"/>
        <v>0.26588311125801628</v>
      </c>
      <c r="BI18">
        <f t="shared" si="28"/>
        <v>0.68110367624336121</v>
      </c>
      <c r="BJ18">
        <f t="shared" si="29"/>
        <v>1.2046121220748367</v>
      </c>
      <c r="BK18">
        <f t="shared" si="30"/>
        <v>1.7497831290397701</v>
      </c>
      <c r="BL18">
        <f t="shared" si="31"/>
        <v>2.2329708397429688</v>
      </c>
      <c r="BM18">
        <f t="shared" si="32"/>
        <v>2.5882081153892398</v>
      </c>
      <c r="BN18">
        <f t="shared" si="33"/>
        <v>2.7770026736186937</v>
      </c>
      <c r="BO18">
        <f t="shared" si="34"/>
        <v>2.7914078569322371</v>
      </c>
      <c r="BP18">
        <f t="shared" si="35"/>
        <v>2.6505204766540871</v>
      </c>
      <c r="BQ18">
        <f t="shared" si="36"/>
        <v>2.3921819836060618</v>
      </c>
      <c r="BR18">
        <f t="shared" si="37"/>
        <v>2.0625818805985854</v>
      </c>
      <c r="BS18">
        <f t="shared" si="38"/>
        <v>1.7065384533081047</v>
      </c>
      <c r="BT18">
        <f t="shared" si="39"/>
        <v>1.3605227789729608</v>
      </c>
      <c r="BU18">
        <f t="shared" si="40"/>
        <v>1.0493028303556233</v>
      </c>
      <c r="BW18">
        <f t="shared" si="41"/>
        <v>0.40716044601476731</v>
      </c>
      <c r="BX18">
        <f t="shared" si="42"/>
        <v>4.5380810482807274E-2</v>
      </c>
      <c r="BY18">
        <f t="shared" si="43"/>
        <v>0.14557359490294575</v>
      </c>
      <c r="BZ18">
        <f t="shared" si="44"/>
        <v>0.26454650920189399</v>
      </c>
      <c r="CA18">
        <f t="shared" si="45"/>
        <v>0.4042714561082687</v>
      </c>
      <c r="CB18">
        <f t="shared" si="46"/>
        <v>0.56626011521519681</v>
      </c>
      <c r="CC18">
        <f t="shared" si="47"/>
        <v>0.751268757734325</v>
      </c>
      <c r="CD18">
        <f t="shared" si="48"/>
        <v>0.95898949524657739</v>
      </c>
      <c r="CE18">
        <f t="shared" si="49"/>
        <v>1.187784194839629</v>
      </c>
      <c r="CF18">
        <f t="shared" si="50"/>
        <v>1.4345329098164861</v>
      </c>
      <c r="CG18">
        <f t="shared" si="51"/>
        <v>1.6946663589361943</v>
      </c>
      <c r="CH18">
        <f t="shared" si="52"/>
        <v>1.9624234315682603</v>
      </c>
      <c r="CI18">
        <f t="shared" si="53"/>
        <v>2.2313218144786817</v>
      </c>
      <c r="CJ18">
        <f t="shared" si="54"/>
        <v>2.4947685845265206</v>
      </c>
      <c r="CK18">
        <f t="shared" si="55"/>
        <v>2.7466929594820306</v>
      </c>
      <c r="CL18">
        <f t="shared" si="56"/>
        <v>2.9820760518498477</v>
      </c>
      <c r="CN18">
        <f t="shared" si="57"/>
        <v>0.40716044601476731</v>
      </c>
      <c r="CO18">
        <f t="shared" si="58"/>
        <v>4.5380810482807274E-2</v>
      </c>
      <c r="CP18">
        <f t="shared" si="59"/>
        <v>0.14557359490294575</v>
      </c>
      <c r="CQ18">
        <f t="shared" si="60"/>
        <v>0.26454650920189399</v>
      </c>
      <c r="CR18">
        <f t="shared" si="61"/>
        <v>0.4042714561082687</v>
      </c>
      <c r="CS18">
        <f t="shared" si="62"/>
        <v>0.56626011521519681</v>
      </c>
      <c r="CT18">
        <f t="shared" si="63"/>
        <v>0.751268757734325</v>
      </c>
      <c r="CU18">
        <f t="shared" si="64"/>
        <v>0.95898949524657739</v>
      </c>
      <c r="CV18">
        <f t="shared" si="65"/>
        <v>1.187784194839629</v>
      </c>
      <c r="CW18">
        <f t="shared" si="66"/>
        <v>1.4345329098164861</v>
      </c>
      <c r="CX18">
        <f t="shared" si="67"/>
        <v>1.6946663589361943</v>
      </c>
      <c r="CY18">
        <f t="shared" si="68"/>
        <v>1.9624234315682603</v>
      </c>
      <c r="CZ18">
        <f t="shared" si="69"/>
        <v>2.2313218144786817</v>
      </c>
      <c r="DA18">
        <f t="shared" si="70"/>
        <v>2.4947685845265206</v>
      </c>
      <c r="DB18">
        <f t="shared" si="71"/>
        <v>2.7466929594820306</v>
      </c>
      <c r="DC18">
        <f t="shared" si="72"/>
        <v>2.9820760518498477</v>
      </c>
    </row>
    <row r="19" spans="1:107">
      <c r="A19" s="3"/>
      <c r="B19" s="3"/>
    </row>
    <row r="20" spans="1:107">
      <c r="B20">
        <f t="shared" ref="B20:R20" si="73">B4/B4</f>
        <v>1</v>
      </c>
      <c r="C20">
        <f t="shared" si="73"/>
        <v>1</v>
      </c>
      <c r="D20">
        <f t="shared" si="73"/>
        <v>1</v>
      </c>
      <c r="E20">
        <f t="shared" si="73"/>
        <v>1</v>
      </c>
      <c r="F20">
        <f t="shared" si="73"/>
        <v>1</v>
      </c>
      <c r="G20">
        <f t="shared" si="73"/>
        <v>1</v>
      </c>
      <c r="H20">
        <f t="shared" si="73"/>
        <v>1</v>
      </c>
      <c r="I20">
        <f t="shared" si="73"/>
        <v>1</v>
      </c>
      <c r="J20">
        <f t="shared" si="73"/>
        <v>1</v>
      </c>
      <c r="K20">
        <f t="shared" si="73"/>
        <v>1</v>
      </c>
      <c r="L20">
        <f t="shared" si="73"/>
        <v>1</v>
      </c>
      <c r="M20">
        <f t="shared" si="73"/>
        <v>1</v>
      </c>
      <c r="N20">
        <f t="shared" si="73"/>
        <v>1</v>
      </c>
      <c r="O20">
        <f t="shared" si="73"/>
        <v>1</v>
      </c>
      <c r="P20">
        <f t="shared" si="73"/>
        <v>1</v>
      </c>
      <c r="Q20">
        <f t="shared" si="73"/>
        <v>1</v>
      </c>
      <c r="R20">
        <f t="shared" si="73"/>
        <v>1</v>
      </c>
      <c r="AM20">
        <f t="shared" ref="AM20:AM34" si="74">B4*B20</f>
        <v>1</v>
      </c>
      <c r="AN20">
        <f>IFERROR(AM20, NA())</f>
        <v>1</v>
      </c>
      <c r="AO20">
        <f>IFERROR(X4, NA())</f>
        <v>9.8238258051454412</v>
      </c>
      <c r="AP20">
        <f t="shared" ref="AP20:BD34" si="75">IFERROR(Y4, NA())</f>
        <v>9.3306128104134327</v>
      </c>
      <c r="AQ20">
        <f t="shared" si="75"/>
        <v>9.2149518126017664</v>
      </c>
      <c r="AR20">
        <f t="shared" si="75"/>
        <v>9.0743463699367091</v>
      </c>
      <c r="AS20">
        <f t="shared" si="75"/>
        <v>8.9045106125376083</v>
      </c>
      <c r="AT20">
        <f t="shared" si="75"/>
        <v>8.7009515036400682</v>
      </c>
      <c r="AU20">
        <f t="shared" si="75"/>
        <v>8.4592267292673746</v>
      </c>
      <c r="AV20">
        <f t="shared" si="75"/>
        <v>8.1753241046807332</v>
      </c>
      <c r="AW20">
        <f t="shared" si="75"/>
        <v>7.8461647675257105</v>
      </c>
      <c r="AX20">
        <f t="shared" si="75"/>
        <v>7.4702030542257782</v>
      </c>
      <c r="AY20">
        <f t="shared" si="75"/>
        <v>7.0480543564551335</v>
      </c>
      <c r="AZ20">
        <f t="shared" si="75"/>
        <v>6.5830368068617426</v>
      </c>
      <c r="BA20">
        <f t="shared" si="75"/>
        <v>6.0814807835862394</v>
      </c>
      <c r="BB20">
        <f t="shared" si="75"/>
        <v>5.5526647291839666</v>
      </c>
      <c r="BC20">
        <f t="shared" si="75"/>
        <v>5.0082935978081196</v>
      </c>
      <c r="BD20">
        <f t="shared" si="75"/>
        <v>4.4615436011217824</v>
      </c>
      <c r="BE20">
        <f t="shared" ref="BE20:BE34" si="76">IFERROR(AO52,NA())</f>
        <v>13.636363636363635</v>
      </c>
      <c r="BF20">
        <f t="shared" ref="BF20:BF34" si="77">IFERROR(AP52,NA())</f>
        <v>10.42889693766659</v>
      </c>
      <c r="BG20">
        <f t="shared" ref="BG20:BG34" si="78">IFERROR(AQ52,NA())</f>
        <v>9.8496995756786596</v>
      </c>
      <c r="BH20">
        <f t="shared" ref="BH20:BH34" si="79">IFERROR(AR52,NA())</f>
        <v>9.2103004884690822</v>
      </c>
      <c r="BI20">
        <f t="shared" ref="BI20:BI34" si="80">IFERROR(AS52,NA())</f>
        <v>8.5190282749061321</v>
      </c>
      <c r="BJ20">
        <f t="shared" ref="BJ20:BJ34" si="81">IFERROR(AT52,NA())</f>
        <v>7.7883429565619595</v>
      </c>
      <c r="BK20">
        <f t="shared" ref="BK20:BK34" si="82">IFERROR(AU52,NA())</f>
        <v>7.0341821717837583</v>
      </c>
      <c r="BL20">
        <f t="shared" ref="BL20:BL34" si="83">IFERROR(AV52,NA())</f>
        <v>6.274693331603447</v>
      </c>
      <c r="BM20">
        <f t="shared" ref="BM20:BM34" si="84">IFERROR(AW52,NA())</f>
        <v>5.528539739710677</v>
      </c>
      <c r="BN20">
        <f t="shared" ref="BN20:BN34" si="85">IFERROR(AX52,NA())</f>
        <v>4.8131034891297899</v>
      </c>
      <c r="BO20">
        <f t="shared" ref="BO20:BO34" si="86">IFERROR(AY52,NA())</f>
        <v>4.142942126285373</v>
      </c>
      <c r="BP20">
        <f t="shared" ref="BP20:BP34" si="87">IFERROR(AZ52,NA())</f>
        <v>3.5287730727470135</v>
      </c>
      <c r="BQ20">
        <f t="shared" ref="BQ20:BQ34" si="88">IFERROR(BA52,NA())</f>
        <v>2.9770992366412217</v>
      </c>
      <c r="BR20">
        <f t="shared" ref="BR20:BR34" si="89">IFERROR(BB52,NA())</f>
        <v>2.490421455938697</v>
      </c>
      <c r="BS20">
        <f t="shared" ref="BS20:BS34" si="90">IFERROR(BC52,NA())</f>
        <v>2.0678685047720045</v>
      </c>
      <c r="BT20">
        <f t="shared" ref="BT20:BT34" si="91">IFERROR(BD52,NA())</f>
        <v>1.7060367454068244</v>
      </c>
    </row>
    <row r="21" spans="1:107">
      <c r="B21">
        <f t="shared" ref="B21:R21" si="92">B5/B5</f>
        <v>1</v>
      </c>
      <c r="C21">
        <f t="shared" si="92"/>
        <v>1</v>
      </c>
      <c r="D21">
        <f t="shared" si="92"/>
        <v>1</v>
      </c>
      <c r="E21">
        <f t="shared" si="92"/>
        <v>1</v>
      </c>
      <c r="F21">
        <f t="shared" si="92"/>
        <v>1</v>
      </c>
      <c r="G21">
        <f t="shared" si="92"/>
        <v>1</v>
      </c>
      <c r="H21">
        <f t="shared" si="92"/>
        <v>1</v>
      </c>
      <c r="I21">
        <f t="shared" si="92"/>
        <v>1</v>
      </c>
      <c r="J21">
        <f t="shared" si="92"/>
        <v>1</v>
      </c>
      <c r="K21">
        <f t="shared" si="92"/>
        <v>1</v>
      </c>
      <c r="L21">
        <f t="shared" si="92"/>
        <v>1</v>
      </c>
      <c r="M21">
        <f t="shared" si="92"/>
        <v>1</v>
      </c>
      <c r="N21">
        <f t="shared" si="92"/>
        <v>1</v>
      </c>
      <c r="O21">
        <f t="shared" si="92"/>
        <v>1</v>
      </c>
      <c r="P21">
        <f t="shared" si="92"/>
        <v>1</v>
      </c>
      <c r="Q21">
        <f t="shared" si="92"/>
        <v>1</v>
      </c>
      <c r="R21">
        <f t="shared" si="92"/>
        <v>1</v>
      </c>
      <c r="W21">
        <f t="shared" ref="W21:W35" si="93">C4*C20</f>
        <v>13.636363636363635</v>
      </c>
      <c r="X21">
        <f>IFERROR(W21, NA())</f>
        <v>13.636363636363635</v>
      </c>
      <c r="Y21">
        <f>AO20</f>
        <v>9.8238258051454412</v>
      </c>
      <c r="AA21">
        <f t="shared" ref="AA21:AA35" si="94">X4-C4</f>
        <v>-3.8125378312181937</v>
      </c>
      <c r="AB21">
        <f>IFERROR(AA21,"")</f>
        <v>-3.8125378312181937</v>
      </c>
      <c r="AC21">
        <v>2</v>
      </c>
      <c r="AM21">
        <f t="shared" si="74"/>
        <v>0.8</v>
      </c>
      <c r="AN21">
        <f t="shared" ref="AN21:AN34" si="95">IFERROR(AM21, NA())</f>
        <v>0.8</v>
      </c>
      <c r="AO21">
        <f t="shared" ref="AO21:AO34" si="96">IFERROR(X5, NA())</f>
        <v>9.7932943630898528</v>
      </c>
      <c r="AP21">
        <f t="shared" si="75"/>
        <v>9.1880825459995172</v>
      </c>
      <c r="AQ21">
        <f t="shared" si="75"/>
        <v>9.0482896525373615</v>
      </c>
      <c r="AR21">
        <f t="shared" si="75"/>
        <v>8.8794187759510326</v>
      </c>
      <c r="AS21">
        <f t="shared" si="75"/>
        <v>8.6769922209401624</v>
      </c>
      <c r="AT21">
        <f t="shared" si="75"/>
        <v>8.4365784677436135</v>
      </c>
      <c r="AU21">
        <f t="shared" si="75"/>
        <v>8.1541686422025457</v>
      </c>
      <c r="AV21">
        <f t="shared" si="75"/>
        <v>7.8266765254957296</v>
      </c>
      <c r="AW21">
        <f t="shared" si="75"/>
        <v>7.4525355859106961</v>
      </c>
      <c r="AX21">
        <f t="shared" si="75"/>
        <v>7.0323251778080786</v>
      </c>
      <c r="AY21">
        <f t="shared" si="75"/>
        <v>6.5693127005401868</v>
      </c>
      <c r="AZ21">
        <f t="shared" si="75"/>
        <v>6.0697664072450674</v>
      </c>
      <c r="BA21">
        <f t="shared" si="75"/>
        <v>5.5428973927658811</v>
      </c>
      <c r="BB21">
        <f t="shared" si="75"/>
        <v>5.0003461496162185</v>
      </c>
      <c r="BC21">
        <f t="shared" si="75"/>
        <v>4.4552355722887835</v>
      </c>
      <c r="BD21">
        <f t="shared" si="75"/>
        <v>3.9209365633413493</v>
      </c>
      <c r="BE21">
        <f t="shared" si="76"/>
        <v>13.333333333333332</v>
      </c>
      <c r="BF21">
        <f t="shared" si="77"/>
        <v>10.250724030253298</v>
      </c>
      <c r="BG21">
        <f t="shared" si="78"/>
        <v>9.6906168020073338</v>
      </c>
      <c r="BH21">
        <f t="shared" si="79"/>
        <v>9.0710552475073367</v>
      </c>
      <c r="BI21">
        <f t="shared" si="80"/>
        <v>8.3997652126574618</v>
      </c>
      <c r="BJ21">
        <f t="shared" si="81"/>
        <v>7.6885412958161172</v>
      </c>
      <c r="BK21">
        <f t="shared" si="82"/>
        <v>6.952671574392328</v>
      </c>
      <c r="BL21">
        <f t="shared" si="83"/>
        <v>6.2097528403727917</v>
      </c>
      <c r="BM21">
        <f t="shared" si="84"/>
        <v>5.4780635859909887</v>
      </c>
      <c r="BN21">
        <f t="shared" si="85"/>
        <v>4.7748008051048725</v>
      </c>
      <c r="BO21">
        <f t="shared" si="86"/>
        <v>4.1145316818939488</v>
      </c>
      <c r="BP21">
        <f t="shared" si="87"/>
        <v>3.5081406854367176</v>
      </c>
      <c r="BQ21">
        <f t="shared" si="88"/>
        <v>2.9624003038359286</v>
      </c>
      <c r="BR21">
        <f t="shared" si="89"/>
        <v>2.4801271860095389</v>
      </c>
      <c r="BS21">
        <f t="shared" si="90"/>
        <v>2.0607661822985466</v>
      </c>
      <c r="BT21">
        <f t="shared" si="91"/>
        <v>1.7011995637949837</v>
      </c>
    </row>
    <row r="22" spans="1:107">
      <c r="B22">
        <f t="shared" ref="B22:R22" si="97">B6/B6</f>
        <v>1</v>
      </c>
      <c r="C22">
        <f t="shared" si="97"/>
        <v>1</v>
      </c>
      <c r="D22">
        <f t="shared" si="97"/>
        <v>1</v>
      </c>
      <c r="E22">
        <f t="shared" si="97"/>
        <v>1</v>
      </c>
      <c r="F22">
        <f t="shared" si="97"/>
        <v>1</v>
      </c>
      <c r="G22">
        <f t="shared" si="97"/>
        <v>1</v>
      </c>
      <c r="H22">
        <f t="shared" si="97"/>
        <v>1</v>
      </c>
      <c r="I22">
        <f t="shared" si="97"/>
        <v>1</v>
      </c>
      <c r="J22">
        <f t="shared" si="97"/>
        <v>1</v>
      </c>
      <c r="K22">
        <f t="shared" si="97"/>
        <v>1</v>
      </c>
      <c r="L22">
        <f t="shared" si="97"/>
        <v>1</v>
      </c>
      <c r="M22">
        <f t="shared" si="97"/>
        <v>1</v>
      </c>
      <c r="N22">
        <f t="shared" si="97"/>
        <v>1</v>
      </c>
      <c r="O22">
        <f t="shared" si="97"/>
        <v>1</v>
      </c>
      <c r="P22">
        <f t="shared" si="97"/>
        <v>1</v>
      </c>
      <c r="Q22">
        <f t="shared" si="97"/>
        <v>1</v>
      </c>
      <c r="R22">
        <f t="shared" si="97"/>
        <v>1</v>
      </c>
      <c r="W22">
        <f t="shared" si="93"/>
        <v>13.333333333333332</v>
      </c>
      <c r="X22">
        <f>IFERROR(W22, NA())</f>
        <v>13.333333333333332</v>
      </c>
      <c r="Y22">
        <f t="shared" ref="Y22:Y34" si="98">AO21</f>
        <v>9.7932943630898528</v>
      </c>
      <c r="AA22">
        <f t="shared" si="94"/>
        <v>-3.5400389702434794</v>
      </c>
      <c r="AB22">
        <f t="shared" ref="AB22:AB85" si="99">IFERROR(AA22,"")</f>
        <v>-3.5400389702434794</v>
      </c>
      <c r="AC22">
        <v>2</v>
      </c>
      <c r="AM22">
        <f t="shared" si="74"/>
        <v>0.64000000000000012</v>
      </c>
      <c r="AN22">
        <f t="shared" si="95"/>
        <v>0.64000000000000012</v>
      </c>
      <c r="AO22">
        <f t="shared" si="96"/>
        <v>9.7553959019128733</v>
      </c>
      <c r="AP22">
        <f t="shared" si="75"/>
        <v>9.0159284374961768</v>
      </c>
      <c r="AQ22">
        <f t="shared" si="75"/>
        <v>8.848252142195193</v>
      </c>
      <c r="AR22">
        <f t="shared" si="75"/>
        <v>8.6472280363840817</v>
      </c>
      <c r="AS22">
        <f t="shared" si="75"/>
        <v>8.4084381140935154</v>
      </c>
      <c r="AT22">
        <f t="shared" si="75"/>
        <v>8.1278777864308953</v>
      </c>
      <c r="AU22">
        <f t="shared" si="75"/>
        <v>7.8024519399278311</v>
      </c>
      <c r="AV22">
        <f t="shared" si="75"/>
        <v>7.4305684232999969</v>
      </c>
      <c r="AW22">
        <f t="shared" si="75"/>
        <v>7.0127621567256337</v>
      </c>
      <c r="AX22">
        <f t="shared" si="75"/>
        <v>6.552237828554536</v>
      </c>
      <c r="AY22">
        <f t="shared" si="75"/>
        <v>6.055186747516486</v>
      </c>
      <c r="AZ22">
        <f t="shared" si="75"/>
        <v>5.530736438056528</v>
      </c>
      <c r="BA22">
        <f t="shared" si="75"/>
        <v>4.9904472389116279</v>
      </c>
      <c r="BB22">
        <f t="shared" si="75"/>
        <v>4.4473755758750038</v>
      </c>
      <c r="BC22">
        <f t="shared" si="75"/>
        <v>3.9148474714150323</v>
      </c>
      <c r="BD22">
        <f t="shared" si="75"/>
        <v>3.4051780639208018</v>
      </c>
      <c r="BE22">
        <f t="shared" si="76"/>
        <v>12.972972972972974</v>
      </c>
      <c r="BF22">
        <f t="shared" si="77"/>
        <v>10.036390143542041</v>
      </c>
      <c r="BG22">
        <f t="shared" si="78"/>
        <v>9.4988466296143503</v>
      </c>
      <c r="BH22">
        <f t="shared" si="79"/>
        <v>8.9028096676054798</v>
      </c>
      <c r="BI22">
        <f t="shared" si="80"/>
        <v>8.255301474848233</v>
      </c>
      <c r="BJ22">
        <f t="shared" si="81"/>
        <v>7.5673293700644866</v>
      </c>
      <c r="BK22">
        <f t="shared" si="82"/>
        <v>6.8534018817852953</v>
      </c>
      <c r="BL22">
        <f t="shared" si="83"/>
        <v>6.1304433857325886</v>
      </c>
      <c r="BM22">
        <f t="shared" si="84"/>
        <v>5.4162499163258806</v>
      </c>
      <c r="BN22">
        <f t="shared" si="85"/>
        <v>4.7277712922453627</v>
      </c>
      <c r="BO22">
        <f t="shared" si="86"/>
        <v>4.0795619178125166</v>
      </c>
      <c r="BP22">
        <f t="shared" si="87"/>
        <v>3.4826870269908237</v>
      </c>
      <c r="BQ22">
        <f t="shared" si="88"/>
        <v>2.9442294989147868</v>
      </c>
      <c r="BR22">
        <f t="shared" si="89"/>
        <v>2.4673784104389083</v>
      </c>
      <c r="BS22">
        <f t="shared" si="90"/>
        <v>2.0519565932259125</v>
      </c>
      <c r="BT22">
        <f t="shared" si="91"/>
        <v>1.6951915240423798</v>
      </c>
    </row>
    <row r="23" spans="1:107">
      <c r="B23">
        <f t="shared" ref="B23:R23" si="100">B7/B7</f>
        <v>1</v>
      </c>
      <c r="C23">
        <f t="shared" si="100"/>
        <v>1</v>
      </c>
      <c r="D23">
        <f t="shared" si="100"/>
        <v>1</v>
      </c>
      <c r="E23">
        <f t="shared" si="100"/>
        <v>1</v>
      </c>
      <c r="F23">
        <f t="shared" si="100"/>
        <v>1</v>
      </c>
      <c r="G23">
        <f t="shared" si="100"/>
        <v>1</v>
      </c>
      <c r="H23">
        <f t="shared" si="100"/>
        <v>1</v>
      </c>
      <c r="I23">
        <f t="shared" si="100"/>
        <v>1</v>
      </c>
      <c r="J23">
        <f t="shared" si="100"/>
        <v>1</v>
      </c>
      <c r="K23">
        <f t="shared" si="100"/>
        <v>1</v>
      </c>
      <c r="L23">
        <f t="shared" si="100"/>
        <v>1</v>
      </c>
      <c r="M23">
        <f t="shared" si="100"/>
        <v>1</v>
      </c>
      <c r="N23">
        <f t="shared" si="100"/>
        <v>1</v>
      </c>
      <c r="O23">
        <f t="shared" si="100"/>
        <v>1</v>
      </c>
      <c r="P23">
        <f t="shared" si="100"/>
        <v>1</v>
      </c>
      <c r="Q23">
        <f t="shared" si="100"/>
        <v>1</v>
      </c>
      <c r="R23">
        <f t="shared" si="100"/>
        <v>1</v>
      </c>
      <c r="W23">
        <f t="shared" si="93"/>
        <v>12.972972972972974</v>
      </c>
      <c r="X23">
        <f>IFERROR(W23, NA())</f>
        <v>12.972972972972974</v>
      </c>
      <c r="Y23">
        <f t="shared" si="98"/>
        <v>9.7553959019128733</v>
      </c>
      <c r="AA23">
        <f t="shared" si="94"/>
        <v>-3.2175770710601004</v>
      </c>
      <c r="AB23">
        <f t="shared" si="99"/>
        <v>-3.2175770710601004</v>
      </c>
      <c r="AC23">
        <v>2</v>
      </c>
      <c r="AM23">
        <f t="shared" si="74"/>
        <v>0.51200000000000012</v>
      </c>
      <c r="AN23">
        <f t="shared" si="95"/>
        <v>0.51200000000000012</v>
      </c>
      <c r="AO23">
        <f t="shared" si="96"/>
        <v>9.7084333235200209</v>
      </c>
      <c r="AP23">
        <f t="shared" si="75"/>
        <v>8.8096001778596449</v>
      </c>
      <c r="AQ23">
        <f t="shared" si="75"/>
        <v>8.6103087313359232</v>
      </c>
      <c r="AR23">
        <f t="shared" si="75"/>
        <v>8.3735255645945177</v>
      </c>
      <c r="AS23">
        <f t="shared" si="75"/>
        <v>8.0952516685224989</v>
      </c>
      <c r="AT23">
        <f t="shared" si="75"/>
        <v>7.7723812715913612</v>
      </c>
      <c r="AU23">
        <f t="shared" si="75"/>
        <v>7.4032909126030129</v>
      </c>
      <c r="AV23">
        <f t="shared" si="75"/>
        <v>6.9884609112832452</v>
      </c>
      <c r="AW23">
        <f t="shared" si="75"/>
        <v>6.5310186553018275</v>
      </c>
      <c r="AX23">
        <f t="shared" si="75"/>
        <v>6.0370603732671224</v>
      </c>
      <c r="AY23">
        <f t="shared" si="75"/>
        <v>5.5156100791295408</v>
      </c>
      <c r="AZ23">
        <f t="shared" si="75"/>
        <v>4.9781285791612238</v>
      </c>
      <c r="BA23">
        <f t="shared" si="75"/>
        <v>4.4375894947160051</v>
      </c>
      <c r="BB23">
        <f t="shared" si="75"/>
        <v>3.9072626504562669</v>
      </c>
      <c r="BC23">
        <f t="shared" si="75"/>
        <v>3.3994381569507039</v>
      </c>
      <c r="BD23">
        <f t="shared" si="75"/>
        <v>2.9243441687805265</v>
      </c>
      <c r="BE23">
        <f t="shared" si="76"/>
        <v>12.549019607843137</v>
      </c>
      <c r="BF23">
        <f t="shared" si="77"/>
        <v>9.7807560710730161</v>
      </c>
      <c r="BG23">
        <f t="shared" si="78"/>
        <v>9.2695496747039243</v>
      </c>
      <c r="BH23">
        <f t="shared" si="79"/>
        <v>8.7010803390606863</v>
      </c>
      <c r="BI23">
        <f t="shared" si="80"/>
        <v>8.0815625803466347</v>
      </c>
      <c r="BJ23">
        <f t="shared" si="81"/>
        <v>7.4210851114151106</v>
      </c>
      <c r="BK23">
        <f t="shared" si="82"/>
        <v>6.7332312062145503</v>
      </c>
      <c r="BL23">
        <f t="shared" si="83"/>
        <v>6.0341106417931112</v>
      </c>
      <c r="BM23">
        <f t="shared" si="84"/>
        <v>5.3409172532374676</v>
      </c>
      <c r="BN23">
        <f t="shared" si="85"/>
        <v>4.670271357734701</v>
      </c>
      <c r="BO23">
        <f t="shared" si="86"/>
        <v>4.0366768316744563</v>
      </c>
      <c r="BP23">
        <f t="shared" si="87"/>
        <v>3.4513847021797917</v>
      </c>
      <c r="BQ23">
        <f t="shared" si="88"/>
        <v>2.9218270784070421</v>
      </c>
      <c r="BR23">
        <f t="shared" si="89"/>
        <v>2.4516255770552982</v>
      </c>
      <c r="BS23">
        <f t="shared" si="90"/>
        <v>2.0410499632022239</v>
      </c>
      <c r="BT23">
        <f t="shared" si="91"/>
        <v>1.6877408884982084</v>
      </c>
    </row>
    <row r="24" spans="1:107">
      <c r="B24">
        <f t="shared" ref="B24:R24" si="101">B8/B8</f>
        <v>1</v>
      </c>
      <c r="C24">
        <f t="shared" si="101"/>
        <v>1</v>
      </c>
      <c r="D24">
        <f t="shared" si="101"/>
        <v>1</v>
      </c>
      <c r="E24">
        <f t="shared" si="101"/>
        <v>1</v>
      </c>
      <c r="F24">
        <f t="shared" si="101"/>
        <v>1</v>
      </c>
      <c r="G24">
        <f t="shared" si="101"/>
        <v>1</v>
      </c>
      <c r="H24">
        <f t="shared" si="101"/>
        <v>1</v>
      </c>
      <c r="I24">
        <f t="shared" si="101"/>
        <v>1</v>
      </c>
      <c r="J24">
        <f t="shared" si="101"/>
        <v>1</v>
      </c>
      <c r="K24">
        <f t="shared" si="101"/>
        <v>1</v>
      </c>
      <c r="L24">
        <f t="shared" si="101"/>
        <v>1</v>
      </c>
      <c r="M24">
        <f t="shared" si="101"/>
        <v>1</v>
      </c>
      <c r="N24">
        <f t="shared" si="101"/>
        <v>1</v>
      </c>
      <c r="O24">
        <f t="shared" si="101"/>
        <v>1</v>
      </c>
      <c r="P24">
        <f t="shared" si="101"/>
        <v>1</v>
      </c>
      <c r="Q24">
        <f t="shared" si="101"/>
        <v>1</v>
      </c>
      <c r="R24">
        <f t="shared" si="101"/>
        <v>1</v>
      </c>
      <c r="W24">
        <f t="shared" si="93"/>
        <v>12.549019607843137</v>
      </c>
      <c r="X24">
        <f>IFERROR(W24, NA())</f>
        <v>12.549019607843137</v>
      </c>
      <c r="Y24">
        <f t="shared" si="98"/>
        <v>9.7084333235200209</v>
      </c>
      <c r="AA24">
        <f t="shared" si="94"/>
        <v>-2.8405862843231162</v>
      </c>
      <c r="AB24">
        <f t="shared" si="99"/>
        <v>-2.8405862843231162</v>
      </c>
      <c r="AC24">
        <v>2</v>
      </c>
      <c r="AM24">
        <f t="shared" si="74"/>
        <v>0.40960000000000013</v>
      </c>
      <c r="AN24">
        <f t="shared" si="95"/>
        <v>0.40960000000000013</v>
      </c>
      <c r="AO24">
        <f t="shared" si="96"/>
        <v>9.6503621425556574</v>
      </c>
      <c r="AP24">
        <f t="shared" si="75"/>
        <v>8.5646005720557294</v>
      </c>
      <c r="AQ24">
        <f t="shared" si="75"/>
        <v>8.3302904722818454</v>
      </c>
      <c r="AR24">
        <f t="shared" si="75"/>
        <v>8.0548355198811059</v>
      </c>
      <c r="AS24">
        <f t="shared" si="75"/>
        <v>7.7351173208981665</v>
      </c>
      <c r="AT24">
        <f t="shared" si="75"/>
        <v>7.3694743684865482</v>
      </c>
      <c r="AU24">
        <f t="shared" si="75"/>
        <v>6.9583201759560716</v>
      </c>
      <c r="AV24">
        <f t="shared" si="75"/>
        <v>6.5046871774570336</v>
      </c>
      <c r="AW24">
        <f t="shared" si="75"/>
        <v>6.0145544478903474</v>
      </c>
      <c r="AX24">
        <f t="shared" si="75"/>
        <v>5.4968180872593191</v>
      </c>
      <c r="AY24">
        <f t="shared" si="75"/>
        <v>4.9628155138205825</v>
      </c>
      <c r="AZ24">
        <f t="shared" si="75"/>
        <v>4.425417290001243</v>
      </c>
      <c r="BA24">
        <f t="shared" si="75"/>
        <v>3.897822854685919</v>
      </c>
      <c r="BB24">
        <f t="shared" si="75"/>
        <v>3.3922904281434341</v>
      </c>
      <c r="BC24">
        <f t="shared" si="75"/>
        <v>2.9190531612102188</v>
      </c>
      <c r="BD24">
        <f t="shared" si="75"/>
        <v>2.4856127569125661</v>
      </c>
      <c r="BE24">
        <f t="shared" si="76"/>
        <v>12.05651491365777</v>
      </c>
      <c r="BF24">
        <f t="shared" si="77"/>
        <v>9.4789611277220001</v>
      </c>
      <c r="BG24">
        <f t="shared" si="78"/>
        <v>8.9980399788733951</v>
      </c>
      <c r="BH24">
        <f t="shared" si="79"/>
        <v>8.4614205095168007</v>
      </c>
      <c r="BI24">
        <f t="shared" si="80"/>
        <v>7.8744091610171587</v>
      </c>
      <c r="BJ24">
        <f t="shared" si="81"/>
        <v>7.2460412035620694</v>
      </c>
      <c r="BK24">
        <f t="shared" si="82"/>
        <v>6.5888170506880819</v>
      </c>
      <c r="BL24">
        <f t="shared" si="83"/>
        <v>5.9178701366872071</v>
      </c>
      <c r="BM24">
        <f t="shared" si="84"/>
        <v>5.2496479328661545</v>
      </c>
      <c r="BN24">
        <f t="shared" si="85"/>
        <v>4.6003338338408062</v>
      </c>
      <c r="BO24">
        <f t="shared" si="86"/>
        <v>3.9843219485377559</v>
      </c>
      <c r="BP24">
        <f t="shared" si="87"/>
        <v>3.4130392868716943</v>
      </c>
      <c r="BQ24">
        <f t="shared" si="88"/>
        <v>2.8942989500049277</v>
      </c>
      <c r="BR24">
        <f t="shared" si="89"/>
        <v>2.4322151574947006</v>
      </c>
      <c r="BS24">
        <f t="shared" si="90"/>
        <v>2.0275786438130825</v>
      </c>
      <c r="BT24">
        <f t="shared" si="91"/>
        <v>1.6785191910021688</v>
      </c>
    </row>
    <row r="25" spans="1:107">
      <c r="B25">
        <f t="shared" ref="B25:R25" si="102">B9/B9</f>
        <v>1</v>
      </c>
      <c r="C25">
        <f t="shared" si="102"/>
        <v>1</v>
      </c>
      <c r="D25">
        <f t="shared" si="102"/>
        <v>1</v>
      </c>
      <c r="E25">
        <f t="shared" si="102"/>
        <v>1</v>
      </c>
      <c r="F25">
        <f t="shared" si="102"/>
        <v>1</v>
      </c>
      <c r="G25">
        <f t="shared" si="102"/>
        <v>1</v>
      </c>
      <c r="H25">
        <f t="shared" si="102"/>
        <v>1</v>
      </c>
      <c r="I25">
        <f t="shared" si="102"/>
        <v>1</v>
      </c>
      <c r="J25">
        <f t="shared" si="102"/>
        <v>1</v>
      </c>
      <c r="K25">
        <f t="shared" si="102"/>
        <v>1</v>
      </c>
      <c r="L25">
        <f t="shared" si="102"/>
        <v>1</v>
      </c>
      <c r="M25">
        <f t="shared" si="102"/>
        <v>1</v>
      </c>
      <c r="N25">
        <f t="shared" si="102"/>
        <v>1</v>
      </c>
      <c r="O25">
        <f t="shared" si="102"/>
        <v>1</v>
      </c>
      <c r="P25">
        <f t="shared" si="102"/>
        <v>1</v>
      </c>
      <c r="Q25">
        <f t="shared" si="102"/>
        <v>1</v>
      </c>
      <c r="R25">
        <f t="shared" si="102"/>
        <v>1</v>
      </c>
      <c r="W25">
        <f t="shared" si="93"/>
        <v>12.05651491365777</v>
      </c>
      <c r="X25">
        <f t="shared" ref="X25:X88" si="103">IFERROR(W25, NA())</f>
        <v>12.05651491365777</v>
      </c>
      <c r="Y25">
        <f t="shared" si="98"/>
        <v>9.6503621425556574</v>
      </c>
      <c r="AA25">
        <f t="shared" si="94"/>
        <v>-2.4061527711021125</v>
      </c>
      <c r="AB25">
        <f t="shared" si="99"/>
        <v>-2.4061527711021125</v>
      </c>
      <c r="AC25">
        <v>2</v>
      </c>
      <c r="AM25">
        <f t="shared" si="74"/>
        <v>0.32768000000000014</v>
      </c>
      <c r="AN25">
        <f t="shared" si="95"/>
        <v>0.32768000000000014</v>
      </c>
      <c r="AO25">
        <f t="shared" si="96"/>
        <v>9.5787428489405464</v>
      </c>
      <c r="AP25">
        <f t="shared" si="75"/>
        <v>8.2768704321752899</v>
      </c>
      <c r="AQ25">
        <f t="shared" si="75"/>
        <v>8.0048793224397503</v>
      </c>
      <c r="AR25">
        <f t="shared" si="75"/>
        <v>7.6890368661689417</v>
      </c>
      <c r="AS25">
        <f t="shared" si="75"/>
        <v>7.3276356582709576</v>
      </c>
      <c r="AT25">
        <f t="shared" si="75"/>
        <v>6.9210079068161283</v>
      </c>
      <c r="AU25">
        <f t="shared" si="75"/>
        <v>6.4720699138757922</v>
      </c>
      <c r="AV25">
        <f t="shared" si="75"/>
        <v>5.986656918807391</v>
      </c>
      <c r="AW25">
        <f t="shared" si="75"/>
        <v>5.4735074051264547</v>
      </c>
      <c r="AX25">
        <f t="shared" si="75"/>
        <v>4.9438061548124077</v>
      </c>
      <c r="AY25">
        <f t="shared" si="75"/>
        <v>4.4102956171963754</v>
      </c>
      <c r="AZ25">
        <f t="shared" si="75"/>
        <v>3.886087059236929</v>
      </c>
      <c r="BA25">
        <f t="shared" si="75"/>
        <v>3.3833979252869035</v>
      </c>
      <c r="BB25">
        <f t="shared" si="75"/>
        <v>2.9124662650690007</v>
      </c>
      <c r="BC25">
        <f t="shared" si="75"/>
        <v>2.4808351624162688</v>
      </c>
      <c r="BD25">
        <f t="shared" si="75"/>
        <v>2.0930874722421278</v>
      </c>
      <c r="BE25">
        <f t="shared" si="76"/>
        <v>11.49270482603816</v>
      </c>
      <c r="BF25">
        <f t="shared" si="77"/>
        <v>9.1269353097830876</v>
      </c>
      <c r="BG25">
        <f t="shared" si="78"/>
        <v>8.6802297010579501</v>
      </c>
      <c r="BH25">
        <f t="shared" si="79"/>
        <v>8.1797934267344861</v>
      </c>
      <c r="BI25">
        <f t="shared" si="80"/>
        <v>7.6299379165980046</v>
      </c>
      <c r="BJ25">
        <f t="shared" si="81"/>
        <v>7.0385160675062277</v>
      </c>
      <c r="BK25">
        <f t="shared" si="82"/>
        <v>6.41678331328119</v>
      </c>
      <c r="BL25">
        <f t="shared" si="83"/>
        <v>5.7787192970219081</v>
      </c>
      <c r="BM25">
        <f t="shared" si="84"/>
        <v>5.1398561234835274</v>
      </c>
      <c r="BN25">
        <f t="shared" si="85"/>
        <v>4.5158033850324664</v>
      </c>
      <c r="BO25">
        <f t="shared" si="86"/>
        <v>3.9207576550005006</v>
      </c>
      <c r="BP25">
        <f t="shared" si="87"/>
        <v>3.3662892965554532</v>
      </c>
      <c r="BQ25">
        <f t="shared" si="88"/>
        <v>2.8606097419462975</v>
      </c>
      <c r="BR25">
        <f t="shared" si="89"/>
        <v>2.408380120732597</v>
      </c>
      <c r="BS25">
        <f t="shared" si="90"/>
        <v>2.0109875169319547</v>
      </c>
      <c r="BT25">
        <f t="shared" si="91"/>
        <v>1.6671328204250488</v>
      </c>
    </row>
    <row r="26" spans="1:107">
      <c r="B26">
        <f t="shared" ref="B26:R26" si="104">B10/B10</f>
        <v>1</v>
      </c>
      <c r="C26">
        <f t="shared" si="104"/>
        <v>1</v>
      </c>
      <c r="D26">
        <f t="shared" si="104"/>
        <v>1</v>
      </c>
      <c r="E26">
        <f t="shared" si="104"/>
        <v>1</v>
      </c>
      <c r="F26">
        <f t="shared" si="104"/>
        <v>1</v>
      </c>
      <c r="G26">
        <f t="shared" si="104"/>
        <v>1</v>
      </c>
      <c r="H26">
        <f t="shared" si="104"/>
        <v>1</v>
      </c>
      <c r="I26">
        <f t="shared" si="104"/>
        <v>1</v>
      </c>
      <c r="J26">
        <f t="shared" si="104"/>
        <v>1</v>
      </c>
      <c r="K26">
        <f t="shared" si="104"/>
        <v>1</v>
      </c>
      <c r="L26">
        <f t="shared" si="104"/>
        <v>1</v>
      </c>
      <c r="M26">
        <f t="shared" si="104"/>
        <v>1</v>
      </c>
      <c r="N26">
        <f t="shared" si="104"/>
        <v>1</v>
      </c>
      <c r="O26">
        <f t="shared" si="104"/>
        <v>1</v>
      </c>
      <c r="P26">
        <f t="shared" si="104"/>
        <v>1</v>
      </c>
      <c r="Q26">
        <f t="shared" si="104"/>
        <v>1</v>
      </c>
      <c r="R26">
        <f t="shared" si="104"/>
        <v>1</v>
      </c>
      <c r="W26">
        <f t="shared" si="93"/>
        <v>11.49270482603816</v>
      </c>
      <c r="X26">
        <f t="shared" si="103"/>
        <v>11.49270482603816</v>
      </c>
      <c r="Y26">
        <f t="shared" si="98"/>
        <v>9.5787428489405464</v>
      </c>
      <c r="AA26">
        <f t="shared" si="94"/>
        <v>-1.913961977097614</v>
      </c>
      <c r="AB26">
        <f t="shared" si="99"/>
        <v>-1.913961977097614</v>
      </c>
      <c r="AC26">
        <v>2</v>
      </c>
      <c r="AM26">
        <f t="shared" si="74"/>
        <v>0.2621440000000001</v>
      </c>
      <c r="AN26">
        <f t="shared" si="95"/>
        <v>0.2621440000000001</v>
      </c>
      <c r="AO26">
        <f t="shared" si="96"/>
        <v>9.4906998807940308</v>
      </c>
      <c r="AP26">
        <f t="shared" si="75"/>
        <v>7.9432987661826315</v>
      </c>
      <c r="AQ26">
        <f t="shared" si="75"/>
        <v>7.632202665275293</v>
      </c>
      <c r="AR26">
        <f t="shared" si="75"/>
        <v>7.2760006185472248</v>
      </c>
      <c r="AS26">
        <f t="shared" si="75"/>
        <v>6.8749265425310666</v>
      </c>
      <c r="AT26">
        <f t="shared" si="75"/>
        <v>6.4317554725706874</v>
      </c>
      <c r="AU26">
        <f t="shared" si="75"/>
        <v>5.9521468418215564</v>
      </c>
      <c r="AV26">
        <f t="shared" si="75"/>
        <v>5.444645616072405</v>
      </c>
      <c r="AW26">
        <f t="shared" si="75"/>
        <v>4.9202482657892128</v>
      </c>
      <c r="AX26">
        <f t="shared" si="75"/>
        <v>4.3915382323251979</v>
      </c>
      <c r="AY26">
        <f t="shared" si="75"/>
        <v>3.8715163215070145</v>
      </c>
      <c r="AZ26">
        <f t="shared" si="75"/>
        <v>3.3723476438871702</v>
      </c>
      <c r="BA26">
        <f t="shared" si="75"/>
        <v>2.904274330764514</v>
      </c>
      <c r="BB26">
        <f t="shared" si="75"/>
        <v>2.4748889346098371</v>
      </c>
      <c r="BC26">
        <f t="shared" si="75"/>
        <v>2.0888531567848676</v>
      </c>
      <c r="BD26">
        <f t="shared" si="75"/>
        <v>1.7480289208537081</v>
      </c>
      <c r="BE26">
        <f t="shared" si="76"/>
        <v>10.858001237076964</v>
      </c>
      <c r="BF26">
        <f t="shared" si="77"/>
        <v>8.7220407884732492</v>
      </c>
      <c r="BG26">
        <f t="shared" si="78"/>
        <v>8.3132023864727511</v>
      </c>
      <c r="BH26">
        <f t="shared" si="79"/>
        <v>7.853069751536597</v>
      </c>
      <c r="BI26">
        <f t="shared" si="80"/>
        <v>7.3448980596302311</v>
      </c>
      <c r="BJ26">
        <f t="shared" si="81"/>
        <v>6.7952479311825931</v>
      </c>
      <c r="BK26">
        <f t="shared" si="82"/>
        <v>6.2139750284124995</v>
      </c>
      <c r="BL26">
        <f t="shared" si="83"/>
        <v>5.6137203443744017</v>
      </c>
      <c r="BM26">
        <f t="shared" si="84"/>
        <v>5.0089098944740771</v>
      </c>
      <c r="BN26">
        <f t="shared" si="85"/>
        <v>4.4144107111219038</v>
      </c>
      <c r="BO26">
        <f t="shared" si="86"/>
        <v>3.8440986223060856</v>
      </c>
      <c r="BP26">
        <f t="shared" si="87"/>
        <v>3.3096224936981167</v>
      </c>
      <c r="BQ26">
        <f t="shared" si="88"/>
        <v>2.8195853015278045</v>
      </c>
      <c r="BR26">
        <f t="shared" si="89"/>
        <v>2.3792353096249821</v>
      </c>
      <c r="BS26">
        <f t="shared" si="90"/>
        <v>1.9906265693517975</v>
      </c>
      <c r="BT26">
        <f t="shared" si="91"/>
        <v>1.6531152691496926</v>
      </c>
    </row>
    <row r="27" spans="1:107">
      <c r="B27">
        <f t="shared" ref="B27:R27" si="105">B11/B11</f>
        <v>1</v>
      </c>
      <c r="C27">
        <f t="shared" si="105"/>
        <v>1</v>
      </c>
      <c r="D27">
        <f t="shared" si="105"/>
        <v>1</v>
      </c>
      <c r="E27">
        <f t="shared" si="105"/>
        <v>1</v>
      </c>
      <c r="F27">
        <f t="shared" si="105"/>
        <v>1</v>
      </c>
      <c r="G27">
        <f t="shared" si="105"/>
        <v>1</v>
      </c>
      <c r="H27">
        <f t="shared" si="105"/>
        <v>1</v>
      </c>
      <c r="I27">
        <f t="shared" si="105"/>
        <v>1</v>
      </c>
      <c r="J27">
        <f t="shared" si="105"/>
        <v>1</v>
      </c>
      <c r="K27">
        <f t="shared" si="105"/>
        <v>1</v>
      </c>
      <c r="L27">
        <f t="shared" si="105"/>
        <v>1</v>
      </c>
      <c r="M27">
        <f t="shared" si="105"/>
        <v>1</v>
      </c>
      <c r="N27">
        <f t="shared" si="105"/>
        <v>1</v>
      </c>
      <c r="O27">
        <f t="shared" si="105"/>
        <v>1</v>
      </c>
      <c r="P27">
        <f t="shared" si="105"/>
        <v>1</v>
      </c>
      <c r="Q27">
        <f t="shared" si="105"/>
        <v>1</v>
      </c>
      <c r="R27">
        <f t="shared" si="105"/>
        <v>1</v>
      </c>
      <c r="W27">
        <f t="shared" si="93"/>
        <v>10.858001237076964</v>
      </c>
      <c r="X27">
        <f t="shared" si="103"/>
        <v>10.858001237076964</v>
      </c>
      <c r="Y27">
        <f t="shared" si="98"/>
        <v>9.4906998807940308</v>
      </c>
      <c r="AA27">
        <f t="shared" si="94"/>
        <v>-1.3673013562829333</v>
      </c>
      <c r="AB27">
        <f t="shared" si="99"/>
        <v>-1.3673013562829333</v>
      </c>
      <c r="AC27">
        <v>2</v>
      </c>
      <c r="AM27">
        <f t="shared" si="74"/>
        <v>0.2097152000000001</v>
      </c>
      <c r="AN27">
        <f t="shared" si="95"/>
        <v>0.2097152000000001</v>
      </c>
      <c r="AO27">
        <f t="shared" si="96"/>
        <v>9.3828963235883069</v>
      </c>
      <c r="AP27">
        <f t="shared" si="75"/>
        <v>7.5623306148370073</v>
      </c>
      <c r="AQ27">
        <f t="shared" si="75"/>
        <v>7.2124712184719586</v>
      </c>
      <c r="AR27">
        <f t="shared" si="75"/>
        <v>6.81818064111848</v>
      </c>
      <c r="AS27">
        <f t="shared" si="75"/>
        <v>6.3820632340215857</v>
      </c>
      <c r="AT27">
        <f t="shared" si="75"/>
        <v>5.9095647427902565</v>
      </c>
      <c r="AU27">
        <f t="shared" si="75"/>
        <v>5.408993606104386</v>
      </c>
      <c r="AV27">
        <f t="shared" si="75"/>
        <v>4.8911147563479114</v>
      </c>
      <c r="AW27">
        <f t="shared" si="75"/>
        <v>4.3683146870869232</v>
      </c>
      <c r="AX27">
        <f t="shared" si="75"/>
        <v>3.8534558362784481</v>
      </c>
      <c r="AY27">
        <f t="shared" si="75"/>
        <v>3.3586358841199466</v>
      </c>
      <c r="AZ27">
        <f t="shared" si="75"/>
        <v>2.8940989902450731</v>
      </c>
      <c r="BA27">
        <f t="shared" si="75"/>
        <v>2.4674961147280809</v>
      </c>
      <c r="BB27">
        <f t="shared" si="75"/>
        <v>2.0835842936233919</v>
      </c>
      <c r="BC27">
        <f t="shared" si="75"/>
        <v>1.7443376399178612</v>
      </c>
      <c r="BD27">
        <f t="shared" si="75"/>
        <v>1.4493590489014074</v>
      </c>
      <c r="BE27">
        <f t="shared" si="76"/>
        <v>10.156840865414422</v>
      </c>
      <c r="BF27">
        <f t="shared" si="77"/>
        <v>8.2637870083975482</v>
      </c>
      <c r="BG27">
        <f t="shared" si="78"/>
        <v>7.8958744888056396</v>
      </c>
      <c r="BH27">
        <f t="shared" si="79"/>
        <v>7.4796235692563302</v>
      </c>
      <c r="BI27">
        <f t="shared" si="80"/>
        <v>7.0172111122381269</v>
      </c>
      <c r="BJ27">
        <f t="shared" si="81"/>
        <v>6.5138307524277339</v>
      </c>
      <c r="BK27">
        <f t="shared" si="82"/>
        <v>5.9778074621483608</v>
      </c>
      <c r="BL27">
        <f t="shared" si="83"/>
        <v>5.4202652625842713</v>
      </c>
      <c r="BM27">
        <f t="shared" si="84"/>
        <v>4.8543202248941402</v>
      </c>
      <c r="BN27">
        <f t="shared" si="85"/>
        <v>4.2938978835067028</v>
      </c>
      <c r="BO27">
        <f t="shared" si="86"/>
        <v>3.7523897630624155</v>
      </c>
      <c r="BP27">
        <f t="shared" si="87"/>
        <v>3.2414165638082761</v>
      </c>
      <c r="BQ27">
        <f t="shared" si="88"/>
        <v>2.7699303104441215</v>
      </c>
      <c r="BR27">
        <f t="shared" si="89"/>
        <v>2.3437814647973902</v>
      </c>
      <c r="BS27">
        <f t="shared" si="90"/>
        <v>1.9657479398095519</v>
      </c>
      <c r="BT27">
        <f t="shared" si="91"/>
        <v>1.6359213693918624</v>
      </c>
    </row>
    <row r="28" spans="1:107">
      <c r="B28">
        <f t="shared" ref="B28:R28" si="106">B12/B12</f>
        <v>1</v>
      </c>
      <c r="C28">
        <f t="shared" si="106"/>
        <v>1</v>
      </c>
      <c r="D28">
        <f t="shared" si="106"/>
        <v>1</v>
      </c>
      <c r="E28">
        <f t="shared" si="106"/>
        <v>1</v>
      </c>
      <c r="F28">
        <f t="shared" si="106"/>
        <v>1</v>
      </c>
      <c r="G28">
        <f t="shared" si="106"/>
        <v>1</v>
      </c>
      <c r="H28">
        <f t="shared" si="106"/>
        <v>1</v>
      </c>
      <c r="I28">
        <f t="shared" si="106"/>
        <v>1</v>
      </c>
      <c r="J28">
        <f t="shared" si="106"/>
        <v>1</v>
      </c>
      <c r="K28">
        <f t="shared" si="106"/>
        <v>1</v>
      </c>
      <c r="L28">
        <f t="shared" si="106"/>
        <v>1</v>
      </c>
      <c r="M28">
        <f t="shared" si="106"/>
        <v>1</v>
      </c>
      <c r="N28">
        <f t="shared" si="106"/>
        <v>1</v>
      </c>
      <c r="O28">
        <f t="shared" si="106"/>
        <v>1</v>
      </c>
      <c r="P28">
        <f t="shared" si="106"/>
        <v>1</v>
      </c>
      <c r="Q28">
        <f t="shared" si="106"/>
        <v>1</v>
      </c>
      <c r="R28">
        <f t="shared" si="106"/>
        <v>1</v>
      </c>
      <c r="W28">
        <f t="shared" si="93"/>
        <v>10.156840865414422</v>
      </c>
      <c r="X28">
        <f t="shared" si="103"/>
        <v>10.156840865414422</v>
      </c>
      <c r="Y28">
        <f t="shared" si="98"/>
        <v>9.3828963235883069</v>
      </c>
      <c r="AA28">
        <f t="shared" si="94"/>
        <v>-0.77394454182611483</v>
      </c>
      <c r="AB28">
        <f t="shared" si="99"/>
        <v>-0.77394454182611483</v>
      </c>
      <c r="AC28">
        <v>2</v>
      </c>
      <c r="AM28">
        <f t="shared" si="74"/>
        <v>0.16777216000000009</v>
      </c>
      <c r="AN28">
        <f t="shared" si="95"/>
        <v>0.16777216000000009</v>
      </c>
      <c r="AO28">
        <f t="shared" si="96"/>
        <v>9.2515376408991283</v>
      </c>
      <c r="AP28">
        <f t="shared" si="75"/>
        <v>7.1346027138584134</v>
      </c>
      <c r="AQ28">
        <f t="shared" si="75"/>
        <v>6.748552138191501</v>
      </c>
      <c r="AR28">
        <f t="shared" si="75"/>
        <v>6.3210173994462</v>
      </c>
      <c r="AS28">
        <f t="shared" si="75"/>
        <v>5.8571863123213541</v>
      </c>
      <c r="AT28">
        <f t="shared" si="75"/>
        <v>5.3650798480497626</v>
      </c>
      <c r="AU28">
        <f t="shared" si="75"/>
        <v>4.8551794718507164</v>
      </c>
      <c r="AV28">
        <f t="shared" si="75"/>
        <v>4.3396283956803741</v>
      </c>
      <c r="AW28">
        <f t="shared" si="75"/>
        <v>3.8311158134001806</v>
      </c>
      <c r="AX28">
        <f t="shared" si="75"/>
        <v>3.3416521917056512</v>
      </c>
      <c r="AY28">
        <f t="shared" si="75"/>
        <v>2.8814796431939222</v>
      </c>
      <c r="AZ28">
        <f t="shared" si="75"/>
        <v>2.458316968189453</v>
      </c>
      <c r="BA28">
        <f t="shared" si="75"/>
        <v>2.0770354753963627</v>
      </c>
      <c r="BB28">
        <f t="shared" si="75"/>
        <v>1.7397454039384015</v>
      </c>
      <c r="BC28">
        <f t="shared" si="75"/>
        <v>1.4461872294706224</v>
      </c>
      <c r="BD28">
        <f t="shared" si="75"/>
        <v>1.1942876536710445</v>
      </c>
      <c r="BE28">
        <f t="shared" si="76"/>
        <v>9.3982227278593875</v>
      </c>
      <c r="BF28">
        <f t="shared" si="77"/>
        <v>7.7545119300678378</v>
      </c>
      <c r="BG28">
        <f t="shared" si="78"/>
        <v>7.429657726701449</v>
      </c>
      <c r="BH28">
        <f t="shared" si="79"/>
        <v>7.0599604080870808</v>
      </c>
      <c r="BI28">
        <f t="shared" si="80"/>
        <v>6.6465478701188117</v>
      </c>
      <c r="BJ28">
        <f t="shared" si="81"/>
        <v>6.1932243972721324</v>
      </c>
      <c r="BK28">
        <f t="shared" si="82"/>
        <v>5.7066974170046514</v>
      </c>
      <c r="BL28">
        <f t="shared" si="83"/>
        <v>5.1964221149916181</v>
      </c>
      <c r="BM28">
        <f t="shared" si="84"/>
        <v>4.6740033859337933</v>
      </c>
      <c r="BN28">
        <f t="shared" si="85"/>
        <v>4.1522045894694424</v>
      </c>
      <c r="BO28">
        <f t="shared" si="86"/>
        <v>3.643728975271924</v>
      </c>
      <c r="BP28">
        <f t="shared" si="87"/>
        <v>3.1600131574240744</v>
      </c>
      <c r="BQ28">
        <f t="shared" si="88"/>
        <v>2.7102680197336131</v>
      </c>
      <c r="BR28">
        <f t="shared" si="89"/>
        <v>2.3009228613644601</v>
      </c>
      <c r="BS28">
        <f t="shared" si="90"/>
        <v>1.9355106930001926</v>
      </c>
      <c r="BT28">
        <f t="shared" si="91"/>
        <v>1.6149255049722429</v>
      </c>
    </row>
    <row r="29" spans="1:107">
      <c r="B29">
        <f t="shared" ref="B29:R29" si="107">B13/B13</f>
        <v>1</v>
      </c>
      <c r="C29">
        <f t="shared" si="107"/>
        <v>1</v>
      </c>
      <c r="D29">
        <f t="shared" si="107"/>
        <v>1</v>
      </c>
      <c r="E29">
        <f t="shared" si="107"/>
        <v>1</v>
      </c>
      <c r="F29">
        <f t="shared" si="107"/>
        <v>1</v>
      </c>
      <c r="G29">
        <f t="shared" si="107"/>
        <v>1</v>
      </c>
      <c r="H29">
        <f t="shared" si="107"/>
        <v>1</v>
      </c>
      <c r="I29">
        <f t="shared" si="107"/>
        <v>1</v>
      </c>
      <c r="J29">
        <f t="shared" si="107"/>
        <v>1</v>
      </c>
      <c r="K29">
        <f t="shared" si="107"/>
        <v>1</v>
      </c>
      <c r="L29">
        <f t="shared" si="107"/>
        <v>1</v>
      </c>
      <c r="M29">
        <f t="shared" si="107"/>
        <v>1</v>
      </c>
      <c r="N29">
        <f t="shared" si="107"/>
        <v>1</v>
      </c>
      <c r="O29">
        <f t="shared" si="107"/>
        <v>1</v>
      </c>
      <c r="P29">
        <f t="shared" si="107"/>
        <v>1</v>
      </c>
      <c r="Q29">
        <f t="shared" si="107"/>
        <v>1</v>
      </c>
      <c r="R29">
        <f t="shared" si="107"/>
        <v>1</v>
      </c>
      <c r="W29">
        <f t="shared" si="93"/>
        <v>9.3982227278593875</v>
      </c>
      <c r="X29">
        <f t="shared" si="103"/>
        <v>9.3982227278593875</v>
      </c>
      <c r="Y29">
        <f t="shared" si="98"/>
        <v>9.2515376408991283</v>
      </c>
      <c r="AA29">
        <f t="shared" si="94"/>
        <v>-0.14668508696025917</v>
      </c>
      <c r="AB29">
        <f t="shared" si="99"/>
        <v>-0.14668508696025917</v>
      </c>
      <c r="AC29">
        <v>2</v>
      </c>
      <c r="AM29">
        <f t="shared" si="74"/>
        <v>0.13421772800000006</v>
      </c>
      <c r="AN29">
        <f t="shared" si="95"/>
        <v>0.13421772800000006</v>
      </c>
      <c r="AO29">
        <f t="shared" si="96"/>
        <v>9.0924225071228832</v>
      </c>
      <c r="AP29">
        <f t="shared" si="75"/>
        <v>6.6634911560388543</v>
      </c>
      <c r="AQ29">
        <f t="shared" si="75"/>
        <v>6.2463329684261852</v>
      </c>
      <c r="AR29">
        <f t="shared" si="75"/>
        <v>5.7930046625029092</v>
      </c>
      <c r="AS29">
        <f t="shared" si="75"/>
        <v>5.3111802912927786</v>
      </c>
      <c r="AT29">
        <f t="shared" si="75"/>
        <v>4.810996160794506</v>
      </c>
      <c r="AU29">
        <f t="shared" si="75"/>
        <v>4.3042960366210643</v>
      </c>
      <c r="AV29">
        <f t="shared" si="75"/>
        <v>3.8035524223351738</v>
      </c>
      <c r="AW29">
        <f t="shared" si="75"/>
        <v>3.3206626016666498</v>
      </c>
      <c r="AX29">
        <f t="shared" si="75"/>
        <v>2.8658593783820145</v>
      </c>
      <c r="AY29">
        <f t="shared" si="75"/>
        <v>2.4469386279647947</v>
      </c>
      <c r="AZ29">
        <f t="shared" si="75"/>
        <v>2.0689071165651054</v>
      </c>
      <c r="BA29">
        <f t="shared" si="75"/>
        <v>1.7340389998979158</v>
      </c>
      <c r="BB29">
        <f t="shared" si="75"/>
        <v>1.4422419243347373</v>
      </c>
      <c r="BC29">
        <f t="shared" si="75"/>
        <v>1.1915957726760951</v>
      </c>
      <c r="BD29">
        <f t="shared" si="75"/>
        <v>0.97893523862751519</v>
      </c>
      <c r="BE29">
        <f t="shared" si="76"/>
        <v>8.595702542208933</v>
      </c>
      <c r="BF29">
        <f t="shared" si="77"/>
        <v>7.1998755984390792</v>
      </c>
      <c r="BG29">
        <f t="shared" si="78"/>
        <v>6.9189878630996118</v>
      </c>
      <c r="BH29">
        <f t="shared" si="79"/>
        <v>6.5972651403638611</v>
      </c>
      <c r="BI29">
        <f t="shared" si="80"/>
        <v>6.2348745604152827</v>
      </c>
      <c r="BJ29">
        <f t="shared" si="81"/>
        <v>5.8342755161709485</v>
      </c>
      <c r="BK29">
        <f t="shared" si="82"/>
        <v>5.4005359295109301</v>
      </c>
      <c r="BL29">
        <f t="shared" si="83"/>
        <v>4.941341114607301</v>
      </c>
      <c r="BM29">
        <f t="shared" si="84"/>
        <v>4.4666095398880525</v>
      </c>
      <c r="BN29">
        <f t="shared" si="85"/>
        <v>3.9877174396123043</v>
      </c>
      <c r="BO29">
        <f t="shared" si="86"/>
        <v>3.5164435805596921</v>
      </c>
      <c r="BP29">
        <f t="shared" si="87"/>
        <v>3.0638335688891698</v>
      </c>
      <c r="BQ29">
        <f t="shared" si="88"/>
        <v>2.6392096905713478</v>
      </c>
      <c r="BR29">
        <f t="shared" si="89"/>
        <v>2.2495045524364046</v>
      </c>
      <c r="BS29">
        <f t="shared" si="90"/>
        <v>1.898997581751954</v>
      </c>
      <c r="BT29">
        <f t="shared" si="91"/>
        <v>1.5894265830293828</v>
      </c>
    </row>
    <row r="30" spans="1:107">
      <c r="B30">
        <f t="shared" ref="B30:R30" si="108">B14/B14</f>
        <v>1</v>
      </c>
      <c r="C30">
        <f t="shared" si="108"/>
        <v>1</v>
      </c>
      <c r="D30">
        <f t="shared" si="108"/>
        <v>1</v>
      </c>
      <c r="E30">
        <f t="shared" si="108"/>
        <v>1</v>
      </c>
      <c r="F30">
        <f t="shared" si="108"/>
        <v>1</v>
      </c>
      <c r="G30">
        <f t="shared" si="108"/>
        <v>1</v>
      </c>
      <c r="H30">
        <f t="shared" si="108"/>
        <v>1</v>
      </c>
      <c r="I30">
        <f t="shared" si="108"/>
        <v>1</v>
      </c>
      <c r="J30">
        <f t="shared" si="108"/>
        <v>1</v>
      </c>
      <c r="K30">
        <f t="shared" si="108"/>
        <v>1</v>
      </c>
      <c r="L30">
        <f t="shared" si="108"/>
        <v>1</v>
      </c>
      <c r="M30">
        <f t="shared" si="108"/>
        <v>1</v>
      </c>
      <c r="N30">
        <f t="shared" si="108"/>
        <v>1</v>
      </c>
      <c r="O30">
        <f t="shared" si="108"/>
        <v>1</v>
      </c>
      <c r="P30">
        <f t="shared" si="108"/>
        <v>1</v>
      </c>
      <c r="Q30">
        <f t="shared" si="108"/>
        <v>1</v>
      </c>
      <c r="R30">
        <f t="shared" si="108"/>
        <v>1</v>
      </c>
      <c r="W30">
        <f t="shared" si="93"/>
        <v>8.595702542208933</v>
      </c>
      <c r="X30">
        <f t="shared" si="103"/>
        <v>8.595702542208933</v>
      </c>
      <c r="Y30">
        <f t="shared" si="98"/>
        <v>9.0924225071228832</v>
      </c>
      <c r="AA30">
        <f t="shared" si="94"/>
        <v>0.49671996491395021</v>
      </c>
      <c r="AB30">
        <f t="shared" si="99"/>
        <v>0.49671996491395021</v>
      </c>
      <c r="AC30">
        <v>2</v>
      </c>
      <c r="AM30">
        <f t="shared" si="74"/>
        <v>0.10737418240000006</v>
      </c>
      <c r="AN30">
        <f t="shared" si="95"/>
        <v>0.10737418240000006</v>
      </c>
      <c r="AO30">
        <f t="shared" si="96"/>
        <v>8.9010632534907028</v>
      </c>
      <c r="AP30">
        <f t="shared" si="75"/>
        <v>6.1554231031514517</v>
      </c>
      <c r="AQ30">
        <f t="shared" si="75"/>
        <v>5.7147288685695861</v>
      </c>
      <c r="AR30">
        <f t="shared" si="75"/>
        <v>5.2453099111513612</v>
      </c>
      <c r="AS30">
        <f t="shared" si="75"/>
        <v>4.7568851496963971</v>
      </c>
      <c r="AT30">
        <f t="shared" si="75"/>
        <v>4.2609315051051411</v>
      </c>
      <c r="AU30">
        <f t="shared" si="75"/>
        <v>3.7696509532644749</v>
      </c>
      <c r="AV30">
        <f t="shared" si="75"/>
        <v>3.2947935250146632</v>
      </c>
      <c r="AW30">
        <f t="shared" si="75"/>
        <v>2.8465705962177301</v>
      </c>
      <c r="AX30">
        <f t="shared" si="75"/>
        <v>2.432862970231541</v>
      </c>
      <c r="AY30">
        <f t="shared" si="75"/>
        <v>2.0588356977543874</v>
      </c>
      <c r="AZ30">
        <f t="shared" si="75"/>
        <v>1.7269584218333103</v>
      </c>
      <c r="BA30">
        <f t="shared" si="75"/>
        <v>1.4373404612080583</v>
      </c>
      <c r="BB30">
        <f t="shared" si="75"/>
        <v>1.1882479380569484</v>
      </c>
      <c r="BC30">
        <f t="shared" si="75"/>
        <v>0.97667459644743149</v>
      </c>
      <c r="BD30">
        <f t="shared" si="75"/>
        <v>0.79887099871041412</v>
      </c>
      <c r="BE30">
        <f t="shared" si="76"/>
        <v>7.7666984258113727</v>
      </c>
      <c r="BF30">
        <f t="shared" si="77"/>
        <v>6.6089955589202303</v>
      </c>
      <c r="BG30">
        <f t="shared" si="78"/>
        <v>6.3715596353153465</v>
      </c>
      <c r="BH30">
        <f t="shared" si="79"/>
        <v>6.0977247363948672</v>
      </c>
      <c r="BI30">
        <f t="shared" si="80"/>
        <v>5.7868433072755838</v>
      </c>
      <c r="BJ30">
        <f t="shared" si="81"/>
        <v>5.440148203519021</v>
      </c>
      <c r="BK30">
        <f t="shared" si="82"/>
        <v>5.0611272213609233</v>
      </c>
      <c r="BL30">
        <f t="shared" si="83"/>
        <v>4.6556702712894733</v>
      </c>
      <c r="BM30">
        <f t="shared" si="84"/>
        <v>4.2318889855063224</v>
      </c>
      <c r="BN30">
        <f t="shared" si="85"/>
        <v>3.7995702552373491</v>
      </c>
      <c r="BO30">
        <f t="shared" si="86"/>
        <v>3.3693191902861708</v>
      </c>
      <c r="BP30">
        <f t="shared" si="87"/>
        <v>2.9515405416538938</v>
      </c>
      <c r="BQ30">
        <f t="shared" si="88"/>
        <v>2.5554602539098847</v>
      </c>
      <c r="BR30">
        <f t="shared" si="89"/>
        <v>2.1883755105096943</v>
      </c>
      <c r="BS30">
        <f t="shared" si="90"/>
        <v>1.8552488517891519</v>
      </c>
      <c r="BT30">
        <f t="shared" si="91"/>
        <v>1.5586633717169749</v>
      </c>
    </row>
    <row r="31" spans="1:107">
      <c r="B31">
        <f t="shared" ref="B31:R31" si="109">B15/B15</f>
        <v>1</v>
      </c>
      <c r="C31">
        <f t="shared" si="109"/>
        <v>1</v>
      </c>
      <c r="D31">
        <f t="shared" si="109"/>
        <v>1</v>
      </c>
      <c r="E31">
        <f t="shared" si="109"/>
        <v>1</v>
      </c>
      <c r="F31">
        <f t="shared" si="109"/>
        <v>1</v>
      </c>
      <c r="G31">
        <f t="shared" si="109"/>
        <v>1</v>
      </c>
      <c r="H31">
        <f t="shared" si="109"/>
        <v>1</v>
      </c>
      <c r="I31">
        <f t="shared" si="109"/>
        <v>1</v>
      </c>
      <c r="J31">
        <f t="shared" si="109"/>
        <v>1</v>
      </c>
      <c r="K31">
        <f t="shared" si="109"/>
        <v>1</v>
      </c>
      <c r="L31">
        <f t="shared" si="109"/>
        <v>1</v>
      </c>
      <c r="M31">
        <f t="shared" si="109"/>
        <v>1</v>
      </c>
      <c r="N31">
        <f t="shared" si="109"/>
        <v>1</v>
      </c>
      <c r="O31">
        <f t="shared" si="109"/>
        <v>1</v>
      </c>
      <c r="P31">
        <f t="shared" si="109"/>
        <v>1</v>
      </c>
      <c r="Q31">
        <f t="shared" si="109"/>
        <v>1</v>
      </c>
      <c r="R31">
        <f t="shared" si="109"/>
        <v>1</v>
      </c>
      <c r="W31">
        <f t="shared" si="93"/>
        <v>7.7666984258113727</v>
      </c>
      <c r="X31">
        <f t="shared" si="103"/>
        <v>7.7666984258113727</v>
      </c>
      <c r="Y31">
        <f t="shared" si="98"/>
        <v>8.9010632534907028</v>
      </c>
      <c r="AA31">
        <f t="shared" si="94"/>
        <v>1.1343648276793301</v>
      </c>
      <c r="AB31">
        <f t="shared" si="99"/>
        <v>1.1343648276793301</v>
      </c>
      <c r="AC31">
        <v>2</v>
      </c>
      <c r="AM31">
        <f t="shared" si="74"/>
        <v>8.589934592000005E-2</v>
      </c>
      <c r="AN31">
        <f t="shared" si="95"/>
        <v>8.589934592000005E-2</v>
      </c>
      <c r="AO31">
        <f t="shared" si="96"/>
        <v>8.6729007622259449</v>
      </c>
      <c r="AP31">
        <f t="shared" si="75"/>
        <v>5.6198094205084548</v>
      </c>
      <c r="AQ31">
        <f t="shared" si="75"/>
        <v>5.1652344991621559</v>
      </c>
      <c r="AR31">
        <f t="shared" si="75"/>
        <v>4.6909343588752304</v>
      </c>
      <c r="AS31">
        <f t="shared" si="75"/>
        <v>4.2079392983746597</v>
      </c>
      <c r="AT31">
        <f t="shared" si="75"/>
        <v>3.7281145986529034</v>
      </c>
      <c r="AU31">
        <f t="shared" si="75"/>
        <v>3.2630185127099738</v>
      </c>
      <c r="AV31">
        <f t="shared" si="75"/>
        <v>2.8228217020335542</v>
      </c>
      <c r="AW31">
        <f t="shared" si="75"/>
        <v>2.4154944953013495</v>
      </c>
      <c r="AX31">
        <f t="shared" si="75"/>
        <v>2.0463834802815533</v>
      </c>
      <c r="AY31">
        <f t="shared" si="75"/>
        <v>1.7181886014006036</v>
      </c>
      <c r="AZ31">
        <f t="shared" si="75"/>
        <v>1.4312602837193142</v>
      </c>
      <c r="BA31">
        <f t="shared" si="75"/>
        <v>1.1840895062170775</v>
      </c>
      <c r="BB31">
        <f t="shared" si="75"/>
        <v>0.97386343403628184</v>
      </c>
      <c r="BC31">
        <f t="shared" si="75"/>
        <v>0.79698922632188551</v>
      </c>
      <c r="BD31">
        <f t="shared" si="75"/>
        <v>0.64952896929715354</v>
      </c>
      <c r="BE31">
        <f t="shared" si="76"/>
        <v>6.9311173873333018</v>
      </c>
      <c r="BF31">
        <f t="shared" si="77"/>
        <v>5.9940910529622142</v>
      </c>
      <c r="BG31">
        <f t="shared" si="78"/>
        <v>5.7981270603627522</v>
      </c>
      <c r="BH31">
        <f t="shared" si="79"/>
        <v>5.570483258652696</v>
      </c>
      <c r="BI31">
        <f t="shared" si="80"/>
        <v>5.3098897356288717</v>
      </c>
      <c r="BJ31">
        <f t="shared" si="81"/>
        <v>5.0165404242143632</v>
      </c>
      <c r="BK31">
        <f t="shared" si="82"/>
        <v>4.6924897592673442</v>
      </c>
      <c r="BL31">
        <f t="shared" si="83"/>
        <v>4.3419005942915678</v>
      </c>
      <c r="BM31">
        <f t="shared" si="84"/>
        <v>3.971040983042557</v>
      </c>
      <c r="BN31">
        <f t="shared" si="85"/>
        <v>3.587962649990426</v>
      </c>
      <c r="BO31">
        <f t="shared" si="86"/>
        <v>3.2018657209159636</v>
      </c>
      <c r="BP31">
        <f t="shared" si="87"/>
        <v>2.8222424962594439</v>
      </c>
      <c r="BQ31">
        <f t="shared" si="88"/>
        <v>2.4579627910242459</v>
      </c>
      <c r="BR31">
        <f t="shared" si="89"/>
        <v>2.1164827021054857</v>
      </c>
      <c r="BS31">
        <f t="shared" si="90"/>
        <v>1.8033182414373128</v>
      </c>
      <c r="BT31">
        <f t="shared" si="91"/>
        <v>1.5218444161741047</v>
      </c>
    </row>
    <row r="32" spans="1:107">
      <c r="B32">
        <f t="shared" ref="B32:R32" si="110">B16/B16</f>
        <v>1</v>
      </c>
      <c r="C32">
        <f t="shared" si="110"/>
        <v>1</v>
      </c>
      <c r="D32">
        <f t="shared" si="110"/>
        <v>1</v>
      </c>
      <c r="E32">
        <f t="shared" si="110"/>
        <v>1</v>
      </c>
      <c r="F32">
        <f t="shared" si="110"/>
        <v>1</v>
      </c>
      <c r="G32">
        <f t="shared" si="110"/>
        <v>1</v>
      </c>
      <c r="H32">
        <f t="shared" si="110"/>
        <v>1</v>
      </c>
      <c r="I32">
        <f t="shared" si="110"/>
        <v>1</v>
      </c>
      <c r="J32">
        <f t="shared" si="110"/>
        <v>1</v>
      </c>
      <c r="K32">
        <f t="shared" si="110"/>
        <v>1</v>
      </c>
      <c r="L32">
        <f t="shared" si="110"/>
        <v>1</v>
      </c>
      <c r="M32">
        <f t="shared" si="110"/>
        <v>1</v>
      </c>
      <c r="N32">
        <f t="shared" si="110"/>
        <v>1</v>
      </c>
      <c r="O32">
        <f t="shared" si="110"/>
        <v>1</v>
      </c>
      <c r="P32">
        <f t="shared" si="110"/>
        <v>1</v>
      </c>
      <c r="Q32">
        <f t="shared" si="110"/>
        <v>1</v>
      </c>
      <c r="R32">
        <f t="shared" si="110"/>
        <v>1</v>
      </c>
      <c r="W32">
        <f t="shared" si="93"/>
        <v>6.9311173873333018</v>
      </c>
      <c r="X32">
        <f t="shared" si="103"/>
        <v>6.9311173873333018</v>
      </c>
      <c r="Y32">
        <f t="shared" si="98"/>
        <v>8.6729007622259449</v>
      </c>
      <c r="AA32">
        <f t="shared" si="94"/>
        <v>1.741783374892643</v>
      </c>
      <c r="AB32">
        <f t="shared" si="99"/>
        <v>1.741783374892643</v>
      </c>
      <c r="AC32">
        <v>2</v>
      </c>
      <c r="AM32">
        <f t="shared" si="74"/>
        <v>6.871947673600004E-2</v>
      </c>
      <c r="AN32">
        <f t="shared" si="95"/>
        <v>6.871947673600004E-2</v>
      </c>
      <c r="AO32">
        <f t="shared" si="96"/>
        <v>8.4036359481515692</v>
      </c>
      <c r="AP32">
        <f t="shared" si="75"/>
        <v>5.0685139643549766</v>
      </c>
      <c r="AQ32">
        <f t="shared" si="75"/>
        <v>4.6110237004377392</v>
      </c>
      <c r="AR32">
        <f t="shared" si="75"/>
        <v>4.1435242481423193</v>
      </c>
      <c r="AS32">
        <f t="shared" si="75"/>
        <v>3.6774638734882261</v>
      </c>
      <c r="AT32">
        <f t="shared" si="75"/>
        <v>3.2241513395065522</v>
      </c>
      <c r="AU32">
        <f t="shared" si="75"/>
        <v>2.793687092117958</v>
      </c>
      <c r="AV32">
        <f t="shared" si="75"/>
        <v>2.3941295542568164</v>
      </c>
      <c r="AW32">
        <f t="shared" si="75"/>
        <v>2.0310284377278394</v>
      </c>
      <c r="AX32">
        <f t="shared" si="75"/>
        <v>1.7073507899238098</v>
      </c>
      <c r="AY32">
        <f t="shared" si="75"/>
        <v>1.4237320191860601</v>
      </c>
      <c r="AZ32">
        <f t="shared" si="75"/>
        <v>1.1789322184184783</v>
      </c>
      <c r="BA32">
        <f t="shared" si="75"/>
        <v>0.97037215641313934</v>
      </c>
      <c r="BB32">
        <f t="shared" si="75"/>
        <v>0.79464944089524858</v>
      </c>
      <c r="BC32">
        <f t="shared" si="75"/>
        <v>0.64797406327018181</v>
      </c>
      <c r="BD32">
        <f t="shared" si="75"/>
        <v>0.52649853123938595</v>
      </c>
      <c r="BE32">
        <f t="shared" si="76"/>
        <v>6.1095030104491679</v>
      </c>
      <c r="BF32">
        <f t="shared" si="77"/>
        <v>5.3696026501237633</v>
      </c>
      <c r="BG32">
        <f t="shared" si="78"/>
        <v>5.211806766486645</v>
      </c>
      <c r="BH32">
        <f t="shared" si="79"/>
        <v>5.0271417353865164</v>
      </c>
      <c r="BI32">
        <f t="shared" si="80"/>
        <v>4.8139323331933657</v>
      </c>
      <c r="BJ32">
        <f t="shared" si="81"/>
        <v>4.5715723928279148</v>
      </c>
      <c r="BK32">
        <f t="shared" si="82"/>
        <v>4.3009080613814863</v>
      </c>
      <c r="BL32">
        <f t="shared" si="83"/>
        <v>4.0045421121017757</v>
      </c>
      <c r="BM32">
        <f t="shared" si="84"/>
        <v>3.6869663612328538</v>
      </c>
      <c r="BN32">
        <f t="shared" si="85"/>
        <v>3.3544410938877864</v>
      </c>
      <c r="BO32">
        <f t="shared" si="86"/>
        <v>3.0145864337169295</v>
      </c>
      <c r="BP32">
        <f t="shared" si="87"/>
        <v>2.6757233343725368</v>
      </c>
      <c r="BQ32">
        <f t="shared" si="88"/>
        <v>2.3460766257082883</v>
      </c>
      <c r="BR32">
        <f t="shared" si="89"/>
        <v>2.0329973231466827</v>
      </c>
      <c r="BS32">
        <f t="shared" si="90"/>
        <v>1.7423550184507584</v>
      </c>
      <c r="BT32">
        <f t="shared" si="91"/>
        <v>1.478196714478542</v>
      </c>
    </row>
    <row r="33" spans="2:72">
      <c r="B33">
        <f t="shared" ref="B33:R33" si="111">B17/B17</f>
        <v>1</v>
      </c>
      <c r="C33">
        <f t="shared" si="111"/>
        <v>1</v>
      </c>
      <c r="D33">
        <f t="shared" si="111"/>
        <v>1</v>
      </c>
      <c r="E33">
        <f t="shared" si="111"/>
        <v>1</v>
      </c>
      <c r="F33">
        <f t="shared" si="111"/>
        <v>1</v>
      </c>
      <c r="G33">
        <f t="shared" si="111"/>
        <v>1</v>
      </c>
      <c r="H33">
        <f t="shared" si="111"/>
        <v>1</v>
      </c>
      <c r="I33">
        <f t="shared" si="111"/>
        <v>1</v>
      </c>
      <c r="J33">
        <f t="shared" si="111"/>
        <v>1</v>
      </c>
      <c r="K33">
        <f t="shared" si="111"/>
        <v>1</v>
      </c>
      <c r="L33">
        <f t="shared" si="111"/>
        <v>1</v>
      </c>
      <c r="M33">
        <f t="shared" si="111"/>
        <v>1</v>
      </c>
      <c r="N33">
        <f t="shared" si="111"/>
        <v>1</v>
      </c>
      <c r="O33">
        <f t="shared" si="111"/>
        <v>1</v>
      </c>
      <c r="P33">
        <f t="shared" si="111"/>
        <v>1</v>
      </c>
      <c r="Q33">
        <f t="shared" si="111"/>
        <v>1</v>
      </c>
      <c r="R33">
        <f t="shared" si="111"/>
        <v>1</v>
      </c>
      <c r="W33">
        <f t="shared" si="93"/>
        <v>6.1095030104491679</v>
      </c>
      <c r="X33">
        <f t="shared" si="103"/>
        <v>6.1095030104491679</v>
      </c>
      <c r="Y33">
        <f t="shared" si="98"/>
        <v>8.4036359481515692</v>
      </c>
      <c r="AA33">
        <f t="shared" si="94"/>
        <v>2.2941329377024013</v>
      </c>
      <c r="AB33">
        <f t="shared" si="99"/>
        <v>2.2941329377024013</v>
      </c>
      <c r="AC33">
        <v>2</v>
      </c>
      <c r="AM33">
        <f t="shared" si="74"/>
        <v>5.4975581388800036E-2</v>
      </c>
      <c r="AN33">
        <f t="shared" si="95"/>
        <v>5.4975581388800036E-2</v>
      </c>
      <c r="AO33">
        <f t="shared" si="96"/>
        <v>8.0896884417316652</v>
      </c>
      <c r="AP33">
        <f t="shared" si="75"/>
        <v>4.5148841737747967</v>
      </c>
      <c r="AQ33">
        <f t="shared" si="75"/>
        <v>4.0657266704161579</v>
      </c>
      <c r="AR33">
        <f t="shared" si="75"/>
        <v>3.6160535645927059</v>
      </c>
      <c r="AS33">
        <f t="shared" si="75"/>
        <v>3.1768503540572151</v>
      </c>
      <c r="AT33">
        <f t="shared" si="75"/>
        <v>2.758103779477314</v>
      </c>
      <c r="AU33">
        <f t="shared" si="75"/>
        <v>2.3679490496332889</v>
      </c>
      <c r="AV33">
        <f t="shared" si="75"/>
        <v>2.0121556700888421</v>
      </c>
      <c r="AW33">
        <f t="shared" si="75"/>
        <v>1.6939942885427726</v>
      </c>
      <c r="AX33">
        <f t="shared" si="75"/>
        <v>1.4144323298973795</v>
      </c>
      <c r="AY33">
        <f t="shared" si="75"/>
        <v>1.1725484423785399</v>
      </c>
      <c r="AZ33">
        <f t="shared" si="75"/>
        <v>0.96604310400940507</v>
      </c>
      <c r="BA33">
        <f t="shared" si="75"/>
        <v>0.79174395780820495</v>
      </c>
      <c r="BB33">
        <f t="shared" si="75"/>
        <v>0.6460408684330764</v>
      </c>
      <c r="BC33">
        <f t="shared" si="75"/>
        <v>0.52522151129284289</v>
      </c>
      <c r="BD33">
        <f t="shared" si="75"/>
        <v>0.42570497219778974</v>
      </c>
      <c r="BE33">
        <f t="shared" si="76"/>
        <v>5.321055829841824</v>
      </c>
      <c r="BF33">
        <f t="shared" si="77"/>
        <v>4.7508937382104177</v>
      </c>
      <c r="BG33">
        <f t="shared" si="78"/>
        <v>4.626947012646891</v>
      </c>
      <c r="BH33">
        <f t="shared" si="79"/>
        <v>4.4808210601307179</v>
      </c>
      <c r="BI33">
        <f t="shared" si="80"/>
        <v>4.3106500377980108</v>
      </c>
      <c r="BJ33">
        <f t="shared" si="81"/>
        <v>4.115288825736596</v>
      </c>
      <c r="BK33">
        <f t="shared" si="82"/>
        <v>3.8946538051311279</v>
      </c>
      <c r="BL33">
        <f t="shared" si="83"/>
        <v>3.6500395776926537</v>
      </c>
      <c r="BM33">
        <f t="shared" si="84"/>
        <v>3.3843366022865391</v>
      </c>
      <c r="BN33">
        <f t="shared" si="85"/>
        <v>3.1020694308776795</v>
      </c>
      <c r="BO33">
        <f t="shared" si="86"/>
        <v>2.8091966718693122</v>
      </c>
      <c r="BP33">
        <f t="shared" si="87"/>
        <v>2.5126644004964795</v>
      </c>
      <c r="BQ33">
        <f t="shared" si="88"/>
        <v>2.2197719419246043</v>
      </c>
      <c r="BR33">
        <f t="shared" si="89"/>
        <v>1.937467255791808</v>
      </c>
      <c r="BS33">
        <f t="shared" si="90"/>
        <v>1.6717123482378644</v>
      </c>
      <c r="BT33">
        <f t="shared" si="91"/>
        <v>1.4270360606510817</v>
      </c>
    </row>
    <row r="34" spans="2:72">
      <c r="B34">
        <f t="shared" ref="B34:R34" si="112">B18/B18</f>
        <v>1</v>
      </c>
      <c r="C34">
        <f t="shared" si="112"/>
        <v>1</v>
      </c>
      <c r="D34">
        <f t="shared" si="112"/>
        <v>1</v>
      </c>
      <c r="E34">
        <f t="shared" si="112"/>
        <v>1</v>
      </c>
      <c r="F34">
        <f t="shared" si="112"/>
        <v>1</v>
      </c>
      <c r="G34">
        <f t="shared" si="112"/>
        <v>1</v>
      </c>
      <c r="H34">
        <f t="shared" si="112"/>
        <v>1</v>
      </c>
      <c r="I34">
        <f t="shared" si="112"/>
        <v>1</v>
      </c>
      <c r="J34">
        <f t="shared" si="112"/>
        <v>1</v>
      </c>
      <c r="K34">
        <f t="shared" si="112"/>
        <v>1</v>
      </c>
      <c r="L34">
        <f t="shared" si="112"/>
        <v>1</v>
      </c>
      <c r="M34">
        <f t="shared" si="112"/>
        <v>1</v>
      </c>
      <c r="N34">
        <f t="shared" si="112"/>
        <v>1</v>
      </c>
      <c r="O34">
        <f t="shared" si="112"/>
        <v>1</v>
      </c>
      <c r="P34">
        <f t="shared" si="112"/>
        <v>1</v>
      </c>
      <c r="Q34">
        <f t="shared" si="112"/>
        <v>1</v>
      </c>
      <c r="R34">
        <f t="shared" si="112"/>
        <v>1</v>
      </c>
      <c r="W34">
        <f t="shared" si="93"/>
        <v>5.321055829841824</v>
      </c>
      <c r="X34">
        <f t="shared" si="103"/>
        <v>5.321055829841824</v>
      </c>
      <c r="Y34">
        <f t="shared" si="98"/>
        <v>8.0896884417316652</v>
      </c>
      <c r="AA34">
        <f t="shared" si="94"/>
        <v>2.7686326118898412</v>
      </c>
      <c r="AB34">
        <f t="shared" si="99"/>
        <v>2.7686326118898412</v>
      </c>
      <c r="AC34">
        <v>2</v>
      </c>
      <c r="AM34">
        <f t="shared" si="74"/>
        <v>4.3980465111040035E-2</v>
      </c>
      <c r="AN34">
        <f t="shared" si="95"/>
        <v>4.3980465111040035E-2</v>
      </c>
      <c r="AO34">
        <f t="shared" si="96"/>
        <v>7.7287691024168952</v>
      </c>
      <c r="AP34">
        <f t="shared" si="75"/>
        <v>3.9724937210822819</v>
      </c>
      <c r="AQ34">
        <f t="shared" si="75"/>
        <v>3.5421159135783893</v>
      </c>
      <c r="AR34">
        <f t="shared" si="75"/>
        <v>3.1196406949940112</v>
      </c>
      <c r="AS34">
        <f t="shared" si="75"/>
        <v>2.7148793605099866</v>
      </c>
      <c r="AT34">
        <f t="shared" si="75"/>
        <v>2.336017755676993</v>
      </c>
      <c r="AU34">
        <f t="shared" si="75"/>
        <v>1.9890522753278626</v>
      </c>
      <c r="AV34">
        <f t="shared" si="75"/>
        <v>1.6775896859492174</v>
      </c>
      <c r="AW34">
        <f t="shared" si="75"/>
        <v>1.4029771792176779</v>
      </c>
      <c r="AX34">
        <f t="shared" si="75"/>
        <v>1.164665289457163</v>
      </c>
      <c r="AY34">
        <f t="shared" si="75"/>
        <v>0.9606858047956468</v>
      </c>
      <c r="AZ34">
        <f t="shared" si="75"/>
        <v>0.7881418461625388</v>
      </c>
      <c r="BA34">
        <f t="shared" si="75"/>
        <v>0.64364053593607828</v>
      </c>
      <c r="BB34">
        <f t="shared" si="75"/>
        <v>0.52363392148312782</v>
      </c>
      <c r="BC34">
        <f t="shared" si="75"/>
        <v>0.42466140710866396</v>
      </c>
      <c r="BD34">
        <f t="shared" si="75"/>
        <v>0.3435039275810205</v>
      </c>
      <c r="BE34">
        <f t="shared" si="76"/>
        <v>4.5819200275316794</v>
      </c>
      <c r="BF34">
        <f t="shared" si="77"/>
        <v>4.1527687057828588</v>
      </c>
      <c r="BG34">
        <f t="shared" si="78"/>
        <v>4.0577544606809273</v>
      </c>
      <c r="BH34">
        <f t="shared" si="79"/>
        <v>3.9449307508188474</v>
      </c>
      <c r="BI34">
        <f t="shared" si="80"/>
        <v>3.8124275927416442</v>
      </c>
      <c r="BJ34">
        <f t="shared" si="81"/>
        <v>3.6588114391513926</v>
      </c>
      <c r="BK34">
        <f t="shared" si="82"/>
        <v>3.4833651072820584</v>
      </c>
      <c r="BL34">
        <f t="shared" si="83"/>
        <v>3.2863805721085217</v>
      </c>
      <c r="BM34">
        <f t="shared" si="84"/>
        <v>3.0694112984131214</v>
      </c>
      <c r="BN34">
        <f t="shared" si="85"/>
        <v>2.8354159761044069</v>
      </c>
      <c r="BO34">
        <f t="shared" si="86"/>
        <v>2.5887277196903731</v>
      </c>
      <c r="BP34">
        <f t="shared" si="87"/>
        <v>2.3348098724713719</v>
      </c>
      <c r="BQ34">
        <f t="shared" si="88"/>
        <v>2.0798097044529995</v>
      </c>
      <c r="BR34">
        <f t="shared" si="89"/>
        <v>1.8299793785916618</v>
      </c>
      <c r="BS34">
        <f t="shared" si="90"/>
        <v>1.5910759041777636</v>
      </c>
      <c r="BT34">
        <f t="shared" si="91"/>
        <v>1.3678587637367461</v>
      </c>
    </row>
    <row r="35" spans="2:72">
      <c r="W35">
        <f t="shared" si="93"/>
        <v>4.5819200275316794</v>
      </c>
      <c r="X35">
        <f t="shared" si="103"/>
        <v>4.5819200275316794</v>
      </c>
      <c r="Y35">
        <f>AO34</f>
        <v>7.7287691024168952</v>
      </c>
      <c r="AA35">
        <f t="shared" si="94"/>
        <v>3.1468490748852158</v>
      </c>
      <c r="AB35">
        <f t="shared" si="99"/>
        <v>3.1468490748852158</v>
      </c>
      <c r="AC35">
        <v>2</v>
      </c>
    </row>
    <row r="36" spans="2:72">
      <c r="W36">
        <f t="shared" ref="W36:W50" si="113">D4*D20</f>
        <v>10.42889693766659</v>
      </c>
      <c r="X36">
        <f t="shared" si="103"/>
        <v>10.42889693766659</v>
      </c>
      <c r="Y36">
        <f>AP20</f>
        <v>9.3306128104134327</v>
      </c>
      <c r="AA36">
        <f t="shared" ref="AA36:AA50" si="114">Y4-D4</f>
        <v>-1.0982841272531569</v>
      </c>
      <c r="AB36">
        <f t="shared" si="99"/>
        <v>-1.0982841272531569</v>
      </c>
      <c r="AC36">
        <v>2</v>
      </c>
      <c r="AN36">
        <f t="shared" ref="AN36:AN50" si="115">1/AN20</f>
        <v>1</v>
      </c>
      <c r="AO36">
        <f t="shared" ref="AO36:BT44" si="116">1/AO20</f>
        <v>0.101793335899363</v>
      </c>
      <c r="AP36">
        <f t="shared" si="116"/>
        <v>0.10717409674142193</v>
      </c>
      <c r="AQ36">
        <f t="shared" si="116"/>
        <v>0.10851928695193666</v>
      </c>
      <c r="AR36">
        <f t="shared" si="116"/>
        <v>0.11020077471508008</v>
      </c>
      <c r="AS36">
        <f t="shared" si="116"/>
        <v>0.11230263441900934</v>
      </c>
      <c r="AT36">
        <f t="shared" si="116"/>
        <v>0.11492995904892092</v>
      </c>
      <c r="AU36">
        <f t="shared" si="116"/>
        <v>0.11821411483631042</v>
      </c>
      <c r="AV36">
        <f t="shared" si="116"/>
        <v>0.12231930957054729</v>
      </c>
      <c r="AW36">
        <f t="shared" si="116"/>
        <v>0.12745080298834333</v>
      </c>
      <c r="AX36">
        <f t="shared" si="116"/>
        <v>0.13386516976058843</v>
      </c>
      <c r="AY36">
        <f t="shared" si="116"/>
        <v>0.14188312822589477</v>
      </c>
      <c r="AZ36">
        <f t="shared" si="116"/>
        <v>0.15190557630752771</v>
      </c>
      <c r="BA36">
        <f t="shared" si="116"/>
        <v>0.16443363640956893</v>
      </c>
      <c r="BB36">
        <f t="shared" si="116"/>
        <v>0.18009371153712039</v>
      </c>
      <c r="BC36">
        <f t="shared" si="116"/>
        <v>0.19966880544655971</v>
      </c>
      <c r="BD36">
        <f t="shared" si="116"/>
        <v>0.22413767283335892</v>
      </c>
      <c r="BE36">
        <f t="shared" si="116"/>
        <v>7.3333333333333348E-2</v>
      </c>
      <c r="BF36">
        <f t="shared" si="116"/>
        <v>9.5887418005661557E-2</v>
      </c>
      <c r="BG36">
        <f t="shared" si="116"/>
        <v>0.10152593917374363</v>
      </c>
      <c r="BH36">
        <f t="shared" si="116"/>
        <v>0.1085740906338462</v>
      </c>
      <c r="BI36">
        <f t="shared" si="116"/>
        <v>0.11738427995897438</v>
      </c>
      <c r="BJ36">
        <f t="shared" si="116"/>
        <v>0.12839701661538466</v>
      </c>
      <c r="BK36">
        <f t="shared" si="116"/>
        <v>0.1421629374358975</v>
      </c>
      <c r="BL36">
        <f t="shared" si="116"/>
        <v>0.1593703384615385</v>
      </c>
      <c r="BM36">
        <f t="shared" si="116"/>
        <v>0.18087958974358981</v>
      </c>
      <c r="BN36">
        <f t="shared" si="116"/>
        <v>0.20776615384615388</v>
      </c>
      <c r="BO36">
        <f t="shared" si="116"/>
        <v>0.24137435897435905</v>
      </c>
      <c r="BP36">
        <f t="shared" si="116"/>
        <v>0.28338461538461546</v>
      </c>
      <c r="BQ36">
        <f t="shared" si="116"/>
        <v>0.33589743589743587</v>
      </c>
      <c r="BR36">
        <f t="shared" si="116"/>
        <v>0.40153846153846157</v>
      </c>
      <c r="BS36">
        <f t="shared" si="116"/>
        <v>0.48358974358974355</v>
      </c>
      <c r="BT36">
        <f t="shared" si="116"/>
        <v>0.58615384615384603</v>
      </c>
    </row>
    <row r="37" spans="2:72">
      <c r="W37">
        <f t="shared" si="113"/>
        <v>10.250724030253298</v>
      </c>
      <c r="X37">
        <f t="shared" si="103"/>
        <v>10.250724030253298</v>
      </c>
      <c r="Y37">
        <f t="shared" ref="Y37:Y49" si="117">AP21</f>
        <v>9.1880825459995172</v>
      </c>
      <c r="AA37">
        <f t="shared" si="114"/>
        <v>-1.0626414842537812</v>
      </c>
      <c r="AB37">
        <f t="shared" si="99"/>
        <v>-1.0626414842537812</v>
      </c>
      <c r="AC37">
        <v>2</v>
      </c>
      <c r="AN37">
        <f t="shared" si="115"/>
        <v>1.25</v>
      </c>
      <c r="AO37">
        <f t="shared" ref="AO37:BC37" si="118">1/AO21</f>
        <v>0.10211068542664463</v>
      </c>
      <c r="AP37">
        <f t="shared" si="118"/>
        <v>0.1088366364792183</v>
      </c>
      <c r="AQ37">
        <f t="shared" si="118"/>
        <v>0.11051812424236171</v>
      </c>
      <c r="AR37">
        <f t="shared" si="118"/>
        <v>0.11261998394629098</v>
      </c>
      <c r="AS37">
        <f t="shared" si="118"/>
        <v>0.11524730857620255</v>
      </c>
      <c r="AT37">
        <f t="shared" si="118"/>
        <v>0.11853146436359203</v>
      </c>
      <c r="AU37">
        <f t="shared" si="118"/>
        <v>0.12263665909782891</v>
      </c>
      <c r="AV37">
        <f t="shared" si="118"/>
        <v>0.12776815251562496</v>
      </c>
      <c r="AW37">
        <f t="shared" si="118"/>
        <v>0.13418251928787006</v>
      </c>
      <c r="AX37">
        <f t="shared" si="118"/>
        <v>0.1422004777531764</v>
      </c>
      <c r="AY37">
        <f t="shared" si="118"/>
        <v>0.15222292583480934</v>
      </c>
      <c r="AZ37">
        <f t="shared" si="118"/>
        <v>0.16475098593685056</v>
      </c>
      <c r="BA37">
        <f t="shared" si="118"/>
        <v>0.180411061064402</v>
      </c>
      <c r="BB37">
        <f t="shared" si="118"/>
        <v>0.19998615497384137</v>
      </c>
      <c r="BC37">
        <f t="shared" si="118"/>
        <v>0.22445502236064052</v>
      </c>
      <c r="BD37">
        <f t="shared" si="116"/>
        <v>0.25504110659413948</v>
      </c>
      <c r="BE37">
        <f t="shared" si="116"/>
        <v>7.5000000000000011E-2</v>
      </c>
      <c r="BF37">
        <f t="shared" si="116"/>
        <v>9.7554084672328234E-2</v>
      </c>
      <c r="BG37">
        <f t="shared" si="116"/>
        <v>0.10319260584041028</v>
      </c>
      <c r="BH37">
        <f t="shared" si="116"/>
        <v>0.11024075730051287</v>
      </c>
      <c r="BI37">
        <f t="shared" si="116"/>
        <v>0.11905094662564106</v>
      </c>
      <c r="BJ37">
        <f t="shared" si="116"/>
        <v>0.13006368328205134</v>
      </c>
      <c r="BK37">
        <f t="shared" si="116"/>
        <v>0.14382960410256415</v>
      </c>
      <c r="BL37">
        <f t="shared" si="116"/>
        <v>0.16103700512820518</v>
      </c>
      <c r="BM37">
        <f t="shared" si="116"/>
        <v>0.18254625641025646</v>
      </c>
      <c r="BN37">
        <f t="shared" si="116"/>
        <v>0.20943282051282058</v>
      </c>
      <c r="BO37">
        <f t="shared" si="116"/>
        <v>0.24304102564102575</v>
      </c>
      <c r="BP37">
        <f t="shared" si="116"/>
        <v>0.28505128205128211</v>
      </c>
      <c r="BQ37">
        <f t="shared" si="116"/>
        <v>0.33756410256410257</v>
      </c>
      <c r="BR37">
        <f t="shared" si="116"/>
        <v>0.40320512820512822</v>
      </c>
      <c r="BS37">
        <f t="shared" si="116"/>
        <v>0.48525641025641031</v>
      </c>
      <c r="BT37">
        <f t="shared" si="116"/>
        <v>0.58782051282051284</v>
      </c>
    </row>
    <row r="38" spans="2:72">
      <c r="W38">
        <f t="shared" si="113"/>
        <v>10.036390143542041</v>
      </c>
      <c r="X38">
        <f t="shared" si="103"/>
        <v>10.036390143542041</v>
      </c>
      <c r="Y38">
        <f t="shared" si="117"/>
        <v>9.0159284374961768</v>
      </c>
      <c r="AA38">
        <f t="shared" si="114"/>
        <v>-1.0204617060458645</v>
      </c>
      <c r="AB38">
        <f t="shared" si="99"/>
        <v>-1.0204617060458645</v>
      </c>
      <c r="AC38">
        <v>2</v>
      </c>
      <c r="AN38">
        <f t="shared" si="115"/>
        <v>1.5624999999999998</v>
      </c>
      <c r="AO38">
        <f t="shared" si="116"/>
        <v>0.10250737233574667</v>
      </c>
      <c r="AP38">
        <f t="shared" si="116"/>
        <v>0.11091481115146375</v>
      </c>
      <c r="AQ38">
        <f t="shared" si="116"/>
        <v>0.11301667085539298</v>
      </c>
      <c r="AR38">
        <f t="shared" si="116"/>
        <v>0.11564399548530459</v>
      </c>
      <c r="AS38">
        <f t="shared" si="116"/>
        <v>0.11892815127269407</v>
      </c>
      <c r="AT38">
        <f t="shared" si="116"/>
        <v>0.1230333460069309</v>
      </c>
      <c r="AU38">
        <f t="shared" si="116"/>
        <v>0.12816483942472698</v>
      </c>
      <c r="AV38">
        <f t="shared" si="116"/>
        <v>0.13457920619697208</v>
      </c>
      <c r="AW38">
        <f t="shared" si="116"/>
        <v>0.14259716466227843</v>
      </c>
      <c r="AX38">
        <f t="shared" si="116"/>
        <v>0.15261961274391136</v>
      </c>
      <c r="AY38">
        <f t="shared" si="116"/>
        <v>0.16514767284595253</v>
      </c>
      <c r="AZ38">
        <f t="shared" si="116"/>
        <v>0.18080774797350402</v>
      </c>
      <c r="BA38">
        <f t="shared" si="116"/>
        <v>0.20038284188294336</v>
      </c>
      <c r="BB38">
        <f t="shared" si="116"/>
        <v>0.22485170926974252</v>
      </c>
      <c r="BC38">
        <f t="shared" si="116"/>
        <v>0.25543779350324147</v>
      </c>
      <c r="BD38">
        <f t="shared" si="116"/>
        <v>0.29367039879511514</v>
      </c>
      <c r="BE38">
        <f t="shared" si="116"/>
        <v>7.7083333333333323E-2</v>
      </c>
      <c r="BF38">
        <f t="shared" si="116"/>
        <v>9.963741800566156E-2</v>
      </c>
      <c r="BG38">
        <f t="shared" si="116"/>
        <v>0.10527593917374363</v>
      </c>
      <c r="BH38">
        <f t="shared" si="116"/>
        <v>0.11232409063384619</v>
      </c>
      <c r="BI38">
        <f t="shared" si="116"/>
        <v>0.12113427995897438</v>
      </c>
      <c r="BJ38">
        <f t="shared" si="116"/>
        <v>0.13214701661538467</v>
      </c>
      <c r="BK38">
        <f t="shared" si="116"/>
        <v>0.14591293743589751</v>
      </c>
      <c r="BL38">
        <f t="shared" si="116"/>
        <v>0.16312033846153853</v>
      </c>
      <c r="BM38">
        <f t="shared" si="116"/>
        <v>0.18462958974358981</v>
      </c>
      <c r="BN38">
        <f t="shared" si="116"/>
        <v>0.21151615384615391</v>
      </c>
      <c r="BO38">
        <f t="shared" si="116"/>
        <v>0.24512435897435905</v>
      </c>
      <c r="BP38">
        <f t="shared" si="116"/>
        <v>0.28713461538461543</v>
      </c>
      <c r="BQ38">
        <f t="shared" si="116"/>
        <v>0.33964743589743596</v>
      </c>
      <c r="BR38">
        <f t="shared" si="116"/>
        <v>0.4052884615384616</v>
      </c>
      <c r="BS38">
        <f t="shared" si="116"/>
        <v>0.48733974358974358</v>
      </c>
      <c r="BT38">
        <f t="shared" si="116"/>
        <v>0.58990384615384617</v>
      </c>
    </row>
    <row r="39" spans="2:72">
      <c r="W39">
        <f t="shared" si="113"/>
        <v>9.7807560710730161</v>
      </c>
      <c r="X39">
        <f t="shared" si="103"/>
        <v>9.7807560710730161</v>
      </c>
      <c r="Y39">
        <f t="shared" si="117"/>
        <v>8.8096001778596449</v>
      </c>
      <c r="AA39">
        <f t="shared" si="114"/>
        <v>-0.97115589321337126</v>
      </c>
      <c r="AB39">
        <f t="shared" si="99"/>
        <v>-0.97115589321337126</v>
      </c>
      <c r="AC39">
        <v>2</v>
      </c>
      <c r="AN39">
        <f t="shared" si="115"/>
        <v>1.9531249999999996</v>
      </c>
      <c r="AO39">
        <f t="shared" si="116"/>
        <v>0.10300323097212419</v>
      </c>
      <c r="AP39">
        <f t="shared" si="116"/>
        <v>0.11351252949177054</v>
      </c>
      <c r="AQ39">
        <f t="shared" si="116"/>
        <v>0.11613985412168212</v>
      </c>
      <c r="AR39">
        <f t="shared" si="116"/>
        <v>0.11942400990907159</v>
      </c>
      <c r="AS39">
        <f t="shared" si="116"/>
        <v>0.12352920464330845</v>
      </c>
      <c r="AT39">
        <f t="shared" si="116"/>
        <v>0.12866069806110456</v>
      </c>
      <c r="AU39">
        <f t="shared" si="116"/>
        <v>0.13507506483334961</v>
      </c>
      <c r="AV39">
        <f t="shared" si="116"/>
        <v>0.14309302329865597</v>
      </c>
      <c r="AW39">
        <f t="shared" si="116"/>
        <v>0.15311547138028891</v>
      </c>
      <c r="AX39">
        <f t="shared" si="116"/>
        <v>0.16564353148233008</v>
      </c>
      <c r="AY39">
        <f t="shared" si="116"/>
        <v>0.18130360660988157</v>
      </c>
      <c r="AZ39">
        <f t="shared" si="116"/>
        <v>0.20087870051932091</v>
      </c>
      <c r="BA39">
        <f t="shared" si="116"/>
        <v>0.22534756790612007</v>
      </c>
      <c r="BB39">
        <f t="shared" si="116"/>
        <v>0.25593365213961899</v>
      </c>
      <c r="BC39">
        <f t="shared" si="116"/>
        <v>0.29416625743149272</v>
      </c>
      <c r="BD39">
        <f t="shared" si="116"/>
        <v>0.34195701404633488</v>
      </c>
      <c r="BE39">
        <f t="shared" si="116"/>
        <v>7.9687499999999994E-2</v>
      </c>
      <c r="BF39">
        <f t="shared" si="116"/>
        <v>0.10224158467232822</v>
      </c>
      <c r="BG39">
        <f t="shared" si="116"/>
        <v>0.10788010584041027</v>
      </c>
      <c r="BH39">
        <f t="shared" si="116"/>
        <v>0.11492825730051283</v>
      </c>
      <c r="BI39">
        <f t="shared" si="116"/>
        <v>0.12373844662564105</v>
      </c>
      <c r="BJ39">
        <f t="shared" si="116"/>
        <v>0.13475118328205135</v>
      </c>
      <c r="BK39">
        <f t="shared" si="116"/>
        <v>0.14851710410256416</v>
      </c>
      <c r="BL39">
        <f t="shared" si="116"/>
        <v>0.16572450512820519</v>
      </c>
      <c r="BM39">
        <f t="shared" si="116"/>
        <v>0.18723375641025647</v>
      </c>
      <c r="BN39">
        <f t="shared" si="116"/>
        <v>0.21412032051282059</v>
      </c>
      <c r="BO39">
        <f t="shared" si="116"/>
        <v>0.24772852564102571</v>
      </c>
      <c r="BP39">
        <f t="shared" si="116"/>
        <v>0.28973878205128217</v>
      </c>
      <c r="BQ39">
        <f t="shared" si="116"/>
        <v>0.34225160256410259</v>
      </c>
      <c r="BR39">
        <f t="shared" si="116"/>
        <v>0.40789262820512834</v>
      </c>
      <c r="BS39">
        <f t="shared" si="116"/>
        <v>0.48994391025641032</v>
      </c>
      <c r="BT39">
        <f t="shared" si="116"/>
        <v>0.59250801282051269</v>
      </c>
    </row>
    <row r="40" spans="2:72">
      <c r="W40">
        <f t="shared" si="113"/>
        <v>9.4789611277220001</v>
      </c>
      <c r="X40">
        <f t="shared" si="103"/>
        <v>9.4789611277220001</v>
      </c>
      <c r="Y40">
        <f t="shared" si="117"/>
        <v>8.5646005720557294</v>
      </c>
      <c r="AA40">
        <f t="shared" si="114"/>
        <v>-0.91436055566627061</v>
      </c>
      <c r="AB40">
        <f t="shared" si="99"/>
        <v>-0.91436055566627061</v>
      </c>
      <c r="AC40">
        <v>2</v>
      </c>
      <c r="AN40">
        <f t="shared" si="115"/>
        <v>2.4414062499999991</v>
      </c>
      <c r="AO40">
        <f t="shared" si="116"/>
        <v>0.10362305426759612</v>
      </c>
      <c r="AP40">
        <f t="shared" si="116"/>
        <v>0.11675967741715405</v>
      </c>
      <c r="AQ40">
        <f t="shared" si="116"/>
        <v>0.12004383320454354</v>
      </c>
      <c r="AR40">
        <f t="shared" si="116"/>
        <v>0.12414902793878038</v>
      </c>
      <c r="AS40">
        <f t="shared" si="116"/>
        <v>0.12928052135657647</v>
      </c>
      <c r="AT40">
        <f t="shared" si="116"/>
        <v>0.13569488812882155</v>
      </c>
      <c r="AU40">
        <f t="shared" si="116"/>
        <v>0.14371284659412789</v>
      </c>
      <c r="AV40">
        <f t="shared" si="116"/>
        <v>0.15373529467576083</v>
      </c>
      <c r="AW40">
        <f t="shared" si="116"/>
        <v>0.16626335477780202</v>
      </c>
      <c r="AX40">
        <f t="shared" si="116"/>
        <v>0.18192342990535348</v>
      </c>
      <c r="AY40">
        <f t="shared" si="116"/>
        <v>0.20149852381479283</v>
      </c>
      <c r="AZ40">
        <f t="shared" si="116"/>
        <v>0.22596739120159201</v>
      </c>
      <c r="BA40">
        <f t="shared" si="116"/>
        <v>0.25655347543509094</v>
      </c>
      <c r="BB40">
        <f t="shared" si="116"/>
        <v>0.29478608072696472</v>
      </c>
      <c r="BC40">
        <f t="shared" si="116"/>
        <v>0.34257683734180677</v>
      </c>
      <c r="BD40">
        <f t="shared" si="116"/>
        <v>0.40231528311035941</v>
      </c>
      <c r="BE40">
        <f t="shared" si="116"/>
        <v>8.2942708333333337E-2</v>
      </c>
      <c r="BF40">
        <f t="shared" si="116"/>
        <v>0.10549679300566155</v>
      </c>
      <c r="BG40">
        <f t="shared" si="116"/>
        <v>0.1111353141737436</v>
      </c>
      <c r="BH40">
        <f t="shared" si="116"/>
        <v>0.11818346563384617</v>
      </c>
      <c r="BI40">
        <f t="shared" si="116"/>
        <v>0.12699365495897438</v>
      </c>
      <c r="BJ40">
        <f t="shared" si="116"/>
        <v>0.13800639161538464</v>
      </c>
      <c r="BK40">
        <f t="shared" si="116"/>
        <v>0.15177231243589745</v>
      </c>
      <c r="BL40">
        <f t="shared" si="116"/>
        <v>0.16897971346153851</v>
      </c>
      <c r="BM40">
        <f t="shared" si="116"/>
        <v>0.19048896474358981</v>
      </c>
      <c r="BN40">
        <f t="shared" si="116"/>
        <v>0.21737552884615391</v>
      </c>
      <c r="BO40">
        <f t="shared" si="116"/>
        <v>0.25098373397435902</v>
      </c>
      <c r="BP40">
        <f t="shared" si="116"/>
        <v>0.29299399038461543</v>
      </c>
      <c r="BQ40">
        <f t="shared" si="116"/>
        <v>0.34550681089743596</v>
      </c>
      <c r="BR40">
        <f t="shared" si="116"/>
        <v>0.41114783653846165</v>
      </c>
      <c r="BS40">
        <f t="shared" si="116"/>
        <v>0.49319911858974363</v>
      </c>
      <c r="BT40">
        <f t="shared" si="116"/>
        <v>0.59576322115384617</v>
      </c>
    </row>
    <row r="41" spans="2:72">
      <c r="W41">
        <f t="shared" si="113"/>
        <v>9.1269353097830876</v>
      </c>
      <c r="X41">
        <f t="shared" si="103"/>
        <v>9.1269353097830876</v>
      </c>
      <c r="Y41">
        <f t="shared" si="117"/>
        <v>8.2768704321752899</v>
      </c>
      <c r="AA41">
        <f t="shared" si="114"/>
        <v>-0.8500648776077977</v>
      </c>
      <c r="AB41">
        <f t="shared" si="99"/>
        <v>-0.8500648776077977</v>
      </c>
      <c r="AC41">
        <v>2</v>
      </c>
      <c r="AN41">
        <f t="shared" si="115"/>
        <v>3.0517578124999987</v>
      </c>
      <c r="AO41">
        <f t="shared" si="116"/>
        <v>0.10439783338693602</v>
      </c>
      <c r="AP41">
        <f t="shared" si="116"/>
        <v>0.12081861232388345</v>
      </c>
      <c r="AQ41">
        <f t="shared" si="116"/>
        <v>0.12492380705812028</v>
      </c>
      <c r="AR41">
        <f t="shared" si="116"/>
        <v>0.13005530047591635</v>
      </c>
      <c r="AS41">
        <f t="shared" si="116"/>
        <v>0.13646966724816145</v>
      </c>
      <c r="AT41">
        <f t="shared" si="116"/>
        <v>0.14448762571346779</v>
      </c>
      <c r="AU41">
        <f t="shared" si="116"/>
        <v>0.15451007379510076</v>
      </c>
      <c r="AV41">
        <f t="shared" si="116"/>
        <v>0.16703813389714192</v>
      </c>
      <c r="AW41">
        <f t="shared" si="116"/>
        <v>0.18269820902469336</v>
      </c>
      <c r="AX41">
        <f t="shared" si="116"/>
        <v>0.20227330293413273</v>
      </c>
      <c r="AY41">
        <f t="shared" si="116"/>
        <v>0.22674217032093189</v>
      </c>
      <c r="AZ41">
        <f t="shared" si="116"/>
        <v>0.25732825455443081</v>
      </c>
      <c r="BA41">
        <f t="shared" si="116"/>
        <v>0.29556085984630454</v>
      </c>
      <c r="BB41">
        <f t="shared" si="116"/>
        <v>0.3433516164611467</v>
      </c>
      <c r="BC41">
        <f t="shared" si="116"/>
        <v>0.40309006222969934</v>
      </c>
      <c r="BD41">
        <f t="shared" si="116"/>
        <v>0.47776311944039013</v>
      </c>
      <c r="BE41">
        <f t="shared" si="116"/>
        <v>8.7011718749999994E-2</v>
      </c>
      <c r="BF41">
        <f t="shared" si="116"/>
        <v>0.1095658034223282</v>
      </c>
      <c r="BG41">
        <f t="shared" si="116"/>
        <v>0.11520432459041027</v>
      </c>
      <c r="BH41">
        <f t="shared" si="116"/>
        <v>0.12225247605051283</v>
      </c>
      <c r="BI41">
        <f t="shared" si="116"/>
        <v>0.13106266537564104</v>
      </c>
      <c r="BJ41">
        <f t="shared" si="116"/>
        <v>0.1420754020320513</v>
      </c>
      <c r="BK41">
        <f t="shared" si="116"/>
        <v>0.15584132285256411</v>
      </c>
      <c r="BL41">
        <f t="shared" si="116"/>
        <v>0.17304872387820516</v>
      </c>
      <c r="BM41">
        <f t="shared" si="116"/>
        <v>0.19455797516025641</v>
      </c>
      <c r="BN41">
        <f t="shared" si="116"/>
        <v>0.22144453926282057</v>
      </c>
      <c r="BO41">
        <f t="shared" si="116"/>
        <v>0.25505274439102571</v>
      </c>
      <c r="BP41">
        <f t="shared" si="116"/>
        <v>0.29706300080128212</v>
      </c>
      <c r="BQ41">
        <f t="shared" si="116"/>
        <v>0.34957582131410259</v>
      </c>
      <c r="BR41">
        <f t="shared" si="116"/>
        <v>0.41521684695512823</v>
      </c>
      <c r="BS41">
        <f t="shared" si="116"/>
        <v>0.49726812900641032</v>
      </c>
      <c r="BT41">
        <f t="shared" si="116"/>
        <v>0.5998322315705128</v>
      </c>
    </row>
    <row r="42" spans="2:72">
      <c r="W42">
        <f t="shared" si="113"/>
        <v>8.7220407884732492</v>
      </c>
      <c r="X42">
        <f t="shared" si="103"/>
        <v>8.7220407884732492</v>
      </c>
      <c r="Y42">
        <f t="shared" si="117"/>
        <v>7.9432987661826315</v>
      </c>
      <c r="AA42">
        <f t="shared" si="114"/>
        <v>-0.77874202229061762</v>
      </c>
      <c r="AB42">
        <f t="shared" si="99"/>
        <v>-0.77874202229061762</v>
      </c>
      <c r="AC42">
        <v>2</v>
      </c>
      <c r="AN42">
        <f t="shared" si="115"/>
        <v>3.8146972656249987</v>
      </c>
      <c r="AO42">
        <f t="shared" si="116"/>
        <v>0.10536630728611091</v>
      </c>
      <c r="AP42">
        <f t="shared" si="116"/>
        <v>0.12589228095729518</v>
      </c>
      <c r="AQ42">
        <f t="shared" si="116"/>
        <v>0.13102377437509125</v>
      </c>
      <c r="AR42">
        <f t="shared" si="116"/>
        <v>0.13743814114733635</v>
      </c>
      <c r="AS42">
        <f t="shared" si="116"/>
        <v>0.14545609961264269</v>
      </c>
      <c r="AT42">
        <f t="shared" si="116"/>
        <v>0.15547854769427563</v>
      </c>
      <c r="AU42">
        <f t="shared" si="116"/>
        <v>0.16800660779631682</v>
      </c>
      <c r="AV42">
        <f t="shared" si="116"/>
        <v>0.18366668292386831</v>
      </c>
      <c r="AW42">
        <f t="shared" si="116"/>
        <v>0.2032417768333076</v>
      </c>
      <c r="AX42">
        <f t="shared" si="116"/>
        <v>0.22771064422010684</v>
      </c>
      <c r="AY42">
        <f t="shared" si="116"/>
        <v>0.25829672845360574</v>
      </c>
      <c r="AZ42">
        <f t="shared" si="116"/>
        <v>0.29652933374547946</v>
      </c>
      <c r="BA42">
        <f t="shared" si="116"/>
        <v>0.34432009036032157</v>
      </c>
      <c r="BB42">
        <f t="shared" si="116"/>
        <v>0.40405853612887427</v>
      </c>
      <c r="BC42">
        <f t="shared" si="116"/>
        <v>0.47873159333956505</v>
      </c>
      <c r="BD42">
        <f t="shared" si="116"/>
        <v>0.57207291485292855</v>
      </c>
      <c r="BE42">
        <f t="shared" si="116"/>
        <v>9.2097981770833337E-2</v>
      </c>
      <c r="BF42">
        <f t="shared" si="116"/>
        <v>0.11465206644316153</v>
      </c>
      <c r="BG42">
        <f t="shared" si="116"/>
        <v>0.12029058761124362</v>
      </c>
      <c r="BH42">
        <f t="shared" si="116"/>
        <v>0.12733873907134616</v>
      </c>
      <c r="BI42">
        <f t="shared" si="116"/>
        <v>0.13614892839647438</v>
      </c>
      <c r="BJ42">
        <f t="shared" si="116"/>
        <v>0.14716166505288464</v>
      </c>
      <c r="BK42">
        <f t="shared" si="116"/>
        <v>0.16092758587339748</v>
      </c>
      <c r="BL42">
        <f t="shared" si="116"/>
        <v>0.17813498689903851</v>
      </c>
      <c r="BM42">
        <f t="shared" si="116"/>
        <v>0.19964423818108978</v>
      </c>
      <c r="BN42">
        <f t="shared" si="116"/>
        <v>0.22653080228365391</v>
      </c>
      <c r="BO42">
        <f t="shared" si="116"/>
        <v>0.26013900741185908</v>
      </c>
      <c r="BP42">
        <f t="shared" si="116"/>
        <v>0.30214926382211549</v>
      </c>
      <c r="BQ42">
        <f t="shared" si="116"/>
        <v>0.35466208433493596</v>
      </c>
      <c r="BR42">
        <f t="shared" si="116"/>
        <v>0.42030310997596165</v>
      </c>
      <c r="BS42">
        <f t="shared" si="116"/>
        <v>0.50235439202724363</v>
      </c>
      <c r="BT42">
        <f t="shared" si="116"/>
        <v>0.60491849459134606</v>
      </c>
    </row>
    <row r="43" spans="2:72">
      <c r="W43">
        <f t="shared" si="113"/>
        <v>8.2637870083975482</v>
      </c>
      <c r="X43">
        <f t="shared" si="103"/>
        <v>8.2637870083975482</v>
      </c>
      <c r="Y43">
        <f t="shared" si="117"/>
        <v>7.5623306148370073</v>
      </c>
      <c r="AA43">
        <f t="shared" si="114"/>
        <v>-0.7014563935605409</v>
      </c>
      <c r="AB43">
        <f t="shared" si="99"/>
        <v>-0.7014563935605409</v>
      </c>
      <c r="AC43">
        <v>2</v>
      </c>
      <c r="AN43">
        <f t="shared" si="115"/>
        <v>4.7683715820312473</v>
      </c>
      <c r="AO43">
        <f t="shared" si="116"/>
        <v>0.10657689966007952</v>
      </c>
      <c r="AP43">
        <f t="shared" si="116"/>
        <v>0.13223436674905983</v>
      </c>
      <c r="AQ43">
        <f t="shared" si="116"/>
        <v>0.13864873352130491</v>
      </c>
      <c r="AR43">
        <f t="shared" si="116"/>
        <v>0.14666669198661128</v>
      </c>
      <c r="AS43">
        <f t="shared" si="116"/>
        <v>0.15668914006824422</v>
      </c>
      <c r="AT43">
        <f t="shared" si="116"/>
        <v>0.16921720017028541</v>
      </c>
      <c r="AU43">
        <f t="shared" si="116"/>
        <v>0.18487727529783687</v>
      </c>
      <c r="AV43">
        <f t="shared" si="116"/>
        <v>0.20445236920727622</v>
      </c>
      <c r="AW43">
        <f t="shared" si="116"/>
        <v>0.2289212365940754</v>
      </c>
      <c r="AX43">
        <f t="shared" si="116"/>
        <v>0.25950732082757433</v>
      </c>
      <c r="AY43">
        <f t="shared" si="116"/>
        <v>0.29773992611944805</v>
      </c>
      <c r="AZ43">
        <f t="shared" si="116"/>
        <v>0.34553068273429022</v>
      </c>
      <c r="BA43">
        <f t="shared" si="116"/>
        <v>0.4052691285028428</v>
      </c>
      <c r="BB43">
        <f t="shared" si="116"/>
        <v>0.47994218571353375</v>
      </c>
      <c r="BC43">
        <f t="shared" si="116"/>
        <v>0.57328350722689725</v>
      </c>
      <c r="BD43">
        <f t="shared" si="116"/>
        <v>0.68996015911860153</v>
      </c>
      <c r="BE43">
        <f t="shared" si="116"/>
        <v>9.8455810546874981E-2</v>
      </c>
      <c r="BF43">
        <f t="shared" si="116"/>
        <v>0.1210098952192032</v>
      </c>
      <c r="BG43">
        <f t="shared" si="116"/>
        <v>0.12664841638728527</v>
      </c>
      <c r="BH43">
        <f t="shared" si="116"/>
        <v>0.13369656784738781</v>
      </c>
      <c r="BI43">
        <f t="shared" si="116"/>
        <v>0.14250675717251604</v>
      </c>
      <c r="BJ43">
        <f t="shared" si="116"/>
        <v>0.15351949382892632</v>
      </c>
      <c r="BK43">
        <f t="shared" si="116"/>
        <v>0.16728541464943913</v>
      </c>
      <c r="BL43">
        <f t="shared" si="116"/>
        <v>0.18449281567508016</v>
      </c>
      <c r="BM43">
        <f t="shared" si="116"/>
        <v>0.20600206695713144</v>
      </c>
      <c r="BN43">
        <f t="shared" si="116"/>
        <v>0.23288863105969554</v>
      </c>
      <c r="BO43">
        <f t="shared" si="116"/>
        <v>0.26649683618790071</v>
      </c>
      <c r="BP43">
        <f t="shared" si="116"/>
        <v>0.30850709259815706</v>
      </c>
      <c r="BQ43">
        <f t="shared" si="116"/>
        <v>0.36101991311097759</v>
      </c>
      <c r="BR43">
        <f t="shared" si="116"/>
        <v>0.42666093875200334</v>
      </c>
      <c r="BS43">
        <f t="shared" si="116"/>
        <v>0.50871222080328538</v>
      </c>
      <c r="BT43">
        <f t="shared" si="116"/>
        <v>0.6112763233673878</v>
      </c>
    </row>
    <row r="44" spans="2:72">
      <c r="W44">
        <f t="shared" si="113"/>
        <v>7.7545119300678378</v>
      </c>
      <c r="X44">
        <f t="shared" si="103"/>
        <v>7.7545119300678378</v>
      </c>
      <c r="Y44">
        <f t="shared" si="117"/>
        <v>7.1346027138584134</v>
      </c>
      <c r="AA44">
        <f t="shared" si="114"/>
        <v>-0.61990921620942441</v>
      </c>
      <c r="AB44">
        <f t="shared" si="99"/>
        <v>-0.61990921620942441</v>
      </c>
      <c r="AC44">
        <v>2</v>
      </c>
      <c r="AN44">
        <f t="shared" si="115"/>
        <v>5.9604644775390598</v>
      </c>
      <c r="AO44">
        <f t="shared" si="116"/>
        <v>0.10809014012754026</v>
      </c>
      <c r="AP44">
        <f t="shared" si="116"/>
        <v>0.14016197398876568</v>
      </c>
      <c r="AQ44">
        <f t="shared" si="116"/>
        <v>0.14817993245407204</v>
      </c>
      <c r="AR44">
        <f t="shared" si="116"/>
        <v>0.15820238053570498</v>
      </c>
      <c r="AS44">
        <f t="shared" si="116"/>
        <v>0.17073044063774612</v>
      </c>
      <c r="AT44">
        <f t="shared" si="116"/>
        <v>0.18639051576529767</v>
      </c>
      <c r="AU44">
        <f t="shared" si="116"/>
        <v>0.20596560967473693</v>
      </c>
      <c r="AV44">
        <f t="shared" si="116"/>
        <v>0.23043447706153614</v>
      </c>
      <c r="AW44">
        <f t="shared" si="116"/>
        <v>0.26102056129503509</v>
      </c>
      <c r="AX44">
        <f t="shared" si="116"/>
        <v>0.29925316658690876</v>
      </c>
      <c r="AY44">
        <f t="shared" si="116"/>
        <v>0.34704392320175087</v>
      </c>
      <c r="AZ44">
        <f t="shared" si="116"/>
        <v>0.40678236897030351</v>
      </c>
      <c r="BA44">
        <f t="shared" si="116"/>
        <v>0.48145542618099435</v>
      </c>
      <c r="BB44">
        <f t="shared" si="116"/>
        <v>0.57479674769435785</v>
      </c>
      <c r="BC44">
        <f t="shared" ref="AO44:BT50" si="119">1/BC28</f>
        <v>0.69147339958606224</v>
      </c>
      <c r="BD44">
        <f t="shared" si="119"/>
        <v>0.83731921445069279</v>
      </c>
      <c r="BE44">
        <f t="shared" si="119"/>
        <v>0.10640309651692707</v>
      </c>
      <c r="BF44">
        <f t="shared" si="119"/>
        <v>0.12895718118925531</v>
      </c>
      <c r="BG44">
        <f t="shared" si="119"/>
        <v>0.13459570235733737</v>
      </c>
      <c r="BH44">
        <f t="shared" si="119"/>
        <v>0.14164385381743994</v>
      </c>
      <c r="BI44">
        <f t="shared" si="119"/>
        <v>0.15045404314256813</v>
      </c>
      <c r="BJ44">
        <f t="shared" si="119"/>
        <v>0.16146677979897839</v>
      </c>
      <c r="BK44">
        <f t="shared" si="119"/>
        <v>0.17523270061949123</v>
      </c>
      <c r="BL44">
        <f t="shared" si="119"/>
        <v>0.19244010164513223</v>
      </c>
      <c r="BM44">
        <f t="shared" si="119"/>
        <v>0.21394935292718353</v>
      </c>
      <c r="BN44">
        <f t="shared" si="119"/>
        <v>0.24083591702974763</v>
      </c>
      <c r="BO44">
        <f t="shared" si="119"/>
        <v>0.27444412215795277</v>
      </c>
      <c r="BP44">
        <f t="shared" si="119"/>
        <v>0.31645437856820918</v>
      </c>
      <c r="BQ44">
        <f t="shared" si="119"/>
        <v>0.36896719908102965</v>
      </c>
      <c r="BR44">
        <f t="shared" si="119"/>
        <v>0.4346082247220554</v>
      </c>
      <c r="BS44">
        <f t="shared" si="119"/>
        <v>0.51665950677333738</v>
      </c>
      <c r="BT44">
        <f t="shared" si="119"/>
        <v>0.61922360933743992</v>
      </c>
    </row>
    <row r="45" spans="2:72">
      <c r="W45">
        <f t="shared" si="113"/>
        <v>7.1998755984390792</v>
      </c>
      <c r="X45">
        <f t="shared" si="103"/>
        <v>7.1998755984390792</v>
      </c>
      <c r="Y45">
        <f t="shared" si="117"/>
        <v>6.6634911560388543</v>
      </c>
      <c r="AA45">
        <f t="shared" si="114"/>
        <v>-0.53638444240022487</v>
      </c>
      <c r="AB45">
        <f t="shared" si="99"/>
        <v>-0.53638444240022487</v>
      </c>
      <c r="AC45">
        <v>2</v>
      </c>
      <c r="AN45">
        <f t="shared" si="115"/>
        <v>7.4505805969238246</v>
      </c>
      <c r="AO45">
        <f t="shared" si="119"/>
        <v>0.1099816907118662</v>
      </c>
      <c r="AP45">
        <f t="shared" si="119"/>
        <v>0.15007148303839801</v>
      </c>
      <c r="AQ45">
        <f t="shared" si="119"/>
        <v>0.16009393112003092</v>
      </c>
      <c r="AR45">
        <f t="shared" si="119"/>
        <v>0.17262199122207211</v>
      </c>
      <c r="AS45">
        <f t="shared" si="119"/>
        <v>0.18828206634962358</v>
      </c>
      <c r="AT45">
        <f t="shared" si="119"/>
        <v>0.2078571602590629</v>
      </c>
      <c r="AU45">
        <f t="shared" si="119"/>
        <v>0.23232602764586208</v>
      </c>
      <c r="AV45">
        <f t="shared" si="119"/>
        <v>0.26291211187936109</v>
      </c>
      <c r="AW45">
        <f t="shared" si="119"/>
        <v>0.30114471717123481</v>
      </c>
      <c r="AX45">
        <f t="shared" si="119"/>
        <v>0.34893547378607687</v>
      </c>
      <c r="AY45">
        <f t="shared" si="119"/>
        <v>0.40867391955462951</v>
      </c>
      <c r="AZ45">
        <f t="shared" si="119"/>
        <v>0.4833469767653204</v>
      </c>
      <c r="BA45">
        <f t="shared" si="119"/>
        <v>0.57668829827868395</v>
      </c>
      <c r="BB45">
        <f t="shared" si="119"/>
        <v>0.69336495017038824</v>
      </c>
      <c r="BC45">
        <f t="shared" si="119"/>
        <v>0.83921076503501868</v>
      </c>
      <c r="BD45">
        <f t="shared" si="119"/>
        <v>1.021518033615807</v>
      </c>
      <c r="BE45">
        <f t="shared" si="119"/>
        <v>0.11633720397949217</v>
      </c>
      <c r="BF45">
        <f t="shared" si="119"/>
        <v>0.13889128865182035</v>
      </c>
      <c r="BG45">
        <f t="shared" si="119"/>
        <v>0.14452980981990243</v>
      </c>
      <c r="BH45">
        <f t="shared" si="119"/>
        <v>0.15157796128000497</v>
      </c>
      <c r="BI45">
        <f t="shared" si="119"/>
        <v>0.1603881506051332</v>
      </c>
      <c r="BJ45">
        <f t="shared" si="119"/>
        <v>0.17140088726154346</v>
      </c>
      <c r="BK45">
        <f t="shared" si="119"/>
        <v>0.18516680808205632</v>
      </c>
      <c r="BL45">
        <f t="shared" si="119"/>
        <v>0.20237420910769729</v>
      </c>
      <c r="BM45">
        <f t="shared" si="119"/>
        <v>0.2238834603897486</v>
      </c>
      <c r="BN45">
        <f t="shared" si="119"/>
        <v>0.25077002449231267</v>
      </c>
      <c r="BO45">
        <f t="shared" si="119"/>
        <v>0.28437822962051784</v>
      </c>
      <c r="BP45">
        <f t="shared" si="119"/>
        <v>0.32638848603077425</v>
      </c>
      <c r="BQ45">
        <f t="shared" si="119"/>
        <v>0.37890130654359472</v>
      </c>
      <c r="BR45">
        <f t="shared" si="119"/>
        <v>0.44454233218462041</v>
      </c>
      <c r="BS45">
        <f t="shared" si="119"/>
        <v>0.52659361423590245</v>
      </c>
      <c r="BT45">
        <f t="shared" si="119"/>
        <v>0.62915771680000498</v>
      </c>
    </row>
    <row r="46" spans="2:72">
      <c r="W46">
        <f t="shared" si="113"/>
        <v>6.6089955589202303</v>
      </c>
      <c r="X46">
        <f t="shared" si="103"/>
        <v>6.6089955589202303</v>
      </c>
      <c r="Y46">
        <f t="shared" si="117"/>
        <v>6.1554231031514517</v>
      </c>
      <c r="AA46">
        <f t="shared" si="114"/>
        <v>-0.45357245576877858</v>
      </c>
      <c r="AB46">
        <f t="shared" si="99"/>
        <v>-0.45357245576877858</v>
      </c>
      <c r="AC46">
        <v>2</v>
      </c>
      <c r="AN46">
        <f t="shared" si="115"/>
        <v>9.3132257461547798</v>
      </c>
      <c r="AO46">
        <f t="shared" si="119"/>
        <v>0.11234612894227361</v>
      </c>
      <c r="AP46">
        <f t="shared" si="119"/>
        <v>0.16245836935043836</v>
      </c>
      <c r="AQ46">
        <f t="shared" si="119"/>
        <v>0.17498642945247952</v>
      </c>
      <c r="AR46">
        <f t="shared" si="119"/>
        <v>0.19064650458003099</v>
      </c>
      <c r="AS46">
        <f t="shared" si="119"/>
        <v>0.21022159848947033</v>
      </c>
      <c r="AT46">
        <f t="shared" si="119"/>
        <v>0.23469046587626957</v>
      </c>
      <c r="AU46">
        <f t="shared" si="119"/>
        <v>0.26527655010976847</v>
      </c>
      <c r="AV46">
        <f t="shared" si="119"/>
        <v>0.30350915540164225</v>
      </c>
      <c r="AW46">
        <f t="shared" si="119"/>
        <v>0.35129991201648436</v>
      </c>
      <c r="AX46">
        <f t="shared" si="119"/>
        <v>0.411038357785037</v>
      </c>
      <c r="AY46">
        <f t="shared" si="119"/>
        <v>0.48571141499572779</v>
      </c>
      <c r="AZ46">
        <f t="shared" si="119"/>
        <v>0.57905273650909128</v>
      </c>
      <c r="BA46">
        <f t="shared" si="119"/>
        <v>0.69572938840079568</v>
      </c>
      <c r="BB46">
        <f t="shared" si="119"/>
        <v>0.84157520326542623</v>
      </c>
      <c r="BC46">
        <f t="shared" si="119"/>
        <v>1.0238824718462143</v>
      </c>
      <c r="BD46">
        <f t="shared" si="119"/>
        <v>1.2517665575721995</v>
      </c>
      <c r="BE46">
        <f t="shared" si="119"/>
        <v>0.12875483830769854</v>
      </c>
      <c r="BF46">
        <f t="shared" si="119"/>
        <v>0.15130892298002677</v>
      </c>
      <c r="BG46">
        <f t="shared" si="119"/>
        <v>0.15694744414810882</v>
      </c>
      <c r="BH46">
        <f t="shared" si="119"/>
        <v>0.16399559560821139</v>
      </c>
      <c r="BI46">
        <f t="shared" si="119"/>
        <v>0.17280578493333956</v>
      </c>
      <c r="BJ46">
        <f t="shared" si="119"/>
        <v>0.18381852158974984</v>
      </c>
      <c r="BK46">
        <f t="shared" si="119"/>
        <v>0.19758444241026266</v>
      </c>
      <c r="BL46">
        <f t="shared" si="119"/>
        <v>0.21479184343590374</v>
      </c>
      <c r="BM46">
        <f t="shared" si="119"/>
        <v>0.23630109471795499</v>
      </c>
      <c r="BN46">
        <f t="shared" si="119"/>
        <v>0.26318765882051909</v>
      </c>
      <c r="BO46">
        <f t="shared" si="119"/>
        <v>0.2967958639487242</v>
      </c>
      <c r="BP46">
        <f t="shared" si="119"/>
        <v>0.33880612035898061</v>
      </c>
      <c r="BQ46">
        <f t="shared" si="119"/>
        <v>0.39131894087180108</v>
      </c>
      <c r="BR46">
        <f t="shared" si="119"/>
        <v>0.45695996651282672</v>
      </c>
      <c r="BS46">
        <f t="shared" si="119"/>
        <v>0.53901124856410876</v>
      </c>
      <c r="BT46">
        <f t="shared" si="119"/>
        <v>0.6415753511282114</v>
      </c>
    </row>
    <row r="47" spans="2:72">
      <c r="W47">
        <f t="shared" si="113"/>
        <v>5.9940910529622142</v>
      </c>
      <c r="X47">
        <f t="shared" si="103"/>
        <v>5.9940910529622142</v>
      </c>
      <c r="Y47">
        <f t="shared" si="117"/>
        <v>5.6198094205084548</v>
      </c>
      <c r="AA47">
        <f t="shared" si="114"/>
        <v>-0.37428163245375945</v>
      </c>
      <c r="AB47">
        <f t="shared" si="99"/>
        <v>-0.37428163245375945</v>
      </c>
      <c r="AC47">
        <v>2</v>
      </c>
      <c r="AN47">
        <f t="shared" si="115"/>
        <v>11.641532182693474</v>
      </c>
      <c r="AO47">
        <f t="shared" si="119"/>
        <v>0.1153016767302829</v>
      </c>
      <c r="AP47">
        <f t="shared" si="119"/>
        <v>0.1779419772404888</v>
      </c>
      <c r="AQ47">
        <f t="shared" si="119"/>
        <v>0.19360205236804029</v>
      </c>
      <c r="AR47">
        <f t="shared" si="119"/>
        <v>0.21317714627747961</v>
      </c>
      <c r="AS47">
        <f t="shared" si="119"/>
        <v>0.23764601366427876</v>
      </c>
      <c r="AT47">
        <f t="shared" si="119"/>
        <v>0.26823209789777774</v>
      </c>
      <c r="AU47">
        <f t="shared" si="119"/>
        <v>0.30646470318965147</v>
      </c>
      <c r="AV47">
        <f t="shared" si="119"/>
        <v>0.35425545980449363</v>
      </c>
      <c r="AW47">
        <f t="shared" si="119"/>
        <v>0.41399390557304627</v>
      </c>
      <c r="AX47">
        <f t="shared" si="119"/>
        <v>0.488666962783737</v>
      </c>
      <c r="AY47">
        <f t="shared" si="119"/>
        <v>0.5820082842971005</v>
      </c>
      <c r="AZ47">
        <f t="shared" si="119"/>
        <v>0.69868493618880501</v>
      </c>
      <c r="BA47">
        <f t="shared" si="119"/>
        <v>0.84453075105343545</v>
      </c>
      <c r="BB47">
        <f t="shared" si="119"/>
        <v>1.0268380196342237</v>
      </c>
      <c r="BC47">
        <f t="shared" si="119"/>
        <v>1.2547221053602087</v>
      </c>
      <c r="BD47">
        <f t="shared" si="119"/>
        <v>1.5395772125176901</v>
      </c>
      <c r="BE47">
        <f t="shared" si="119"/>
        <v>0.14427688121795654</v>
      </c>
      <c r="BF47">
        <f t="shared" si="119"/>
        <v>0.16683096589028473</v>
      </c>
      <c r="BG47">
        <f t="shared" si="119"/>
        <v>0.17246948705836679</v>
      </c>
      <c r="BH47">
        <f t="shared" si="119"/>
        <v>0.17951763851846936</v>
      </c>
      <c r="BI47">
        <f t="shared" si="119"/>
        <v>0.18832782784359758</v>
      </c>
      <c r="BJ47">
        <f t="shared" si="119"/>
        <v>0.19934056450000784</v>
      </c>
      <c r="BK47">
        <f t="shared" si="119"/>
        <v>0.21310648532052071</v>
      </c>
      <c r="BL47">
        <f t="shared" si="119"/>
        <v>0.23031388634616168</v>
      </c>
      <c r="BM47">
        <f t="shared" si="119"/>
        <v>0.25182313762821296</v>
      </c>
      <c r="BN47">
        <f t="shared" si="119"/>
        <v>0.27870970173077703</v>
      </c>
      <c r="BO47">
        <f t="shared" si="119"/>
        <v>0.31231790685898225</v>
      </c>
      <c r="BP47">
        <f t="shared" si="119"/>
        <v>0.35432816326923872</v>
      </c>
      <c r="BQ47">
        <f t="shared" si="119"/>
        <v>0.40684098378205913</v>
      </c>
      <c r="BR47">
        <f t="shared" si="119"/>
        <v>0.47248200942308477</v>
      </c>
      <c r="BS47">
        <f t="shared" si="119"/>
        <v>0.55453329147436681</v>
      </c>
      <c r="BT47">
        <f t="shared" si="119"/>
        <v>0.65709739403846934</v>
      </c>
    </row>
    <row r="48" spans="2:72">
      <c r="W48">
        <f t="shared" si="113"/>
        <v>5.3696026501237633</v>
      </c>
      <c r="X48">
        <f t="shared" si="103"/>
        <v>5.3696026501237633</v>
      </c>
      <c r="Y48">
        <f t="shared" si="117"/>
        <v>5.0685139643549766</v>
      </c>
      <c r="AA48">
        <f t="shared" si="114"/>
        <v>-0.30108868576878667</v>
      </c>
      <c r="AB48">
        <f t="shared" si="99"/>
        <v>-0.30108868576878667</v>
      </c>
      <c r="AC48">
        <v>2</v>
      </c>
      <c r="AN48">
        <f t="shared" si="115"/>
        <v>14.551915228366843</v>
      </c>
      <c r="AO48">
        <f t="shared" si="119"/>
        <v>0.1189961114652945</v>
      </c>
      <c r="AP48">
        <f t="shared" si="119"/>
        <v>0.19729648710305189</v>
      </c>
      <c r="AQ48">
        <f t="shared" si="119"/>
        <v>0.21687158101249118</v>
      </c>
      <c r="AR48">
        <f t="shared" si="119"/>
        <v>0.24134044839929042</v>
      </c>
      <c r="AS48">
        <f t="shared" si="119"/>
        <v>0.27192653263278932</v>
      </c>
      <c r="AT48">
        <f t="shared" si="119"/>
        <v>0.3101591379246631</v>
      </c>
      <c r="AU48">
        <f t="shared" si="119"/>
        <v>0.35794989453950521</v>
      </c>
      <c r="AV48">
        <f t="shared" si="119"/>
        <v>0.41768834030805785</v>
      </c>
      <c r="AW48">
        <f t="shared" si="119"/>
        <v>0.49236139751874874</v>
      </c>
      <c r="AX48">
        <f t="shared" si="119"/>
        <v>0.58570271903211224</v>
      </c>
      <c r="AY48">
        <f t="shared" si="119"/>
        <v>0.70237937092381653</v>
      </c>
      <c r="AZ48">
        <f t="shared" si="119"/>
        <v>0.84822518578844719</v>
      </c>
      <c r="BA48">
        <f t="shared" si="119"/>
        <v>1.0305324543692354</v>
      </c>
      <c r="BB48">
        <f t="shared" si="119"/>
        <v>1.2584165400952203</v>
      </c>
      <c r="BC48">
        <f t="shared" si="119"/>
        <v>1.5432716472527019</v>
      </c>
      <c r="BD48">
        <f t="shared" si="119"/>
        <v>1.8993405311995535</v>
      </c>
      <c r="BE48">
        <f t="shared" si="119"/>
        <v>0.16367943485577896</v>
      </c>
      <c r="BF48">
        <f t="shared" si="119"/>
        <v>0.18623351952810718</v>
      </c>
      <c r="BG48">
        <f t="shared" si="119"/>
        <v>0.19187204069618924</v>
      </c>
      <c r="BH48">
        <f t="shared" si="119"/>
        <v>0.19892019215629178</v>
      </c>
      <c r="BI48">
        <f t="shared" si="119"/>
        <v>0.20773038148141998</v>
      </c>
      <c r="BJ48">
        <f t="shared" si="119"/>
        <v>0.21874311813783026</v>
      </c>
      <c r="BK48">
        <f t="shared" si="119"/>
        <v>0.23250903895834313</v>
      </c>
      <c r="BL48">
        <f t="shared" si="119"/>
        <v>0.2497164399839841</v>
      </c>
      <c r="BM48">
        <f t="shared" si="119"/>
        <v>0.27122569126603541</v>
      </c>
      <c r="BN48">
        <f t="shared" si="119"/>
        <v>0.29811225536859948</v>
      </c>
      <c r="BO48">
        <f t="shared" si="119"/>
        <v>0.3317204604968047</v>
      </c>
      <c r="BP48">
        <f t="shared" si="119"/>
        <v>0.37373071690706106</v>
      </c>
      <c r="BQ48">
        <f t="shared" si="119"/>
        <v>0.42624353741988147</v>
      </c>
      <c r="BR48">
        <f t="shared" si="119"/>
        <v>0.49188456306090722</v>
      </c>
      <c r="BS48">
        <f t="shared" si="119"/>
        <v>0.5739358451121892</v>
      </c>
      <c r="BT48">
        <f t="shared" si="119"/>
        <v>0.67649994767629174</v>
      </c>
    </row>
    <row r="49" spans="23:72">
      <c r="W49">
        <f t="shared" si="113"/>
        <v>4.7508937382104177</v>
      </c>
      <c r="X49">
        <f t="shared" si="103"/>
        <v>4.7508937382104177</v>
      </c>
      <c r="Y49">
        <f t="shared" si="117"/>
        <v>4.5148841737747967</v>
      </c>
      <c r="AA49">
        <f t="shared" si="114"/>
        <v>-0.23600956443562104</v>
      </c>
      <c r="AB49">
        <f t="shared" si="99"/>
        <v>-0.23600956443562104</v>
      </c>
      <c r="AC49">
        <v>2</v>
      </c>
      <c r="AN49">
        <f t="shared" si="115"/>
        <v>18.189894035458554</v>
      </c>
      <c r="AO49">
        <f t="shared" si="119"/>
        <v>0.12361415488405901</v>
      </c>
      <c r="AP49">
        <f t="shared" si="119"/>
        <v>0.22148962443125572</v>
      </c>
      <c r="AQ49">
        <f t="shared" si="119"/>
        <v>0.24595849181805488</v>
      </c>
      <c r="AR49">
        <f t="shared" si="119"/>
        <v>0.27654457605155386</v>
      </c>
      <c r="AS49">
        <f t="shared" si="119"/>
        <v>0.31477718134342753</v>
      </c>
      <c r="AT49">
        <f t="shared" si="119"/>
        <v>0.36256793795826969</v>
      </c>
      <c r="AU49">
        <f t="shared" si="119"/>
        <v>0.42230638372682233</v>
      </c>
      <c r="AV49">
        <f t="shared" si="119"/>
        <v>0.49697944093751317</v>
      </c>
      <c r="AW49">
        <f t="shared" si="119"/>
        <v>0.59032076245087672</v>
      </c>
      <c r="AX49">
        <f t="shared" si="119"/>
        <v>0.70699741434258112</v>
      </c>
      <c r="AY49">
        <f t="shared" si="119"/>
        <v>0.85284322920721156</v>
      </c>
      <c r="AZ49">
        <f t="shared" si="119"/>
        <v>1.0351504977879997</v>
      </c>
      <c r="BA49">
        <f t="shared" si="119"/>
        <v>1.2630345835139847</v>
      </c>
      <c r="BB49">
        <f t="shared" si="119"/>
        <v>1.5478896906714661</v>
      </c>
      <c r="BC49">
        <f t="shared" si="119"/>
        <v>1.9039585746183181</v>
      </c>
      <c r="BD49">
        <f t="shared" si="119"/>
        <v>2.3490446795518825</v>
      </c>
      <c r="BE49">
        <f t="shared" si="119"/>
        <v>0.18793262690305704</v>
      </c>
      <c r="BF49">
        <f t="shared" si="119"/>
        <v>0.21048671157538523</v>
      </c>
      <c r="BG49">
        <f t="shared" si="119"/>
        <v>0.21612523274346729</v>
      </c>
      <c r="BH49">
        <f t="shared" si="119"/>
        <v>0.22317338420356989</v>
      </c>
      <c r="BI49">
        <f t="shared" si="119"/>
        <v>0.23198357352869808</v>
      </c>
      <c r="BJ49">
        <f t="shared" si="119"/>
        <v>0.24299631018510831</v>
      </c>
      <c r="BK49">
        <f t="shared" si="119"/>
        <v>0.25676223100562112</v>
      </c>
      <c r="BL49">
        <f t="shared" si="119"/>
        <v>0.27396963203126218</v>
      </c>
      <c r="BM49">
        <f t="shared" si="119"/>
        <v>0.29547888331331346</v>
      </c>
      <c r="BN49">
        <f t="shared" si="119"/>
        <v>0.32236544741587764</v>
      </c>
      <c r="BO49">
        <f t="shared" si="119"/>
        <v>0.3559736525440827</v>
      </c>
      <c r="BP49">
        <f t="shared" si="119"/>
        <v>0.39798390895433911</v>
      </c>
      <c r="BQ49">
        <f t="shared" si="119"/>
        <v>0.45049672946715963</v>
      </c>
      <c r="BR49">
        <f t="shared" si="119"/>
        <v>0.51613775510818527</v>
      </c>
      <c r="BS49">
        <f t="shared" si="119"/>
        <v>0.59818903715946714</v>
      </c>
      <c r="BT49">
        <f t="shared" si="119"/>
        <v>0.70075313972356978</v>
      </c>
    </row>
    <row r="50" spans="23:72">
      <c r="W50">
        <f t="shared" si="113"/>
        <v>4.1527687057828588</v>
      </c>
      <c r="X50">
        <f t="shared" si="103"/>
        <v>4.1527687057828588</v>
      </c>
      <c r="Y50">
        <f>AP34</f>
        <v>3.9724937210822819</v>
      </c>
      <c r="AA50">
        <f t="shared" si="114"/>
        <v>-0.1802749847005769</v>
      </c>
      <c r="AB50">
        <f t="shared" si="99"/>
        <v>-0.1802749847005769</v>
      </c>
      <c r="AC50">
        <v>2</v>
      </c>
      <c r="AN50">
        <f t="shared" si="115"/>
        <v>22.737367544323188</v>
      </c>
      <c r="AO50">
        <f t="shared" si="119"/>
        <v>0.1293867091575146</v>
      </c>
      <c r="AP50">
        <f t="shared" si="119"/>
        <v>0.25173104609151048</v>
      </c>
      <c r="AQ50">
        <f t="shared" si="119"/>
        <v>0.28231713032500944</v>
      </c>
      <c r="AR50">
        <f t="shared" si="119"/>
        <v>0.32054973561688316</v>
      </c>
      <c r="AS50">
        <f t="shared" si="119"/>
        <v>0.36834049223172527</v>
      </c>
      <c r="AT50">
        <f t="shared" si="119"/>
        <v>0.42807893800027796</v>
      </c>
      <c r="AU50">
        <f t="shared" si="119"/>
        <v>0.50275199521096869</v>
      </c>
      <c r="AV50">
        <f t="shared" si="119"/>
        <v>0.5960933167243323</v>
      </c>
      <c r="AW50">
        <f t="shared" si="119"/>
        <v>0.7127699686160367</v>
      </c>
      <c r="AX50">
        <f t="shared" si="119"/>
        <v>0.85861578348066714</v>
      </c>
      <c r="AY50">
        <f t="shared" si="119"/>
        <v>1.0409230520614552</v>
      </c>
      <c r="AZ50">
        <f t="shared" si="119"/>
        <v>1.2688071377874404</v>
      </c>
      <c r="BA50">
        <f t="shared" si="119"/>
        <v>1.5536622449449218</v>
      </c>
      <c r="BB50">
        <f t="shared" si="119"/>
        <v>1.9097311288917735</v>
      </c>
      <c r="BC50">
        <f t="shared" si="119"/>
        <v>2.3548172338253384</v>
      </c>
      <c r="BD50">
        <f t="shared" si="119"/>
        <v>2.9111748649922937</v>
      </c>
      <c r="BE50">
        <f t="shared" si="119"/>
        <v>0.21824911696215457</v>
      </c>
      <c r="BF50">
        <f t="shared" si="119"/>
        <v>0.24080320163448282</v>
      </c>
      <c r="BG50">
        <f t="shared" si="119"/>
        <v>0.24644172280256482</v>
      </c>
      <c r="BH50">
        <f t="shared" si="119"/>
        <v>0.25348987426266745</v>
      </c>
      <c r="BI50">
        <f t="shared" si="119"/>
        <v>0.26230006358779567</v>
      </c>
      <c r="BJ50">
        <f t="shared" si="119"/>
        <v>0.2733128002442059</v>
      </c>
      <c r="BK50">
        <f t="shared" si="119"/>
        <v>0.28707872106471871</v>
      </c>
      <c r="BL50">
        <f t="shared" si="119"/>
        <v>0.30428612209035977</v>
      </c>
      <c r="BM50">
        <f t="shared" si="119"/>
        <v>0.3257953733724111</v>
      </c>
      <c r="BN50">
        <f t="shared" si="119"/>
        <v>0.35268193747497512</v>
      </c>
      <c r="BO50">
        <f t="shared" si="119"/>
        <v>0.38629014260318029</v>
      </c>
      <c r="BP50">
        <f t="shared" si="119"/>
        <v>0.42830039901343675</v>
      </c>
      <c r="BQ50">
        <f t="shared" si="119"/>
        <v>0.48081321952625711</v>
      </c>
      <c r="BR50">
        <f t="shared" si="119"/>
        <v>0.54645424516728291</v>
      </c>
      <c r="BS50">
        <f t="shared" si="119"/>
        <v>0.62850552721856479</v>
      </c>
      <c r="BT50">
        <f t="shared" si="119"/>
        <v>0.73106962978266732</v>
      </c>
    </row>
    <row r="51" spans="23:72">
      <c r="W51">
        <f>E4*E20</f>
        <v>9.8496995756786596</v>
      </c>
      <c r="X51">
        <f t="shared" si="103"/>
        <v>9.8496995756786596</v>
      </c>
      <c r="Y51">
        <f>AQ20</f>
        <v>9.2149518126017664</v>
      </c>
      <c r="AA51">
        <f t="shared" ref="AA51:AA65" si="120">Z4-E4</f>
        <v>-0.63474776307689318</v>
      </c>
      <c r="AB51">
        <f t="shared" si="99"/>
        <v>-0.63474776307689318</v>
      </c>
      <c r="AC51">
        <v>2</v>
      </c>
    </row>
    <row r="52" spans="23:72">
      <c r="W52">
        <f t="shared" ref="W52:W65" si="121">E5*E21</f>
        <v>9.6906168020073338</v>
      </c>
      <c r="X52">
        <f t="shared" si="103"/>
        <v>9.6906168020073338</v>
      </c>
      <c r="Y52">
        <f t="shared" ref="Y52:Y65" si="122">AQ21</f>
        <v>9.0482896525373615</v>
      </c>
      <c r="AA52">
        <f t="shared" si="120"/>
        <v>-0.64232714946997227</v>
      </c>
      <c r="AB52">
        <f t="shared" si="99"/>
        <v>-0.64232714946997227</v>
      </c>
      <c r="AC52">
        <v>2</v>
      </c>
      <c r="AO52">
        <f t="shared" ref="AO52:AO66" si="123">C4*C20</f>
        <v>13.636363636363635</v>
      </c>
      <c r="AP52">
        <f t="shared" ref="AP52:AP66" si="124">D4*D20</f>
        <v>10.42889693766659</v>
      </c>
      <c r="AQ52">
        <f t="shared" ref="AQ52:AQ66" si="125">E4*E20</f>
        <v>9.8496995756786596</v>
      </c>
      <c r="AR52">
        <f t="shared" ref="AR52:AR66" si="126">F4*F20</f>
        <v>9.2103004884690822</v>
      </c>
      <c r="AS52">
        <f t="shared" ref="AS52:AS66" si="127">G4*G20</f>
        <v>8.5190282749061321</v>
      </c>
      <c r="AT52">
        <f t="shared" ref="AT52:AT66" si="128">H4*H20</f>
        <v>7.7883429565619595</v>
      </c>
      <c r="AU52">
        <f t="shared" ref="AU52:AU66" si="129">I4*I20</f>
        <v>7.0341821717837583</v>
      </c>
      <c r="AV52">
        <f t="shared" ref="AV52:AV66" si="130">J4*J20</f>
        <v>6.274693331603447</v>
      </c>
      <c r="AW52">
        <f t="shared" ref="AW52:AW66" si="131">K4*K20</f>
        <v>5.528539739710677</v>
      </c>
      <c r="AX52">
        <f t="shared" ref="AX52:AX66" si="132">L4*L20</f>
        <v>4.8131034891297899</v>
      </c>
      <c r="AY52">
        <f t="shared" ref="AY52:AY66" si="133">M4*M20</f>
        <v>4.142942126285373</v>
      </c>
      <c r="AZ52">
        <f t="shared" ref="AZ52:AZ66" si="134">N4*N20</f>
        <v>3.5287730727470135</v>
      </c>
      <c r="BA52">
        <f t="shared" ref="BA52:BA66" si="135">O4*O20</f>
        <v>2.9770992366412217</v>
      </c>
      <c r="BB52">
        <f t="shared" ref="BB52:BB66" si="136">P4*P20</f>
        <v>2.490421455938697</v>
      </c>
      <c r="BC52">
        <f t="shared" ref="BC52:BC66" si="137">Q4*Q20</f>
        <v>2.0678685047720045</v>
      </c>
      <c r="BD52">
        <f t="shared" ref="BD52:BD66" si="138">R4*R20</f>
        <v>1.7060367454068244</v>
      </c>
    </row>
    <row r="53" spans="23:72">
      <c r="W53">
        <f t="shared" si="121"/>
        <v>9.4988466296143503</v>
      </c>
      <c r="X53">
        <f t="shared" si="103"/>
        <v>9.4988466296143503</v>
      </c>
      <c r="Y53">
        <f t="shared" si="122"/>
        <v>8.848252142195193</v>
      </c>
      <c r="AA53">
        <f t="shared" si="120"/>
        <v>-0.65059448741915737</v>
      </c>
      <c r="AB53">
        <f t="shared" si="99"/>
        <v>-0.65059448741915737</v>
      </c>
      <c r="AC53">
        <v>2</v>
      </c>
      <c r="AO53">
        <f t="shared" si="123"/>
        <v>13.333333333333332</v>
      </c>
      <c r="AP53">
        <f t="shared" si="124"/>
        <v>10.250724030253298</v>
      </c>
      <c r="AQ53">
        <f t="shared" si="125"/>
        <v>9.6906168020073338</v>
      </c>
      <c r="AR53">
        <f t="shared" si="126"/>
        <v>9.0710552475073367</v>
      </c>
      <c r="AS53">
        <f t="shared" si="127"/>
        <v>8.3997652126574618</v>
      </c>
      <c r="AT53">
        <f t="shared" si="128"/>
        <v>7.6885412958161172</v>
      </c>
      <c r="AU53">
        <f t="shared" si="129"/>
        <v>6.952671574392328</v>
      </c>
      <c r="AV53">
        <f t="shared" si="130"/>
        <v>6.2097528403727917</v>
      </c>
      <c r="AW53">
        <f t="shared" si="131"/>
        <v>5.4780635859909887</v>
      </c>
      <c r="AX53">
        <f t="shared" si="132"/>
        <v>4.7748008051048725</v>
      </c>
      <c r="AY53">
        <f t="shared" si="133"/>
        <v>4.1145316818939488</v>
      </c>
      <c r="AZ53">
        <f t="shared" si="134"/>
        <v>3.5081406854367176</v>
      </c>
      <c r="BA53">
        <f t="shared" si="135"/>
        <v>2.9624003038359286</v>
      </c>
      <c r="BB53">
        <f t="shared" si="136"/>
        <v>2.4801271860095389</v>
      </c>
      <c r="BC53">
        <f t="shared" si="137"/>
        <v>2.0607661822985466</v>
      </c>
      <c r="BD53">
        <f t="shared" si="138"/>
        <v>1.7011995637949837</v>
      </c>
    </row>
    <row r="54" spans="23:72">
      <c r="W54">
        <f t="shared" si="121"/>
        <v>9.2695496747039243</v>
      </c>
      <c r="X54">
        <f t="shared" si="103"/>
        <v>9.2695496747039243</v>
      </c>
      <c r="Y54">
        <f t="shared" si="122"/>
        <v>8.6103087313359232</v>
      </c>
      <c r="AA54">
        <f t="shared" si="120"/>
        <v>-0.6592409433680011</v>
      </c>
      <c r="AB54">
        <f t="shared" si="99"/>
        <v>-0.6592409433680011</v>
      </c>
      <c r="AC54">
        <v>2</v>
      </c>
      <c r="AO54">
        <f t="shared" si="123"/>
        <v>12.972972972972974</v>
      </c>
      <c r="AP54">
        <f t="shared" si="124"/>
        <v>10.036390143542041</v>
      </c>
      <c r="AQ54">
        <f t="shared" si="125"/>
        <v>9.4988466296143503</v>
      </c>
      <c r="AR54">
        <f t="shared" si="126"/>
        <v>8.9028096676054798</v>
      </c>
      <c r="AS54">
        <f t="shared" si="127"/>
        <v>8.255301474848233</v>
      </c>
      <c r="AT54">
        <f t="shared" si="128"/>
        <v>7.5673293700644866</v>
      </c>
      <c r="AU54">
        <f t="shared" si="129"/>
        <v>6.8534018817852953</v>
      </c>
      <c r="AV54">
        <f t="shared" si="130"/>
        <v>6.1304433857325886</v>
      </c>
      <c r="AW54">
        <f t="shared" si="131"/>
        <v>5.4162499163258806</v>
      </c>
      <c r="AX54">
        <f t="shared" si="132"/>
        <v>4.7277712922453627</v>
      </c>
      <c r="AY54">
        <f t="shared" si="133"/>
        <v>4.0795619178125166</v>
      </c>
      <c r="AZ54">
        <f t="shared" si="134"/>
        <v>3.4826870269908237</v>
      </c>
      <c r="BA54">
        <f t="shared" si="135"/>
        <v>2.9442294989147868</v>
      </c>
      <c r="BB54">
        <f t="shared" si="136"/>
        <v>2.4673784104389083</v>
      </c>
      <c r="BC54">
        <f t="shared" si="137"/>
        <v>2.0519565932259125</v>
      </c>
      <c r="BD54">
        <f t="shared" si="138"/>
        <v>1.6951915240423798</v>
      </c>
    </row>
    <row r="55" spans="23:72">
      <c r="W55">
        <f t="shared" si="121"/>
        <v>8.9980399788733951</v>
      </c>
      <c r="X55">
        <f t="shared" si="103"/>
        <v>8.9980399788733951</v>
      </c>
      <c r="Y55">
        <f t="shared" si="122"/>
        <v>8.3302904722818454</v>
      </c>
      <c r="AA55">
        <f t="shared" si="120"/>
        <v>-0.66774950659154975</v>
      </c>
      <c r="AB55">
        <f t="shared" si="99"/>
        <v>-0.66774950659154975</v>
      </c>
      <c r="AC55">
        <v>2</v>
      </c>
      <c r="AO55">
        <f t="shared" si="123"/>
        <v>12.549019607843137</v>
      </c>
      <c r="AP55">
        <f t="shared" si="124"/>
        <v>9.7807560710730161</v>
      </c>
      <c r="AQ55">
        <f t="shared" si="125"/>
        <v>9.2695496747039243</v>
      </c>
      <c r="AR55">
        <f t="shared" si="126"/>
        <v>8.7010803390606863</v>
      </c>
      <c r="AS55">
        <f t="shared" si="127"/>
        <v>8.0815625803466347</v>
      </c>
      <c r="AT55">
        <f t="shared" si="128"/>
        <v>7.4210851114151106</v>
      </c>
      <c r="AU55">
        <f t="shared" si="129"/>
        <v>6.7332312062145503</v>
      </c>
      <c r="AV55">
        <f t="shared" si="130"/>
        <v>6.0341106417931112</v>
      </c>
      <c r="AW55">
        <f t="shared" si="131"/>
        <v>5.3409172532374676</v>
      </c>
      <c r="AX55">
        <f t="shared" si="132"/>
        <v>4.670271357734701</v>
      </c>
      <c r="AY55">
        <f t="shared" si="133"/>
        <v>4.0366768316744563</v>
      </c>
      <c r="AZ55">
        <f t="shared" si="134"/>
        <v>3.4513847021797917</v>
      </c>
      <c r="BA55">
        <f t="shared" si="135"/>
        <v>2.9218270784070421</v>
      </c>
      <c r="BB55">
        <f t="shared" si="136"/>
        <v>2.4516255770552982</v>
      </c>
      <c r="BC55">
        <f t="shared" si="137"/>
        <v>2.0410499632022239</v>
      </c>
      <c r="BD55">
        <f t="shared" si="138"/>
        <v>1.6877408884982084</v>
      </c>
    </row>
    <row r="56" spans="23:72">
      <c r="W56">
        <f t="shared" si="121"/>
        <v>8.6802297010579501</v>
      </c>
      <c r="X56">
        <f t="shared" si="103"/>
        <v>8.6802297010579501</v>
      </c>
      <c r="Y56">
        <f t="shared" si="122"/>
        <v>8.0048793224397503</v>
      </c>
      <c r="AA56">
        <f t="shared" si="120"/>
        <v>-0.6753503786181998</v>
      </c>
      <c r="AB56">
        <f t="shared" si="99"/>
        <v>-0.6753503786181998</v>
      </c>
      <c r="AC56">
        <v>2</v>
      </c>
      <c r="AO56">
        <f t="shared" si="123"/>
        <v>12.05651491365777</v>
      </c>
      <c r="AP56">
        <f t="shared" si="124"/>
        <v>9.4789611277220001</v>
      </c>
      <c r="AQ56">
        <f t="shared" si="125"/>
        <v>8.9980399788733951</v>
      </c>
      <c r="AR56">
        <f t="shared" si="126"/>
        <v>8.4614205095168007</v>
      </c>
      <c r="AS56">
        <f t="shared" si="127"/>
        <v>7.8744091610171587</v>
      </c>
      <c r="AT56">
        <f t="shared" si="128"/>
        <v>7.2460412035620694</v>
      </c>
      <c r="AU56">
        <f t="shared" si="129"/>
        <v>6.5888170506880819</v>
      </c>
      <c r="AV56">
        <f t="shared" si="130"/>
        <v>5.9178701366872071</v>
      </c>
      <c r="AW56">
        <f t="shared" si="131"/>
        <v>5.2496479328661545</v>
      </c>
      <c r="AX56">
        <f t="shared" si="132"/>
        <v>4.6003338338408062</v>
      </c>
      <c r="AY56">
        <f t="shared" si="133"/>
        <v>3.9843219485377559</v>
      </c>
      <c r="AZ56">
        <f t="shared" si="134"/>
        <v>3.4130392868716943</v>
      </c>
      <c r="BA56">
        <f t="shared" si="135"/>
        <v>2.8942989500049277</v>
      </c>
      <c r="BB56">
        <f t="shared" si="136"/>
        <v>2.4322151574947006</v>
      </c>
      <c r="BC56">
        <f t="shared" si="137"/>
        <v>2.0275786438130825</v>
      </c>
      <c r="BD56">
        <f t="shared" si="138"/>
        <v>1.6785191910021688</v>
      </c>
    </row>
    <row r="57" spans="23:72">
      <c r="W57">
        <f t="shared" si="121"/>
        <v>8.3132023864727511</v>
      </c>
      <c r="X57">
        <f t="shared" si="103"/>
        <v>8.3132023864727511</v>
      </c>
      <c r="Y57">
        <f t="shared" si="122"/>
        <v>7.632202665275293</v>
      </c>
      <c r="AA57">
        <f t="shared" si="120"/>
        <v>-0.68099972119745811</v>
      </c>
      <c r="AB57">
        <f t="shared" si="99"/>
        <v>-0.68099972119745811</v>
      </c>
      <c r="AC57">
        <v>2</v>
      </c>
      <c r="AO57">
        <f t="shared" si="123"/>
        <v>11.49270482603816</v>
      </c>
      <c r="AP57">
        <f t="shared" si="124"/>
        <v>9.1269353097830876</v>
      </c>
      <c r="AQ57">
        <f t="shared" si="125"/>
        <v>8.6802297010579501</v>
      </c>
      <c r="AR57">
        <f t="shared" si="126"/>
        <v>8.1797934267344861</v>
      </c>
      <c r="AS57">
        <f t="shared" si="127"/>
        <v>7.6299379165980046</v>
      </c>
      <c r="AT57">
        <f t="shared" si="128"/>
        <v>7.0385160675062277</v>
      </c>
      <c r="AU57">
        <f t="shared" si="129"/>
        <v>6.41678331328119</v>
      </c>
      <c r="AV57">
        <f t="shared" si="130"/>
        <v>5.7787192970219081</v>
      </c>
      <c r="AW57">
        <f t="shared" si="131"/>
        <v>5.1398561234835274</v>
      </c>
      <c r="AX57">
        <f t="shared" si="132"/>
        <v>4.5158033850324664</v>
      </c>
      <c r="AY57">
        <f t="shared" si="133"/>
        <v>3.9207576550005006</v>
      </c>
      <c r="AZ57">
        <f t="shared" si="134"/>
        <v>3.3662892965554532</v>
      </c>
      <c r="BA57">
        <f t="shared" si="135"/>
        <v>2.8606097419462975</v>
      </c>
      <c r="BB57">
        <f t="shared" si="136"/>
        <v>2.408380120732597</v>
      </c>
      <c r="BC57">
        <f t="shared" si="137"/>
        <v>2.0109875169319547</v>
      </c>
      <c r="BD57">
        <f t="shared" si="138"/>
        <v>1.6671328204250488</v>
      </c>
    </row>
    <row r="58" spans="23:72">
      <c r="W58">
        <f t="shared" si="121"/>
        <v>7.8958744888056396</v>
      </c>
      <c r="X58">
        <f t="shared" si="103"/>
        <v>7.8958744888056396</v>
      </c>
      <c r="Y58">
        <f t="shared" si="122"/>
        <v>7.2124712184719586</v>
      </c>
      <c r="AA58">
        <f t="shared" si="120"/>
        <v>-0.68340327033368098</v>
      </c>
      <c r="AB58">
        <f t="shared" si="99"/>
        <v>-0.68340327033368098</v>
      </c>
      <c r="AC58">
        <v>2</v>
      </c>
      <c r="AO58">
        <f t="shared" si="123"/>
        <v>10.858001237076964</v>
      </c>
      <c r="AP58">
        <f t="shared" si="124"/>
        <v>8.7220407884732492</v>
      </c>
      <c r="AQ58">
        <f t="shared" si="125"/>
        <v>8.3132023864727511</v>
      </c>
      <c r="AR58">
        <f t="shared" si="126"/>
        <v>7.853069751536597</v>
      </c>
      <c r="AS58">
        <f t="shared" si="127"/>
        <v>7.3448980596302311</v>
      </c>
      <c r="AT58">
        <f t="shared" si="128"/>
        <v>6.7952479311825931</v>
      </c>
      <c r="AU58">
        <f t="shared" si="129"/>
        <v>6.2139750284124995</v>
      </c>
      <c r="AV58">
        <f t="shared" si="130"/>
        <v>5.6137203443744017</v>
      </c>
      <c r="AW58">
        <f t="shared" si="131"/>
        <v>5.0089098944740771</v>
      </c>
      <c r="AX58">
        <f t="shared" si="132"/>
        <v>4.4144107111219038</v>
      </c>
      <c r="AY58">
        <f t="shared" si="133"/>
        <v>3.8440986223060856</v>
      </c>
      <c r="AZ58">
        <f t="shared" si="134"/>
        <v>3.3096224936981167</v>
      </c>
      <c r="BA58">
        <f t="shared" si="135"/>
        <v>2.8195853015278045</v>
      </c>
      <c r="BB58">
        <f t="shared" si="136"/>
        <v>2.3792353096249821</v>
      </c>
      <c r="BC58">
        <f t="shared" si="137"/>
        <v>1.9906265693517975</v>
      </c>
      <c r="BD58">
        <f t="shared" si="138"/>
        <v>1.6531152691496926</v>
      </c>
    </row>
    <row r="59" spans="23:72">
      <c r="W59">
        <f t="shared" si="121"/>
        <v>7.429657726701449</v>
      </c>
      <c r="X59">
        <f t="shared" si="103"/>
        <v>7.429657726701449</v>
      </c>
      <c r="Y59">
        <f t="shared" si="122"/>
        <v>6.748552138191501</v>
      </c>
      <c r="AA59">
        <f t="shared" si="120"/>
        <v>-0.68110558850994796</v>
      </c>
      <c r="AB59">
        <f t="shared" si="99"/>
        <v>-0.68110558850994796</v>
      </c>
      <c r="AC59">
        <v>2</v>
      </c>
      <c r="AO59">
        <f t="shared" si="123"/>
        <v>10.156840865414422</v>
      </c>
      <c r="AP59">
        <f t="shared" si="124"/>
        <v>8.2637870083975482</v>
      </c>
      <c r="AQ59">
        <f t="shared" si="125"/>
        <v>7.8958744888056396</v>
      </c>
      <c r="AR59">
        <f t="shared" si="126"/>
        <v>7.4796235692563302</v>
      </c>
      <c r="AS59">
        <f t="shared" si="127"/>
        <v>7.0172111122381269</v>
      </c>
      <c r="AT59">
        <f t="shared" si="128"/>
        <v>6.5138307524277339</v>
      </c>
      <c r="AU59">
        <f t="shared" si="129"/>
        <v>5.9778074621483608</v>
      </c>
      <c r="AV59">
        <f t="shared" si="130"/>
        <v>5.4202652625842713</v>
      </c>
      <c r="AW59">
        <f t="shared" si="131"/>
        <v>4.8543202248941402</v>
      </c>
      <c r="AX59">
        <f t="shared" si="132"/>
        <v>4.2938978835067028</v>
      </c>
      <c r="AY59">
        <f t="shared" si="133"/>
        <v>3.7523897630624155</v>
      </c>
      <c r="AZ59">
        <f t="shared" si="134"/>
        <v>3.2414165638082761</v>
      </c>
      <c r="BA59">
        <f t="shared" si="135"/>
        <v>2.7699303104441215</v>
      </c>
      <c r="BB59">
        <f t="shared" si="136"/>
        <v>2.3437814647973902</v>
      </c>
      <c r="BC59">
        <f t="shared" si="137"/>
        <v>1.9657479398095519</v>
      </c>
      <c r="BD59">
        <f t="shared" si="138"/>
        <v>1.6359213693918624</v>
      </c>
    </row>
    <row r="60" spans="23:72">
      <c r="W60">
        <f t="shared" si="121"/>
        <v>6.9189878630996118</v>
      </c>
      <c r="X60">
        <f t="shared" si="103"/>
        <v>6.9189878630996118</v>
      </c>
      <c r="Y60">
        <f t="shared" si="122"/>
        <v>6.2463329684261852</v>
      </c>
      <c r="AA60">
        <f t="shared" si="120"/>
        <v>-0.67265489467342654</v>
      </c>
      <c r="AB60">
        <f t="shared" si="99"/>
        <v>-0.67265489467342654</v>
      </c>
      <c r="AC60">
        <v>2</v>
      </c>
      <c r="AO60">
        <f t="shared" si="123"/>
        <v>9.3982227278593875</v>
      </c>
      <c r="AP60">
        <f t="shared" si="124"/>
        <v>7.7545119300678378</v>
      </c>
      <c r="AQ60">
        <f t="shared" si="125"/>
        <v>7.429657726701449</v>
      </c>
      <c r="AR60">
        <f t="shared" si="126"/>
        <v>7.0599604080870808</v>
      </c>
      <c r="AS60">
        <f t="shared" si="127"/>
        <v>6.6465478701188117</v>
      </c>
      <c r="AT60">
        <f t="shared" si="128"/>
        <v>6.1932243972721324</v>
      </c>
      <c r="AU60">
        <f t="shared" si="129"/>
        <v>5.7066974170046514</v>
      </c>
      <c r="AV60">
        <f t="shared" si="130"/>
        <v>5.1964221149916181</v>
      </c>
      <c r="AW60">
        <f t="shared" si="131"/>
        <v>4.6740033859337933</v>
      </c>
      <c r="AX60">
        <f t="shared" si="132"/>
        <v>4.1522045894694424</v>
      </c>
      <c r="AY60">
        <f t="shared" si="133"/>
        <v>3.643728975271924</v>
      </c>
      <c r="AZ60">
        <f t="shared" si="134"/>
        <v>3.1600131574240744</v>
      </c>
      <c r="BA60">
        <f t="shared" si="135"/>
        <v>2.7102680197336131</v>
      </c>
      <c r="BB60">
        <f t="shared" si="136"/>
        <v>2.3009228613644601</v>
      </c>
      <c r="BC60">
        <f t="shared" si="137"/>
        <v>1.9355106930001926</v>
      </c>
      <c r="BD60">
        <f t="shared" si="138"/>
        <v>1.6149255049722429</v>
      </c>
    </row>
    <row r="61" spans="23:72">
      <c r="W61">
        <f t="shared" si="121"/>
        <v>6.3715596353153465</v>
      </c>
      <c r="X61">
        <f t="shared" si="103"/>
        <v>6.3715596353153465</v>
      </c>
      <c r="Y61">
        <f t="shared" si="122"/>
        <v>5.7147288685695861</v>
      </c>
      <c r="AA61">
        <f t="shared" si="120"/>
        <v>-0.65683076674576046</v>
      </c>
      <c r="AB61">
        <f t="shared" si="99"/>
        <v>-0.65683076674576046</v>
      </c>
      <c r="AC61">
        <v>2</v>
      </c>
      <c r="AO61">
        <f t="shared" si="123"/>
        <v>8.595702542208933</v>
      </c>
      <c r="AP61">
        <f t="shared" si="124"/>
        <v>7.1998755984390792</v>
      </c>
      <c r="AQ61">
        <f t="shared" si="125"/>
        <v>6.9189878630996118</v>
      </c>
      <c r="AR61">
        <f t="shared" si="126"/>
        <v>6.5972651403638611</v>
      </c>
      <c r="AS61">
        <f t="shared" si="127"/>
        <v>6.2348745604152827</v>
      </c>
      <c r="AT61">
        <f t="shared" si="128"/>
        <v>5.8342755161709485</v>
      </c>
      <c r="AU61">
        <f t="shared" si="129"/>
        <v>5.4005359295109301</v>
      </c>
      <c r="AV61">
        <f t="shared" si="130"/>
        <v>4.941341114607301</v>
      </c>
      <c r="AW61">
        <f t="shared" si="131"/>
        <v>4.4666095398880525</v>
      </c>
      <c r="AX61">
        <f t="shared" si="132"/>
        <v>3.9877174396123043</v>
      </c>
      <c r="AY61">
        <f t="shared" si="133"/>
        <v>3.5164435805596921</v>
      </c>
      <c r="AZ61">
        <f t="shared" si="134"/>
        <v>3.0638335688891698</v>
      </c>
      <c r="BA61">
        <f t="shared" si="135"/>
        <v>2.6392096905713478</v>
      </c>
      <c r="BB61">
        <f t="shared" si="136"/>
        <v>2.2495045524364046</v>
      </c>
      <c r="BC61">
        <f t="shared" si="137"/>
        <v>1.898997581751954</v>
      </c>
      <c r="BD61">
        <f t="shared" si="138"/>
        <v>1.5894265830293828</v>
      </c>
    </row>
    <row r="62" spans="23:72">
      <c r="W62">
        <f t="shared" si="121"/>
        <v>5.7981270603627522</v>
      </c>
      <c r="X62">
        <f t="shared" si="103"/>
        <v>5.7981270603627522</v>
      </c>
      <c r="Y62">
        <f t="shared" si="122"/>
        <v>5.1652344991621559</v>
      </c>
      <c r="AA62">
        <f t="shared" si="120"/>
        <v>-0.63289256120059623</v>
      </c>
      <c r="AB62">
        <f t="shared" si="99"/>
        <v>-0.63289256120059623</v>
      </c>
      <c r="AC62">
        <v>2</v>
      </c>
      <c r="AO62">
        <f t="shared" si="123"/>
        <v>7.7666984258113727</v>
      </c>
      <c r="AP62">
        <f t="shared" si="124"/>
        <v>6.6089955589202303</v>
      </c>
      <c r="AQ62">
        <f t="shared" si="125"/>
        <v>6.3715596353153465</v>
      </c>
      <c r="AR62">
        <f t="shared" si="126"/>
        <v>6.0977247363948672</v>
      </c>
      <c r="AS62">
        <f t="shared" si="127"/>
        <v>5.7868433072755838</v>
      </c>
      <c r="AT62">
        <f t="shared" si="128"/>
        <v>5.440148203519021</v>
      </c>
      <c r="AU62">
        <f t="shared" si="129"/>
        <v>5.0611272213609233</v>
      </c>
      <c r="AV62">
        <f t="shared" si="130"/>
        <v>4.6556702712894733</v>
      </c>
      <c r="AW62">
        <f t="shared" si="131"/>
        <v>4.2318889855063224</v>
      </c>
      <c r="AX62">
        <f t="shared" si="132"/>
        <v>3.7995702552373491</v>
      </c>
      <c r="AY62">
        <f t="shared" si="133"/>
        <v>3.3693191902861708</v>
      </c>
      <c r="AZ62">
        <f t="shared" si="134"/>
        <v>2.9515405416538938</v>
      </c>
      <c r="BA62">
        <f t="shared" si="135"/>
        <v>2.5554602539098847</v>
      </c>
      <c r="BB62">
        <f t="shared" si="136"/>
        <v>2.1883755105096943</v>
      </c>
      <c r="BC62">
        <f t="shared" si="137"/>
        <v>1.8552488517891519</v>
      </c>
      <c r="BD62">
        <f t="shared" si="138"/>
        <v>1.5586633717169749</v>
      </c>
    </row>
    <row r="63" spans="23:72">
      <c r="W63">
        <f t="shared" si="121"/>
        <v>5.211806766486645</v>
      </c>
      <c r="X63">
        <f t="shared" si="103"/>
        <v>5.211806766486645</v>
      </c>
      <c r="Y63">
        <f t="shared" si="122"/>
        <v>4.6110237004377392</v>
      </c>
      <c r="AA63">
        <f t="shared" si="120"/>
        <v>-0.60078306604890575</v>
      </c>
      <c r="AB63">
        <f t="shared" si="99"/>
        <v>-0.60078306604890575</v>
      </c>
      <c r="AC63">
        <v>2</v>
      </c>
      <c r="AO63">
        <f t="shared" si="123"/>
        <v>6.9311173873333018</v>
      </c>
      <c r="AP63">
        <f t="shared" si="124"/>
        <v>5.9940910529622142</v>
      </c>
      <c r="AQ63">
        <f t="shared" si="125"/>
        <v>5.7981270603627522</v>
      </c>
      <c r="AR63">
        <f t="shared" si="126"/>
        <v>5.570483258652696</v>
      </c>
      <c r="AS63">
        <f t="shared" si="127"/>
        <v>5.3098897356288717</v>
      </c>
      <c r="AT63">
        <f t="shared" si="128"/>
        <v>5.0165404242143632</v>
      </c>
      <c r="AU63">
        <f t="shared" si="129"/>
        <v>4.6924897592673442</v>
      </c>
      <c r="AV63">
        <f t="shared" si="130"/>
        <v>4.3419005942915678</v>
      </c>
      <c r="AW63">
        <f t="shared" si="131"/>
        <v>3.971040983042557</v>
      </c>
      <c r="AX63">
        <f t="shared" si="132"/>
        <v>3.587962649990426</v>
      </c>
      <c r="AY63">
        <f t="shared" si="133"/>
        <v>3.2018657209159636</v>
      </c>
      <c r="AZ63">
        <f t="shared" si="134"/>
        <v>2.8222424962594439</v>
      </c>
      <c r="BA63">
        <f t="shared" si="135"/>
        <v>2.4579627910242459</v>
      </c>
      <c r="BB63">
        <f t="shared" si="136"/>
        <v>2.1164827021054857</v>
      </c>
      <c r="BC63">
        <f t="shared" si="137"/>
        <v>1.8033182414373128</v>
      </c>
      <c r="BD63">
        <f t="shared" si="138"/>
        <v>1.5218444161741047</v>
      </c>
    </row>
    <row r="64" spans="23:72">
      <c r="W64">
        <f t="shared" si="121"/>
        <v>4.626947012646891</v>
      </c>
      <c r="X64">
        <f t="shared" si="103"/>
        <v>4.626947012646891</v>
      </c>
      <c r="Y64">
        <f t="shared" si="122"/>
        <v>4.0657266704161579</v>
      </c>
      <c r="AA64">
        <f t="shared" si="120"/>
        <v>-0.56122034223073314</v>
      </c>
      <c r="AB64">
        <f t="shared" si="99"/>
        <v>-0.56122034223073314</v>
      </c>
      <c r="AC64">
        <v>2</v>
      </c>
      <c r="AO64">
        <f t="shared" si="123"/>
        <v>6.1095030104491679</v>
      </c>
      <c r="AP64">
        <f t="shared" si="124"/>
        <v>5.3696026501237633</v>
      </c>
      <c r="AQ64">
        <f t="shared" si="125"/>
        <v>5.211806766486645</v>
      </c>
      <c r="AR64">
        <f t="shared" si="126"/>
        <v>5.0271417353865164</v>
      </c>
      <c r="AS64">
        <f t="shared" si="127"/>
        <v>4.8139323331933657</v>
      </c>
      <c r="AT64">
        <f t="shared" si="128"/>
        <v>4.5715723928279148</v>
      </c>
      <c r="AU64">
        <f t="shared" si="129"/>
        <v>4.3009080613814863</v>
      </c>
      <c r="AV64">
        <f t="shared" si="130"/>
        <v>4.0045421121017757</v>
      </c>
      <c r="AW64">
        <f t="shared" si="131"/>
        <v>3.6869663612328538</v>
      </c>
      <c r="AX64">
        <f t="shared" si="132"/>
        <v>3.3544410938877864</v>
      </c>
      <c r="AY64">
        <f t="shared" si="133"/>
        <v>3.0145864337169295</v>
      </c>
      <c r="AZ64">
        <f t="shared" si="134"/>
        <v>2.6757233343725368</v>
      </c>
      <c r="BA64">
        <f t="shared" si="135"/>
        <v>2.3460766257082883</v>
      </c>
      <c r="BB64">
        <f t="shared" si="136"/>
        <v>2.0329973231466827</v>
      </c>
      <c r="BC64">
        <f t="shared" si="137"/>
        <v>1.7423550184507584</v>
      </c>
      <c r="BD64">
        <f t="shared" si="138"/>
        <v>1.478196714478542</v>
      </c>
    </row>
    <row r="65" spans="23:74">
      <c r="W65">
        <f t="shared" si="121"/>
        <v>4.0577544606809273</v>
      </c>
      <c r="X65">
        <f t="shared" si="103"/>
        <v>4.0577544606809273</v>
      </c>
      <c r="Y65">
        <f t="shared" si="122"/>
        <v>3.5421159135783893</v>
      </c>
      <c r="AA65">
        <f t="shared" si="120"/>
        <v>-0.51563854710253798</v>
      </c>
      <c r="AB65">
        <f t="shared" si="99"/>
        <v>-0.51563854710253798</v>
      </c>
      <c r="AC65">
        <v>2</v>
      </c>
      <c r="AO65">
        <f t="shared" si="123"/>
        <v>5.321055829841824</v>
      </c>
      <c r="AP65">
        <f t="shared" si="124"/>
        <v>4.7508937382104177</v>
      </c>
      <c r="AQ65">
        <f t="shared" si="125"/>
        <v>4.626947012646891</v>
      </c>
      <c r="AR65">
        <f t="shared" si="126"/>
        <v>4.4808210601307179</v>
      </c>
      <c r="AS65">
        <f t="shared" si="127"/>
        <v>4.3106500377980108</v>
      </c>
      <c r="AT65">
        <f t="shared" si="128"/>
        <v>4.115288825736596</v>
      </c>
      <c r="AU65">
        <f t="shared" si="129"/>
        <v>3.8946538051311279</v>
      </c>
      <c r="AV65">
        <f t="shared" si="130"/>
        <v>3.6500395776926537</v>
      </c>
      <c r="AW65">
        <f t="shared" si="131"/>
        <v>3.3843366022865391</v>
      </c>
      <c r="AX65">
        <f t="shared" si="132"/>
        <v>3.1020694308776795</v>
      </c>
      <c r="AY65">
        <f t="shared" si="133"/>
        <v>2.8091966718693122</v>
      </c>
      <c r="AZ65">
        <f t="shared" si="134"/>
        <v>2.5126644004964795</v>
      </c>
      <c r="BA65">
        <f t="shared" si="135"/>
        <v>2.2197719419246043</v>
      </c>
      <c r="BB65">
        <f t="shared" si="136"/>
        <v>1.937467255791808</v>
      </c>
      <c r="BC65">
        <f t="shared" si="137"/>
        <v>1.6717123482378644</v>
      </c>
      <c r="BD65">
        <f t="shared" si="138"/>
        <v>1.4270360606510817</v>
      </c>
    </row>
    <row r="66" spans="23:74">
      <c r="W66">
        <f>F4*F20</f>
        <v>9.2103004884690822</v>
      </c>
      <c r="X66">
        <f t="shared" si="103"/>
        <v>9.2103004884690822</v>
      </c>
      <c r="Y66">
        <f>AR20</f>
        <v>9.0743463699367091</v>
      </c>
      <c r="AA66">
        <f t="shared" ref="AA66:AA80" si="139">AA4-F4</f>
        <v>-0.13595411853237316</v>
      </c>
      <c r="AB66">
        <f t="shared" si="99"/>
        <v>-0.13595411853237316</v>
      </c>
      <c r="AC66">
        <v>2</v>
      </c>
      <c r="AO66">
        <f t="shared" si="123"/>
        <v>4.5819200275316794</v>
      </c>
      <c r="AP66">
        <f t="shared" si="124"/>
        <v>4.1527687057828588</v>
      </c>
      <c r="AQ66">
        <f t="shared" si="125"/>
        <v>4.0577544606809273</v>
      </c>
      <c r="AR66">
        <f t="shared" si="126"/>
        <v>3.9449307508188474</v>
      </c>
      <c r="AS66">
        <f t="shared" si="127"/>
        <v>3.8124275927416442</v>
      </c>
      <c r="AT66">
        <f t="shared" si="128"/>
        <v>3.6588114391513926</v>
      </c>
      <c r="AU66">
        <f t="shared" si="129"/>
        <v>3.4833651072820584</v>
      </c>
      <c r="AV66">
        <f t="shared" si="130"/>
        <v>3.2863805721085217</v>
      </c>
      <c r="AW66">
        <f t="shared" si="131"/>
        <v>3.0694112984131214</v>
      </c>
      <c r="AX66">
        <f t="shared" si="132"/>
        <v>2.8354159761044069</v>
      </c>
      <c r="AY66">
        <f t="shared" si="133"/>
        <v>2.5887277196903731</v>
      </c>
      <c r="AZ66">
        <f t="shared" si="134"/>
        <v>2.3348098724713719</v>
      </c>
      <c r="BA66">
        <f t="shared" si="135"/>
        <v>2.0798097044529995</v>
      </c>
      <c r="BB66">
        <f t="shared" si="136"/>
        <v>1.8299793785916618</v>
      </c>
      <c r="BC66">
        <f t="shared" si="137"/>
        <v>1.5910759041777636</v>
      </c>
      <c r="BD66">
        <f t="shared" si="138"/>
        <v>1.3678587637367461</v>
      </c>
    </row>
    <row r="67" spans="23:74" ht="15" thickBot="1">
      <c r="W67">
        <f t="shared" ref="W67:W80" si="140">F5*F21</f>
        <v>9.0710552475073367</v>
      </c>
      <c r="X67">
        <f t="shared" si="103"/>
        <v>9.0710552475073367</v>
      </c>
      <c r="Y67">
        <f t="shared" ref="Y67:Y80" si="141">AR21</f>
        <v>8.8794187759510326</v>
      </c>
      <c r="AA67">
        <f t="shared" si="139"/>
        <v>-0.19163647155630414</v>
      </c>
      <c r="AB67">
        <f t="shared" si="99"/>
        <v>-0.19163647155630414</v>
      </c>
      <c r="AC67">
        <v>2</v>
      </c>
    </row>
    <row r="68" spans="23:74" ht="15" thickBot="1">
      <c r="W68">
        <f t="shared" si="140"/>
        <v>8.9028096676054798</v>
      </c>
      <c r="X68">
        <f t="shared" si="103"/>
        <v>8.9028096676054798</v>
      </c>
      <c r="Y68">
        <f t="shared" si="141"/>
        <v>8.6472280363840817</v>
      </c>
      <c r="AA68">
        <f t="shared" si="139"/>
        <v>-0.2555816312213981</v>
      </c>
      <c r="AB68">
        <f t="shared" si="99"/>
        <v>-0.2555816312213981</v>
      </c>
      <c r="AC68">
        <v>2</v>
      </c>
      <c r="AO68" t="s">
        <v>103</v>
      </c>
      <c r="AP68" s="76">
        <f>C3</f>
        <v>0</v>
      </c>
      <c r="AQ68" s="76">
        <f t="shared" ref="AQ68:BE68" si="142">D3</f>
        <v>4.3980465111040035E-2</v>
      </c>
      <c r="AR68" s="76">
        <f t="shared" si="142"/>
        <v>5.4975581388800036E-2</v>
      </c>
      <c r="AS68" s="76">
        <f t="shared" si="142"/>
        <v>6.871947673600004E-2</v>
      </c>
      <c r="AT68" s="76">
        <f t="shared" si="142"/>
        <v>8.589934592000005E-2</v>
      </c>
      <c r="AU68" s="76">
        <f t="shared" si="142"/>
        <v>0.10737418240000006</v>
      </c>
      <c r="AV68" s="76">
        <f t="shared" si="142"/>
        <v>0.13421772800000006</v>
      </c>
      <c r="AW68" s="76">
        <f t="shared" si="142"/>
        <v>0.16777216000000009</v>
      </c>
      <c r="AX68" s="76">
        <f t="shared" si="142"/>
        <v>0.2097152000000001</v>
      </c>
      <c r="AY68" s="76">
        <f t="shared" si="142"/>
        <v>0.2621440000000001</v>
      </c>
      <c r="AZ68" s="76">
        <f t="shared" si="142"/>
        <v>0.32768000000000014</v>
      </c>
      <c r="BA68" s="76">
        <f t="shared" si="142"/>
        <v>0.40960000000000013</v>
      </c>
      <c r="BB68" s="76">
        <f t="shared" si="142"/>
        <v>0.51200000000000012</v>
      </c>
      <c r="BC68" s="76">
        <f t="shared" si="142"/>
        <v>0.64000000000000012</v>
      </c>
      <c r="BD68" s="76">
        <f t="shared" si="142"/>
        <v>0.8</v>
      </c>
      <c r="BE68" s="76">
        <f t="shared" si="142"/>
        <v>1</v>
      </c>
      <c r="BF68" s="76">
        <f t="shared" ref="BF68:BU68" si="143">AP68</f>
        <v>0</v>
      </c>
      <c r="BG68" s="76">
        <f t="shared" si="143"/>
        <v>4.3980465111040035E-2</v>
      </c>
      <c r="BH68" s="76">
        <f t="shared" si="143"/>
        <v>5.4975581388800036E-2</v>
      </c>
      <c r="BI68" s="76">
        <f t="shared" si="143"/>
        <v>6.871947673600004E-2</v>
      </c>
      <c r="BJ68" s="76">
        <f t="shared" si="143"/>
        <v>8.589934592000005E-2</v>
      </c>
      <c r="BK68" s="76">
        <f t="shared" si="143"/>
        <v>0.10737418240000006</v>
      </c>
      <c r="BL68" s="76">
        <f t="shared" si="143"/>
        <v>0.13421772800000006</v>
      </c>
      <c r="BM68" s="76">
        <f t="shared" si="143"/>
        <v>0.16777216000000009</v>
      </c>
      <c r="BN68" s="76">
        <f t="shared" si="143"/>
        <v>0.2097152000000001</v>
      </c>
      <c r="BO68" s="76">
        <f t="shared" si="143"/>
        <v>0.2621440000000001</v>
      </c>
      <c r="BP68" s="76">
        <f t="shared" si="143"/>
        <v>0.32768000000000014</v>
      </c>
      <c r="BQ68" s="76">
        <f t="shared" si="143"/>
        <v>0.40960000000000013</v>
      </c>
      <c r="BR68" s="76">
        <f t="shared" si="143"/>
        <v>0.51200000000000012</v>
      </c>
      <c r="BS68" s="76">
        <f t="shared" si="143"/>
        <v>0.64000000000000012</v>
      </c>
      <c r="BT68" s="76">
        <f t="shared" si="143"/>
        <v>0.8</v>
      </c>
      <c r="BU68" s="76">
        <f t="shared" si="143"/>
        <v>1</v>
      </c>
    </row>
    <row r="69" spans="23:74">
      <c r="W69">
        <f t="shared" si="140"/>
        <v>8.7010803390606863</v>
      </c>
      <c r="X69">
        <f t="shared" si="103"/>
        <v>8.7010803390606863</v>
      </c>
      <c r="Y69">
        <f t="shared" si="141"/>
        <v>8.3735255645945177</v>
      </c>
      <c r="AA69">
        <f t="shared" si="139"/>
        <v>-0.32755477446616865</v>
      </c>
      <c r="AB69">
        <f t="shared" si="99"/>
        <v>-0.32755477446616865</v>
      </c>
      <c r="AC69">
        <v>2</v>
      </c>
      <c r="AN69">
        <v>1</v>
      </c>
      <c r="AO69">
        <f>AN36</f>
        <v>1</v>
      </c>
      <c r="AP69">
        <f t="shared" ref="AP69:BU77" si="144">AO36</f>
        <v>0.101793335899363</v>
      </c>
      <c r="AQ69">
        <f t="shared" si="144"/>
        <v>0.10717409674142193</v>
      </c>
      <c r="AR69">
        <f t="shared" si="144"/>
        <v>0.10851928695193666</v>
      </c>
      <c r="AS69">
        <f t="shared" si="144"/>
        <v>0.11020077471508008</v>
      </c>
      <c r="AT69">
        <f t="shared" si="144"/>
        <v>0.11230263441900934</v>
      </c>
      <c r="AU69">
        <f t="shared" si="144"/>
        <v>0.11492995904892092</v>
      </c>
      <c r="AV69">
        <f t="shared" si="144"/>
        <v>0.11821411483631042</v>
      </c>
      <c r="AW69">
        <f t="shared" si="144"/>
        <v>0.12231930957054729</v>
      </c>
      <c r="AX69">
        <f t="shared" si="144"/>
        <v>0.12745080298834333</v>
      </c>
      <c r="AY69">
        <f t="shared" si="144"/>
        <v>0.13386516976058843</v>
      </c>
      <c r="AZ69">
        <f t="shared" si="144"/>
        <v>0.14188312822589477</v>
      </c>
      <c r="BA69">
        <f t="shared" si="144"/>
        <v>0.15190557630752771</v>
      </c>
      <c r="BB69">
        <f t="shared" si="144"/>
        <v>0.16443363640956893</v>
      </c>
      <c r="BC69">
        <f t="shared" si="144"/>
        <v>0.18009371153712039</v>
      </c>
      <c r="BD69">
        <f t="shared" si="144"/>
        <v>0.19966880544655971</v>
      </c>
      <c r="BE69">
        <f t="shared" si="144"/>
        <v>0.22413767283335892</v>
      </c>
      <c r="BF69">
        <f t="shared" si="144"/>
        <v>7.3333333333333348E-2</v>
      </c>
      <c r="BG69">
        <f t="shared" si="144"/>
        <v>9.5887418005661557E-2</v>
      </c>
      <c r="BH69">
        <f t="shared" si="144"/>
        <v>0.10152593917374363</v>
      </c>
      <c r="BI69">
        <f t="shared" si="144"/>
        <v>0.1085740906338462</v>
      </c>
      <c r="BJ69">
        <f t="shared" si="144"/>
        <v>0.11738427995897438</v>
      </c>
      <c r="BK69">
        <f t="shared" si="144"/>
        <v>0.12839701661538466</v>
      </c>
      <c r="BL69">
        <f t="shared" si="144"/>
        <v>0.1421629374358975</v>
      </c>
      <c r="BM69">
        <f t="shared" si="144"/>
        <v>0.1593703384615385</v>
      </c>
      <c r="BN69">
        <f t="shared" si="144"/>
        <v>0.18087958974358981</v>
      </c>
      <c r="BO69">
        <f t="shared" si="144"/>
        <v>0.20776615384615388</v>
      </c>
      <c r="BP69">
        <f t="shared" si="144"/>
        <v>0.24137435897435905</v>
      </c>
      <c r="BQ69">
        <f t="shared" si="144"/>
        <v>0.28338461538461546</v>
      </c>
      <c r="BR69">
        <f t="shared" si="144"/>
        <v>0.33589743589743587</v>
      </c>
      <c r="BS69">
        <f t="shared" si="144"/>
        <v>0.40153846153846157</v>
      </c>
      <c r="BT69">
        <f t="shared" si="144"/>
        <v>0.48358974358974355</v>
      </c>
      <c r="BU69">
        <f t="shared" si="144"/>
        <v>0.58615384615384603</v>
      </c>
      <c r="BV69">
        <v>16</v>
      </c>
    </row>
    <row r="70" spans="23:74">
      <c r="W70">
        <f t="shared" si="140"/>
        <v>8.4614205095168007</v>
      </c>
      <c r="X70">
        <f t="shared" si="103"/>
        <v>8.4614205095168007</v>
      </c>
      <c r="Y70">
        <f t="shared" si="141"/>
        <v>8.0548355198811059</v>
      </c>
      <c r="AA70">
        <f t="shared" si="139"/>
        <v>-0.40658498963569478</v>
      </c>
      <c r="AB70">
        <f t="shared" si="99"/>
        <v>-0.40658498963569478</v>
      </c>
      <c r="AC70">
        <v>2</v>
      </c>
      <c r="AN70">
        <v>2</v>
      </c>
      <c r="AO70">
        <f t="shared" ref="AO70:BD83" si="145">AN37</f>
        <v>1.25</v>
      </c>
      <c r="AP70">
        <f t="shared" si="145"/>
        <v>0.10211068542664463</v>
      </c>
      <c r="AQ70">
        <f t="shared" si="145"/>
        <v>0.1088366364792183</v>
      </c>
      <c r="AR70">
        <f t="shared" si="145"/>
        <v>0.11051812424236171</v>
      </c>
      <c r="AS70">
        <f t="shared" si="145"/>
        <v>0.11261998394629098</v>
      </c>
      <c r="AT70">
        <f t="shared" si="145"/>
        <v>0.11524730857620255</v>
      </c>
      <c r="AU70">
        <f t="shared" si="145"/>
        <v>0.11853146436359203</v>
      </c>
      <c r="AV70">
        <f t="shared" si="145"/>
        <v>0.12263665909782891</v>
      </c>
      <c r="AW70">
        <f t="shared" si="145"/>
        <v>0.12776815251562496</v>
      </c>
      <c r="AX70">
        <f t="shared" si="145"/>
        <v>0.13418251928787006</v>
      </c>
      <c r="AY70">
        <f t="shared" si="145"/>
        <v>0.1422004777531764</v>
      </c>
      <c r="AZ70">
        <f t="shared" si="145"/>
        <v>0.15222292583480934</v>
      </c>
      <c r="BA70">
        <f t="shared" si="145"/>
        <v>0.16475098593685056</v>
      </c>
      <c r="BB70">
        <f t="shared" si="145"/>
        <v>0.180411061064402</v>
      </c>
      <c r="BC70">
        <f t="shared" si="145"/>
        <v>0.19998615497384137</v>
      </c>
      <c r="BD70">
        <f t="shared" si="145"/>
        <v>0.22445502236064052</v>
      </c>
      <c r="BE70">
        <f t="shared" si="144"/>
        <v>0.25504110659413948</v>
      </c>
      <c r="BF70">
        <f t="shared" si="144"/>
        <v>7.5000000000000011E-2</v>
      </c>
      <c r="BG70">
        <f t="shared" si="144"/>
        <v>9.7554084672328234E-2</v>
      </c>
      <c r="BH70">
        <f t="shared" si="144"/>
        <v>0.10319260584041028</v>
      </c>
      <c r="BI70">
        <f t="shared" si="144"/>
        <v>0.11024075730051287</v>
      </c>
      <c r="BJ70">
        <f t="shared" si="144"/>
        <v>0.11905094662564106</v>
      </c>
      <c r="BK70">
        <f t="shared" si="144"/>
        <v>0.13006368328205134</v>
      </c>
      <c r="BL70">
        <f t="shared" si="144"/>
        <v>0.14382960410256415</v>
      </c>
      <c r="BM70">
        <f t="shared" si="144"/>
        <v>0.16103700512820518</v>
      </c>
      <c r="BN70">
        <f t="shared" si="144"/>
        <v>0.18254625641025646</v>
      </c>
      <c r="BO70">
        <f t="shared" si="144"/>
        <v>0.20943282051282058</v>
      </c>
      <c r="BP70">
        <f t="shared" si="144"/>
        <v>0.24304102564102575</v>
      </c>
      <c r="BQ70">
        <f t="shared" si="144"/>
        <v>0.28505128205128211</v>
      </c>
      <c r="BR70">
        <f t="shared" si="144"/>
        <v>0.33756410256410257</v>
      </c>
      <c r="BS70">
        <f t="shared" si="144"/>
        <v>0.40320512820512822</v>
      </c>
      <c r="BT70">
        <f t="shared" si="144"/>
        <v>0.48525641025641031</v>
      </c>
      <c r="BU70">
        <f t="shared" si="144"/>
        <v>0.58782051282051284</v>
      </c>
      <c r="BV70">
        <v>17</v>
      </c>
    </row>
    <row r="71" spans="23:74">
      <c r="W71">
        <f t="shared" si="140"/>
        <v>8.1797934267344861</v>
      </c>
      <c r="X71">
        <f t="shared" si="103"/>
        <v>8.1797934267344861</v>
      </c>
      <c r="Y71">
        <f t="shared" si="141"/>
        <v>7.6890368661689417</v>
      </c>
      <c r="AA71">
        <f t="shared" si="139"/>
        <v>-0.4907565605655444</v>
      </c>
      <c r="AB71">
        <f t="shared" si="99"/>
        <v>-0.4907565605655444</v>
      </c>
      <c r="AC71">
        <v>2</v>
      </c>
      <c r="AN71">
        <v>3</v>
      </c>
      <c r="AO71">
        <f t="shared" si="145"/>
        <v>1.5624999999999998</v>
      </c>
      <c r="AP71">
        <f t="shared" si="144"/>
        <v>0.10250737233574667</v>
      </c>
      <c r="AQ71">
        <f t="shared" si="144"/>
        <v>0.11091481115146375</v>
      </c>
      <c r="AR71">
        <f t="shared" si="144"/>
        <v>0.11301667085539298</v>
      </c>
      <c r="AS71">
        <f t="shared" si="144"/>
        <v>0.11564399548530459</v>
      </c>
      <c r="AT71">
        <f t="shared" si="144"/>
        <v>0.11892815127269407</v>
      </c>
      <c r="AU71">
        <f t="shared" si="144"/>
        <v>0.1230333460069309</v>
      </c>
      <c r="AV71">
        <f t="shared" si="144"/>
        <v>0.12816483942472698</v>
      </c>
      <c r="AW71">
        <f t="shared" si="144"/>
        <v>0.13457920619697208</v>
      </c>
      <c r="AX71">
        <f t="shared" si="144"/>
        <v>0.14259716466227843</v>
      </c>
      <c r="AY71">
        <f t="shared" si="144"/>
        <v>0.15261961274391136</v>
      </c>
      <c r="AZ71">
        <f t="shared" si="144"/>
        <v>0.16514767284595253</v>
      </c>
      <c r="BA71">
        <f t="shared" si="144"/>
        <v>0.18080774797350402</v>
      </c>
      <c r="BB71">
        <f t="shared" si="144"/>
        <v>0.20038284188294336</v>
      </c>
      <c r="BC71">
        <f t="shared" si="144"/>
        <v>0.22485170926974252</v>
      </c>
      <c r="BD71">
        <f t="shared" si="144"/>
        <v>0.25543779350324147</v>
      </c>
      <c r="BE71">
        <f t="shared" si="144"/>
        <v>0.29367039879511514</v>
      </c>
      <c r="BF71">
        <f t="shared" si="144"/>
        <v>7.7083333333333323E-2</v>
      </c>
      <c r="BG71">
        <f t="shared" si="144"/>
        <v>9.963741800566156E-2</v>
      </c>
      <c r="BH71">
        <f t="shared" si="144"/>
        <v>0.10527593917374363</v>
      </c>
      <c r="BI71">
        <f t="shared" si="144"/>
        <v>0.11232409063384619</v>
      </c>
      <c r="BJ71">
        <f t="shared" si="144"/>
        <v>0.12113427995897438</v>
      </c>
      <c r="BK71">
        <f t="shared" si="144"/>
        <v>0.13214701661538467</v>
      </c>
      <c r="BL71">
        <f t="shared" si="144"/>
        <v>0.14591293743589751</v>
      </c>
      <c r="BM71">
        <f t="shared" si="144"/>
        <v>0.16312033846153853</v>
      </c>
      <c r="BN71">
        <f t="shared" si="144"/>
        <v>0.18462958974358981</v>
      </c>
      <c r="BO71">
        <f t="shared" si="144"/>
        <v>0.21151615384615391</v>
      </c>
      <c r="BP71">
        <f t="shared" si="144"/>
        <v>0.24512435897435905</v>
      </c>
      <c r="BQ71">
        <f t="shared" si="144"/>
        <v>0.28713461538461543</v>
      </c>
      <c r="BR71">
        <f t="shared" si="144"/>
        <v>0.33964743589743596</v>
      </c>
      <c r="BS71">
        <f t="shared" si="144"/>
        <v>0.4052884615384616</v>
      </c>
      <c r="BT71">
        <f t="shared" si="144"/>
        <v>0.48733974358974358</v>
      </c>
      <c r="BU71">
        <f t="shared" si="144"/>
        <v>0.58990384615384617</v>
      </c>
      <c r="BV71">
        <v>18</v>
      </c>
    </row>
    <row r="72" spans="23:74">
      <c r="W72">
        <f t="shared" si="140"/>
        <v>7.853069751536597</v>
      </c>
      <c r="X72">
        <f t="shared" si="103"/>
        <v>7.853069751536597</v>
      </c>
      <c r="Y72">
        <f t="shared" si="141"/>
        <v>7.2760006185472248</v>
      </c>
      <c r="AA72">
        <f t="shared" si="139"/>
        <v>-0.57706913298937224</v>
      </c>
      <c r="AB72">
        <f t="shared" si="99"/>
        <v>-0.57706913298937224</v>
      </c>
      <c r="AC72">
        <v>2</v>
      </c>
      <c r="AN72">
        <v>4</v>
      </c>
      <c r="AO72">
        <f t="shared" si="145"/>
        <v>1.9531249999999996</v>
      </c>
      <c r="AP72">
        <f t="shared" si="144"/>
        <v>0.10300323097212419</v>
      </c>
      <c r="AQ72">
        <f t="shared" si="144"/>
        <v>0.11351252949177054</v>
      </c>
      <c r="AR72">
        <f t="shared" si="144"/>
        <v>0.11613985412168212</v>
      </c>
      <c r="AS72">
        <f t="shared" si="144"/>
        <v>0.11942400990907159</v>
      </c>
      <c r="AT72">
        <f t="shared" si="144"/>
        <v>0.12352920464330845</v>
      </c>
      <c r="AU72">
        <f t="shared" si="144"/>
        <v>0.12866069806110456</v>
      </c>
      <c r="AV72">
        <f t="shared" si="144"/>
        <v>0.13507506483334961</v>
      </c>
      <c r="AW72">
        <f t="shared" si="144"/>
        <v>0.14309302329865597</v>
      </c>
      <c r="AX72">
        <f t="shared" si="144"/>
        <v>0.15311547138028891</v>
      </c>
      <c r="AY72">
        <f t="shared" si="144"/>
        <v>0.16564353148233008</v>
      </c>
      <c r="AZ72">
        <f t="shared" si="144"/>
        <v>0.18130360660988157</v>
      </c>
      <c r="BA72">
        <f t="shared" si="144"/>
        <v>0.20087870051932091</v>
      </c>
      <c r="BB72">
        <f t="shared" si="144"/>
        <v>0.22534756790612007</v>
      </c>
      <c r="BC72">
        <f t="shared" si="144"/>
        <v>0.25593365213961899</v>
      </c>
      <c r="BD72">
        <f t="shared" si="144"/>
        <v>0.29416625743149272</v>
      </c>
      <c r="BE72">
        <f t="shared" si="144"/>
        <v>0.34195701404633488</v>
      </c>
      <c r="BF72">
        <f t="shared" si="144"/>
        <v>7.9687499999999994E-2</v>
      </c>
      <c r="BG72">
        <f t="shared" si="144"/>
        <v>0.10224158467232822</v>
      </c>
      <c r="BH72">
        <f t="shared" si="144"/>
        <v>0.10788010584041027</v>
      </c>
      <c r="BI72">
        <f t="shared" si="144"/>
        <v>0.11492825730051283</v>
      </c>
      <c r="BJ72">
        <f t="shared" si="144"/>
        <v>0.12373844662564105</v>
      </c>
      <c r="BK72">
        <f t="shared" si="144"/>
        <v>0.13475118328205135</v>
      </c>
      <c r="BL72">
        <f t="shared" si="144"/>
        <v>0.14851710410256416</v>
      </c>
      <c r="BM72">
        <f t="shared" si="144"/>
        <v>0.16572450512820519</v>
      </c>
      <c r="BN72">
        <f t="shared" si="144"/>
        <v>0.18723375641025647</v>
      </c>
      <c r="BO72">
        <f t="shared" si="144"/>
        <v>0.21412032051282059</v>
      </c>
      <c r="BP72">
        <f t="shared" si="144"/>
        <v>0.24772852564102571</v>
      </c>
      <c r="BQ72">
        <f t="shared" si="144"/>
        <v>0.28973878205128217</v>
      </c>
      <c r="BR72">
        <f t="shared" si="144"/>
        <v>0.34225160256410259</v>
      </c>
      <c r="BS72">
        <f t="shared" si="144"/>
        <v>0.40789262820512834</v>
      </c>
      <c r="BT72">
        <f t="shared" si="144"/>
        <v>0.48994391025641032</v>
      </c>
      <c r="BU72">
        <f t="shared" si="144"/>
        <v>0.59250801282051269</v>
      </c>
      <c r="BV72">
        <v>19</v>
      </c>
    </row>
    <row r="73" spans="23:74">
      <c r="W73">
        <f t="shared" si="140"/>
        <v>7.4796235692563302</v>
      </c>
      <c r="X73">
        <f t="shared" si="103"/>
        <v>7.4796235692563302</v>
      </c>
      <c r="Y73">
        <f t="shared" si="141"/>
        <v>6.81818064111848</v>
      </c>
      <c r="AA73">
        <f t="shared" si="139"/>
        <v>-0.66144292813785022</v>
      </c>
      <c r="AB73">
        <f t="shared" si="99"/>
        <v>-0.66144292813785022</v>
      </c>
      <c r="AC73">
        <v>2</v>
      </c>
      <c r="AN73">
        <v>5</v>
      </c>
      <c r="AO73">
        <f t="shared" si="145"/>
        <v>2.4414062499999991</v>
      </c>
      <c r="AP73">
        <f t="shared" si="144"/>
        <v>0.10362305426759612</v>
      </c>
      <c r="AQ73">
        <f t="shared" si="144"/>
        <v>0.11675967741715405</v>
      </c>
      <c r="AR73">
        <f t="shared" si="144"/>
        <v>0.12004383320454354</v>
      </c>
      <c r="AS73">
        <f t="shared" si="144"/>
        <v>0.12414902793878038</v>
      </c>
      <c r="AT73">
        <f t="shared" si="144"/>
        <v>0.12928052135657647</v>
      </c>
      <c r="AU73">
        <f t="shared" si="144"/>
        <v>0.13569488812882155</v>
      </c>
      <c r="AV73">
        <f t="shared" si="144"/>
        <v>0.14371284659412789</v>
      </c>
      <c r="AW73">
        <f t="shared" si="144"/>
        <v>0.15373529467576083</v>
      </c>
      <c r="AX73">
        <f t="shared" si="144"/>
        <v>0.16626335477780202</v>
      </c>
      <c r="AY73">
        <f t="shared" si="144"/>
        <v>0.18192342990535348</v>
      </c>
      <c r="AZ73">
        <f t="shared" si="144"/>
        <v>0.20149852381479283</v>
      </c>
      <c r="BA73">
        <f t="shared" si="144"/>
        <v>0.22596739120159201</v>
      </c>
      <c r="BB73">
        <f t="shared" si="144"/>
        <v>0.25655347543509094</v>
      </c>
      <c r="BC73">
        <f t="shared" si="144"/>
        <v>0.29478608072696472</v>
      </c>
      <c r="BD73">
        <f t="shared" si="144"/>
        <v>0.34257683734180677</v>
      </c>
      <c r="BE73">
        <f t="shared" si="144"/>
        <v>0.40231528311035941</v>
      </c>
      <c r="BF73">
        <f t="shared" si="144"/>
        <v>8.2942708333333337E-2</v>
      </c>
      <c r="BG73">
        <f t="shared" si="144"/>
        <v>0.10549679300566155</v>
      </c>
      <c r="BH73">
        <f t="shared" si="144"/>
        <v>0.1111353141737436</v>
      </c>
      <c r="BI73">
        <f t="shared" si="144"/>
        <v>0.11818346563384617</v>
      </c>
      <c r="BJ73">
        <f t="shared" si="144"/>
        <v>0.12699365495897438</v>
      </c>
      <c r="BK73">
        <f t="shared" si="144"/>
        <v>0.13800639161538464</v>
      </c>
      <c r="BL73">
        <f t="shared" si="144"/>
        <v>0.15177231243589745</v>
      </c>
      <c r="BM73">
        <f t="shared" si="144"/>
        <v>0.16897971346153851</v>
      </c>
      <c r="BN73">
        <f t="shared" si="144"/>
        <v>0.19048896474358981</v>
      </c>
      <c r="BO73">
        <f t="shared" si="144"/>
        <v>0.21737552884615391</v>
      </c>
      <c r="BP73">
        <f t="shared" si="144"/>
        <v>0.25098373397435902</v>
      </c>
      <c r="BQ73">
        <f t="shared" si="144"/>
        <v>0.29299399038461543</v>
      </c>
      <c r="BR73">
        <f t="shared" si="144"/>
        <v>0.34550681089743596</v>
      </c>
      <c r="BS73">
        <f t="shared" si="144"/>
        <v>0.41114783653846165</v>
      </c>
      <c r="BT73">
        <f t="shared" si="144"/>
        <v>0.49319911858974363</v>
      </c>
      <c r="BU73">
        <f t="shared" si="144"/>
        <v>0.59576322115384617</v>
      </c>
      <c r="BV73">
        <v>20</v>
      </c>
    </row>
    <row r="74" spans="23:74">
      <c r="W74">
        <f t="shared" si="140"/>
        <v>7.0599604080870808</v>
      </c>
      <c r="X74">
        <f t="shared" si="103"/>
        <v>7.0599604080870808</v>
      </c>
      <c r="Y74">
        <f t="shared" si="141"/>
        <v>6.3210173994462</v>
      </c>
      <c r="AA74">
        <f t="shared" si="139"/>
        <v>-0.73894300864088081</v>
      </c>
      <c r="AB74">
        <f t="shared" si="99"/>
        <v>-0.73894300864088081</v>
      </c>
      <c r="AC74">
        <v>2</v>
      </c>
      <c r="AN74">
        <v>6</v>
      </c>
      <c r="AO74">
        <f t="shared" si="145"/>
        <v>3.0517578124999987</v>
      </c>
      <c r="AP74">
        <f t="shared" si="144"/>
        <v>0.10439783338693602</v>
      </c>
      <c r="AQ74">
        <f t="shared" si="144"/>
        <v>0.12081861232388345</v>
      </c>
      <c r="AR74">
        <f t="shared" si="144"/>
        <v>0.12492380705812028</v>
      </c>
      <c r="AS74">
        <f t="shared" si="144"/>
        <v>0.13005530047591635</v>
      </c>
      <c r="AT74">
        <f t="shared" si="144"/>
        <v>0.13646966724816145</v>
      </c>
      <c r="AU74">
        <f t="shared" si="144"/>
        <v>0.14448762571346779</v>
      </c>
      <c r="AV74">
        <f t="shared" si="144"/>
        <v>0.15451007379510076</v>
      </c>
      <c r="AW74">
        <f t="shared" si="144"/>
        <v>0.16703813389714192</v>
      </c>
      <c r="AX74">
        <f t="shared" si="144"/>
        <v>0.18269820902469336</v>
      </c>
      <c r="AY74">
        <f t="shared" si="144"/>
        <v>0.20227330293413273</v>
      </c>
      <c r="AZ74">
        <f t="shared" si="144"/>
        <v>0.22674217032093189</v>
      </c>
      <c r="BA74">
        <f t="shared" si="144"/>
        <v>0.25732825455443081</v>
      </c>
      <c r="BB74">
        <f t="shared" si="144"/>
        <v>0.29556085984630454</v>
      </c>
      <c r="BC74">
        <f t="shared" si="144"/>
        <v>0.3433516164611467</v>
      </c>
      <c r="BD74">
        <f t="shared" si="144"/>
        <v>0.40309006222969934</v>
      </c>
      <c r="BE74">
        <f t="shared" si="144"/>
        <v>0.47776311944039013</v>
      </c>
      <c r="BF74">
        <f t="shared" si="144"/>
        <v>8.7011718749999994E-2</v>
      </c>
      <c r="BG74">
        <f t="shared" si="144"/>
        <v>0.1095658034223282</v>
      </c>
      <c r="BH74">
        <f t="shared" si="144"/>
        <v>0.11520432459041027</v>
      </c>
      <c r="BI74">
        <f t="shared" si="144"/>
        <v>0.12225247605051283</v>
      </c>
      <c r="BJ74">
        <f t="shared" si="144"/>
        <v>0.13106266537564104</v>
      </c>
      <c r="BK74">
        <f t="shared" si="144"/>
        <v>0.1420754020320513</v>
      </c>
      <c r="BL74">
        <f t="shared" si="144"/>
        <v>0.15584132285256411</v>
      </c>
      <c r="BM74">
        <f t="shared" si="144"/>
        <v>0.17304872387820516</v>
      </c>
      <c r="BN74">
        <f t="shared" si="144"/>
        <v>0.19455797516025641</v>
      </c>
      <c r="BO74">
        <f t="shared" si="144"/>
        <v>0.22144453926282057</v>
      </c>
      <c r="BP74">
        <f t="shared" si="144"/>
        <v>0.25505274439102571</v>
      </c>
      <c r="BQ74">
        <f t="shared" si="144"/>
        <v>0.29706300080128212</v>
      </c>
      <c r="BR74">
        <f t="shared" si="144"/>
        <v>0.34957582131410259</v>
      </c>
      <c r="BS74">
        <f t="shared" si="144"/>
        <v>0.41521684695512823</v>
      </c>
      <c r="BT74">
        <f t="shared" si="144"/>
        <v>0.49726812900641032</v>
      </c>
      <c r="BU74">
        <f t="shared" si="144"/>
        <v>0.5998322315705128</v>
      </c>
      <c r="BV74">
        <v>21</v>
      </c>
    </row>
    <row r="75" spans="23:74">
      <c r="W75">
        <f t="shared" si="140"/>
        <v>6.5972651403638611</v>
      </c>
      <c r="X75">
        <f t="shared" si="103"/>
        <v>6.5972651403638611</v>
      </c>
      <c r="Y75">
        <f t="shared" si="141"/>
        <v>5.7930046625029092</v>
      </c>
      <c r="AA75">
        <f t="shared" si="139"/>
        <v>-0.80426047786095189</v>
      </c>
      <c r="AB75">
        <f t="shared" si="99"/>
        <v>-0.80426047786095189</v>
      </c>
      <c r="AC75">
        <v>2</v>
      </c>
      <c r="AN75">
        <v>7</v>
      </c>
      <c r="AO75">
        <f t="shared" si="145"/>
        <v>3.8146972656249987</v>
      </c>
      <c r="AP75">
        <f t="shared" si="144"/>
        <v>0.10536630728611091</v>
      </c>
      <c r="AQ75">
        <f t="shared" si="144"/>
        <v>0.12589228095729518</v>
      </c>
      <c r="AR75">
        <f t="shared" si="144"/>
        <v>0.13102377437509125</v>
      </c>
      <c r="AS75">
        <f t="shared" si="144"/>
        <v>0.13743814114733635</v>
      </c>
      <c r="AT75">
        <f t="shared" si="144"/>
        <v>0.14545609961264269</v>
      </c>
      <c r="AU75">
        <f t="shared" si="144"/>
        <v>0.15547854769427563</v>
      </c>
      <c r="AV75">
        <f t="shared" si="144"/>
        <v>0.16800660779631682</v>
      </c>
      <c r="AW75">
        <f t="shared" si="144"/>
        <v>0.18366668292386831</v>
      </c>
      <c r="AX75">
        <f t="shared" si="144"/>
        <v>0.2032417768333076</v>
      </c>
      <c r="AY75">
        <f t="shared" si="144"/>
        <v>0.22771064422010684</v>
      </c>
      <c r="AZ75">
        <f t="shared" si="144"/>
        <v>0.25829672845360574</v>
      </c>
      <c r="BA75">
        <f t="shared" si="144"/>
        <v>0.29652933374547946</v>
      </c>
      <c r="BB75">
        <f t="shared" si="144"/>
        <v>0.34432009036032157</v>
      </c>
      <c r="BC75">
        <f t="shared" si="144"/>
        <v>0.40405853612887427</v>
      </c>
      <c r="BD75">
        <f t="shared" si="144"/>
        <v>0.47873159333956505</v>
      </c>
      <c r="BE75">
        <f t="shared" si="144"/>
        <v>0.57207291485292855</v>
      </c>
      <c r="BF75">
        <f t="shared" si="144"/>
        <v>9.2097981770833337E-2</v>
      </c>
      <c r="BG75">
        <f t="shared" si="144"/>
        <v>0.11465206644316153</v>
      </c>
      <c r="BH75">
        <f t="shared" si="144"/>
        <v>0.12029058761124362</v>
      </c>
      <c r="BI75">
        <f t="shared" si="144"/>
        <v>0.12733873907134616</v>
      </c>
      <c r="BJ75">
        <f t="shared" si="144"/>
        <v>0.13614892839647438</v>
      </c>
      <c r="BK75">
        <f t="shared" si="144"/>
        <v>0.14716166505288464</v>
      </c>
      <c r="BL75">
        <f t="shared" si="144"/>
        <v>0.16092758587339748</v>
      </c>
      <c r="BM75">
        <f t="shared" si="144"/>
        <v>0.17813498689903851</v>
      </c>
      <c r="BN75">
        <f t="shared" si="144"/>
        <v>0.19964423818108978</v>
      </c>
      <c r="BO75">
        <f t="shared" si="144"/>
        <v>0.22653080228365391</v>
      </c>
      <c r="BP75">
        <f t="shared" si="144"/>
        <v>0.26013900741185908</v>
      </c>
      <c r="BQ75">
        <f t="shared" si="144"/>
        <v>0.30214926382211549</v>
      </c>
      <c r="BR75">
        <f t="shared" si="144"/>
        <v>0.35466208433493596</v>
      </c>
      <c r="BS75">
        <f t="shared" si="144"/>
        <v>0.42030310997596165</v>
      </c>
      <c r="BT75">
        <f t="shared" si="144"/>
        <v>0.50235439202724363</v>
      </c>
      <c r="BU75">
        <f t="shared" si="144"/>
        <v>0.60491849459134606</v>
      </c>
      <c r="BV75">
        <v>22</v>
      </c>
    </row>
    <row r="76" spans="23:74">
      <c r="W76">
        <f t="shared" si="140"/>
        <v>6.0977247363948672</v>
      </c>
      <c r="X76">
        <f t="shared" si="103"/>
        <v>6.0977247363948672</v>
      </c>
      <c r="Y76">
        <f t="shared" si="141"/>
        <v>5.2453099111513612</v>
      </c>
      <c r="AA76">
        <f t="shared" si="139"/>
        <v>-0.85241482524350598</v>
      </c>
      <c r="AB76">
        <f t="shared" si="99"/>
        <v>-0.85241482524350598</v>
      </c>
      <c r="AC76">
        <v>2</v>
      </c>
      <c r="AN76">
        <v>8</v>
      </c>
      <c r="AO76">
        <f t="shared" si="145"/>
        <v>4.7683715820312473</v>
      </c>
      <c r="AP76">
        <f t="shared" si="144"/>
        <v>0.10657689966007952</v>
      </c>
      <c r="AQ76">
        <f t="shared" si="144"/>
        <v>0.13223436674905983</v>
      </c>
      <c r="AR76">
        <f t="shared" si="144"/>
        <v>0.13864873352130491</v>
      </c>
      <c r="AS76">
        <f t="shared" si="144"/>
        <v>0.14666669198661128</v>
      </c>
      <c r="AT76">
        <f t="shared" si="144"/>
        <v>0.15668914006824422</v>
      </c>
      <c r="AU76">
        <f t="shared" si="144"/>
        <v>0.16921720017028541</v>
      </c>
      <c r="AV76">
        <f t="shared" si="144"/>
        <v>0.18487727529783687</v>
      </c>
      <c r="AW76">
        <f t="shared" si="144"/>
        <v>0.20445236920727622</v>
      </c>
      <c r="AX76">
        <f t="shared" si="144"/>
        <v>0.2289212365940754</v>
      </c>
      <c r="AY76">
        <f t="shared" si="144"/>
        <v>0.25950732082757433</v>
      </c>
      <c r="AZ76">
        <f t="shared" si="144"/>
        <v>0.29773992611944805</v>
      </c>
      <c r="BA76">
        <f t="shared" si="144"/>
        <v>0.34553068273429022</v>
      </c>
      <c r="BB76">
        <f t="shared" si="144"/>
        <v>0.4052691285028428</v>
      </c>
      <c r="BC76">
        <f t="shared" si="144"/>
        <v>0.47994218571353375</v>
      </c>
      <c r="BD76">
        <f t="shared" si="144"/>
        <v>0.57328350722689725</v>
      </c>
      <c r="BE76">
        <f t="shared" si="144"/>
        <v>0.68996015911860153</v>
      </c>
      <c r="BF76">
        <f t="shared" si="144"/>
        <v>9.8455810546874981E-2</v>
      </c>
      <c r="BG76">
        <f t="shared" si="144"/>
        <v>0.1210098952192032</v>
      </c>
      <c r="BH76">
        <f t="shared" si="144"/>
        <v>0.12664841638728527</v>
      </c>
      <c r="BI76">
        <f t="shared" si="144"/>
        <v>0.13369656784738781</v>
      </c>
      <c r="BJ76">
        <f t="shared" si="144"/>
        <v>0.14250675717251604</v>
      </c>
      <c r="BK76">
        <f t="shared" si="144"/>
        <v>0.15351949382892632</v>
      </c>
      <c r="BL76">
        <f t="shared" si="144"/>
        <v>0.16728541464943913</v>
      </c>
      <c r="BM76">
        <f t="shared" si="144"/>
        <v>0.18449281567508016</v>
      </c>
      <c r="BN76">
        <f t="shared" si="144"/>
        <v>0.20600206695713144</v>
      </c>
      <c r="BO76">
        <f t="shared" si="144"/>
        <v>0.23288863105969554</v>
      </c>
      <c r="BP76">
        <f t="shared" si="144"/>
        <v>0.26649683618790071</v>
      </c>
      <c r="BQ76">
        <f t="shared" si="144"/>
        <v>0.30850709259815706</v>
      </c>
      <c r="BR76">
        <f t="shared" si="144"/>
        <v>0.36101991311097759</v>
      </c>
      <c r="BS76">
        <f t="shared" si="144"/>
        <v>0.42666093875200334</v>
      </c>
      <c r="BT76">
        <f t="shared" si="144"/>
        <v>0.50871222080328538</v>
      </c>
      <c r="BU76">
        <f t="shared" si="144"/>
        <v>0.6112763233673878</v>
      </c>
      <c r="BV76">
        <v>23</v>
      </c>
    </row>
    <row r="77" spans="23:74">
      <c r="W77">
        <f t="shared" si="140"/>
        <v>5.570483258652696</v>
      </c>
      <c r="X77">
        <f t="shared" si="103"/>
        <v>5.570483258652696</v>
      </c>
      <c r="Y77">
        <f t="shared" si="141"/>
        <v>4.6909343588752304</v>
      </c>
      <c r="AA77">
        <f t="shared" si="139"/>
        <v>-0.87954889977746564</v>
      </c>
      <c r="AB77">
        <f t="shared" si="99"/>
        <v>-0.87954889977746564</v>
      </c>
      <c r="AC77">
        <v>2</v>
      </c>
      <c r="AN77">
        <v>9</v>
      </c>
      <c r="AO77">
        <f t="shared" si="145"/>
        <v>5.9604644775390598</v>
      </c>
      <c r="AP77">
        <f t="shared" si="144"/>
        <v>0.10809014012754026</v>
      </c>
      <c r="AQ77">
        <f t="shared" si="144"/>
        <v>0.14016197398876568</v>
      </c>
      <c r="AR77">
        <f t="shared" si="144"/>
        <v>0.14817993245407204</v>
      </c>
      <c r="AS77">
        <f t="shared" si="144"/>
        <v>0.15820238053570498</v>
      </c>
      <c r="AT77">
        <f t="shared" si="144"/>
        <v>0.17073044063774612</v>
      </c>
      <c r="AU77">
        <f t="shared" si="144"/>
        <v>0.18639051576529767</v>
      </c>
      <c r="AV77">
        <f t="shared" si="144"/>
        <v>0.20596560967473693</v>
      </c>
      <c r="AW77">
        <f t="shared" si="144"/>
        <v>0.23043447706153614</v>
      </c>
      <c r="AX77">
        <f t="shared" si="144"/>
        <v>0.26102056129503509</v>
      </c>
      <c r="AY77">
        <f t="shared" si="144"/>
        <v>0.29925316658690876</v>
      </c>
      <c r="AZ77">
        <f t="shared" si="144"/>
        <v>0.34704392320175087</v>
      </c>
      <c r="BA77">
        <f t="shared" si="144"/>
        <v>0.40678236897030351</v>
      </c>
      <c r="BB77">
        <f t="shared" si="144"/>
        <v>0.48145542618099435</v>
      </c>
      <c r="BC77">
        <f t="shared" si="144"/>
        <v>0.57479674769435785</v>
      </c>
      <c r="BD77">
        <f t="shared" ref="AP77:BU83" si="146">BC44</f>
        <v>0.69147339958606224</v>
      </c>
      <c r="BE77">
        <f t="shared" si="146"/>
        <v>0.83731921445069279</v>
      </c>
      <c r="BF77">
        <f t="shared" si="146"/>
        <v>0.10640309651692707</v>
      </c>
      <c r="BG77">
        <f t="shared" si="146"/>
        <v>0.12895718118925531</v>
      </c>
      <c r="BH77">
        <f t="shared" si="146"/>
        <v>0.13459570235733737</v>
      </c>
      <c r="BI77">
        <f t="shared" si="146"/>
        <v>0.14164385381743994</v>
      </c>
      <c r="BJ77">
        <f t="shared" si="146"/>
        <v>0.15045404314256813</v>
      </c>
      <c r="BK77">
        <f t="shared" si="146"/>
        <v>0.16146677979897839</v>
      </c>
      <c r="BL77">
        <f t="shared" si="146"/>
        <v>0.17523270061949123</v>
      </c>
      <c r="BM77">
        <f t="shared" si="146"/>
        <v>0.19244010164513223</v>
      </c>
      <c r="BN77">
        <f t="shared" si="146"/>
        <v>0.21394935292718353</v>
      </c>
      <c r="BO77">
        <f t="shared" si="146"/>
        <v>0.24083591702974763</v>
      </c>
      <c r="BP77">
        <f t="shared" si="146"/>
        <v>0.27444412215795277</v>
      </c>
      <c r="BQ77">
        <f t="shared" si="146"/>
        <v>0.31645437856820918</v>
      </c>
      <c r="BR77">
        <f t="shared" si="146"/>
        <v>0.36896719908102965</v>
      </c>
      <c r="BS77">
        <f t="shared" si="146"/>
        <v>0.4346082247220554</v>
      </c>
      <c r="BT77">
        <f t="shared" si="146"/>
        <v>0.51665950677333738</v>
      </c>
      <c r="BU77">
        <f t="shared" si="146"/>
        <v>0.61922360933743992</v>
      </c>
      <c r="BV77">
        <v>24</v>
      </c>
    </row>
    <row r="78" spans="23:74">
      <c r="W78">
        <f t="shared" si="140"/>
        <v>5.0271417353865164</v>
      </c>
      <c r="X78">
        <f t="shared" si="103"/>
        <v>5.0271417353865164</v>
      </c>
      <c r="Y78">
        <f t="shared" si="141"/>
        <v>4.1435242481423193</v>
      </c>
      <c r="AA78">
        <f t="shared" si="139"/>
        <v>-0.88361748724419709</v>
      </c>
      <c r="AB78">
        <f t="shared" si="99"/>
        <v>-0.88361748724419709</v>
      </c>
      <c r="AC78">
        <v>2</v>
      </c>
      <c r="AN78">
        <v>10</v>
      </c>
      <c r="AO78">
        <f t="shared" si="145"/>
        <v>7.4505805969238246</v>
      </c>
      <c r="AP78">
        <f t="shared" si="146"/>
        <v>0.1099816907118662</v>
      </c>
      <c r="AQ78">
        <f t="shared" si="146"/>
        <v>0.15007148303839801</v>
      </c>
      <c r="AR78">
        <f t="shared" si="146"/>
        <v>0.16009393112003092</v>
      </c>
      <c r="AS78">
        <f t="shared" si="146"/>
        <v>0.17262199122207211</v>
      </c>
      <c r="AT78">
        <f t="shared" si="146"/>
        <v>0.18828206634962358</v>
      </c>
      <c r="AU78">
        <f t="shared" si="146"/>
        <v>0.2078571602590629</v>
      </c>
      <c r="AV78">
        <f t="shared" si="146"/>
        <v>0.23232602764586208</v>
      </c>
      <c r="AW78">
        <f t="shared" si="146"/>
        <v>0.26291211187936109</v>
      </c>
      <c r="AX78">
        <f t="shared" si="146"/>
        <v>0.30114471717123481</v>
      </c>
      <c r="AY78">
        <f t="shared" si="146"/>
        <v>0.34893547378607687</v>
      </c>
      <c r="AZ78">
        <f t="shared" si="146"/>
        <v>0.40867391955462951</v>
      </c>
      <c r="BA78">
        <f t="shared" si="146"/>
        <v>0.4833469767653204</v>
      </c>
      <c r="BB78">
        <f t="shared" si="146"/>
        <v>0.57668829827868395</v>
      </c>
      <c r="BC78">
        <f t="shared" si="146"/>
        <v>0.69336495017038824</v>
      </c>
      <c r="BD78">
        <f t="shared" si="146"/>
        <v>0.83921076503501868</v>
      </c>
      <c r="BE78">
        <f t="shared" si="146"/>
        <v>1.021518033615807</v>
      </c>
      <c r="BF78">
        <f t="shared" si="146"/>
        <v>0.11633720397949217</v>
      </c>
      <c r="BG78">
        <f t="shared" si="146"/>
        <v>0.13889128865182035</v>
      </c>
      <c r="BH78">
        <f t="shared" si="146"/>
        <v>0.14452980981990243</v>
      </c>
      <c r="BI78">
        <f t="shared" si="146"/>
        <v>0.15157796128000497</v>
      </c>
      <c r="BJ78">
        <f t="shared" si="146"/>
        <v>0.1603881506051332</v>
      </c>
      <c r="BK78">
        <f t="shared" si="146"/>
        <v>0.17140088726154346</v>
      </c>
      <c r="BL78">
        <f t="shared" si="146"/>
        <v>0.18516680808205632</v>
      </c>
      <c r="BM78">
        <f t="shared" si="146"/>
        <v>0.20237420910769729</v>
      </c>
      <c r="BN78">
        <f t="shared" si="146"/>
        <v>0.2238834603897486</v>
      </c>
      <c r="BO78">
        <f t="shared" si="146"/>
        <v>0.25077002449231267</v>
      </c>
      <c r="BP78">
        <f t="shared" si="146"/>
        <v>0.28437822962051784</v>
      </c>
      <c r="BQ78">
        <f t="shared" si="146"/>
        <v>0.32638848603077425</v>
      </c>
      <c r="BR78">
        <f t="shared" si="146"/>
        <v>0.37890130654359472</v>
      </c>
      <c r="BS78">
        <f t="shared" si="146"/>
        <v>0.44454233218462041</v>
      </c>
      <c r="BT78">
        <f t="shared" si="146"/>
        <v>0.52659361423590245</v>
      </c>
      <c r="BU78">
        <f t="shared" si="146"/>
        <v>0.62915771680000498</v>
      </c>
      <c r="BV78">
        <v>25</v>
      </c>
    </row>
    <row r="79" spans="23:74">
      <c r="W79">
        <f t="shared" si="140"/>
        <v>4.4808210601307179</v>
      </c>
      <c r="X79">
        <f t="shared" si="103"/>
        <v>4.4808210601307179</v>
      </c>
      <c r="Y79">
        <f t="shared" si="141"/>
        <v>3.6160535645927059</v>
      </c>
      <c r="AA79">
        <f t="shared" si="139"/>
        <v>-0.86476749553801202</v>
      </c>
      <c r="AB79">
        <f t="shared" si="99"/>
        <v>-0.86476749553801202</v>
      </c>
      <c r="AC79">
        <v>2</v>
      </c>
      <c r="AN79">
        <v>11</v>
      </c>
      <c r="AO79">
        <f t="shared" si="145"/>
        <v>9.3132257461547798</v>
      </c>
      <c r="AP79">
        <f t="shared" si="146"/>
        <v>0.11234612894227361</v>
      </c>
      <c r="AQ79">
        <f t="shared" si="146"/>
        <v>0.16245836935043836</v>
      </c>
      <c r="AR79">
        <f t="shared" si="146"/>
        <v>0.17498642945247952</v>
      </c>
      <c r="AS79">
        <f t="shared" si="146"/>
        <v>0.19064650458003099</v>
      </c>
      <c r="AT79">
        <f t="shared" si="146"/>
        <v>0.21022159848947033</v>
      </c>
      <c r="AU79">
        <f t="shared" si="146"/>
        <v>0.23469046587626957</v>
      </c>
      <c r="AV79">
        <f t="shared" si="146"/>
        <v>0.26527655010976847</v>
      </c>
      <c r="AW79">
        <f t="shared" si="146"/>
        <v>0.30350915540164225</v>
      </c>
      <c r="AX79">
        <f t="shared" si="146"/>
        <v>0.35129991201648436</v>
      </c>
      <c r="AY79">
        <f t="shared" si="146"/>
        <v>0.411038357785037</v>
      </c>
      <c r="AZ79">
        <f t="shared" si="146"/>
        <v>0.48571141499572779</v>
      </c>
      <c r="BA79">
        <f t="shared" si="146"/>
        <v>0.57905273650909128</v>
      </c>
      <c r="BB79">
        <f t="shared" si="146"/>
        <v>0.69572938840079568</v>
      </c>
      <c r="BC79">
        <f t="shared" si="146"/>
        <v>0.84157520326542623</v>
      </c>
      <c r="BD79">
        <f t="shared" si="146"/>
        <v>1.0238824718462143</v>
      </c>
      <c r="BE79">
        <f t="shared" si="146"/>
        <v>1.2517665575721995</v>
      </c>
      <c r="BF79">
        <f t="shared" si="146"/>
        <v>0.12875483830769854</v>
      </c>
      <c r="BG79">
        <f t="shared" si="146"/>
        <v>0.15130892298002677</v>
      </c>
      <c r="BH79">
        <f t="shared" si="146"/>
        <v>0.15694744414810882</v>
      </c>
      <c r="BI79">
        <f t="shared" si="146"/>
        <v>0.16399559560821139</v>
      </c>
      <c r="BJ79">
        <f t="shared" si="146"/>
        <v>0.17280578493333956</v>
      </c>
      <c r="BK79">
        <f t="shared" si="146"/>
        <v>0.18381852158974984</v>
      </c>
      <c r="BL79">
        <f t="shared" si="146"/>
        <v>0.19758444241026266</v>
      </c>
      <c r="BM79">
        <f t="shared" si="146"/>
        <v>0.21479184343590374</v>
      </c>
      <c r="BN79">
        <f t="shared" si="146"/>
        <v>0.23630109471795499</v>
      </c>
      <c r="BO79">
        <f t="shared" si="146"/>
        <v>0.26318765882051909</v>
      </c>
      <c r="BP79">
        <f t="shared" si="146"/>
        <v>0.2967958639487242</v>
      </c>
      <c r="BQ79">
        <f t="shared" si="146"/>
        <v>0.33880612035898061</v>
      </c>
      <c r="BR79">
        <f t="shared" si="146"/>
        <v>0.39131894087180108</v>
      </c>
      <c r="BS79">
        <f t="shared" si="146"/>
        <v>0.45695996651282672</v>
      </c>
      <c r="BT79">
        <f t="shared" si="146"/>
        <v>0.53901124856410876</v>
      </c>
      <c r="BU79">
        <f t="shared" si="146"/>
        <v>0.6415753511282114</v>
      </c>
      <c r="BV79">
        <v>26</v>
      </c>
    </row>
    <row r="80" spans="23:74">
      <c r="W80">
        <f t="shared" si="140"/>
        <v>3.9449307508188474</v>
      </c>
      <c r="X80">
        <f t="shared" si="103"/>
        <v>3.9449307508188474</v>
      </c>
      <c r="Y80">
        <f t="shared" si="141"/>
        <v>3.1196406949940112</v>
      </c>
      <c r="AA80">
        <f t="shared" si="139"/>
        <v>-0.82529005582483617</v>
      </c>
      <c r="AB80">
        <f t="shared" si="99"/>
        <v>-0.82529005582483617</v>
      </c>
      <c r="AC80">
        <v>2</v>
      </c>
      <c r="AN80">
        <v>12</v>
      </c>
      <c r="AO80">
        <f t="shared" si="145"/>
        <v>11.641532182693474</v>
      </c>
      <c r="AP80">
        <f t="shared" si="146"/>
        <v>0.1153016767302829</v>
      </c>
      <c r="AQ80">
        <f t="shared" si="146"/>
        <v>0.1779419772404888</v>
      </c>
      <c r="AR80">
        <f t="shared" si="146"/>
        <v>0.19360205236804029</v>
      </c>
      <c r="AS80">
        <f t="shared" si="146"/>
        <v>0.21317714627747961</v>
      </c>
      <c r="AT80">
        <f t="shared" si="146"/>
        <v>0.23764601366427876</v>
      </c>
      <c r="AU80">
        <f t="shared" si="146"/>
        <v>0.26823209789777774</v>
      </c>
      <c r="AV80">
        <f t="shared" si="146"/>
        <v>0.30646470318965147</v>
      </c>
      <c r="AW80">
        <f t="shared" si="146"/>
        <v>0.35425545980449363</v>
      </c>
      <c r="AX80">
        <f t="shared" si="146"/>
        <v>0.41399390557304627</v>
      </c>
      <c r="AY80">
        <f t="shared" si="146"/>
        <v>0.488666962783737</v>
      </c>
      <c r="AZ80">
        <f t="shared" si="146"/>
        <v>0.5820082842971005</v>
      </c>
      <c r="BA80">
        <f t="shared" si="146"/>
        <v>0.69868493618880501</v>
      </c>
      <c r="BB80">
        <f t="shared" si="146"/>
        <v>0.84453075105343545</v>
      </c>
      <c r="BC80">
        <f t="shared" si="146"/>
        <v>1.0268380196342237</v>
      </c>
      <c r="BD80">
        <f t="shared" si="146"/>
        <v>1.2547221053602087</v>
      </c>
      <c r="BE80">
        <f t="shared" si="146"/>
        <v>1.5395772125176901</v>
      </c>
      <c r="BF80">
        <f t="shared" si="146"/>
        <v>0.14427688121795654</v>
      </c>
      <c r="BG80">
        <f t="shared" si="146"/>
        <v>0.16683096589028473</v>
      </c>
      <c r="BH80">
        <f t="shared" si="146"/>
        <v>0.17246948705836679</v>
      </c>
      <c r="BI80">
        <f t="shared" si="146"/>
        <v>0.17951763851846936</v>
      </c>
      <c r="BJ80">
        <f t="shared" si="146"/>
        <v>0.18832782784359758</v>
      </c>
      <c r="BK80">
        <f t="shared" si="146"/>
        <v>0.19934056450000784</v>
      </c>
      <c r="BL80">
        <f t="shared" si="146"/>
        <v>0.21310648532052071</v>
      </c>
      <c r="BM80">
        <f t="shared" si="146"/>
        <v>0.23031388634616168</v>
      </c>
      <c r="BN80">
        <f t="shared" si="146"/>
        <v>0.25182313762821296</v>
      </c>
      <c r="BO80">
        <f t="shared" si="146"/>
        <v>0.27870970173077703</v>
      </c>
      <c r="BP80">
        <f t="shared" si="146"/>
        <v>0.31231790685898225</v>
      </c>
      <c r="BQ80">
        <f t="shared" si="146"/>
        <v>0.35432816326923872</v>
      </c>
      <c r="BR80">
        <f t="shared" si="146"/>
        <v>0.40684098378205913</v>
      </c>
      <c r="BS80">
        <f t="shared" si="146"/>
        <v>0.47248200942308477</v>
      </c>
      <c r="BT80">
        <f t="shared" si="146"/>
        <v>0.55453329147436681</v>
      </c>
      <c r="BU80">
        <f t="shared" si="146"/>
        <v>0.65709739403846934</v>
      </c>
      <c r="BV80">
        <v>27</v>
      </c>
    </row>
    <row r="81" spans="23:74">
      <c r="W81">
        <f>G4*G20</f>
        <v>8.5190282749061321</v>
      </c>
      <c r="X81">
        <f t="shared" si="103"/>
        <v>8.5190282749061321</v>
      </c>
      <c r="Y81">
        <f>AS20</f>
        <v>8.9045106125376083</v>
      </c>
      <c r="AA81">
        <f t="shared" ref="AA81:AA95" si="147">AB4-G4</f>
        <v>0.38548233763147621</v>
      </c>
      <c r="AB81">
        <f t="shared" si="99"/>
        <v>0.38548233763147621</v>
      </c>
      <c r="AC81">
        <v>2</v>
      </c>
      <c r="AN81">
        <v>13</v>
      </c>
      <c r="AO81">
        <f t="shared" si="145"/>
        <v>14.551915228366843</v>
      </c>
      <c r="AP81">
        <f t="shared" si="146"/>
        <v>0.1189961114652945</v>
      </c>
      <c r="AQ81">
        <f t="shared" si="146"/>
        <v>0.19729648710305189</v>
      </c>
      <c r="AR81">
        <f t="shared" si="146"/>
        <v>0.21687158101249118</v>
      </c>
      <c r="AS81">
        <f t="shared" si="146"/>
        <v>0.24134044839929042</v>
      </c>
      <c r="AT81">
        <f t="shared" si="146"/>
        <v>0.27192653263278932</v>
      </c>
      <c r="AU81">
        <f t="shared" si="146"/>
        <v>0.3101591379246631</v>
      </c>
      <c r="AV81">
        <f t="shared" si="146"/>
        <v>0.35794989453950521</v>
      </c>
      <c r="AW81">
        <f t="shared" si="146"/>
        <v>0.41768834030805785</v>
      </c>
      <c r="AX81">
        <f t="shared" si="146"/>
        <v>0.49236139751874874</v>
      </c>
      <c r="AY81">
        <f t="shared" si="146"/>
        <v>0.58570271903211224</v>
      </c>
      <c r="AZ81">
        <f t="shared" si="146"/>
        <v>0.70237937092381653</v>
      </c>
      <c r="BA81">
        <f t="shared" si="146"/>
        <v>0.84822518578844719</v>
      </c>
      <c r="BB81">
        <f t="shared" si="146"/>
        <v>1.0305324543692354</v>
      </c>
      <c r="BC81">
        <f t="shared" si="146"/>
        <v>1.2584165400952203</v>
      </c>
      <c r="BD81">
        <f t="shared" si="146"/>
        <v>1.5432716472527019</v>
      </c>
      <c r="BE81">
        <f t="shared" si="146"/>
        <v>1.8993405311995535</v>
      </c>
      <c r="BF81">
        <f t="shared" si="146"/>
        <v>0.16367943485577896</v>
      </c>
      <c r="BG81">
        <f t="shared" si="146"/>
        <v>0.18623351952810718</v>
      </c>
      <c r="BH81">
        <f t="shared" si="146"/>
        <v>0.19187204069618924</v>
      </c>
      <c r="BI81">
        <f t="shared" si="146"/>
        <v>0.19892019215629178</v>
      </c>
      <c r="BJ81">
        <f t="shared" si="146"/>
        <v>0.20773038148141998</v>
      </c>
      <c r="BK81">
        <f t="shared" si="146"/>
        <v>0.21874311813783026</v>
      </c>
      <c r="BL81">
        <f t="shared" si="146"/>
        <v>0.23250903895834313</v>
      </c>
      <c r="BM81">
        <f t="shared" si="146"/>
        <v>0.2497164399839841</v>
      </c>
      <c r="BN81">
        <f t="shared" si="146"/>
        <v>0.27122569126603541</v>
      </c>
      <c r="BO81">
        <f t="shared" si="146"/>
        <v>0.29811225536859948</v>
      </c>
      <c r="BP81">
        <f t="shared" si="146"/>
        <v>0.3317204604968047</v>
      </c>
      <c r="BQ81">
        <f t="shared" si="146"/>
        <v>0.37373071690706106</v>
      </c>
      <c r="BR81">
        <f t="shared" si="146"/>
        <v>0.42624353741988147</v>
      </c>
      <c r="BS81">
        <f t="shared" si="146"/>
        <v>0.49188456306090722</v>
      </c>
      <c r="BT81">
        <f t="shared" si="146"/>
        <v>0.5739358451121892</v>
      </c>
      <c r="BU81">
        <f t="shared" si="146"/>
        <v>0.67649994767629174</v>
      </c>
      <c r="BV81">
        <v>28</v>
      </c>
    </row>
    <row r="82" spans="23:74">
      <c r="W82">
        <f t="shared" ref="W82:W95" si="148">G5*G21</f>
        <v>8.3997652126574618</v>
      </c>
      <c r="X82">
        <f t="shared" si="103"/>
        <v>8.3997652126574618</v>
      </c>
      <c r="Y82">
        <f t="shared" ref="Y82:Y95" si="149">AS21</f>
        <v>8.6769922209401624</v>
      </c>
      <c r="AA82">
        <f t="shared" si="147"/>
        <v>0.27722700828270064</v>
      </c>
      <c r="AB82">
        <f t="shared" si="99"/>
        <v>0.27722700828270064</v>
      </c>
      <c r="AC82">
        <v>2</v>
      </c>
      <c r="AN82">
        <v>14</v>
      </c>
      <c r="AO82">
        <f t="shared" si="145"/>
        <v>18.189894035458554</v>
      </c>
      <c r="AP82">
        <f t="shared" si="146"/>
        <v>0.12361415488405901</v>
      </c>
      <c r="AQ82">
        <f t="shared" si="146"/>
        <v>0.22148962443125572</v>
      </c>
      <c r="AR82">
        <f t="shared" si="146"/>
        <v>0.24595849181805488</v>
      </c>
      <c r="AS82">
        <f t="shared" si="146"/>
        <v>0.27654457605155386</v>
      </c>
      <c r="AT82">
        <f t="shared" si="146"/>
        <v>0.31477718134342753</v>
      </c>
      <c r="AU82">
        <f t="shared" si="146"/>
        <v>0.36256793795826969</v>
      </c>
      <c r="AV82">
        <f t="shared" si="146"/>
        <v>0.42230638372682233</v>
      </c>
      <c r="AW82">
        <f t="shared" si="146"/>
        <v>0.49697944093751317</v>
      </c>
      <c r="AX82">
        <f t="shared" si="146"/>
        <v>0.59032076245087672</v>
      </c>
      <c r="AY82">
        <f t="shared" si="146"/>
        <v>0.70699741434258112</v>
      </c>
      <c r="AZ82">
        <f t="shared" si="146"/>
        <v>0.85284322920721156</v>
      </c>
      <c r="BA82">
        <f t="shared" si="146"/>
        <v>1.0351504977879997</v>
      </c>
      <c r="BB82">
        <f t="shared" si="146"/>
        <v>1.2630345835139847</v>
      </c>
      <c r="BC82">
        <f t="shared" si="146"/>
        <v>1.5478896906714661</v>
      </c>
      <c r="BD82">
        <f t="shared" si="146"/>
        <v>1.9039585746183181</v>
      </c>
      <c r="BE82">
        <f t="shared" si="146"/>
        <v>2.3490446795518825</v>
      </c>
      <c r="BF82">
        <f t="shared" si="146"/>
        <v>0.18793262690305704</v>
      </c>
      <c r="BG82">
        <f t="shared" si="146"/>
        <v>0.21048671157538523</v>
      </c>
      <c r="BH82">
        <f t="shared" si="146"/>
        <v>0.21612523274346729</v>
      </c>
      <c r="BI82">
        <f t="shared" si="146"/>
        <v>0.22317338420356989</v>
      </c>
      <c r="BJ82">
        <f t="shared" si="146"/>
        <v>0.23198357352869808</v>
      </c>
      <c r="BK82">
        <f t="shared" si="146"/>
        <v>0.24299631018510831</v>
      </c>
      <c r="BL82">
        <f t="shared" si="146"/>
        <v>0.25676223100562112</v>
      </c>
      <c r="BM82">
        <f t="shared" si="146"/>
        <v>0.27396963203126218</v>
      </c>
      <c r="BN82">
        <f t="shared" si="146"/>
        <v>0.29547888331331346</v>
      </c>
      <c r="BO82">
        <f t="shared" si="146"/>
        <v>0.32236544741587764</v>
      </c>
      <c r="BP82">
        <f t="shared" si="146"/>
        <v>0.3559736525440827</v>
      </c>
      <c r="BQ82">
        <f t="shared" si="146"/>
        <v>0.39798390895433911</v>
      </c>
      <c r="BR82">
        <f t="shared" si="146"/>
        <v>0.45049672946715963</v>
      </c>
      <c r="BS82">
        <f t="shared" si="146"/>
        <v>0.51613775510818527</v>
      </c>
      <c r="BT82">
        <f t="shared" si="146"/>
        <v>0.59818903715946714</v>
      </c>
      <c r="BU82">
        <f t="shared" si="146"/>
        <v>0.70075313972356978</v>
      </c>
      <c r="BV82">
        <v>29</v>
      </c>
    </row>
    <row r="83" spans="23:74">
      <c r="W83">
        <f t="shared" si="148"/>
        <v>8.255301474848233</v>
      </c>
      <c r="X83">
        <f t="shared" si="103"/>
        <v>8.255301474848233</v>
      </c>
      <c r="Y83">
        <f t="shared" si="149"/>
        <v>8.4084381140935154</v>
      </c>
      <c r="AA83">
        <f t="shared" si="147"/>
        <v>0.15313663924528242</v>
      </c>
      <c r="AB83">
        <f t="shared" si="99"/>
        <v>0.15313663924528242</v>
      </c>
      <c r="AC83">
        <v>2</v>
      </c>
      <c r="AN83">
        <v>15</v>
      </c>
      <c r="AO83">
        <f t="shared" si="145"/>
        <v>22.737367544323188</v>
      </c>
      <c r="AP83">
        <f t="shared" si="146"/>
        <v>0.1293867091575146</v>
      </c>
      <c r="AQ83">
        <f t="shared" si="146"/>
        <v>0.25173104609151048</v>
      </c>
      <c r="AR83">
        <f t="shared" si="146"/>
        <v>0.28231713032500944</v>
      </c>
      <c r="AS83">
        <f t="shared" si="146"/>
        <v>0.32054973561688316</v>
      </c>
      <c r="AT83">
        <f t="shared" si="146"/>
        <v>0.36834049223172527</v>
      </c>
      <c r="AU83">
        <f t="shared" si="146"/>
        <v>0.42807893800027796</v>
      </c>
      <c r="AV83">
        <f t="shared" si="146"/>
        <v>0.50275199521096869</v>
      </c>
      <c r="AW83">
        <f t="shared" si="146"/>
        <v>0.5960933167243323</v>
      </c>
      <c r="AX83">
        <f t="shared" si="146"/>
        <v>0.7127699686160367</v>
      </c>
      <c r="AY83">
        <f t="shared" si="146"/>
        <v>0.85861578348066714</v>
      </c>
      <c r="AZ83">
        <f t="shared" si="146"/>
        <v>1.0409230520614552</v>
      </c>
      <c r="BA83">
        <f t="shared" si="146"/>
        <v>1.2688071377874404</v>
      </c>
      <c r="BB83">
        <f t="shared" si="146"/>
        <v>1.5536622449449218</v>
      </c>
      <c r="BC83">
        <f t="shared" si="146"/>
        <v>1.9097311288917735</v>
      </c>
      <c r="BD83">
        <f t="shared" si="146"/>
        <v>2.3548172338253384</v>
      </c>
      <c r="BE83">
        <f t="shared" si="146"/>
        <v>2.9111748649922937</v>
      </c>
      <c r="BF83">
        <f t="shared" si="146"/>
        <v>0.21824911696215457</v>
      </c>
      <c r="BG83">
        <f t="shared" si="146"/>
        <v>0.24080320163448282</v>
      </c>
      <c r="BH83">
        <f t="shared" si="146"/>
        <v>0.24644172280256482</v>
      </c>
      <c r="BI83">
        <f t="shared" si="146"/>
        <v>0.25348987426266745</v>
      </c>
      <c r="BJ83">
        <f t="shared" si="146"/>
        <v>0.26230006358779567</v>
      </c>
      <c r="BK83">
        <f t="shared" si="146"/>
        <v>0.2733128002442059</v>
      </c>
      <c r="BL83">
        <f t="shared" si="146"/>
        <v>0.28707872106471871</v>
      </c>
      <c r="BM83">
        <f t="shared" si="146"/>
        <v>0.30428612209035977</v>
      </c>
      <c r="BN83">
        <f t="shared" si="146"/>
        <v>0.3257953733724111</v>
      </c>
      <c r="BO83">
        <f t="shared" si="146"/>
        <v>0.35268193747497512</v>
      </c>
      <c r="BP83">
        <f t="shared" si="146"/>
        <v>0.38629014260318029</v>
      </c>
      <c r="BQ83">
        <f t="shared" si="146"/>
        <v>0.42830039901343675</v>
      </c>
      <c r="BR83">
        <f t="shared" si="146"/>
        <v>0.48081321952625711</v>
      </c>
      <c r="BS83">
        <f t="shared" si="146"/>
        <v>0.54645424516728291</v>
      </c>
      <c r="BT83">
        <f t="shared" si="146"/>
        <v>0.62850552721856479</v>
      </c>
      <c r="BU83">
        <f t="shared" si="146"/>
        <v>0.73106962978266732</v>
      </c>
      <c r="BV83">
        <v>30</v>
      </c>
    </row>
    <row r="84" spans="23:74">
      <c r="W84">
        <f t="shared" si="148"/>
        <v>8.0815625803466347</v>
      </c>
      <c r="X84">
        <f t="shared" si="103"/>
        <v>8.0815625803466347</v>
      </c>
      <c r="Y84">
        <f t="shared" si="149"/>
        <v>8.0952516685224989</v>
      </c>
      <c r="AA84">
        <f t="shared" si="147"/>
        <v>1.3689088175864228E-2</v>
      </c>
      <c r="AB84">
        <f t="shared" si="99"/>
        <v>1.3689088175864228E-2</v>
      </c>
      <c r="AC84">
        <v>2</v>
      </c>
    </row>
    <row r="85" spans="23:74">
      <c r="W85">
        <f t="shared" si="148"/>
        <v>7.8744091610171587</v>
      </c>
      <c r="X85">
        <f t="shared" si="103"/>
        <v>7.8744091610171587</v>
      </c>
      <c r="Y85">
        <f t="shared" si="149"/>
        <v>7.7351173208981665</v>
      </c>
      <c r="AA85">
        <f t="shared" si="147"/>
        <v>-0.13929184011899221</v>
      </c>
      <c r="AB85">
        <f t="shared" si="99"/>
        <v>-0.13929184011899221</v>
      </c>
      <c r="AC85">
        <v>2</v>
      </c>
    </row>
    <row r="86" spans="23:74">
      <c r="W86">
        <f t="shared" si="148"/>
        <v>7.6299379165980046</v>
      </c>
      <c r="X86">
        <f t="shared" si="103"/>
        <v>7.6299379165980046</v>
      </c>
      <c r="Y86">
        <f t="shared" si="149"/>
        <v>7.3276356582709576</v>
      </c>
      <c r="AA86">
        <f t="shared" si="147"/>
        <v>-0.30230225832704694</v>
      </c>
      <c r="AB86">
        <f t="shared" ref="AB86:AB149" si="150">IFERROR(AA86,"")</f>
        <v>-0.30230225832704694</v>
      </c>
      <c r="AC86">
        <v>2</v>
      </c>
    </row>
    <row r="87" spans="23:74">
      <c r="W87">
        <f t="shared" si="148"/>
        <v>7.3448980596302311</v>
      </c>
      <c r="X87">
        <f t="shared" si="103"/>
        <v>7.3448980596302311</v>
      </c>
      <c r="Y87">
        <f t="shared" si="149"/>
        <v>6.8749265425310666</v>
      </c>
      <c r="AA87">
        <f t="shared" si="147"/>
        <v>-0.46997151709916452</v>
      </c>
      <c r="AB87">
        <f t="shared" si="150"/>
        <v>-0.46997151709916452</v>
      </c>
      <c r="AC87">
        <v>2</v>
      </c>
    </row>
    <row r="88" spans="23:74">
      <c r="W88">
        <f t="shared" si="148"/>
        <v>7.0172111122381269</v>
      </c>
      <c r="X88">
        <f t="shared" si="103"/>
        <v>7.0172111122381269</v>
      </c>
      <c r="Y88">
        <f t="shared" si="149"/>
        <v>6.3820632340215857</v>
      </c>
      <c r="AA88">
        <f t="shared" si="147"/>
        <v>-0.63514787821654117</v>
      </c>
      <c r="AB88">
        <f t="shared" si="150"/>
        <v>-0.63514787821654117</v>
      </c>
      <c r="AC88">
        <v>2</v>
      </c>
    </row>
    <row r="89" spans="23:74">
      <c r="W89">
        <f t="shared" si="148"/>
        <v>6.6465478701188117</v>
      </c>
      <c r="X89">
        <f t="shared" ref="X89:X152" si="151">IFERROR(W89, NA())</f>
        <v>6.6465478701188117</v>
      </c>
      <c r="Y89">
        <f t="shared" si="149"/>
        <v>5.8571863123213541</v>
      </c>
      <c r="AA89">
        <f t="shared" si="147"/>
        <v>-0.78936155779745754</v>
      </c>
      <c r="AB89">
        <f t="shared" si="150"/>
        <v>-0.78936155779745754</v>
      </c>
      <c r="AC89">
        <v>2</v>
      </c>
    </row>
    <row r="90" spans="23:74">
      <c r="W90">
        <f t="shared" si="148"/>
        <v>6.2348745604152827</v>
      </c>
      <c r="X90">
        <f t="shared" si="151"/>
        <v>6.2348745604152827</v>
      </c>
      <c r="Y90">
        <f t="shared" si="149"/>
        <v>5.3111802912927786</v>
      </c>
      <c r="AA90">
        <f t="shared" si="147"/>
        <v>-0.92369426912250407</v>
      </c>
      <c r="AB90">
        <f t="shared" si="150"/>
        <v>-0.92369426912250407</v>
      </c>
      <c r="AC90">
        <v>2</v>
      </c>
    </row>
    <row r="91" spans="23:74">
      <c r="W91">
        <f t="shared" si="148"/>
        <v>5.7868433072755838</v>
      </c>
      <c r="X91">
        <f t="shared" si="151"/>
        <v>5.7868433072755838</v>
      </c>
      <c r="Y91">
        <f t="shared" si="149"/>
        <v>4.7568851496963971</v>
      </c>
      <c r="AA91">
        <f t="shared" si="147"/>
        <v>-1.0299581575791867</v>
      </c>
      <c r="AB91">
        <f t="shared" si="150"/>
        <v>-1.0299581575791867</v>
      </c>
      <c r="AC91">
        <v>2</v>
      </c>
    </row>
    <row r="92" spans="23:74">
      <c r="W92">
        <f t="shared" si="148"/>
        <v>5.3098897356288717</v>
      </c>
      <c r="X92">
        <f t="shared" si="151"/>
        <v>5.3098897356288717</v>
      </c>
      <c r="Y92">
        <f t="shared" si="149"/>
        <v>4.2079392983746597</v>
      </c>
      <c r="AA92">
        <f t="shared" si="147"/>
        <v>-1.1019504372542119</v>
      </c>
      <c r="AB92">
        <f t="shared" si="150"/>
        <v>-1.1019504372542119</v>
      </c>
      <c r="AC92">
        <v>2</v>
      </c>
    </row>
    <row r="93" spans="23:74">
      <c r="W93">
        <f t="shared" si="148"/>
        <v>4.8139323331933657</v>
      </c>
      <c r="X93">
        <f t="shared" si="151"/>
        <v>4.8139323331933657</v>
      </c>
      <c r="Y93">
        <f t="shared" si="149"/>
        <v>3.6774638734882261</v>
      </c>
      <c r="AA93">
        <f t="shared" si="147"/>
        <v>-1.1364684597051395</v>
      </c>
      <c r="AB93">
        <f t="shared" si="150"/>
        <v>-1.1364684597051395</v>
      </c>
      <c r="AC93">
        <v>2</v>
      </c>
    </row>
    <row r="94" spans="23:74">
      <c r="W94">
        <f t="shared" si="148"/>
        <v>4.3106500377980108</v>
      </c>
      <c r="X94">
        <f t="shared" si="151"/>
        <v>4.3106500377980108</v>
      </c>
      <c r="Y94">
        <f t="shared" si="149"/>
        <v>3.1768503540572151</v>
      </c>
      <c r="AA94">
        <f t="shared" si="147"/>
        <v>-1.1337996837407958</v>
      </c>
      <c r="AB94">
        <f t="shared" si="150"/>
        <v>-1.1337996837407958</v>
      </c>
      <c r="AC94">
        <v>2</v>
      </c>
    </row>
    <row r="95" spans="23:74">
      <c r="W95">
        <f t="shared" si="148"/>
        <v>3.8124275927416442</v>
      </c>
      <c r="X95">
        <f t="shared" si="151"/>
        <v>3.8124275927416442</v>
      </c>
      <c r="Y95">
        <f t="shared" si="149"/>
        <v>2.7148793605099866</v>
      </c>
      <c r="AA95">
        <f t="shared" si="147"/>
        <v>-1.0975482322316577</v>
      </c>
      <c r="AB95">
        <f t="shared" si="150"/>
        <v>-1.0975482322316577</v>
      </c>
      <c r="AC95">
        <v>2</v>
      </c>
    </row>
    <row r="96" spans="23:74">
      <c r="W96">
        <f>H4*H20</f>
        <v>7.7883429565619595</v>
      </c>
      <c r="X96">
        <f t="shared" si="151"/>
        <v>7.7883429565619595</v>
      </c>
      <c r="Y96">
        <f>AT20</f>
        <v>8.7009515036400682</v>
      </c>
      <c r="AA96">
        <f t="shared" ref="AA96:AA110" si="152">AC4-H4</f>
        <v>0.91260854707810868</v>
      </c>
      <c r="AB96">
        <f t="shared" si="150"/>
        <v>0.91260854707810868</v>
      </c>
      <c r="AC96">
        <v>2</v>
      </c>
    </row>
    <row r="97" spans="23:29">
      <c r="W97">
        <f t="shared" ref="W97:W110" si="153">H5*H21</f>
        <v>7.6885412958161172</v>
      </c>
      <c r="X97">
        <f t="shared" si="151"/>
        <v>7.6885412958161172</v>
      </c>
      <c r="Y97">
        <f t="shared" ref="Y97:Y110" si="154">AT21</f>
        <v>8.4365784677436135</v>
      </c>
      <c r="AA97">
        <f t="shared" si="152"/>
        <v>0.7480371719274963</v>
      </c>
      <c r="AB97">
        <f t="shared" si="150"/>
        <v>0.7480371719274963</v>
      </c>
      <c r="AC97">
        <v>2</v>
      </c>
    </row>
    <row r="98" spans="23:29">
      <c r="W98">
        <f t="shared" si="153"/>
        <v>7.5673293700644866</v>
      </c>
      <c r="X98">
        <f t="shared" si="151"/>
        <v>7.5673293700644866</v>
      </c>
      <c r="Y98">
        <f t="shared" si="154"/>
        <v>8.1278777864308953</v>
      </c>
      <c r="AA98">
        <f t="shared" si="152"/>
        <v>0.56054841636640873</v>
      </c>
      <c r="AB98">
        <f t="shared" si="150"/>
        <v>0.56054841636640873</v>
      </c>
      <c r="AC98">
        <v>2</v>
      </c>
    </row>
    <row r="99" spans="23:29">
      <c r="W99">
        <f t="shared" si="153"/>
        <v>7.4210851114151106</v>
      </c>
      <c r="X99">
        <f t="shared" si="151"/>
        <v>7.4210851114151106</v>
      </c>
      <c r="Y99">
        <f t="shared" si="154"/>
        <v>7.7723812715913612</v>
      </c>
      <c r="AA99">
        <f t="shared" si="152"/>
        <v>0.35129616017625054</v>
      </c>
      <c r="AB99">
        <f t="shared" si="150"/>
        <v>0.35129616017625054</v>
      </c>
      <c r="AC99">
        <v>2</v>
      </c>
    </row>
    <row r="100" spans="23:29">
      <c r="W100">
        <f t="shared" si="153"/>
        <v>7.2460412035620694</v>
      </c>
      <c r="X100">
        <f t="shared" si="151"/>
        <v>7.2460412035620694</v>
      </c>
      <c r="Y100">
        <f t="shared" si="154"/>
        <v>7.3694743684865482</v>
      </c>
      <c r="AA100">
        <f t="shared" si="152"/>
        <v>0.12343316492447887</v>
      </c>
      <c r="AB100">
        <f t="shared" si="150"/>
        <v>0.12343316492447887</v>
      </c>
      <c r="AC100">
        <v>2</v>
      </c>
    </row>
    <row r="101" spans="23:29">
      <c r="W101">
        <f t="shared" si="153"/>
        <v>7.0385160675062277</v>
      </c>
      <c r="X101">
        <f t="shared" si="151"/>
        <v>7.0385160675062277</v>
      </c>
      <c r="Y101">
        <f t="shared" si="154"/>
        <v>6.9210079068161283</v>
      </c>
      <c r="AA101">
        <f t="shared" si="152"/>
        <v>-0.11750816069009939</v>
      </c>
      <c r="AB101">
        <f t="shared" si="150"/>
        <v>-0.11750816069009939</v>
      </c>
      <c r="AC101">
        <v>2</v>
      </c>
    </row>
    <row r="102" spans="23:29">
      <c r="W102">
        <f t="shared" si="153"/>
        <v>6.7952479311825931</v>
      </c>
      <c r="X102">
        <f t="shared" si="151"/>
        <v>6.7952479311825931</v>
      </c>
      <c r="Y102">
        <f t="shared" si="154"/>
        <v>6.4317554725706874</v>
      </c>
      <c r="AA102">
        <f t="shared" si="152"/>
        <v>-0.36349245861190571</v>
      </c>
      <c r="AB102">
        <f t="shared" si="150"/>
        <v>-0.36349245861190571</v>
      </c>
      <c r="AC102">
        <v>2</v>
      </c>
    </row>
    <row r="103" spans="23:29">
      <c r="W103">
        <f t="shared" si="153"/>
        <v>6.5138307524277339</v>
      </c>
      <c r="X103">
        <f t="shared" si="151"/>
        <v>6.5138307524277339</v>
      </c>
      <c r="Y103">
        <f t="shared" si="154"/>
        <v>5.9095647427902565</v>
      </c>
      <c r="AA103">
        <f t="shared" si="152"/>
        <v>-0.60426600963747745</v>
      </c>
      <c r="AB103">
        <f t="shared" si="150"/>
        <v>-0.60426600963747745</v>
      </c>
      <c r="AC103">
        <v>2</v>
      </c>
    </row>
    <row r="104" spans="23:29">
      <c r="W104">
        <f t="shared" si="153"/>
        <v>6.1932243972721324</v>
      </c>
      <c r="X104">
        <f t="shared" si="151"/>
        <v>6.1932243972721324</v>
      </c>
      <c r="Y104">
        <f t="shared" si="154"/>
        <v>5.3650798480497626</v>
      </c>
      <c r="AA104">
        <f t="shared" si="152"/>
        <v>-0.8281445492223698</v>
      </c>
      <c r="AB104">
        <f t="shared" si="150"/>
        <v>-0.8281445492223698</v>
      </c>
      <c r="AC104">
        <v>2</v>
      </c>
    </row>
    <row r="105" spans="23:29">
      <c r="W105">
        <f t="shared" si="153"/>
        <v>5.8342755161709485</v>
      </c>
      <c r="X105">
        <f t="shared" si="151"/>
        <v>5.8342755161709485</v>
      </c>
      <c r="Y105">
        <f t="shared" si="154"/>
        <v>4.810996160794506</v>
      </c>
      <c r="AA105">
        <f t="shared" si="152"/>
        <v>-1.0232793553764425</v>
      </c>
      <c r="AB105">
        <f t="shared" si="150"/>
        <v>-1.0232793553764425</v>
      </c>
      <c r="AC105">
        <v>2</v>
      </c>
    </row>
    <row r="106" spans="23:29">
      <c r="W106">
        <f t="shared" si="153"/>
        <v>5.440148203519021</v>
      </c>
      <c r="X106">
        <f t="shared" si="151"/>
        <v>5.440148203519021</v>
      </c>
      <c r="Y106">
        <f t="shared" si="154"/>
        <v>4.2609315051051411</v>
      </c>
      <c r="AA106">
        <f t="shared" si="152"/>
        <v>-1.1792166984138799</v>
      </c>
      <c r="AB106">
        <f t="shared" si="150"/>
        <v>-1.1792166984138799</v>
      </c>
      <c r="AC106">
        <v>2</v>
      </c>
    </row>
    <row r="107" spans="23:29">
      <c r="W107">
        <f t="shared" si="153"/>
        <v>5.0165404242143632</v>
      </c>
      <c r="X107">
        <f t="shared" si="151"/>
        <v>5.0165404242143632</v>
      </c>
      <c r="Y107">
        <f t="shared" si="154"/>
        <v>3.7281145986529034</v>
      </c>
      <c r="AA107">
        <f t="shared" si="152"/>
        <v>-1.2884258255614598</v>
      </c>
      <c r="AB107">
        <f t="shared" si="150"/>
        <v>-1.2884258255614598</v>
      </c>
      <c r="AC107">
        <v>2</v>
      </c>
    </row>
    <row r="108" spans="23:29">
      <c r="W108">
        <f t="shared" si="153"/>
        <v>4.5715723928279148</v>
      </c>
      <c r="X108">
        <f t="shared" si="151"/>
        <v>4.5715723928279148</v>
      </c>
      <c r="Y108">
        <f t="shared" si="154"/>
        <v>3.2241513395065522</v>
      </c>
      <c r="AA108">
        <f t="shared" si="152"/>
        <v>-1.3474210533213626</v>
      </c>
      <c r="AB108">
        <f t="shared" si="150"/>
        <v>-1.3474210533213626</v>
      </c>
      <c r="AC108">
        <v>2</v>
      </c>
    </row>
    <row r="109" spans="23:29">
      <c r="W109">
        <f t="shared" si="153"/>
        <v>4.115288825736596</v>
      </c>
      <c r="X109">
        <f t="shared" si="151"/>
        <v>4.115288825736596</v>
      </c>
      <c r="Y109">
        <f t="shared" si="154"/>
        <v>2.758103779477314</v>
      </c>
      <c r="AA109">
        <f t="shared" si="152"/>
        <v>-1.357185046259282</v>
      </c>
      <c r="AB109">
        <f t="shared" si="150"/>
        <v>-1.357185046259282</v>
      </c>
      <c r="AC109">
        <v>2</v>
      </c>
    </row>
    <row r="110" spans="23:29">
      <c r="W110">
        <f t="shared" si="153"/>
        <v>3.6588114391513926</v>
      </c>
      <c r="X110">
        <f t="shared" si="151"/>
        <v>3.6588114391513926</v>
      </c>
      <c r="Y110">
        <f t="shared" si="154"/>
        <v>2.336017755676993</v>
      </c>
      <c r="AA110">
        <f t="shared" si="152"/>
        <v>-1.3227936834743996</v>
      </c>
      <c r="AB110">
        <f t="shared" si="150"/>
        <v>-1.3227936834743996</v>
      </c>
      <c r="AC110">
        <v>2</v>
      </c>
    </row>
    <row r="111" spans="23:29">
      <c r="W111">
        <f>I4*I20</f>
        <v>7.0341821717837583</v>
      </c>
      <c r="X111">
        <f t="shared" si="151"/>
        <v>7.0341821717837583</v>
      </c>
      <c r="Y111">
        <f>AU20</f>
        <v>8.4592267292673746</v>
      </c>
      <c r="AA111">
        <f t="shared" ref="AA111:AA125" si="155">AD4-I4</f>
        <v>1.4250445574836164</v>
      </c>
      <c r="AB111">
        <f t="shared" si="150"/>
        <v>1.4250445574836164</v>
      </c>
      <c r="AC111">
        <v>2</v>
      </c>
    </row>
    <row r="112" spans="23:29">
      <c r="W112">
        <f t="shared" ref="W112:W125" si="156">I5*I21</f>
        <v>6.952671574392328</v>
      </c>
      <c r="X112">
        <f t="shared" si="151"/>
        <v>6.952671574392328</v>
      </c>
      <c r="Y112">
        <f t="shared" ref="Y112:Y125" si="157">AU21</f>
        <v>8.1541686422025457</v>
      </c>
      <c r="AA112">
        <f t="shared" si="155"/>
        <v>1.2014970678102177</v>
      </c>
      <c r="AB112">
        <f t="shared" si="150"/>
        <v>1.2014970678102177</v>
      </c>
      <c r="AC112">
        <v>2</v>
      </c>
    </row>
    <row r="113" spans="23:29">
      <c r="W113">
        <f t="shared" si="156"/>
        <v>6.8534018817852953</v>
      </c>
      <c r="X113">
        <f t="shared" si="151"/>
        <v>6.8534018817852953</v>
      </c>
      <c r="Y113">
        <f t="shared" si="157"/>
        <v>7.8024519399278311</v>
      </c>
      <c r="AA113">
        <f t="shared" si="155"/>
        <v>0.94905005814253585</v>
      </c>
      <c r="AB113">
        <f t="shared" si="150"/>
        <v>0.94905005814253585</v>
      </c>
      <c r="AC113">
        <v>2</v>
      </c>
    </row>
    <row r="114" spans="23:29">
      <c r="W114">
        <f t="shared" si="156"/>
        <v>6.7332312062145503</v>
      </c>
      <c r="X114">
        <f t="shared" si="151"/>
        <v>6.7332312062145503</v>
      </c>
      <c r="Y114">
        <f t="shared" si="157"/>
        <v>7.4032909126030129</v>
      </c>
      <c r="AA114">
        <f t="shared" si="155"/>
        <v>0.67005970638846257</v>
      </c>
      <c r="AB114">
        <f t="shared" si="150"/>
        <v>0.67005970638846257</v>
      </c>
      <c r="AC114">
        <v>2</v>
      </c>
    </row>
    <row r="115" spans="23:29">
      <c r="W115">
        <f t="shared" si="156"/>
        <v>6.5888170506880819</v>
      </c>
      <c r="X115">
        <f t="shared" si="151"/>
        <v>6.5888170506880819</v>
      </c>
      <c r="Y115">
        <f t="shared" si="157"/>
        <v>6.9583201759560716</v>
      </c>
      <c r="AA115">
        <f t="shared" si="155"/>
        <v>0.36950312526798967</v>
      </c>
      <c r="AB115">
        <f t="shared" si="150"/>
        <v>0.36950312526798967</v>
      </c>
      <c r="AC115">
        <v>2</v>
      </c>
    </row>
    <row r="116" spans="23:29">
      <c r="W116">
        <f t="shared" si="156"/>
        <v>6.41678331328119</v>
      </c>
      <c r="X116">
        <f t="shared" si="151"/>
        <v>6.41678331328119</v>
      </c>
      <c r="Y116">
        <f t="shared" si="157"/>
        <v>6.4720699138757922</v>
      </c>
      <c r="AA116">
        <f t="shared" si="155"/>
        <v>5.528660059460222E-2</v>
      </c>
      <c r="AB116">
        <f t="shared" si="150"/>
        <v>5.528660059460222E-2</v>
      </c>
      <c r="AC116">
        <v>2</v>
      </c>
    </row>
    <row r="117" spans="23:29">
      <c r="W117">
        <f t="shared" si="156"/>
        <v>6.2139750284124995</v>
      </c>
      <c r="X117">
        <f t="shared" si="151"/>
        <v>6.2139750284124995</v>
      </c>
      <c r="Y117">
        <f t="shared" si="157"/>
        <v>5.9521468418215564</v>
      </c>
      <c r="AA117">
        <f t="shared" si="155"/>
        <v>-0.26182818659094309</v>
      </c>
      <c r="AB117">
        <f t="shared" si="150"/>
        <v>-0.26182818659094309</v>
      </c>
      <c r="AC117">
        <v>2</v>
      </c>
    </row>
    <row r="118" spans="23:29">
      <c r="W118">
        <f t="shared" si="156"/>
        <v>5.9778074621483608</v>
      </c>
      <c r="X118">
        <f t="shared" si="151"/>
        <v>5.9778074621483608</v>
      </c>
      <c r="Y118">
        <f t="shared" si="157"/>
        <v>5.408993606104386</v>
      </c>
      <c r="AA118">
        <f t="shared" si="155"/>
        <v>-0.56881385604397483</v>
      </c>
      <c r="AB118">
        <f t="shared" si="150"/>
        <v>-0.56881385604397483</v>
      </c>
      <c r="AC118">
        <v>2</v>
      </c>
    </row>
    <row r="119" spans="23:29">
      <c r="W119">
        <f t="shared" si="156"/>
        <v>5.7066974170046514</v>
      </c>
      <c r="X119">
        <f t="shared" si="151"/>
        <v>5.7066974170046514</v>
      </c>
      <c r="Y119">
        <f t="shared" si="157"/>
        <v>4.8551794718507164</v>
      </c>
      <c r="AA119">
        <f t="shared" si="155"/>
        <v>-0.85151794515393497</v>
      </c>
      <c r="AB119">
        <f t="shared" si="150"/>
        <v>-0.85151794515393497</v>
      </c>
      <c r="AC119">
        <v>2</v>
      </c>
    </row>
    <row r="120" spans="23:29">
      <c r="W120">
        <f t="shared" si="156"/>
        <v>5.4005359295109301</v>
      </c>
      <c r="X120">
        <f t="shared" si="151"/>
        <v>5.4005359295109301</v>
      </c>
      <c r="Y120">
        <f t="shared" si="157"/>
        <v>4.3042960366210643</v>
      </c>
      <c r="AA120">
        <f t="shared" si="155"/>
        <v>-1.0962398928898658</v>
      </c>
      <c r="AB120">
        <f t="shared" si="150"/>
        <v>-1.0962398928898658</v>
      </c>
      <c r="AC120">
        <v>2</v>
      </c>
    </row>
    <row r="121" spans="23:29">
      <c r="W121">
        <f t="shared" si="156"/>
        <v>5.0611272213609233</v>
      </c>
      <c r="X121">
        <f t="shared" si="151"/>
        <v>5.0611272213609233</v>
      </c>
      <c r="Y121">
        <f t="shared" si="157"/>
        <v>3.7696509532644749</v>
      </c>
      <c r="AA121">
        <f t="shared" si="155"/>
        <v>-1.2914762680964484</v>
      </c>
      <c r="AB121">
        <f t="shared" si="150"/>
        <v>-1.2914762680964484</v>
      </c>
      <c r="AC121">
        <v>2</v>
      </c>
    </row>
    <row r="122" spans="23:29">
      <c r="W122">
        <f t="shared" si="156"/>
        <v>4.6924897592673442</v>
      </c>
      <c r="X122">
        <f t="shared" si="151"/>
        <v>4.6924897592673442</v>
      </c>
      <c r="Y122">
        <f t="shared" si="157"/>
        <v>3.2630185127099738</v>
      </c>
      <c r="AA122">
        <f t="shared" si="155"/>
        <v>-1.4294712465573705</v>
      </c>
      <c r="AB122">
        <f t="shared" si="150"/>
        <v>-1.4294712465573705</v>
      </c>
      <c r="AC122">
        <v>2</v>
      </c>
    </row>
    <row r="123" spans="23:29">
      <c r="W123">
        <f t="shared" si="156"/>
        <v>4.3009080613814863</v>
      </c>
      <c r="X123">
        <f t="shared" si="151"/>
        <v>4.3009080613814863</v>
      </c>
      <c r="Y123">
        <f t="shared" si="157"/>
        <v>2.793687092117958</v>
      </c>
      <c r="AA123">
        <f t="shared" si="155"/>
        <v>-1.5072209692635283</v>
      </c>
      <c r="AB123">
        <f t="shared" si="150"/>
        <v>-1.5072209692635283</v>
      </c>
      <c r="AC123">
        <v>2</v>
      </c>
    </row>
    <row r="124" spans="23:29">
      <c r="W124">
        <f t="shared" si="156"/>
        <v>3.8946538051311279</v>
      </c>
      <c r="X124">
        <f t="shared" si="151"/>
        <v>3.8946538051311279</v>
      </c>
      <c r="Y124">
        <f t="shared" si="157"/>
        <v>2.3679490496332889</v>
      </c>
      <c r="AA124">
        <f t="shared" si="155"/>
        <v>-1.526704755497839</v>
      </c>
      <c r="AB124">
        <f t="shared" si="150"/>
        <v>-1.526704755497839</v>
      </c>
      <c r="AC124">
        <v>2</v>
      </c>
    </row>
    <row r="125" spans="23:29">
      <c r="W125">
        <f t="shared" si="156"/>
        <v>3.4833651072820584</v>
      </c>
      <c r="X125">
        <f t="shared" si="151"/>
        <v>3.4833651072820584</v>
      </c>
      <c r="Y125">
        <f t="shared" si="157"/>
        <v>1.9890522753278626</v>
      </c>
      <c r="AA125">
        <f t="shared" si="155"/>
        <v>-1.4943128319541958</v>
      </c>
      <c r="AB125">
        <f t="shared" si="150"/>
        <v>-1.4943128319541958</v>
      </c>
      <c r="AC125">
        <v>2</v>
      </c>
    </row>
    <row r="126" spans="23:29">
      <c r="W126">
        <f>J4*J20</f>
        <v>6.274693331603447</v>
      </c>
      <c r="X126">
        <f t="shared" si="151"/>
        <v>6.274693331603447</v>
      </c>
      <c r="Y126">
        <f>AV20</f>
        <v>8.1753241046807332</v>
      </c>
      <c r="AA126">
        <f t="shared" ref="AA126:AA140" si="158">AE4-J4</f>
        <v>1.9006307730772862</v>
      </c>
      <c r="AB126">
        <f t="shared" si="150"/>
        <v>1.9006307730772862</v>
      </c>
      <c r="AC126">
        <v>2</v>
      </c>
    </row>
    <row r="127" spans="23:29">
      <c r="W127">
        <f t="shared" ref="W127:W140" si="159">J5*J21</f>
        <v>6.2097528403727917</v>
      </c>
      <c r="X127">
        <f t="shared" si="151"/>
        <v>6.2097528403727917</v>
      </c>
      <c r="Y127">
        <f t="shared" ref="Y127:Y139" si="160">AV21</f>
        <v>7.8266765254957296</v>
      </c>
      <c r="AA127">
        <f t="shared" si="158"/>
        <v>1.6169236851229378</v>
      </c>
      <c r="AB127">
        <f t="shared" si="150"/>
        <v>1.6169236851229378</v>
      </c>
      <c r="AC127">
        <v>2</v>
      </c>
    </row>
    <row r="128" spans="23:29">
      <c r="W128">
        <f t="shared" si="159"/>
        <v>6.1304433857325886</v>
      </c>
      <c r="X128">
        <f t="shared" si="151"/>
        <v>6.1304433857325886</v>
      </c>
      <c r="Y128">
        <f t="shared" si="160"/>
        <v>7.4305684232999969</v>
      </c>
      <c r="AA128">
        <f t="shared" si="158"/>
        <v>1.3001250375674083</v>
      </c>
      <c r="AB128">
        <f t="shared" si="150"/>
        <v>1.3001250375674083</v>
      </c>
      <c r="AC128">
        <v>2</v>
      </c>
    </row>
    <row r="129" spans="23:29">
      <c r="W129">
        <f t="shared" si="159"/>
        <v>6.0341106417931112</v>
      </c>
      <c r="X129">
        <f t="shared" si="151"/>
        <v>6.0341106417931112</v>
      </c>
      <c r="Y129">
        <f t="shared" si="160"/>
        <v>6.9884609112832452</v>
      </c>
      <c r="AA129">
        <f t="shared" si="158"/>
        <v>0.95435026949013402</v>
      </c>
      <c r="AB129">
        <f t="shared" si="150"/>
        <v>0.95435026949013402</v>
      </c>
      <c r="AC129">
        <v>2</v>
      </c>
    </row>
    <row r="130" spans="23:29">
      <c r="W130">
        <f t="shared" si="159"/>
        <v>5.9178701366872071</v>
      </c>
      <c r="X130">
        <f t="shared" si="151"/>
        <v>5.9178701366872071</v>
      </c>
      <c r="Y130">
        <f t="shared" si="160"/>
        <v>6.5046871774570336</v>
      </c>
      <c r="AA130">
        <f t="shared" si="158"/>
        <v>0.58681704076982655</v>
      </c>
      <c r="AB130">
        <f t="shared" si="150"/>
        <v>0.58681704076982655</v>
      </c>
      <c r="AC130">
        <v>2</v>
      </c>
    </row>
    <row r="131" spans="23:29">
      <c r="W131">
        <f t="shared" si="159"/>
        <v>5.7787192970219081</v>
      </c>
      <c r="X131">
        <f t="shared" si="151"/>
        <v>5.7787192970219081</v>
      </c>
      <c r="Y131">
        <f t="shared" si="160"/>
        <v>5.986656918807391</v>
      </c>
      <c r="AA131">
        <f t="shared" si="158"/>
        <v>0.20793762178548292</v>
      </c>
      <c r="AB131">
        <f t="shared" si="150"/>
        <v>0.20793762178548292</v>
      </c>
      <c r="AC131">
        <v>2</v>
      </c>
    </row>
    <row r="132" spans="23:29">
      <c r="W132">
        <f t="shared" si="159"/>
        <v>5.6137203443744017</v>
      </c>
      <c r="X132">
        <f t="shared" si="151"/>
        <v>5.6137203443744017</v>
      </c>
      <c r="Y132">
        <f t="shared" si="160"/>
        <v>5.444645616072405</v>
      </c>
      <c r="AA132">
        <f t="shared" si="158"/>
        <v>-0.16907472830199666</v>
      </c>
      <c r="AB132">
        <f t="shared" si="150"/>
        <v>-0.16907472830199666</v>
      </c>
      <c r="AC132">
        <v>2</v>
      </c>
    </row>
    <row r="133" spans="23:29">
      <c r="W133">
        <f t="shared" si="159"/>
        <v>5.4202652625842713</v>
      </c>
      <c r="X133">
        <f t="shared" si="151"/>
        <v>5.4202652625842713</v>
      </c>
      <c r="Y133">
        <f t="shared" si="160"/>
        <v>4.8911147563479114</v>
      </c>
      <c r="AA133">
        <f t="shared" si="158"/>
        <v>-0.52915050623635995</v>
      </c>
      <c r="AB133">
        <f t="shared" si="150"/>
        <v>-0.52915050623635995</v>
      </c>
      <c r="AC133">
        <v>2</v>
      </c>
    </row>
    <row r="134" spans="23:29">
      <c r="W134">
        <f t="shared" si="159"/>
        <v>5.1964221149916181</v>
      </c>
      <c r="X134">
        <f t="shared" si="151"/>
        <v>5.1964221149916181</v>
      </c>
      <c r="Y134">
        <f t="shared" si="160"/>
        <v>4.3396283956803741</v>
      </c>
      <c r="AA134">
        <f t="shared" si="158"/>
        <v>-0.85679371931124404</v>
      </c>
      <c r="AB134">
        <f t="shared" si="150"/>
        <v>-0.85679371931124404</v>
      </c>
      <c r="AC134">
        <v>2</v>
      </c>
    </row>
    <row r="135" spans="23:29">
      <c r="W135">
        <f t="shared" si="159"/>
        <v>4.941341114607301</v>
      </c>
      <c r="X135">
        <f t="shared" si="151"/>
        <v>4.941341114607301</v>
      </c>
      <c r="Y135">
        <f t="shared" si="160"/>
        <v>3.8035524223351738</v>
      </c>
      <c r="AA135">
        <f t="shared" si="158"/>
        <v>-1.1377886922721272</v>
      </c>
      <c r="AB135">
        <f t="shared" si="150"/>
        <v>-1.1377886922721272</v>
      </c>
      <c r="AC135">
        <v>2</v>
      </c>
    </row>
    <row r="136" spans="23:29">
      <c r="W136">
        <f t="shared" si="159"/>
        <v>4.6556702712894733</v>
      </c>
      <c r="X136">
        <f t="shared" si="151"/>
        <v>4.6556702712894733</v>
      </c>
      <c r="Y136">
        <f t="shared" si="160"/>
        <v>3.2947935250146632</v>
      </c>
      <c r="AA136">
        <f t="shared" si="158"/>
        <v>-1.3608767462748101</v>
      </c>
      <c r="AB136">
        <f t="shared" si="150"/>
        <v>-1.3608767462748101</v>
      </c>
      <c r="AC136">
        <v>2</v>
      </c>
    </row>
    <row r="137" spans="23:29">
      <c r="W137">
        <f t="shared" si="159"/>
        <v>4.3419005942915678</v>
      </c>
      <c r="X137">
        <f t="shared" si="151"/>
        <v>4.3419005942915678</v>
      </c>
      <c r="Y137">
        <f t="shared" si="160"/>
        <v>2.8228217020335542</v>
      </c>
      <c r="AA137">
        <f t="shared" si="158"/>
        <v>-1.5190788922580136</v>
      </c>
      <c r="AB137">
        <f t="shared" si="150"/>
        <v>-1.5190788922580136</v>
      </c>
      <c r="AC137">
        <v>2</v>
      </c>
    </row>
    <row r="138" spans="23:29">
      <c r="W138">
        <f t="shared" si="159"/>
        <v>4.0045421121017757</v>
      </c>
      <c r="X138">
        <f t="shared" si="151"/>
        <v>4.0045421121017757</v>
      </c>
      <c r="Y138">
        <f t="shared" si="160"/>
        <v>2.3941295542568164</v>
      </c>
      <c r="AA138">
        <f t="shared" si="158"/>
        <v>-1.6104125578449593</v>
      </c>
      <c r="AB138">
        <f t="shared" si="150"/>
        <v>-1.6104125578449593</v>
      </c>
      <c r="AC138">
        <v>2</v>
      </c>
    </row>
    <row r="139" spans="23:29">
      <c r="W139">
        <f t="shared" si="159"/>
        <v>3.6500395776926537</v>
      </c>
      <c r="X139">
        <f t="shared" si="151"/>
        <v>3.6500395776926537</v>
      </c>
      <c r="Y139">
        <f t="shared" si="160"/>
        <v>2.0121556700888421</v>
      </c>
      <c r="AA139">
        <f t="shared" si="158"/>
        <v>-1.6378839076038116</v>
      </c>
      <c r="AB139">
        <f t="shared" si="150"/>
        <v>-1.6378839076038116</v>
      </c>
      <c r="AC139">
        <v>2</v>
      </c>
    </row>
    <row r="140" spans="23:29">
      <c r="W140">
        <f t="shared" si="159"/>
        <v>3.2863805721085217</v>
      </c>
      <c r="X140">
        <f t="shared" si="151"/>
        <v>3.2863805721085217</v>
      </c>
      <c r="Y140">
        <f>AV34</f>
        <v>1.6775896859492174</v>
      </c>
      <c r="AA140">
        <f t="shared" si="158"/>
        <v>-1.6087908861593043</v>
      </c>
      <c r="AB140">
        <f t="shared" si="150"/>
        <v>-1.6087908861593043</v>
      </c>
      <c r="AC140">
        <v>2</v>
      </c>
    </row>
    <row r="141" spans="23:29">
      <c r="W141">
        <f>K4*K20</f>
        <v>5.528539739710677</v>
      </c>
      <c r="X141">
        <f t="shared" si="151"/>
        <v>5.528539739710677</v>
      </c>
      <c r="Y141">
        <f>AW20</f>
        <v>7.8461647675257105</v>
      </c>
      <c r="AA141">
        <f t="shared" ref="AA141:AA155" si="161">AF4-K4</f>
        <v>2.3176250278150334</v>
      </c>
      <c r="AB141">
        <f t="shared" si="150"/>
        <v>2.3176250278150334</v>
      </c>
      <c r="AC141">
        <v>2</v>
      </c>
    </row>
    <row r="142" spans="23:29">
      <c r="W142">
        <f t="shared" ref="W142:W155" si="162">K5*K21</f>
        <v>5.4780635859909887</v>
      </c>
      <c r="X142">
        <f t="shared" si="151"/>
        <v>5.4780635859909887</v>
      </c>
      <c r="Y142">
        <f t="shared" ref="Y142:Y155" si="163">AW21</f>
        <v>7.4525355859106961</v>
      </c>
      <c r="AA142">
        <f t="shared" si="161"/>
        <v>1.9744719999197073</v>
      </c>
      <c r="AB142">
        <f t="shared" si="150"/>
        <v>1.9744719999197073</v>
      </c>
      <c r="AC142">
        <v>2</v>
      </c>
    </row>
    <row r="143" spans="23:29">
      <c r="W143">
        <f t="shared" si="162"/>
        <v>5.4162499163258806</v>
      </c>
      <c r="X143">
        <f t="shared" si="151"/>
        <v>5.4162499163258806</v>
      </c>
      <c r="Y143">
        <f t="shared" si="163"/>
        <v>7.0127621567256337</v>
      </c>
      <c r="AA143">
        <f t="shared" si="161"/>
        <v>1.5965122403997531</v>
      </c>
      <c r="AB143">
        <f t="shared" si="150"/>
        <v>1.5965122403997531</v>
      </c>
      <c r="AC143">
        <v>2</v>
      </c>
    </row>
    <row r="144" spans="23:29">
      <c r="W144">
        <f t="shared" si="162"/>
        <v>5.3409172532374676</v>
      </c>
      <c r="X144">
        <f t="shared" si="151"/>
        <v>5.3409172532374676</v>
      </c>
      <c r="Y144">
        <f t="shared" si="163"/>
        <v>6.5310186553018275</v>
      </c>
      <c r="AA144">
        <f t="shared" si="161"/>
        <v>1.1901014020643599</v>
      </c>
      <c r="AB144">
        <f t="shared" si="150"/>
        <v>1.1901014020643599</v>
      </c>
      <c r="AC144">
        <v>2</v>
      </c>
    </row>
    <row r="145" spans="23:29">
      <c r="W145">
        <f t="shared" si="162"/>
        <v>5.2496479328661545</v>
      </c>
      <c r="X145">
        <f t="shared" si="151"/>
        <v>5.2496479328661545</v>
      </c>
      <c r="Y145">
        <f t="shared" si="163"/>
        <v>6.0145544478903474</v>
      </c>
      <c r="AA145">
        <f t="shared" si="161"/>
        <v>0.76490651502419293</v>
      </c>
      <c r="AB145">
        <f t="shared" si="150"/>
        <v>0.76490651502419293</v>
      </c>
      <c r="AC145">
        <v>2</v>
      </c>
    </row>
    <row r="146" spans="23:29">
      <c r="W146">
        <f t="shared" si="162"/>
        <v>5.1398561234835274</v>
      </c>
      <c r="X146">
        <f t="shared" si="151"/>
        <v>5.1398561234835274</v>
      </c>
      <c r="Y146">
        <f t="shared" si="163"/>
        <v>5.4735074051264547</v>
      </c>
      <c r="AA146">
        <f t="shared" si="161"/>
        <v>0.33365128164292734</v>
      </c>
      <c r="AB146">
        <f t="shared" si="150"/>
        <v>0.33365128164292734</v>
      </c>
      <c r="AC146">
        <v>2</v>
      </c>
    </row>
    <row r="147" spans="23:29">
      <c r="W147">
        <f t="shared" si="162"/>
        <v>5.0089098944740771</v>
      </c>
      <c r="X147">
        <f t="shared" si="151"/>
        <v>5.0089098944740771</v>
      </c>
      <c r="Y147">
        <f t="shared" si="163"/>
        <v>4.9202482657892128</v>
      </c>
      <c r="AA147">
        <f t="shared" si="161"/>
        <v>-8.8661628684864269E-2</v>
      </c>
      <c r="AB147">
        <f t="shared" si="150"/>
        <v>-8.8661628684864269E-2</v>
      </c>
      <c r="AC147">
        <v>2</v>
      </c>
    </row>
    <row r="148" spans="23:29">
      <c r="W148">
        <f t="shared" si="162"/>
        <v>4.8543202248941402</v>
      </c>
      <c r="X148">
        <f t="shared" si="151"/>
        <v>4.8543202248941402</v>
      </c>
      <c r="Y148">
        <f t="shared" si="163"/>
        <v>4.3683146870869232</v>
      </c>
      <c r="AA148">
        <f t="shared" si="161"/>
        <v>-0.486005537807217</v>
      </c>
      <c r="AB148">
        <f t="shared" si="150"/>
        <v>-0.486005537807217</v>
      </c>
      <c r="AC148">
        <v>2</v>
      </c>
    </row>
    <row r="149" spans="23:29">
      <c r="W149">
        <f t="shared" si="162"/>
        <v>4.6740033859337933</v>
      </c>
      <c r="X149">
        <f t="shared" si="151"/>
        <v>4.6740033859337933</v>
      </c>
      <c r="Y149">
        <f t="shared" si="163"/>
        <v>3.8311158134001806</v>
      </c>
      <c r="AA149">
        <f t="shared" si="161"/>
        <v>-0.84288757253361268</v>
      </c>
      <c r="AB149">
        <f t="shared" si="150"/>
        <v>-0.84288757253361268</v>
      </c>
      <c r="AC149">
        <v>2</v>
      </c>
    </row>
    <row r="150" spans="23:29">
      <c r="W150">
        <f t="shared" si="162"/>
        <v>4.4666095398880525</v>
      </c>
      <c r="X150">
        <f t="shared" si="151"/>
        <v>4.4666095398880525</v>
      </c>
      <c r="Y150">
        <f t="shared" si="163"/>
        <v>3.3206626016666498</v>
      </c>
      <c r="AA150">
        <f t="shared" si="161"/>
        <v>-1.1459469382214027</v>
      </c>
      <c r="AB150">
        <f t="shared" ref="AB150:AB213" si="164">IFERROR(AA150,"")</f>
        <v>-1.1459469382214027</v>
      </c>
      <c r="AC150">
        <v>2</v>
      </c>
    </row>
    <row r="151" spans="23:29">
      <c r="W151">
        <f t="shared" si="162"/>
        <v>4.2318889855063224</v>
      </c>
      <c r="X151">
        <f t="shared" si="151"/>
        <v>4.2318889855063224</v>
      </c>
      <c r="Y151">
        <f t="shared" si="163"/>
        <v>2.8465705962177301</v>
      </c>
      <c r="AA151">
        <f t="shared" si="161"/>
        <v>-1.3853183892885923</v>
      </c>
      <c r="AB151">
        <f t="shared" si="164"/>
        <v>-1.3853183892885923</v>
      </c>
      <c r="AC151">
        <v>2</v>
      </c>
    </row>
    <row r="152" spans="23:29">
      <c r="W152">
        <f t="shared" si="162"/>
        <v>3.971040983042557</v>
      </c>
      <c r="X152">
        <f t="shared" si="151"/>
        <v>3.971040983042557</v>
      </c>
      <c r="Y152">
        <f t="shared" si="163"/>
        <v>2.4154944953013495</v>
      </c>
      <c r="AA152">
        <f t="shared" si="161"/>
        <v>-1.5555464877412075</v>
      </c>
      <c r="AB152">
        <f t="shared" si="164"/>
        <v>-1.5555464877412075</v>
      </c>
      <c r="AC152">
        <v>2</v>
      </c>
    </row>
    <row r="153" spans="23:29">
      <c r="W153">
        <f t="shared" si="162"/>
        <v>3.6869663612328538</v>
      </c>
      <c r="X153">
        <f t="shared" ref="X153:X216" si="165">IFERROR(W153, NA())</f>
        <v>3.6869663612328538</v>
      </c>
      <c r="Y153">
        <f t="shared" si="163"/>
        <v>2.0310284377278394</v>
      </c>
      <c r="AA153">
        <f t="shared" si="161"/>
        <v>-1.6559379235050145</v>
      </c>
      <c r="AB153">
        <f t="shared" si="164"/>
        <v>-1.6559379235050145</v>
      </c>
      <c r="AC153">
        <v>2</v>
      </c>
    </row>
    <row r="154" spans="23:29">
      <c r="W154">
        <f t="shared" si="162"/>
        <v>3.3843366022865391</v>
      </c>
      <c r="X154">
        <f t="shared" si="165"/>
        <v>3.3843366022865391</v>
      </c>
      <c r="Y154">
        <f t="shared" si="163"/>
        <v>1.6939942885427726</v>
      </c>
      <c r="AA154">
        <f t="shared" si="161"/>
        <v>-1.6903423137437665</v>
      </c>
      <c r="AB154">
        <f t="shared" si="164"/>
        <v>-1.6903423137437665</v>
      </c>
      <c r="AC154">
        <v>2</v>
      </c>
    </row>
    <row r="155" spans="23:29">
      <c r="W155">
        <f t="shared" si="162"/>
        <v>3.0694112984131214</v>
      </c>
      <c r="X155">
        <f t="shared" si="165"/>
        <v>3.0694112984131214</v>
      </c>
      <c r="Y155">
        <f t="shared" si="163"/>
        <v>1.4029771792176779</v>
      </c>
      <c r="AA155">
        <f t="shared" si="161"/>
        <v>-1.6664341191954435</v>
      </c>
      <c r="AB155">
        <f t="shared" si="164"/>
        <v>-1.6664341191954435</v>
      </c>
      <c r="AC155">
        <v>2</v>
      </c>
    </row>
    <row r="156" spans="23:29">
      <c r="W156">
        <f>L4*L20</f>
        <v>4.8131034891297899</v>
      </c>
      <c r="X156">
        <f t="shared" si="165"/>
        <v>4.8131034891297899</v>
      </c>
      <c r="Y156">
        <f>AX20</f>
        <v>7.4702030542257782</v>
      </c>
      <c r="AA156">
        <f t="shared" ref="AA156:AA170" si="166">AG4-L4</f>
        <v>2.6570995650959883</v>
      </c>
      <c r="AB156">
        <f t="shared" si="164"/>
        <v>2.6570995650959883</v>
      </c>
      <c r="AC156">
        <v>2</v>
      </c>
    </row>
    <row r="157" spans="23:29">
      <c r="W157">
        <f t="shared" ref="W157:W170" si="167">L5*L21</f>
        <v>4.7748008051048725</v>
      </c>
      <c r="X157">
        <f t="shared" si="165"/>
        <v>4.7748008051048725</v>
      </c>
      <c r="Y157">
        <f t="shared" ref="Y157:Y170" si="168">AX21</f>
        <v>7.0323251778080786</v>
      </c>
      <c r="AA157">
        <f t="shared" si="166"/>
        <v>2.2575243727032062</v>
      </c>
      <c r="AB157">
        <f t="shared" si="164"/>
        <v>2.2575243727032062</v>
      </c>
      <c r="AC157">
        <v>2</v>
      </c>
    </row>
    <row r="158" spans="23:29">
      <c r="W158">
        <f t="shared" si="167"/>
        <v>4.7277712922453627</v>
      </c>
      <c r="X158">
        <f t="shared" si="165"/>
        <v>4.7277712922453627</v>
      </c>
      <c r="Y158">
        <f t="shared" si="168"/>
        <v>6.552237828554536</v>
      </c>
      <c r="AA158">
        <f t="shared" si="166"/>
        <v>1.8244665363091732</v>
      </c>
      <c r="AB158">
        <f t="shared" si="164"/>
        <v>1.8244665363091732</v>
      </c>
      <c r="AC158">
        <v>2</v>
      </c>
    </row>
    <row r="159" spans="23:29">
      <c r="W159">
        <f t="shared" si="167"/>
        <v>4.670271357734701</v>
      </c>
      <c r="X159">
        <f t="shared" si="165"/>
        <v>4.670271357734701</v>
      </c>
      <c r="Y159">
        <f t="shared" si="168"/>
        <v>6.0370603732671224</v>
      </c>
      <c r="AA159">
        <f t="shared" si="166"/>
        <v>1.3667890155324214</v>
      </c>
      <c r="AB159">
        <f t="shared" si="164"/>
        <v>1.3667890155324214</v>
      </c>
      <c r="AC159">
        <v>2</v>
      </c>
    </row>
    <row r="160" spans="23:29">
      <c r="W160">
        <f t="shared" si="167"/>
        <v>4.6003338338408062</v>
      </c>
      <c r="X160">
        <f t="shared" si="165"/>
        <v>4.6003338338408062</v>
      </c>
      <c r="Y160">
        <f t="shared" si="168"/>
        <v>5.4968180872593191</v>
      </c>
      <c r="AA160">
        <f t="shared" si="166"/>
        <v>0.8964842534185129</v>
      </c>
      <c r="AB160">
        <f t="shared" si="164"/>
        <v>0.8964842534185129</v>
      </c>
      <c r="AC160">
        <v>2</v>
      </c>
    </row>
    <row r="161" spans="23:29">
      <c r="W161">
        <f t="shared" si="167"/>
        <v>4.5158033850324664</v>
      </c>
      <c r="X161">
        <f t="shared" si="165"/>
        <v>4.5158033850324664</v>
      </c>
      <c r="Y161">
        <f t="shared" si="168"/>
        <v>4.9438061548124077</v>
      </c>
      <c r="AA161">
        <f t="shared" si="166"/>
        <v>0.42800276977994134</v>
      </c>
      <c r="AB161">
        <f t="shared" si="164"/>
        <v>0.42800276977994134</v>
      </c>
      <c r="AC161">
        <v>2</v>
      </c>
    </row>
    <row r="162" spans="23:29">
      <c r="W162">
        <f t="shared" si="167"/>
        <v>4.4144107111219038</v>
      </c>
      <c r="X162">
        <f t="shared" si="165"/>
        <v>4.4144107111219038</v>
      </c>
      <c r="Y162">
        <f t="shared" si="168"/>
        <v>4.3915382323251979</v>
      </c>
      <c r="AA162">
        <f t="shared" si="166"/>
        <v>-2.2872478796705842E-2</v>
      </c>
      <c r="AB162">
        <f t="shared" si="164"/>
        <v>-2.2872478796705842E-2</v>
      </c>
      <c r="AC162">
        <v>2</v>
      </c>
    </row>
    <row r="163" spans="23:29">
      <c r="W163">
        <f t="shared" si="167"/>
        <v>4.2938978835067028</v>
      </c>
      <c r="X163">
        <f t="shared" si="165"/>
        <v>4.2938978835067028</v>
      </c>
      <c r="Y163">
        <f t="shared" si="168"/>
        <v>3.8534558362784481</v>
      </c>
      <c r="AA163">
        <f t="shared" si="166"/>
        <v>-0.44044204722825464</v>
      </c>
      <c r="AB163">
        <f t="shared" si="164"/>
        <v>-0.44044204722825464</v>
      </c>
      <c r="AC163">
        <v>2</v>
      </c>
    </row>
    <row r="164" spans="23:29">
      <c r="W164">
        <f t="shared" si="167"/>
        <v>4.1522045894694424</v>
      </c>
      <c r="X164">
        <f t="shared" si="165"/>
        <v>4.1522045894694424</v>
      </c>
      <c r="Y164">
        <f t="shared" si="168"/>
        <v>3.3416521917056512</v>
      </c>
      <c r="AA164">
        <f t="shared" si="166"/>
        <v>-0.81055239776379118</v>
      </c>
      <c r="AB164">
        <f t="shared" si="164"/>
        <v>-0.81055239776379118</v>
      </c>
      <c r="AC164">
        <v>2</v>
      </c>
    </row>
    <row r="165" spans="23:29">
      <c r="W165">
        <f t="shared" si="167"/>
        <v>3.9877174396123043</v>
      </c>
      <c r="X165">
        <f t="shared" si="165"/>
        <v>3.9877174396123043</v>
      </c>
      <c r="Y165">
        <f t="shared" si="168"/>
        <v>2.8658593783820145</v>
      </c>
      <c r="AA165">
        <f t="shared" si="166"/>
        <v>-1.1218580612302897</v>
      </c>
      <c r="AB165">
        <f t="shared" si="164"/>
        <v>-1.1218580612302897</v>
      </c>
      <c r="AC165">
        <v>2</v>
      </c>
    </row>
    <row r="166" spans="23:29">
      <c r="W166">
        <f t="shared" si="167"/>
        <v>3.7995702552373491</v>
      </c>
      <c r="X166">
        <f t="shared" si="165"/>
        <v>3.7995702552373491</v>
      </c>
      <c r="Y166">
        <f t="shared" si="168"/>
        <v>2.432862970231541</v>
      </c>
      <c r="AA166">
        <f t="shared" si="166"/>
        <v>-1.3667072850058082</v>
      </c>
      <c r="AB166">
        <f t="shared" si="164"/>
        <v>-1.3667072850058082</v>
      </c>
      <c r="AC166">
        <v>2</v>
      </c>
    </row>
    <row r="167" spans="23:29">
      <c r="W167">
        <f t="shared" si="167"/>
        <v>3.587962649990426</v>
      </c>
      <c r="X167">
        <f t="shared" si="165"/>
        <v>3.587962649990426</v>
      </c>
      <c r="Y167">
        <f t="shared" si="168"/>
        <v>2.0463834802815533</v>
      </c>
      <c r="AA167">
        <f t="shared" si="166"/>
        <v>-1.5415791697088728</v>
      </c>
      <c r="AB167">
        <f t="shared" si="164"/>
        <v>-1.5415791697088728</v>
      </c>
      <c r="AC167">
        <v>2</v>
      </c>
    </row>
    <row r="168" spans="23:29">
      <c r="W168">
        <f t="shared" si="167"/>
        <v>3.3544410938877864</v>
      </c>
      <c r="X168">
        <f t="shared" si="165"/>
        <v>3.3544410938877864</v>
      </c>
      <c r="Y168">
        <f t="shared" si="168"/>
        <v>1.7073507899238098</v>
      </c>
      <c r="AA168">
        <f t="shared" si="166"/>
        <v>-1.6470903039639766</v>
      </c>
      <c r="AB168">
        <f t="shared" si="164"/>
        <v>-1.6470903039639766</v>
      </c>
      <c r="AC168">
        <v>2</v>
      </c>
    </row>
    <row r="169" spans="23:29">
      <c r="W169">
        <f t="shared" si="167"/>
        <v>3.1020694308776795</v>
      </c>
      <c r="X169">
        <f t="shared" si="165"/>
        <v>3.1020694308776795</v>
      </c>
      <c r="Y169">
        <f t="shared" si="168"/>
        <v>1.4144323298973795</v>
      </c>
      <c r="AA169">
        <f t="shared" si="166"/>
        <v>-1.6876371009803</v>
      </c>
      <c r="AB169">
        <f t="shared" si="164"/>
        <v>-1.6876371009803</v>
      </c>
      <c r="AC169">
        <v>2</v>
      </c>
    </row>
    <row r="170" spans="23:29">
      <c r="W170">
        <f t="shared" si="167"/>
        <v>2.8354159761044069</v>
      </c>
      <c r="X170">
        <f t="shared" si="165"/>
        <v>2.8354159761044069</v>
      </c>
      <c r="Y170">
        <f t="shared" si="168"/>
        <v>1.164665289457163</v>
      </c>
      <c r="AA170">
        <f t="shared" si="166"/>
        <v>-1.6707506866472439</v>
      </c>
      <c r="AB170">
        <f t="shared" si="164"/>
        <v>-1.6707506866472439</v>
      </c>
      <c r="AC170">
        <v>2</v>
      </c>
    </row>
    <row r="171" spans="23:29">
      <c r="W171">
        <f>M4*M20</f>
        <v>4.142942126285373</v>
      </c>
      <c r="X171">
        <f t="shared" si="165"/>
        <v>4.142942126285373</v>
      </c>
      <c r="Y171">
        <f>AY20</f>
        <v>7.0480543564551335</v>
      </c>
      <c r="AA171">
        <f t="shared" ref="AA171:AA185" si="169">AH4-M4</f>
        <v>2.9051122301697605</v>
      </c>
      <c r="AB171">
        <f t="shared" si="164"/>
        <v>2.9051122301697605</v>
      </c>
      <c r="AC171">
        <v>2</v>
      </c>
    </row>
    <row r="172" spans="23:29">
      <c r="W172">
        <f t="shared" ref="W172:W185" si="170">M5*M21</f>
        <v>4.1145316818939488</v>
      </c>
      <c r="X172">
        <f t="shared" si="165"/>
        <v>4.1145316818939488</v>
      </c>
      <c r="Y172">
        <f t="shared" ref="Y172:Y185" si="171">AY21</f>
        <v>6.5693127005401868</v>
      </c>
      <c r="AA172">
        <f t="shared" si="169"/>
        <v>2.454781018646238</v>
      </c>
      <c r="AB172">
        <f t="shared" si="164"/>
        <v>2.454781018646238</v>
      </c>
      <c r="AC172">
        <v>2</v>
      </c>
    </row>
    <row r="173" spans="23:29">
      <c r="W173">
        <f t="shared" si="170"/>
        <v>4.0795619178125166</v>
      </c>
      <c r="X173">
        <f t="shared" si="165"/>
        <v>4.0795619178125166</v>
      </c>
      <c r="Y173">
        <f t="shared" si="171"/>
        <v>6.055186747516486</v>
      </c>
      <c r="AA173">
        <f t="shared" si="169"/>
        <v>1.9756248297039694</v>
      </c>
      <c r="AB173">
        <f t="shared" si="164"/>
        <v>1.9756248297039694</v>
      </c>
      <c r="AC173">
        <v>2</v>
      </c>
    </row>
    <row r="174" spans="23:29">
      <c r="W174">
        <f t="shared" si="170"/>
        <v>4.0366768316744563</v>
      </c>
      <c r="X174">
        <f t="shared" si="165"/>
        <v>4.0366768316744563</v>
      </c>
      <c r="Y174">
        <f t="shared" si="171"/>
        <v>5.5156100791295408</v>
      </c>
      <c r="AA174">
        <f t="shared" si="169"/>
        <v>1.4789332474550845</v>
      </c>
      <c r="AB174">
        <f t="shared" si="164"/>
        <v>1.4789332474550845</v>
      </c>
      <c r="AC174">
        <v>2</v>
      </c>
    </row>
    <row r="175" spans="23:29">
      <c r="W175">
        <f t="shared" si="170"/>
        <v>3.9843219485377559</v>
      </c>
      <c r="X175">
        <f t="shared" si="165"/>
        <v>3.9843219485377559</v>
      </c>
      <c r="Y175">
        <f t="shared" si="171"/>
        <v>4.9628155138205825</v>
      </c>
      <c r="AA175">
        <f t="shared" si="169"/>
        <v>0.97849356528282661</v>
      </c>
      <c r="AB175">
        <f t="shared" si="164"/>
        <v>0.97849356528282661</v>
      </c>
      <c r="AC175">
        <v>2</v>
      </c>
    </row>
    <row r="176" spans="23:29">
      <c r="W176">
        <f t="shared" si="170"/>
        <v>3.9207576550005006</v>
      </c>
      <c r="X176">
        <f t="shared" si="165"/>
        <v>3.9207576550005006</v>
      </c>
      <c r="Y176">
        <f t="shared" si="171"/>
        <v>4.4102956171963754</v>
      </c>
      <c r="AA176">
        <f t="shared" si="169"/>
        <v>0.48953796219587487</v>
      </c>
      <c r="AB176">
        <f t="shared" si="164"/>
        <v>0.48953796219587487</v>
      </c>
      <c r="AC176">
        <v>2</v>
      </c>
    </row>
    <row r="177" spans="23:29">
      <c r="W177">
        <f t="shared" si="170"/>
        <v>3.8440986223060856</v>
      </c>
      <c r="X177">
        <f t="shared" si="165"/>
        <v>3.8440986223060856</v>
      </c>
      <c r="Y177">
        <f t="shared" si="171"/>
        <v>3.8715163215070145</v>
      </c>
      <c r="AA177">
        <f t="shared" si="169"/>
        <v>2.7417699200928958E-2</v>
      </c>
      <c r="AB177">
        <f t="shared" si="164"/>
        <v>2.7417699200928958E-2</v>
      </c>
      <c r="AC177">
        <v>2</v>
      </c>
    </row>
    <row r="178" spans="23:29">
      <c r="W178">
        <f t="shared" si="170"/>
        <v>3.7523897630624155</v>
      </c>
      <c r="X178">
        <f t="shared" si="165"/>
        <v>3.7523897630624155</v>
      </c>
      <c r="Y178">
        <f t="shared" si="171"/>
        <v>3.3586358841199466</v>
      </c>
      <c r="AA178">
        <f t="shared" si="169"/>
        <v>-0.39375387894246883</v>
      </c>
      <c r="AB178">
        <f t="shared" si="164"/>
        <v>-0.39375387894246883</v>
      </c>
      <c r="AC178">
        <v>2</v>
      </c>
    </row>
    <row r="179" spans="23:29">
      <c r="W179">
        <f t="shared" si="170"/>
        <v>3.643728975271924</v>
      </c>
      <c r="X179">
        <f t="shared" si="165"/>
        <v>3.643728975271924</v>
      </c>
      <c r="Y179">
        <f t="shared" si="171"/>
        <v>2.8814796431939222</v>
      </c>
      <c r="AA179">
        <f t="shared" si="169"/>
        <v>-0.76224933207800172</v>
      </c>
      <c r="AB179">
        <f t="shared" si="164"/>
        <v>-0.76224933207800172</v>
      </c>
      <c r="AC179">
        <v>2</v>
      </c>
    </row>
    <row r="180" spans="23:29">
      <c r="W180">
        <f t="shared" si="170"/>
        <v>3.5164435805596921</v>
      </c>
      <c r="X180">
        <f t="shared" si="165"/>
        <v>3.5164435805596921</v>
      </c>
      <c r="Y180">
        <f t="shared" si="171"/>
        <v>2.4469386279647947</v>
      </c>
      <c r="AA180">
        <f t="shared" si="169"/>
        <v>-1.0695049525948974</v>
      </c>
      <c r="AB180">
        <f t="shared" si="164"/>
        <v>-1.0695049525948974</v>
      </c>
      <c r="AC180">
        <v>2</v>
      </c>
    </row>
    <row r="181" spans="23:29">
      <c r="W181">
        <f t="shared" si="170"/>
        <v>3.3693191902861708</v>
      </c>
      <c r="X181">
        <f t="shared" si="165"/>
        <v>3.3693191902861708</v>
      </c>
      <c r="Y181">
        <f t="shared" si="171"/>
        <v>2.0588356977543874</v>
      </c>
      <c r="AA181">
        <f t="shared" si="169"/>
        <v>-1.3104834925317834</v>
      </c>
      <c r="AB181">
        <f t="shared" si="164"/>
        <v>-1.3104834925317834</v>
      </c>
      <c r="AC181">
        <v>2</v>
      </c>
    </row>
    <row r="182" spans="23:29">
      <c r="W182">
        <f t="shared" si="170"/>
        <v>3.2018657209159636</v>
      </c>
      <c r="X182">
        <f t="shared" si="165"/>
        <v>3.2018657209159636</v>
      </c>
      <c r="Y182">
        <f t="shared" si="171"/>
        <v>1.7181886014006036</v>
      </c>
      <c r="AA182">
        <f t="shared" si="169"/>
        <v>-1.48367711951536</v>
      </c>
      <c r="AB182">
        <f t="shared" si="164"/>
        <v>-1.48367711951536</v>
      </c>
      <c r="AC182">
        <v>2</v>
      </c>
    </row>
    <row r="183" spans="23:29">
      <c r="W183">
        <f t="shared" si="170"/>
        <v>3.0145864337169295</v>
      </c>
      <c r="X183">
        <f t="shared" si="165"/>
        <v>3.0145864337169295</v>
      </c>
      <c r="Y183">
        <f t="shared" si="171"/>
        <v>1.4237320191860601</v>
      </c>
      <c r="AA183">
        <f t="shared" si="169"/>
        <v>-1.5908544145308694</v>
      </c>
      <c r="AB183">
        <f t="shared" si="164"/>
        <v>-1.5908544145308694</v>
      </c>
      <c r="AC183">
        <v>2</v>
      </c>
    </row>
    <row r="184" spans="23:29">
      <c r="W184">
        <f t="shared" si="170"/>
        <v>2.8091966718693122</v>
      </c>
      <c r="X184">
        <f t="shared" si="165"/>
        <v>2.8091966718693122</v>
      </c>
      <c r="Y184">
        <f t="shared" si="171"/>
        <v>1.1725484423785399</v>
      </c>
      <c r="AA184">
        <f t="shared" si="169"/>
        <v>-1.6366482294907723</v>
      </c>
      <c r="AB184">
        <f t="shared" si="164"/>
        <v>-1.6366482294907723</v>
      </c>
      <c r="AC184">
        <v>2</v>
      </c>
    </row>
    <row r="185" spans="23:29">
      <c r="W185">
        <f t="shared" si="170"/>
        <v>2.5887277196903731</v>
      </c>
      <c r="X185">
        <f t="shared" si="165"/>
        <v>2.5887277196903731</v>
      </c>
      <c r="Y185">
        <f t="shared" si="171"/>
        <v>0.9606858047956468</v>
      </c>
      <c r="AA185">
        <f t="shared" si="169"/>
        <v>-1.6280419148947263</v>
      </c>
      <c r="AB185">
        <f t="shared" si="164"/>
        <v>-1.6280419148947263</v>
      </c>
      <c r="AC185">
        <v>2</v>
      </c>
    </row>
    <row r="186" spans="23:29">
      <c r="W186">
        <f>N4*N20</f>
        <v>3.5287730727470135</v>
      </c>
      <c r="X186">
        <f t="shared" si="165"/>
        <v>3.5287730727470135</v>
      </c>
      <c r="Y186">
        <f>AZ20</f>
        <v>6.5830368068617426</v>
      </c>
      <c r="AA186">
        <f t="shared" ref="AA186:AA200" si="172">AI4-N4</f>
        <v>3.0542637341147292</v>
      </c>
      <c r="AB186">
        <f t="shared" si="164"/>
        <v>3.0542637341147292</v>
      </c>
      <c r="AC186">
        <v>2</v>
      </c>
    </row>
    <row r="187" spans="23:29">
      <c r="W187">
        <f t="shared" ref="W187:W200" si="173">N5*N21</f>
        <v>3.5081406854367176</v>
      </c>
      <c r="X187">
        <f t="shared" si="165"/>
        <v>3.5081406854367176</v>
      </c>
      <c r="Y187">
        <f t="shared" ref="Y187:Y200" si="174">AZ21</f>
        <v>6.0697664072450674</v>
      </c>
      <c r="AA187">
        <f t="shared" si="172"/>
        <v>2.5616257218083498</v>
      </c>
      <c r="AB187">
        <f t="shared" si="164"/>
        <v>2.5616257218083498</v>
      </c>
      <c r="AC187">
        <v>2</v>
      </c>
    </row>
    <row r="188" spans="23:29">
      <c r="W188">
        <f t="shared" si="173"/>
        <v>3.4826870269908237</v>
      </c>
      <c r="X188">
        <f t="shared" si="165"/>
        <v>3.4826870269908237</v>
      </c>
      <c r="Y188">
        <f t="shared" si="174"/>
        <v>5.530736438056528</v>
      </c>
      <c r="AA188">
        <f t="shared" si="172"/>
        <v>2.0480494110657044</v>
      </c>
      <c r="AB188">
        <f t="shared" si="164"/>
        <v>2.0480494110657044</v>
      </c>
      <c r="AC188">
        <v>2</v>
      </c>
    </row>
    <row r="189" spans="23:29">
      <c r="W189">
        <f t="shared" si="173"/>
        <v>3.4513847021797917</v>
      </c>
      <c r="X189">
        <f t="shared" si="165"/>
        <v>3.4513847021797917</v>
      </c>
      <c r="Y189">
        <f t="shared" si="174"/>
        <v>4.9781285791612238</v>
      </c>
      <c r="AA189">
        <f t="shared" si="172"/>
        <v>1.5267438769814321</v>
      </c>
      <c r="AB189">
        <f t="shared" si="164"/>
        <v>1.5267438769814321</v>
      </c>
      <c r="AC189">
        <v>2</v>
      </c>
    </row>
    <row r="190" spans="23:29">
      <c r="W190">
        <f t="shared" si="173"/>
        <v>3.4130392868716943</v>
      </c>
      <c r="X190">
        <f t="shared" si="165"/>
        <v>3.4130392868716943</v>
      </c>
      <c r="Y190">
        <f t="shared" si="174"/>
        <v>4.425417290001243</v>
      </c>
      <c r="AA190">
        <f t="shared" si="172"/>
        <v>1.0123780031295486</v>
      </c>
      <c r="AB190">
        <f t="shared" si="164"/>
        <v>1.0123780031295486</v>
      </c>
      <c r="AC190">
        <v>2</v>
      </c>
    </row>
    <row r="191" spans="23:29">
      <c r="W191">
        <f t="shared" si="173"/>
        <v>3.3662892965554532</v>
      </c>
      <c r="X191">
        <f t="shared" si="165"/>
        <v>3.3662892965554532</v>
      </c>
      <c r="Y191">
        <f t="shared" si="174"/>
        <v>3.886087059236929</v>
      </c>
      <c r="AA191">
        <f t="shared" si="172"/>
        <v>0.51979776268147582</v>
      </c>
      <c r="AB191">
        <f t="shared" si="164"/>
        <v>0.51979776268147582</v>
      </c>
      <c r="AC191">
        <v>2</v>
      </c>
    </row>
    <row r="192" spans="23:29">
      <c r="W192">
        <f t="shared" si="173"/>
        <v>3.3096224936981167</v>
      </c>
      <c r="X192">
        <f t="shared" si="165"/>
        <v>3.3096224936981167</v>
      </c>
      <c r="Y192">
        <f t="shared" si="174"/>
        <v>3.3723476438871702</v>
      </c>
      <c r="AA192">
        <f t="shared" si="172"/>
        <v>6.2725150189053558E-2</v>
      </c>
      <c r="AB192">
        <f t="shared" si="164"/>
        <v>6.2725150189053558E-2</v>
      </c>
      <c r="AC192">
        <v>2</v>
      </c>
    </row>
    <row r="193" spans="23:29">
      <c r="W193">
        <f t="shared" si="173"/>
        <v>3.2414165638082761</v>
      </c>
      <c r="X193">
        <f t="shared" si="165"/>
        <v>3.2414165638082761</v>
      </c>
      <c r="Y193">
        <f t="shared" si="174"/>
        <v>2.8940989902450731</v>
      </c>
      <c r="AA193">
        <f t="shared" si="172"/>
        <v>-0.34731757356320303</v>
      </c>
      <c r="AB193">
        <f t="shared" si="164"/>
        <v>-0.34731757356320303</v>
      </c>
      <c r="AC193">
        <v>2</v>
      </c>
    </row>
    <row r="194" spans="23:29">
      <c r="W194">
        <f t="shared" si="173"/>
        <v>3.1600131574240744</v>
      </c>
      <c r="X194">
        <f t="shared" si="165"/>
        <v>3.1600131574240744</v>
      </c>
      <c r="Y194">
        <f t="shared" si="174"/>
        <v>2.458316968189453</v>
      </c>
      <c r="AA194">
        <f t="shared" si="172"/>
        <v>-0.7016961892346214</v>
      </c>
      <c r="AB194">
        <f t="shared" si="164"/>
        <v>-0.7016961892346214</v>
      </c>
      <c r="AC194">
        <v>2</v>
      </c>
    </row>
    <row r="195" spans="23:29">
      <c r="W195">
        <f t="shared" si="173"/>
        <v>3.0638335688891698</v>
      </c>
      <c r="X195">
        <f t="shared" si="165"/>
        <v>3.0638335688891698</v>
      </c>
      <c r="Y195">
        <f t="shared" si="174"/>
        <v>2.0689071165651054</v>
      </c>
      <c r="AA195">
        <f t="shared" si="172"/>
        <v>-0.9949264523240644</v>
      </c>
      <c r="AB195">
        <f t="shared" si="164"/>
        <v>-0.9949264523240644</v>
      </c>
      <c r="AC195">
        <v>2</v>
      </c>
    </row>
    <row r="196" spans="23:29">
      <c r="W196">
        <f t="shared" si="173"/>
        <v>2.9515405416538938</v>
      </c>
      <c r="X196">
        <f t="shared" si="165"/>
        <v>2.9515405416538938</v>
      </c>
      <c r="Y196">
        <f t="shared" si="174"/>
        <v>1.7269584218333103</v>
      </c>
      <c r="AA196">
        <f t="shared" si="172"/>
        <v>-1.2245821198205835</v>
      </c>
      <c r="AB196">
        <f t="shared" si="164"/>
        <v>-1.2245821198205835</v>
      </c>
      <c r="AC196">
        <v>2</v>
      </c>
    </row>
    <row r="197" spans="23:29">
      <c r="W197">
        <f t="shared" si="173"/>
        <v>2.8222424962594439</v>
      </c>
      <c r="X197">
        <f t="shared" si="165"/>
        <v>2.8222424962594439</v>
      </c>
      <c r="Y197">
        <f t="shared" si="174"/>
        <v>1.4312602837193142</v>
      </c>
      <c r="AA197">
        <f t="shared" si="172"/>
        <v>-1.3909822125401297</v>
      </c>
      <c r="AB197">
        <f t="shared" si="164"/>
        <v>-1.3909822125401297</v>
      </c>
      <c r="AC197">
        <v>2</v>
      </c>
    </row>
    <row r="198" spans="23:29">
      <c r="W198">
        <f t="shared" si="173"/>
        <v>2.6757233343725368</v>
      </c>
      <c r="X198">
        <f t="shared" si="165"/>
        <v>2.6757233343725368</v>
      </c>
      <c r="Y198">
        <f t="shared" si="174"/>
        <v>1.1789322184184783</v>
      </c>
      <c r="AA198">
        <f t="shared" si="172"/>
        <v>-1.4967911159540586</v>
      </c>
      <c r="AB198">
        <f t="shared" si="164"/>
        <v>-1.4967911159540586</v>
      </c>
      <c r="AC198">
        <v>2</v>
      </c>
    </row>
    <row r="199" spans="23:29">
      <c r="W199">
        <f t="shared" si="173"/>
        <v>2.5126644004964795</v>
      </c>
      <c r="X199">
        <f t="shared" si="165"/>
        <v>2.5126644004964795</v>
      </c>
      <c r="Y199">
        <f t="shared" si="174"/>
        <v>0.96604310400940507</v>
      </c>
      <c r="AA199">
        <f t="shared" si="172"/>
        <v>-1.5466212964870745</v>
      </c>
      <c r="AB199">
        <f t="shared" si="164"/>
        <v>-1.5466212964870745</v>
      </c>
      <c r="AC199">
        <v>2</v>
      </c>
    </row>
    <row r="200" spans="23:29">
      <c r="W200">
        <f t="shared" si="173"/>
        <v>2.3348098724713719</v>
      </c>
      <c r="X200">
        <f t="shared" si="165"/>
        <v>2.3348098724713719</v>
      </c>
      <c r="Y200">
        <f t="shared" si="174"/>
        <v>0.7881418461625388</v>
      </c>
      <c r="AA200">
        <f t="shared" si="172"/>
        <v>-1.5466680263088333</v>
      </c>
      <c r="AB200">
        <f t="shared" si="164"/>
        <v>-1.5466680263088333</v>
      </c>
      <c r="AC200">
        <v>2</v>
      </c>
    </row>
    <row r="201" spans="23:29">
      <c r="W201">
        <f>O4*O20</f>
        <v>2.9770992366412217</v>
      </c>
      <c r="X201">
        <f t="shared" si="165"/>
        <v>2.9770992366412217</v>
      </c>
      <c r="Y201">
        <f>BA20</f>
        <v>6.0814807835862394</v>
      </c>
      <c r="AA201">
        <f t="shared" ref="AA201:AA215" si="175">AJ4-O4</f>
        <v>3.1043815469450178</v>
      </c>
      <c r="AB201">
        <f t="shared" si="164"/>
        <v>3.1043815469450178</v>
      </c>
      <c r="AC201">
        <v>2</v>
      </c>
    </row>
    <row r="202" spans="23:29">
      <c r="W202">
        <f t="shared" ref="W202:W215" si="176">O5*O21</f>
        <v>2.9624003038359286</v>
      </c>
      <c r="X202">
        <f t="shared" si="165"/>
        <v>2.9624003038359286</v>
      </c>
      <c r="Y202">
        <f t="shared" ref="Y202:Y215" si="177">BA21</f>
        <v>5.5428973927658811</v>
      </c>
      <c r="AA202">
        <f t="shared" si="175"/>
        <v>2.5804970889299526</v>
      </c>
      <c r="AB202">
        <f t="shared" si="164"/>
        <v>2.5804970889299526</v>
      </c>
      <c r="AC202">
        <v>2</v>
      </c>
    </row>
    <row r="203" spans="23:29">
      <c r="W203">
        <f t="shared" si="176"/>
        <v>2.9442294989147868</v>
      </c>
      <c r="X203">
        <f t="shared" si="165"/>
        <v>2.9442294989147868</v>
      </c>
      <c r="Y203">
        <f t="shared" si="177"/>
        <v>4.9904472389116279</v>
      </c>
      <c r="AA203">
        <f t="shared" si="175"/>
        <v>2.0462177399968411</v>
      </c>
      <c r="AB203">
        <f t="shared" si="164"/>
        <v>2.0462177399968411</v>
      </c>
      <c r="AC203">
        <v>2</v>
      </c>
    </row>
    <row r="204" spans="23:29">
      <c r="W204">
        <f t="shared" si="176"/>
        <v>2.9218270784070421</v>
      </c>
      <c r="X204">
        <f t="shared" si="165"/>
        <v>2.9218270784070421</v>
      </c>
      <c r="Y204">
        <f t="shared" si="177"/>
        <v>4.4375894947160051</v>
      </c>
      <c r="AA204">
        <f t="shared" si="175"/>
        <v>1.5157624163089629</v>
      </c>
      <c r="AB204">
        <f t="shared" si="164"/>
        <v>1.5157624163089629</v>
      </c>
      <c r="AC204">
        <v>2</v>
      </c>
    </row>
    <row r="205" spans="23:29">
      <c r="W205">
        <f t="shared" si="176"/>
        <v>2.8942989500049277</v>
      </c>
      <c r="X205">
        <f t="shared" si="165"/>
        <v>2.8942989500049277</v>
      </c>
      <c r="Y205">
        <f t="shared" si="177"/>
        <v>3.897822854685919</v>
      </c>
      <c r="AA205">
        <f t="shared" si="175"/>
        <v>1.0035239046809914</v>
      </c>
      <c r="AB205">
        <f t="shared" si="164"/>
        <v>1.0035239046809914</v>
      </c>
      <c r="AC205">
        <v>2</v>
      </c>
    </row>
    <row r="206" spans="23:29">
      <c r="W206">
        <f t="shared" si="176"/>
        <v>2.8606097419462975</v>
      </c>
      <c r="X206">
        <f t="shared" si="165"/>
        <v>2.8606097419462975</v>
      </c>
      <c r="Y206">
        <f t="shared" si="177"/>
        <v>3.3833979252869035</v>
      </c>
      <c r="AA206">
        <f t="shared" si="175"/>
        <v>0.52278818334060606</v>
      </c>
      <c r="AB206">
        <f t="shared" si="164"/>
        <v>0.52278818334060606</v>
      </c>
      <c r="AC206">
        <v>2</v>
      </c>
    </row>
    <row r="207" spans="23:29">
      <c r="W207">
        <f t="shared" si="176"/>
        <v>2.8195853015278045</v>
      </c>
      <c r="X207">
        <f t="shared" si="165"/>
        <v>2.8195853015278045</v>
      </c>
      <c r="Y207">
        <f t="shared" si="177"/>
        <v>2.904274330764514</v>
      </c>
      <c r="AA207">
        <f t="shared" si="175"/>
        <v>8.4689029236709512E-2</v>
      </c>
      <c r="AB207">
        <f t="shared" si="164"/>
        <v>8.4689029236709512E-2</v>
      </c>
      <c r="AC207">
        <v>2</v>
      </c>
    </row>
    <row r="208" spans="23:29">
      <c r="W208">
        <f t="shared" si="176"/>
        <v>2.7699303104441215</v>
      </c>
      <c r="X208">
        <f t="shared" si="165"/>
        <v>2.7699303104441215</v>
      </c>
      <c r="Y208">
        <f t="shared" si="177"/>
        <v>2.4674961147280809</v>
      </c>
      <c r="AA208">
        <f t="shared" si="175"/>
        <v>-0.30243419571604058</v>
      </c>
      <c r="AB208">
        <f t="shared" si="164"/>
        <v>-0.30243419571604058</v>
      </c>
      <c r="AC208">
        <v>2</v>
      </c>
    </row>
    <row r="209" spans="23:29">
      <c r="W209">
        <f t="shared" si="176"/>
        <v>2.7102680197336131</v>
      </c>
      <c r="X209">
        <f t="shared" si="165"/>
        <v>2.7102680197336131</v>
      </c>
      <c r="Y209">
        <f t="shared" si="177"/>
        <v>2.0770354753963627</v>
      </c>
      <c r="AA209">
        <f t="shared" si="175"/>
        <v>-0.6332325443372504</v>
      </c>
      <c r="AB209">
        <f t="shared" si="164"/>
        <v>-0.6332325443372504</v>
      </c>
      <c r="AC209">
        <v>2</v>
      </c>
    </row>
    <row r="210" spans="23:29">
      <c r="W210">
        <f t="shared" si="176"/>
        <v>2.6392096905713478</v>
      </c>
      <c r="X210">
        <f t="shared" si="165"/>
        <v>2.6392096905713478</v>
      </c>
      <c r="Y210">
        <f t="shared" si="177"/>
        <v>1.7340389998979158</v>
      </c>
      <c r="AA210">
        <f t="shared" si="175"/>
        <v>-0.90517069067343203</v>
      </c>
      <c r="AB210">
        <f t="shared" si="164"/>
        <v>-0.90517069067343203</v>
      </c>
      <c r="AC210">
        <v>2</v>
      </c>
    </row>
    <row r="211" spans="23:29">
      <c r="W211">
        <f t="shared" si="176"/>
        <v>2.5554602539098847</v>
      </c>
      <c r="X211">
        <f t="shared" si="165"/>
        <v>2.5554602539098847</v>
      </c>
      <c r="Y211">
        <f t="shared" si="177"/>
        <v>1.4373404612080583</v>
      </c>
      <c r="AA211">
        <f t="shared" si="175"/>
        <v>-1.1181197927018265</v>
      </c>
      <c r="AB211">
        <f t="shared" si="164"/>
        <v>-1.1181197927018265</v>
      </c>
      <c r="AC211">
        <v>2</v>
      </c>
    </row>
    <row r="212" spans="23:29">
      <c r="W212">
        <f t="shared" si="176"/>
        <v>2.4579627910242459</v>
      </c>
      <c r="X212">
        <f t="shared" si="165"/>
        <v>2.4579627910242459</v>
      </c>
      <c r="Y212">
        <f t="shared" si="177"/>
        <v>1.1840895062170775</v>
      </c>
      <c r="AA212">
        <f t="shared" si="175"/>
        <v>-1.2738732848071683</v>
      </c>
      <c r="AB212">
        <f t="shared" si="164"/>
        <v>-1.2738732848071683</v>
      </c>
      <c r="AC212">
        <v>2</v>
      </c>
    </row>
    <row r="213" spans="23:29">
      <c r="W213">
        <f t="shared" si="176"/>
        <v>2.3460766257082883</v>
      </c>
      <c r="X213">
        <f t="shared" si="165"/>
        <v>2.3460766257082883</v>
      </c>
      <c r="Y213">
        <f t="shared" si="177"/>
        <v>0.97037215641313934</v>
      </c>
      <c r="AA213">
        <f t="shared" si="175"/>
        <v>-1.375704469295149</v>
      </c>
      <c r="AB213">
        <f t="shared" si="164"/>
        <v>-1.375704469295149</v>
      </c>
      <c r="AC213">
        <v>2</v>
      </c>
    </row>
    <row r="214" spans="23:29">
      <c r="W214">
        <f t="shared" si="176"/>
        <v>2.2197719419246043</v>
      </c>
      <c r="X214">
        <f t="shared" si="165"/>
        <v>2.2197719419246043</v>
      </c>
      <c r="Y214">
        <f t="shared" si="177"/>
        <v>0.79174395780820495</v>
      </c>
      <c r="AA214">
        <f t="shared" si="175"/>
        <v>-1.4280279841163992</v>
      </c>
      <c r="AB214">
        <f t="shared" ref="AB214:AB260" si="178">IFERROR(AA214,"")</f>
        <v>-1.4280279841163992</v>
      </c>
      <c r="AC214">
        <v>2</v>
      </c>
    </row>
    <row r="215" spans="23:29">
      <c r="W215">
        <f t="shared" si="176"/>
        <v>2.0798097044529995</v>
      </c>
      <c r="X215">
        <f t="shared" si="165"/>
        <v>2.0798097044529995</v>
      </c>
      <c r="Y215">
        <f t="shared" si="177"/>
        <v>0.64364053593607828</v>
      </c>
      <c r="AA215">
        <f t="shared" si="175"/>
        <v>-1.4361691685169213</v>
      </c>
      <c r="AB215">
        <f t="shared" si="178"/>
        <v>-1.4361691685169213</v>
      </c>
      <c r="AC215">
        <v>2</v>
      </c>
    </row>
    <row r="216" spans="23:29">
      <c r="W216">
        <f>P4*P20</f>
        <v>2.490421455938697</v>
      </c>
      <c r="X216">
        <f t="shared" si="165"/>
        <v>2.490421455938697</v>
      </c>
      <c r="Y216">
        <f>BB20</f>
        <v>5.5526647291839666</v>
      </c>
      <c r="AA216">
        <f t="shared" ref="AA216:AA230" si="179">AK4-P4</f>
        <v>3.0622432732452696</v>
      </c>
      <c r="AB216">
        <f t="shared" si="178"/>
        <v>3.0622432732452696</v>
      </c>
      <c r="AC216">
        <v>2</v>
      </c>
    </row>
    <row r="217" spans="23:29">
      <c r="W217">
        <f t="shared" ref="W217:W230" si="180">P5*P21</f>
        <v>2.4801271860095389</v>
      </c>
      <c r="X217">
        <f t="shared" ref="X217:X260" si="181">IFERROR(W217, NA())</f>
        <v>2.4801271860095389</v>
      </c>
      <c r="Y217">
        <f t="shared" ref="Y217:Y230" si="182">BB21</f>
        <v>5.0003461496162185</v>
      </c>
      <c r="AA217">
        <f t="shared" si="179"/>
        <v>2.5202189636066796</v>
      </c>
      <c r="AB217">
        <f t="shared" si="178"/>
        <v>2.5202189636066796</v>
      </c>
      <c r="AC217">
        <v>2</v>
      </c>
    </row>
    <row r="218" spans="23:29">
      <c r="W218">
        <f t="shared" si="180"/>
        <v>2.4673784104389083</v>
      </c>
      <c r="X218">
        <f t="shared" si="181"/>
        <v>2.4673784104389083</v>
      </c>
      <c r="Y218">
        <f t="shared" si="182"/>
        <v>4.4473755758750038</v>
      </c>
      <c r="AA218">
        <f t="shared" si="179"/>
        <v>1.9799971654360955</v>
      </c>
      <c r="AB218">
        <f t="shared" si="178"/>
        <v>1.9799971654360955</v>
      </c>
      <c r="AC218">
        <v>2</v>
      </c>
    </row>
    <row r="219" spans="23:29">
      <c r="W219">
        <f t="shared" si="180"/>
        <v>2.4516255770552982</v>
      </c>
      <c r="X219">
        <f t="shared" si="181"/>
        <v>2.4516255770552982</v>
      </c>
      <c r="Y219">
        <f t="shared" si="182"/>
        <v>3.9072626504562669</v>
      </c>
      <c r="AA219">
        <f t="shared" si="179"/>
        <v>1.4556370734009687</v>
      </c>
      <c r="AB219">
        <f t="shared" si="178"/>
        <v>1.4556370734009687</v>
      </c>
      <c r="AC219">
        <v>2</v>
      </c>
    </row>
    <row r="220" spans="23:29">
      <c r="W220">
        <f t="shared" si="180"/>
        <v>2.4322151574947006</v>
      </c>
      <c r="X220">
        <f t="shared" si="181"/>
        <v>2.4322151574947006</v>
      </c>
      <c r="Y220">
        <f t="shared" si="182"/>
        <v>3.3922904281434341</v>
      </c>
      <c r="AA220">
        <f t="shared" si="179"/>
        <v>0.96007527064873344</v>
      </c>
      <c r="AB220">
        <f t="shared" si="178"/>
        <v>0.96007527064873344</v>
      </c>
      <c r="AC220">
        <v>2</v>
      </c>
    </row>
    <row r="221" spans="23:29">
      <c r="W221">
        <f t="shared" si="180"/>
        <v>2.408380120732597</v>
      </c>
      <c r="X221">
        <f t="shared" si="181"/>
        <v>2.408380120732597</v>
      </c>
      <c r="Y221">
        <f t="shared" si="182"/>
        <v>2.9124662650690007</v>
      </c>
      <c r="AA221">
        <f t="shared" si="179"/>
        <v>0.50408614433640375</v>
      </c>
      <c r="AB221">
        <f t="shared" si="178"/>
        <v>0.50408614433640375</v>
      </c>
      <c r="AC221">
        <v>2</v>
      </c>
    </row>
    <row r="222" spans="23:29">
      <c r="W222">
        <f t="shared" si="180"/>
        <v>2.3792353096249821</v>
      </c>
      <c r="X222">
        <f t="shared" si="181"/>
        <v>2.3792353096249821</v>
      </c>
      <c r="Y222">
        <f t="shared" si="182"/>
        <v>2.4748889346098371</v>
      </c>
      <c r="AA222">
        <f t="shared" si="179"/>
        <v>9.5653624984854968E-2</v>
      </c>
      <c r="AB222">
        <f t="shared" si="178"/>
        <v>9.5653624984854968E-2</v>
      </c>
      <c r="AC222">
        <v>2</v>
      </c>
    </row>
    <row r="223" spans="23:29">
      <c r="W223">
        <f t="shared" si="180"/>
        <v>2.3437814647973902</v>
      </c>
      <c r="X223">
        <f t="shared" si="181"/>
        <v>2.3437814647973902</v>
      </c>
      <c r="Y223">
        <f t="shared" si="182"/>
        <v>2.0835842936233919</v>
      </c>
      <c r="AA223">
        <f t="shared" si="179"/>
        <v>-0.26019717117399832</v>
      </c>
      <c r="AB223">
        <f t="shared" si="178"/>
        <v>-0.26019717117399832</v>
      </c>
      <c r="AC223">
        <v>2</v>
      </c>
    </row>
    <row r="224" spans="23:29">
      <c r="W224">
        <f t="shared" si="180"/>
        <v>2.3009228613644601</v>
      </c>
      <c r="X224">
        <f t="shared" si="181"/>
        <v>2.3009228613644601</v>
      </c>
      <c r="Y224">
        <f t="shared" si="182"/>
        <v>1.7397454039384015</v>
      </c>
      <c r="AA224">
        <f t="shared" si="179"/>
        <v>-0.56117745742605862</v>
      </c>
      <c r="AB224">
        <f t="shared" si="178"/>
        <v>-0.56117745742605862</v>
      </c>
      <c r="AC224">
        <v>2</v>
      </c>
    </row>
    <row r="225" spans="23:29">
      <c r="W225">
        <f t="shared" si="180"/>
        <v>2.2495045524364046</v>
      </c>
      <c r="X225">
        <f t="shared" si="181"/>
        <v>2.2495045524364046</v>
      </c>
      <c r="Y225">
        <f t="shared" si="182"/>
        <v>1.4422419243347373</v>
      </c>
      <c r="AA225">
        <f t="shared" si="179"/>
        <v>-0.80726262810166727</v>
      </c>
      <c r="AB225">
        <f t="shared" si="178"/>
        <v>-0.80726262810166727</v>
      </c>
      <c r="AC225">
        <v>2</v>
      </c>
    </row>
    <row r="226" spans="23:29">
      <c r="W226">
        <f t="shared" si="180"/>
        <v>2.1883755105096943</v>
      </c>
      <c r="X226">
        <f t="shared" si="181"/>
        <v>2.1883755105096943</v>
      </c>
      <c r="Y226">
        <f t="shared" si="182"/>
        <v>1.1882479380569484</v>
      </c>
      <c r="AA226">
        <f t="shared" si="179"/>
        <v>-1.0001275724527459</v>
      </c>
      <c r="AB226">
        <f t="shared" si="178"/>
        <v>-1.0001275724527459</v>
      </c>
      <c r="AC226">
        <v>2</v>
      </c>
    </row>
    <row r="227" spans="23:29">
      <c r="W227">
        <f t="shared" si="180"/>
        <v>2.1164827021054857</v>
      </c>
      <c r="X227">
        <f t="shared" si="181"/>
        <v>2.1164827021054857</v>
      </c>
      <c r="Y227">
        <f t="shared" si="182"/>
        <v>0.97386343403628184</v>
      </c>
      <c r="AA227">
        <f t="shared" si="179"/>
        <v>-1.142619268069204</v>
      </c>
      <c r="AB227">
        <f t="shared" si="178"/>
        <v>-1.142619268069204</v>
      </c>
      <c r="AC227">
        <v>2</v>
      </c>
    </row>
    <row r="228" spans="23:29">
      <c r="W228">
        <f t="shared" si="180"/>
        <v>2.0329973231466827</v>
      </c>
      <c r="X228">
        <f t="shared" si="181"/>
        <v>2.0329973231466827</v>
      </c>
      <c r="Y228">
        <f t="shared" si="182"/>
        <v>0.79464944089524858</v>
      </c>
      <c r="AA228">
        <f t="shared" si="179"/>
        <v>-1.2383478822514342</v>
      </c>
      <c r="AB228">
        <f t="shared" si="178"/>
        <v>-1.2383478822514342</v>
      </c>
      <c r="AC228">
        <v>2</v>
      </c>
    </row>
    <row r="229" spans="23:29">
      <c r="W229">
        <f t="shared" si="180"/>
        <v>1.937467255791808</v>
      </c>
      <c r="X229">
        <f t="shared" si="181"/>
        <v>1.937467255791808</v>
      </c>
      <c r="Y229">
        <f>BB33</f>
        <v>0.6460408684330764</v>
      </c>
      <c r="AA229">
        <f t="shared" si="179"/>
        <v>-1.2914263873587317</v>
      </c>
      <c r="AB229">
        <f t="shared" si="178"/>
        <v>-1.2914263873587317</v>
      </c>
      <c r="AC229">
        <v>2</v>
      </c>
    </row>
    <row r="230" spans="23:29">
      <c r="W230">
        <f t="shared" si="180"/>
        <v>1.8299793785916618</v>
      </c>
      <c r="X230">
        <f t="shared" si="181"/>
        <v>1.8299793785916618</v>
      </c>
      <c r="Y230">
        <f t="shared" si="182"/>
        <v>0.52363392148312782</v>
      </c>
      <c r="AA230">
        <f t="shared" si="179"/>
        <v>-1.306345457108534</v>
      </c>
      <c r="AB230">
        <f t="shared" si="178"/>
        <v>-1.306345457108534</v>
      </c>
      <c r="AC230">
        <v>2</v>
      </c>
    </row>
    <row r="231" spans="23:29">
      <c r="W231">
        <f>Q4*Q20</f>
        <v>2.0678685047720045</v>
      </c>
      <c r="X231">
        <f t="shared" si="181"/>
        <v>2.0678685047720045</v>
      </c>
      <c r="Y231">
        <f>BC20</f>
        <v>5.0082935978081196</v>
      </c>
      <c r="AA231">
        <f t="shared" ref="AA231:AA245" si="183">AL4-Q4</f>
        <v>2.9404250930361151</v>
      </c>
      <c r="AB231">
        <f t="shared" si="178"/>
        <v>2.9404250930361151</v>
      </c>
      <c r="AC231">
        <v>2</v>
      </c>
    </row>
    <row r="232" spans="23:29">
      <c r="W232">
        <f t="shared" ref="W232:W245" si="184">Q5*Q21</f>
        <v>2.0607661822985466</v>
      </c>
      <c r="X232">
        <f t="shared" si="181"/>
        <v>2.0607661822985466</v>
      </c>
      <c r="Y232">
        <f t="shared" ref="Y232:Y245" si="185">BC21</f>
        <v>4.4552355722887835</v>
      </c>
      <c r="AA232">
        <f t="shared" si="183"/>
        <v>2.394469389990237</v>
      </c>
      <c r="AB232">
        <f t="shared" si="178"/>
        <v>2.394469389990237</v>
      </c>
      <c r="AC232">
        <v>2</v>
      </c>
    </row>
    <row r="233" spans="23:29">
      <c r="W233">
        <f t="shared" si="184"/>
        <v>2.0519565932259125</v>
      </c>
      <c r="X233">
        <f t="shared" si="181"/>
        <v>2.0519565932259125</v>
      </c>
      <c r="Y233">
        <f t="shared" si="185"/>
        <v>3.9148474714150323</v>
      </c>
      <c r="AA233">
        <f t="shared" si="183"/>
        <v>1.8628908781891198</v>
      </c>
      <c r="AB233">
        <f t="shared" si="178"/>
        <v>1.8628908781891198</v>
      </c>
      <c r="AC233">
        <v>2</v>
      </c>
    </row>
    <row r="234" spans="23:29">
      <c r="W234">
        <f t="shared" si="184"/>
        <v>2.0410499632022239</v>
      </c>
      <c r="X234">
        <f t="shared" si="181"/>
        <v>2.0410499632022239</v>
      </c>
      <c r="Y234">
        <f t="shared" si="185"/>
        <v>3.3994381569507039</v>
      </c>
      <c r="AA234">
        <f t="shared" si="183"/>
        <v>1.3583881937484801</v>
      </c>
      <c r="AB234">
        <f t="shared" si="178"/>
        <v>1.3583881937484801</v>
      </c>
      <c r="AC234">
        <v>2</v>
      </c>
    </row>
    <row r="235" spans="23:29">
      <c r="W235">
        <f t="shared" si="184"/>
        <v>2.0275786438130825</v>
      </c>
      <c r="X235">
        <f t="shared" si="181"/>
        <v>2.0275786438130825</v>
      </c>
      <c r="Y235">
        <f t="shared" si="185"/>
        <v>2.9190531612102188</v>
      </c>
      <c r="AA235">
        <f t="shared" si="183"/>
        <v>0.89147451739713635</v>
      </c>
      <c r="AB235">
        <f t="shared" si="178"/>
        <v>0.89147451739713635</v>
      </c>
      <c r="AC235">
        <v>2</v>
      </c>
    </row>
    <row r="236" spans="23:29">
      <c r="W236">
        <f t="shared" si="184"/>
        <v>2.0109875169319547</v>
      </c>
      <c r="X236">
        <f t="shared" si="181"/>
        <v>2.0109875169319547</v>
      </c>
      <c r="Y236">
        <f t="shared" si="185"/>
        <v>2.4808351624162688</v>
      </c>
      <c r="AA236">
        <f t="shared" si="183"/>
        <v>0.46984764548431412</v>
      </c>
      <c r="AB236">
        <f t="shared" si="178"/>
        <v>0.46984764548431412</v>
      </c>
      <c r="AC236">
        <v>2</v>
      </c>
    </row>
    <row r="237" spans="23:29">
      <c r="W237">
        <f t="shared" si="184"/>
        <v>1.9906265693517975</v>
      </c>
      <c r="X237">
        <f t="shared" si="181"/>
        <v>1.9906265693517975</v>
      </c>
      <c r="Y237">
        <f t="shared" si="185"/>
        <v>2.0888531567848676</v>
      </c>
      <c r="AA237">
        <f t="shared" si="183"/>
        <v>9.8226587433070112E-2</v>
      </c>
      <c r="AB237">
        <f t="shared" si="178"/>
        <v>9.8226587433070112E-2</v>
      </c>
      <c r="AC237">
        <v>2</v>
      </c>
    </row>
    <row r="238" spans="23:29">
      <c r="W238">
        <f t="shared" si="184"/>
        <v>1.9657479398095519</v>
      </c>
      <c r="X238">
        <f t="shared" si="181"/>
        <v>1.9657479398095519</v>
      </c>
      <c r="Y238">
        <f t="shared" si="185"/>
        <v>1.7443376399178612</v>
      </c>
      <c r="AA238">
        <f t="shared" si="183"/>
        <v>-0.2214102998916907</v>
      </c>
      <c r="AB238">
        <f t="shared" si="178"/>
        <v>-0.2214102998916907</v>
      </c>
      <c r="AC238">
        <v>2</v>
      </c>
    </row>
    <row r="239" spans="23:29">
      <c r="W239">
        <f t="shared" si="184"/>
        <v>1.9355106930001926</v>
      </c>
      <c r="X239">
        <f t="shared" si="181"/>
        <v>1.9355106930001926</v>
      </c>
      <c r="Y239">
        <f t="shared" si="185"/>
        <v>1.4461872294706224</v>
      </c>
      <c r="AA239">
        <f t="shared" si="183"/>
        <v>-0.48932346352957024</v>
      </c>
      <c r="AB239">
        <f t="shared" si="178"/>
        <v>-0.48932346352957024</v>
      </c>
      <c r="AC239">
        <v>2</v>
      </c>
    </row>
    <row r="240" spans="23:29">
      <c r="W240">
        <f t="shared" si="184"/>
        <v>1.898997581751954</v>
      </c>
      <c r="X240">
        <f t="shared" si="181"/>
        <v>1.898997581751954</v>
      </c>
      <c r="Y240">
        <f t="shared" si="185"/>
        <v>1.1915957726760951</v>
      </c>
      <c r="AA240">
        <f t="shared" si="183"/>
        <v>-0.70740180907585892</v>
      </c>
      <c r="AB240">
        <f t="shared" si="178"/>
        <v>-0.70740180907585892</v>
      </c>
      <c r="AC240">
        <v>2</v>
      </c>
    </row>
    <row r="241" spans="23:29">
      <c r="W241">
        <f t="shared" si="184"/>
        <v>1.8552488517891519</v>
      </c>
      <c r="X241">
        <f t="shared" si="181"/>
        <v>1.8552488517891519</v>
      </c>
      <c r="Y241">
        <f t="shared" si="185"/>
        <v>0.97667459644743149</v>
      </c>
      <c r="AA241">
        <f t="shared" si="183"/>
        <v>-0.8785742553417204</v>
      </c>
      <c r="AB241">
        <f t="shared" si="178"/>
        <v>-0.8785742553417204</v>
      </c>
      <c r="AC241">
        <v>2</v>
      </c>
    </row>
    <row r="242" spans="23:29">
      <c r="W242">
        <f t="shared" si="184"/>
        <v>1.8033182414373128</v>
      </c>
      <c r="X242">
        <f t="shared" si="181"/>
        <v>1.8033182414373128</v>
      </c>
      <c r="Y242">
        <f t="shared" si="185"/>
        <v>0.79698922632188551</v>
      </c>
      <c r="AA242">
        <f t="shared" si="183"/>
        <v>-1.0063290151154272</v>
      </c>
      <c r="AB242">
        <f t="shared" si="178"/>
        <v>-1.0063290151154272</v>
      </c>
      <c r="AC242">
        <v>2</v>
      </c>
    </row>
    <row r="243" spans="23:29">
      <c r="W243">
        <f t="shared" si="184"/>
        <v>1.7423550184507584</v>
      </c>
      <c r="X243">
        <f t="shared" si="181"/>
        <v>1.7423550184507584</v>
      </c>
      <c r="Y243">
        <f t="shared" si="185"/>
        <v>0.64797406327018181</v>
      </c>
      <c r="AA243">
        <f t="shared" si="183"/>
        <v>-1.0943809551805765</v>
      </c>
      <c r="AB243">
        <f t="shared" si="178"/>
        <v>-1.0943809551805765</v>
      </c>
      <c r="AC243">
        <v>2</v>
      </c>
    </row>
    <row r="244" spans="23:29">
      <c r="W244">
        <f t="shared" si="184"/>
        <v>1.6717123482378644</v>
      </c>
      <c r="X244">
        <f t="shared" si="181"/>
        <v>1.6717123482378644</v>
      </c>
      <c r="Y244">
        <f t="shared" si="185"/>
        <v>0.52522151129284289</v>
      </c>
      <c r="AA244">
        <f t="shared" si="183"/>
        <v>-1.1464908369450215</v>
      </c>
      <c r="AB244">
        <f t="shared" si="178"/>
        <v>-1.1464908369450215</v>
      </c>
      <c r="AC244">
        <v>2</v>
      </c>
    </row>
    <row r="245" spans="23:29">
      <c r="W245">
        <f t="shared" si="184"/>
        <v>1.5910759041777636</v>
      </c>
      <c r="X245">
        <f t="shared" si="181"/>
        <v>1.5910759041777636</v>
      </c>
      <c r="Y245">
        <f t="shared" si="185"/>
        <v>0.42466140710866396</v>
      </c>
      <c r="AA245">
        <f t="shared" si="183"/>
        <v>-1.1664144970690997</v>
      </c>
      <c r="AB245">
        <f t="shared" si="178"/>
        <v>-1.1664144970690997</v>
      </c>
      <c r="AC245">
        <v>2</v>
      </c>
    </row>
    <row r="246" spans="23:29">
      <c r="W246">
        <f>R4*R20</f>
        <v>1.7060367454068244</v>
      </c>
      <c r="X246">
        <f t="shared" si="181"/>
        <v>1.7060367454068244</v>
      </c>
      <c r="Y246">
        <f>BD20</f>
        <v>4.4615436011217824</v>
      </c>
      <c r="AA246">
        <f t="shared" ref="AA246:AA260" si="186">AM4-R4</f>
        <v>2.755506855714958</v>
      </c>
      <c r="AB246">
        <f t="shared" si="178"/>
        <v>2.755506855714958</v>
      </c>
      <c r="AC246">
        <v>2</v>
      </c>
    </row>
    <row r="247" spans="23:29">
      <c r="W247">
        <f t="shared" ref="W247:W260" si="187">R5*R21</f>
        <v>1.7011995637949837</v>
      </c>
      <c r="X247">
        <f t="shared" si="181"/>
        <v>1.7011995637949837</v>
      </c>
      <c r="Y247">
        <f t="shared" ref="Y247:Y260" si="188">BD21</f>
        <v>3.9209365633413493</v>
      </c>
      <c r="AA247">
        <f t="shared" si="186"/>
        <v>2.2197369995463658</v>
      </c>
      <c r="AB247">
        <f t="shared" si="178"/>
        <v>2.2197369995463658</v>
      </c>
      <c r="AC247">
        <v>2</v>
      </c>
    </row>
    <row r="248" spans="23:29">
      <c r="W248">
        <f t="shared" si="187"/>
        <v>1.6951915240423798</v>
      </c>
      <c r="X248">
        <f t="shared" si="181"/>
        <v>1.6951915240423798</v>
      </c>
      <c r="Y248">
        <f t="shared" si="188"/>
        <v>3.4051780639208018</v>
      </c>
      <c r="AA248">
        <f t="shared" si="186"/>
        <v>1.709986539878422</v>
      </c>
      <c r="AB248">
        <f t="shared" si="178"/>
        <v>1.709986539878422</v>
      </c>
      <c r="AC248">
        <v>2</v>
      </c>
    </row>
    <row r="249" spans="23:29">
      <c r="W249">
        <f t="shared" si="187"/>
        <v>1.6877408884982084</v>
      </c>
      <c r="X249">
        <f t="shared" si="181"/>
        <v>1.6877408884982084</v>
      </c>
      <c r="Y249">
        <f t="shared" si="188"/>
        <v>2.9243441687805265</v>
      </c>
      <c r="AA249">
        <f t="shared" si="186"/>
        <v>1.2366032802823181</v>
      </c>
      <c r="AB249">
        <f t="shared" si="178"/>
        <v>1.2366032802823181</v>
      </c>
      <c r="AC249">
        <v>2</v>
      </c>
    </row>
    <row r="250" spans="23:29">
      <c r="W250">
        <f t="shared" si="187"/>
        <v>1.6785191910021688</v>
      </c>
      <c r="X250">
        <f t="shared" si="181"/>
        <v>1.6785191910021688</v>
      </c>
      <c r="Y250">
        <f t="shared" si="188"/>
        <v>2.4856127569125661</v>
      </c>
      <c r="AA250">
        <f t="shared" si="186"/>
        <v>0.80709356591039727</v>
      </c>
      <c r="AB250">
        <f t="shared" si="178"/>
        <v>0.80709356591039727</v>
      </c>
      <c r="AC250">
        <v>2</v>
      </c>
    </row>
    <row r="251" spans="23:29">
      <c r="W251">
        <f t="shared" si="187"/>
        <v>1.6671328204250488</v>
      </c>
      <c r="X251">
        <f t="shared" si="181"/>
        <v>1.6671328204250488</v>
      </c>
      <c r="Y251">
        <f t="shared" si="188"/>
        <v>2.0930874722421278</v>
      </c>
      <c r="AA251">
        <f t="shared" si="186"/>
        <v>0.42595465181707892</v>
      </c>
      <c r="AB251">
        <f t="shared" si="178"/>
        <v>0.42595465181707892</v>
      </c>
      <c r="AC251">
        <v>2</v>
      </c>
    </row>
    <row r="252" spans="23:29">
      <c r="W252">
        <f t="shared" si="187"/>
        <v>1.6531152691496926</v>
      </c>
      <c r="X252">
        <f t="shared" si="181"/>
        <v>1.6531152691496926</v>
      </c>
      <c r="Y252">
        <f t="shared" si="188"/>
        <v>1.7480289208537081</v>
      </c>
      <c r="AA252">
        <f t="shared" si="186"/>
        <v>9.4913651704015445E-2</v>
      </c>
      <c r="AB252">
        <f t="shared" si="178"/>
        <v>9.4913651704015445E-2</v>
      </c>
      <c r="AC252">
        <v>2</v>
      </c>
    </row>
    <row r="253" spans="23:29">
      <c r="W253">
        <f t="shared" si="187"/>
        <v>1.6359213693918624</v>
      </c>
      <c r="X253">
        <f t="shared" si="181"/>
        <v>1.6359213693918624</v>
      </c>
      <c r="Y253">
        <f t="shared" si="188"/>
        <v>1.4493590489014074</v>
      </c>
      <c r="AA253">
        <f t="shared" si="186"/>
        <v>-0.18656232049045496</v>
      </c>
      <c r="AB253">
        <f t="shared" si="178"/>
        <v>-0.18656232049045496</v>
      </c>
      <c r="AC253">
        <v>2</v>
      </c>
    </row>
    <row r="254" spans="23:29">
      <c r="W254">
        <f t="shared" si="187"/>
        <v>1.6149255049722429</v>
      </c>
      <c r="X254">
        <f t="shared" si="181"/>
        <v>1.6149255049722429</v>
      </c>
      <c r="Y254">
        <f t="shared" si="188"/>
        <v>1.1942876536710445</v>
      </c>
      <c r="AA254">
        <f t="shared" si="186"/>
        <v>-0.42063785130119835</v>
      </c>
      <c r="AB254">
        <f t="shared" si="178"/>
        <v>-0.42063785130119835</v>
      </c>
      <c r="AC254">
        <v>2</v>
      </c>
    </row>
    <row r="255" spans="23:29">
      <c r="W255">
        <f t="shared" si="187"/>
        <v>1.5894265830293828</v>
      </c>
      <c r="X255">
        <f t="shared" si="181"/>
        <v>1.5894265830293828</v>
      </c>
      <c r="Y255">
        <f t="shared" si="188"/>
        <v>0.97893523862751519</v>
      </c>
      <c r="AA255">
        <f t="shared" si="186"/>
        <v>-0.61049134440186759</v>
      </c>
      <c r="AB255">
        <f t="shared" si="178"/>
        <v>-0.61049134440186759</v>
      </c>
      <c r="AC255">
        <v>2</v>
      </c>
    </row>
    <row r="256" spans="23:29">
      <c r="W256">
        <f t="shared" si="187"/>
        <v>1.5586633717169749</v>
      </c>
      <c r="X256">
        <f t="shared" si="181"/>
        <v>1.5586633717169749</v>
      </c>
      <c r="Y256">
        <f t="shared" si="188"/>
        <v>0.79887099871041412</v>
      </c>
      <c r="AA256">
        <f t="shared" si="186"/>
        <v>-0.75979237300656077</v>
      </c>
      <c r="AB256">
        <f t="shared" si="178"/>
        <v>-0.75979237300656077</v>
      </c>
      <c r="AC256">
        <v>2</v>
      </c>
    </row>
    <row r="257" spans="23:29">
      <c r="W257">
        <f t="shared" si="187"/>
        <v>1.5218444161741047</v>
      </c>
      <c r="X257">
        <f t="shared" si="181"/>
        <v>1.5218444161741047</v>
      </c>
      <c r="Y257">
        <f t="shared" si="188"/>
        <v>0.64952896929715354</v>
      </c>
      <c r="AA257">
        <f t="shared" si="186"/>
        <v>-0.87231544687695117</v>
      </c>
      <c r="AB257">
        <f t="shared" si="178"/>
        <v>-0.87231544687695117</v>
      </c>
      <c r="AC257">
        <v>2</v>
      </c>
    </row>
    <row r="258" spans="23:29">
      <c r="W258">
        <f t="shared" si="187"/>
        <v>1.478196714478542</v>
      </c>
      <c r="X258">
        <f t="shared" si="181"/>
        <v>1.478196714478542</v>
      </c>
      <c r="Y258">
        <f t="shared" si="188"/>
        <v>0.52649853123938595</v>
      </c>
      <c r="AA258">
        <f t="shared" si="186"/>
        <v>-0.951698183239156</v>
      </c>
      <c r="AB258">
        <f t="shared" si="178"/>
        <v>-0.951698183239156</v>
      </c>
      <c r="AC258">
        <v>2</v>
      </c>
    </row>
    <row r="259" spans="23:29">
      <c r="W259">
        <f t="shared" si="187"/>
        <v>1.4270360606510817</v>
      </c>
      <c r="X259">
        <f t="shared" si="181"/>
        <v>1.4270360606510817</v>
      </c>
      <c r="Y259">
        <f t="shared" si="188"/>
        <v>0.42570497219778974</v>
      </c>
      <c r="AA259">
        <f t="shared" si="186"/>
        <v>-1.001331088453292</v>
      </c>
      <c r="AB259">
        <f t="shared" si="178"/>
        <v>-1.001331088453292</v>
      </c>
      <c r="AC259">
        <v>2</v>
      </c>
    </row>
    <row r="260" spans="23:29">
      <c r="W260">
        <f t="shared" si="187"/>
        <v>1.3678587637367461</v>
      </c>
      <c r="X260">
        <f t="shared" si="181"/>
        <v>1.3678587637367461</v>
      </c>
      <c r="Y260">
        <f t="shared" si="188"/>
        <v>0.3435039275810205</v>
      </c>
      <c r="AA260">
        <f t="shared" si="186"/>
        <v>-1.0243548361557255</v>
      </c>
      <c r="AB260">
        <f t="shared" si="178"/>
        <v>-1.0243548361557255</v>
      </c>
      <c r="AC260">
        <v>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C260"/>
  <sheetViews>
    <sheetView topLeftCell="AM60" zoomScale="80" zoomScaleNormal="80" workbookViewId="0">
      <selection activeCell="BF65" sqref="BF65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2.6057061775581546E-28</v>
      </c>
      <c r="BW1" t="s">
        <v>38</v>
      </c>
      <c r="CN1" t="s">
        <v>35</v>
      </c>
      <c r="CQ1" t="s">
        <v>40</v>
      </c>
      <c r="CR1">
        <f>SUM(CN4:DC18)</f>
        <v>3.4942376396015339E-14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4.3980465111040035E-2</v>
      </c>
      <c r="E3" s="2">
        <f>'Raw data and fitting summary'!E5</f>
        <v>5.4975581388800036E-2</v>
      </c>
      <c r="F3" s="2">
        <f>'Raw data and fitting summary'!F5</f>
        <v>6.871947673600004E-2</v>
      </c>
      <c r="G3" s="2">
        <f>'Raw data and fitting summary'!G5</f>
        <v>8.589934592000005E-2</v>
      </c>
      <c r="H3" s="2">
        <f>'Raw data and fitting summary'!H5</f>
        <v>0.10737418240000006</v>
      </c>
      <c r="I3" s="2">
        <f>'Raw data and fitting summary'!I5</f>
        <v>0.13421772800000006</v>
      </c>
      <c r="J3" s="2">
        <f>'Raw data and fitting summary'!J5</f>
        <v>0.16777216000000009</v>
      </c>
      <c r="K3" s="2">
        <f>'Raw data and fitting summary'!K5</f>
        <v>0.2097152000000001</v>
      </c>
      <c r="L3" s="2">
        <f>'Raw data and fitting summary'!L5</f>
        <v>0.2621440000000001</v>
      </c>
      <c r="M3" s="2">
        <f>'Raw data and fitting summary'!M5</f>
        <v>0.32768000000000014</v>
      </c>
      <c r="N3" s="2">
        <f>'Raw data and fitting summary'!N5</f>
        <v>0.40960000000000013</v>
      </c>
      <c r="O3" s="2">
        <f>'Raw data and fitting summary'!O5</f>
        <v>0.51200000000000012</v>
      </c>
      <c r="P3" s="2">
        <f>'Raw data and fitting summary'!P5</f>
        <v>0.64000000000000012</v>
      </c>
      <c r="Q3" s="2">
        <f>'Raw data and fitting summary'!Q5</f>
        <v>0.8</v>
      </c>
      <c r="R3" s="2">
        <f>'Raw data and fitting summary'!R5</f>
        <v>1</v>
      </c>
      <c r="T3" t="s">
        <v>32</v>
      </c>
      <c r="U3" t="s">
        <v>33</v>
      </c>
      <c r="V3" t="s">
        <v>31</v>
      </c>
      <c r="X3" s="2">
        <f>C3</f>
        <v>0</v>
      </c>
      <c r="Y3" s="2">
        <f t="shared" ref="Y3:AM3" si="0">D3</f>
        <v>4.3980465111040035E-2</v>
      </c>
      <c r="Z3" s="2">
        <f t="shared" si="0"/>
        <v>5.4975581388800036E-2</v>
      </c>
      <c r="AA3" s="2">
        <f t="shared" si="0"/>
        <v>6.871947673600004E-2</v>
      </c>
      <c r="AB3" s="2">
        <f t="shared" si="0"/>
        <v>8.589934592000005E-2</v>
      </c>
      <c r="AC3" s="2">
        <f t="shared" si="0"/>
        <v>0.10737418240000006</v>
      </c>
      <c r="AD3" s="2">
        <f t="shared" si="0"/>
        <v>0.13421772800000006</v>
      </c>
      <c r="AE3" s="2">
        <f t="shared" si="0"/>
        <v>0.16777216000000009</v>
      </c>
      <c r="AF3" s="2">
        <f t="shared" si="0"/>
        <v>0.2097152000000001</v>
      </c>
      <c r="AG3" s="2">
        <f t="shared" si="0"/>
        <v>0.2621440000000001</v>
      </c>
      <c r="AH3" s="2">
        <f t="shared" si="0"/>
        <v>0.32768000000000014</v>
      </c>
      <c r="AI3" s="2">
        <f t="shared" si="0"/>
        <v>0.40960000000000013</v>
      </c>
      <c r="AJ3" s="2">
        <f t="shared" si="0"/>
        <v>0.51200000000000012</v>
      </c>
      <c r="AK3" s="2">
        <f t="shared" si="0"/>
        <v>0.64000000000000012</v>
      </c>
      <c r="AL3" s="2">
        <f t="shared" si="0"/>
        <v>0.8</v>
      </c>
      <c r="AM3" s="2">
        <f t="shared" si="0"/>
        <v>1</v>
      </c>
      <c r="BF3" s="2">
        <f t="shared" ref="BF3:BU3" si="1">X3</f>
        <v>0</v>
      </c>
      <c r="BG3" s="2">
        <f t="shared" si="1"/>
        <v>4.3980465111040035E-2</v>
      </c>
      <c r="BH3" s="2">
        <f t="shared" si="1"/>
        <v>5.4975581388800036E-2</v>
      </c>
      <c r="BI3" s="2">
        <f t="shared" si="1"/>
        <v>6.871947673600004E-2</v>
      </c>
      <c r="BJ3" s="2">
        <f t="shared" si="1"/>
        <v>8.589934592000005E-2</v>
      </c>
      <c r="BK3" s="2">
        <f t="shared" si="1"/>
        <v>0.10737418240000006</v>
      </c>
      <c r="BL3" s="2">
        <f t="shared" si="1"/>
        <v>0.13421772800000006</v>
      </c>
      <c r="BM3" s="2">
        <f t="shared" si="1"/>
        <v>0.16777216000000009</v>
      </c>
      <c r="BN3" s="2">
        <f t="shared" si="1"/>
        <v>0.2097152000000001</v>
      </c>
      <c r="BO3" s="2">
        <f t="shared" si="1"/>
        <v>0.2621440000000001</v>
      </c>
      <c r="BP3" s="2">
        <f t="shared" si="1"/>
        <v>0.32768000000000014</v>
      </c>
      <c r="BQ3" s="2">
        <f t="shared" si="1"/>
        <v>0.40960000000000013</v>
      </c>
      <c r="BR3" s="2">
        <f t="shared" si="1"/>
        <v>0.51200000000000012</v>
      </c>
      <c r="BS3" s="2">
        <f t="shared" si="1"/>
        <v>0.64000000000000012</v>
      </c>
      <c r="BT3" s="2">
        <f t="shared" si="1"/>
        <v>0.8</v>
      </c>
      <c r="BU3" s="2">
        <f t="shared" si="1"/>
        <v>1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4.3980465111040035E-2</v>
      </c>
      <c r="CP3" s="2">
        <f t="shared" si="3"/>
        <v>5.4975581388800036E-2</v>
      </c>
      <c r="CQ3" s="2">
        <f t="shared" si="3"/>
        <v>6.871947673600004E-2</v>
      </c>
      <c r="CR3" s="2">
        <f t="shared" si="3"/>
        <v>8.589934592000005E-2</v>
      </c>
      <c r="CS3" s="2">
        <f t="shared" si="3"/>
        <v>0.10737418240000006</v>
      </c>
      <c r="CT3" s="2">
        <f t="shared" si="3"/>
        <v>0.13421772800000006</v>
      </c>
      <c r="CU3" s="2">
        <f t="shared" si="3"/>
        <v>0.16777216000000009</v>
      </c>
      <c r="CV3" s="2">
        <f t="shared" si="3"/>
        <v>0.2097152000000001</v>
      </c>
      <c r="CW3" s="2">
        <f t="shared" si="3"/>
        <v>0.2621440000000001</v>
      </c>
      <c r="CX3" s="2">
        <f t="shared" si="3"/>
        <v>0.32768000000000014</v>
      </c>
      <c r="CY3" s="2">
        <f t="shared" si="3"/>
        <v>0.40960000000000013</v>
      </c>
      <c r="CZ3" s="2">
        <f t="shared" si="3"/>
        <v>0.51200000000000012</v>
      </c>
      <c r="DA3" s="2">
        <f t="shared" si="3"/>
        <v>0.64000000000000012</v>
      </c>
      <c r="DB3" s="2">
        <f t="shared" si="3"/>
        <v>0.8</v>
      </c>
      <c r="DC3" s="2">
        <f t="shared" si="3"/>
        <v>1</v>
      </c>
    </row>
    <row r="4" spans="1:107">
      <c r="A4" s="1" t="s">
        <v>16</v>
      </c>
      <c r="B4" s="1">
        <f>'Raw data and fitting summary'!B6</f>
        <v>1</v>
      </c>
      <c r="C4">
        <f>'Raw data and fitting summary'!C6</f>
        <v>13.636363636363635</v>
      </c>
      <c r="D4">
        <f>'Raw data and fitting summary'!D6</f>
        <v>10.42889693766659</v>
      </c>
      <c r="E4">
        <f>'Raw data and fitting summary'!E6</f>
        <v>9.8496995756786596</v>
      </c>
      <c r="F4">
        <f>'Raw data and fitting summary'!F6</f>
        <v>9.2103004884690822</v>
      </c>
      <c r="G4">
        <f>'Raw data and fitting summary'!G6</f>
        <v>8.5190282749061321</v>
      </c>
      <c r="H4">
        <f>'Raw data and fitting summary'!H6</f>
        <v>7.7883429565619595</v>
      </c>
      <c r="I4">
        <f>'Raw data and fitting summary'!I6</f>
        <v>7.0341821717837583</v>
      </c>
      <c r="J4">
        <f>'Raw data and fitting summary'!J6</f>
        <v>6.274693331603447</v>
      </c>
      <c r="K4">
        <f>'Raw data and fitting summary'!K6</f>
        <v>5.528539739710677</v>
      </c>
      <c r="L4">
        <f>'Raw data and fitting summary'!L6</f>
        <v>4.8131034891297899</v>
      </c>
      <c r="M4">
        <f>'Raw data and fitting summary'!M6</f>
        <v>4.142942126285373</v>
      </c>
      <c r="N4">
        <f>'Raw data and fitting summary'!N6</f>
        <v>3.5287730727470135</v>
      </c>
      <c r="O4">
        <f>'Raw data and fitting summary'!O6</f>
        <v>2.9770992366412217</v>
      </c>
      <c r="P4">
        <f>'Raw data and fitting summary'!P6</f>
        <v>2.490421455938697</v>
      </c>
      <c r="Q4">
        <f>'Raw data and fitting summary'!Q6</f>
        <v>2.0678685047720045</v>
      </c>
      <c r="R4">
        <f>'Raw data and fitting summary'!R6</f>
        <v>1.7060367454068244</v>
      </c>
      <c r="T4">
        <f>'Raw data and fitting summary'!D42</f>
        <v>9.9999999999999964E-2</v>
      </c>
      <c r="U4">
        <f>'Raw data and fitting summary'!F42</f>
        <v>14.999999999999996</v>
      </c>
      <c r="V4">
        <f>'Raw data and fitting summary'!H42</f>
        <v>0.13</v>
      </c>
      <c r="X4">
        <f>($U$4*B4/((B4*(1+$C$3/$V$4))+$T$4))*C20</f>
        <v>13.636363636363635</v>
      </c>
      <c r="Y4">
        <f>($U$4*B4/((B4*(1+$D$3/$V$4))+$T$4))*D20</f>
        <v>10.428896937666588</v>
      </c>
      <c r="Z4">
        <f>($U$4*B4/((B4*(1+$E$3/$V$4))+$T$4))*E20</f>
        <v>9.8496995756786596</v>
      </c>
      <c r="AA4">
        <f>($U$4*B4/((B4*(1+$F$3/$V$4))+$T$4))*F20</f>
        <v>9.2103004884690822</v>
      </c>
      <c r="AB4">
        <f>($U$4*B4/((B4*(1+$G$3/$V$4))+$T$4))*G20</f>
        <v>8.5190282749061303</v>
      </c>
      <c r="AC4">
        <f>($U$4*B4/((B4*(1+$H$3/$V$4))+$T$4))*H20</f>
        <v>7.7883429565619586</v>
      </c>
      <c r="AD4">
        <f>($U$4*B4/((B4*(1+$I$3/$V$4))+$T$4))*I20</f>
        <v>7.0341821717837574</v>
      </c>
      <c r="AE4">
        <f>($U$4*B4/((B4*(1+$J$3/$V$4))+$T$4))*J20</f>
        <v>6.2746933316034452</v>
      </c>
      <c r="AF4">
        <f>($U$4*B4/((B4*(1+$K$3/$V$4))+$T$4))*K20</f>
        <v>5.5285397397106761</v>
      </c>
      <c r="AG4">
        <f>($U$4*B4/((B4*(1+$L$3/$V$4))+$T$4))*L20</f>
        <v>4.8131034891297881</v>
      </c>
      <c r="AH4">
        <f>($U$4*B4/((B4*(1+$M$3/$V$4))+$T$4))*M20</f>
        <v>4.1429421262853721</v>
      </c>
      <c r="AI4">
        <f>($U$4*B4/((B4*(1+$N$3/$V$4))+$T$4))*N20</f>
        <v>3.528773072747013</v>
      </c>
      <c r="AJ4">
        <f>($U$4*B4/((B4*(1+$O$3/$V$4))+$T$4))*O20</f>
        <v>2.9770992366412208</v>
      </c>
      <c r="AK4">
        <f>($U$4*B4/((B4*(1+$P$3/$V$4))+$T$4))*P20</f>
        <v>2.4904214559386966</v>
      </c>
      <c r="AL4">
        <f>($U$4*B4/((B4*(1+$Q$3/$V$4))+$T$4))*Q20</f>
        <v>2.0678685047720036</v>
      </c>
      <c r="AM4">
        <f>($U$4*B4/((B4*(1+$R$3/$V$4))+$T$4))*R20</f>
        <v>1.7060367454068239</v>
      </c>
      <c r="AO4">
        <f>IFERROR(X4, 0)</f>
        <v>13.636363636363635</v>
      </c>
      <c r="AP4">
        <f t="shared" ref="AP4:BD18" si="4">IFERROR(Y4, 0)</f>
        <v>10.428896937666588</v>
      </c>
      <c r="AQ4">
        <f t="shared" si="4"/>
        <v>9.8496995756786596</v>
      </c>
      <c r="AR4">
        <f t="shared" si="4"/>
        <v>9.2103004884690822</v>
      </c>
      <c r="AS4">
        <f t="shared" si="4"/>
        <v>8.5190282749061303</v>
      </c>
      <c r="AT4">
        <f t="shared" si="4"/>
        <v>7.7883429565619586</v>
      </c>
      <c r="AU4">
        <f t="shared" si="4"/>
        <v>7.0341821717837574</v>
      </c>
      <c r="AV4">
        <f t="shared" si="4"/>
        <v>6.2746933316034452</v>
      </c>
      <c r="AW4">
        <f t="shared" si="4"/>
        <v>5.5285397397106761</v>
      </c>
      <c r="AX4">
        <f t="shared" si="4"/>
        <v>4.8131034891297881</v>
      </c>
      <c r="AY4">
        <f t="shared" si="4"/>
        <v>4.1429421262853721</v>
      </c>
      <c r="AZ4">
        <f t="shared" si="4"/>
        <v>3.528773072747013</v>
      </c>
      <c r="BA4">
        <f t="shared" si="4"/>
        <v>2.9770992366412208</v>
      </c>
      <c r="BB4">
        <f t="shared" si="4"/>
        <v>2.4904214559386966</v>
      </c>
      <c r="BC4">
        <f t="shared" si="4"/>
        <v>2.0678685047720036</v>
      </c>
      <c r="BD4">
        <f t="shared" si="4"/>
        <v>1.7060367454068239</v>
      </c>
      <c r="BF4">
        <f>(C4-AO4)^2</f>
        <v>0</v>
      </c>
      <c r="BG4">
        <f>(D4-AP4)^2</f>
        <v>3.1554436208840472E-30</v>
      </c>
      <c r="BH4">
        <f t="shared" ref="BH4:BU18" si="5">(E4-AQ4)^2</f>
        <v>0</v>
      </c>
      <c r="BI4">
        <f t="shared" si="5"/>
        <v>0</v>
      </c>
      <c r="BJ4">
        <f t="shared" si="5"/>
        <v>3.1554436208840472E-30</v>
      </c>
      <c r="BK4">
        <f t="shared" si="5"/>
        <v>7.8886090522101181E-31</v>
      </c>
      <c r="BL4">
        <f t="shared" si="5"/>
        <v>7.8886090522101181E-31</v>
      </c>
      <c r="BM4">
        <f t="shared" si="5"/>
        <v>3.1554436208840472E-30</v>
      </c>
      <c r="BN4">
        <f t="shared" si="5"/>
        <v>7.8886090522101181E-31</v>
      </c>
      <c r="BO4">
        <f t="shared" si="5"/>
        <v>3.1554436208840472E-30</v>
      </c>
      <c r="BP4">
        <f t="shared" si="5"/>
        <v>7.8886090522101181E-31</v>
      </c>
      <c r="BQ4">
        <f t="shared" si="5"/>
        <v>1.9721522630525295E-31</v>
      </c>
      <c r="BR4">
        <f t="shared" si="5"/>
        <v>7.8886090522101181E-31</v>
      </c>
      <c r="BS4">
        <f t="shared" si="5"/>
        <v>1.9721522630525295E-31</v>
      </c>
      <c r="BT4">
        <f t="shared" si="5"/>
        <v>7.8886090522101181E-31</v>
      </c>
      <c r="BU4">
        <f t="shared" si="5"/>
        <v>1.9721522630525295E-31</v>
      </c>
      <c r="BW4">
        <f>ABS((AO4-C4)/AO4)</f>
        <v>0</v>
      </c>
      <c r="BX4">
        <f t="shared" ref="BX4:CL18" si="6">ABS((AP4-D4)/AP4)</f>
        <v>1.7033027078678766E-16</v>
      </c>
      <c r="BY4">
        <f t="shared" si="6"/>
        <v>0</v>
      </c>
      <c r="BZ4">
        <f t="shared" si="6"/>
        <v>0</v>
      </c>
      <c r="CA4">
        <f t="shared" si="6"/>
        <v>2.0851636854319794E-16</v>
      </c>
      <c r="CB4">
        <f t="shared" si="6"/>
        <v>1.1403945931166307E-16</v>
      </c>
      <c r="CC4">
        <f t="shared" si="6"/>
        <v>1.2626605311174322E-16</v>
      </c>
      <c r="CD4">
        <f t="shared" si="6"/>
        <v>2.8309859072368681E-16</v>
      </c>
      <c r="CE4">
        <f t="shared" si="6"/>
        <v>1.606533481744686E-16</v>
      </c>
      <c r="CF4">
        <f t="shared" si="6"/>
        <v>3.6906682838050024E-16</v>
      </c>
      <c r="CG4">
        <f t="shared" si="6"/>
        <v>2.1438349670997701E-16</v>
      </c>
      <c r="CH4">
        <f t="shared" si="6"/>
        <v>1.2584804992981778E-16</v>
      </c>
      <c r="CI4">
        <f t="shared" si="6"/>
        <v>2.9833685379670881E-16</v>
      </c>
      <c r="CJ4">
        <f t="shared" si="6"/>
        <v>1.783188981090252E-16</v>
      </c>
      <c r="CK4">
        <f t="shared" si="6"/>
        <v>4.2951397424472739E-16</v>
      </c>
      <c r="CL4">
        <f t="shared" si="6"/>
        <v>2.6030459838903674E-16</v>
      </c>
      <c r="CN4">
        <f>IFERROR(BW4, 0)</f>
        <v>0</v>
      </c>
      <c r="CO4">
        <f t="shared" ref="CO4:DC18" si="7">IFERROR(BX4, 0)</f>
        <v>1.7033027078678766E-16</v>
      </c>
      <c r="CP4">
        <f t="shared" si="7"/>
        <v>0</v>
      </c>
      <c r="CQ4">
        <f t="shared" si="7"/>
        <v>0</v>
      </c>
      <c r="CR4">
        <f t="shared" si="7"/>
        <v>2.0851636854319794E-16</v>
      </c>
      <c r="CS4">
        <f t="shared" si="7"/>
        <v>1.1403945931166307E-16</v>
      </c>
      <c r="CT4">
        <f t="shared" si="7"/>
        <v>1.2626605311174322E-16</v>
      </c>
      <c r="CU4">
        <f t="shared" si="7"/>
        <v>2.8309859072368681E-16</v>
      </c>
      <c r="CV4">
        <f t="shared" si="7"/>
        <v>1.606533481744686E-16</v>
      </c>
      <c r="CW4">
        <f t="shared" si="7"/>
        <v>3.6906682838050024E-16</v>
      </c>
      <c r="CX4">
        <f t="shared" si="7"/>
        <v>2.1438349670997701E-16</v>
      </c>
      <c r="CY4">
        <f t="shared" si="7"/>
        <v>1.2584804992981778E-16</v>
      </c>
      <c r="CZ4">
        <f t="shared" si="7"/>
        <v>2.9833685379670881E-16</v>
      </c>
      <c r="DA4">
        <f t="shared" si="7"/>
        <v>1.783188981090252E-16</v>
      </c>
      <c r="DB4">
        <f t="shared" si="7"/>
        <v>4.2951397424472739E-16</v>
      </c>
      <c r="DC4">
        <f t="shared" si="7"/>
        <v>2.6030459838903674E-16</v>
      </c>
    </row>
    <row r="5" spans="1:107">
      <c r="A5" s="1" t="s">
        <v>17</v>
      </c>
      <c r="B5" s="1">
        <f>'Raw data and fitting summary'!B7</f>
        <v>0.8</v>
      </c>
      <c r="C5">
        <f>'Raw data and fitting summary'!C7</f>
        <v>13.333333333333332</v>
      </c>
      <c r="D5">
        <f>'Raw data and fitting summary'!D7</f>
        <v>10.250724030253298</v>
      </c>
      <c r="E5">
        <f>'Raw data and fitting summary'!E7</f>
        <v>9.6906168020073338</v>
      </c>
      <c r="F5">
        <f>'Raw data and fitting summary'!F7</f>
        <v>9.0710552475073367</v>
      </c>
      <c r="G5">
        <f>'Raw data and fitting summary'!G7</f>
        <v>8.3997652126574618</v>
      </c>
      <c r="H5">
        <f>'Raw data and fitting summary'!H7</f>
        <v>7.6885412958161172</v>
      </c>
      <c r="I5">
        <f>'Raw data and fitting summary'!I7</f>
        <v>6.952671574392328</v>
      </c>
      <c r="J5">
        <f>'Raw data and fitting summary'!J7</f>
        <v>6.2097528403727917</v>
      </c>
      <c r="K5">
        <f>'Raw data and fitting summary'!K7</f>
        <v>5.4780635859909887</v>
      </c>
      <c r="L5">
        <f>'Raw data and fitting summary'!L7</f>
        <v>4.7748008051048725</v>
      </c>
      <c r="M5">
        <f>'Raw data and fitting summary'!M7</f>
        <v>4.1145316818939488</v>
      </c>
      <c r="N5">
        <f>'Raw data and fitting summary'!N7</f>
        <v>3.5081406854367176</v>
      </c>
      <c r="O5">
        <f>'Raw data and fitting summary'!O7</f>
        <v>2.9624003038359286</v>
      </c>
      <c r="P5">
        <f>'Raw data and fitting summary'!P7</f>
        <v>2.4801271860095389</v>
      </c>
      <c r="Q5">
        <f>'Raw data and fitting summary'!Q7</f>
        <v>2.0607661822985466</v>
      </c>
      <c r="R5">
        <f>'Raw data and fitting summary'!R7</f>
        <v>1.7011995637949837</v>
      </c>
      <c r="X5">
        <f t="shared" ref="X5:X18" si="8">($U$4*B5/((B5*(1+$C$3/$V$4))+$T$4))*C21</f>
        <v>13.33333333333333</v>
      </c>
      <c r="Y5">
        <f t="shared" ref="Y5:Y18" si="9">($U$4*B5/((B5*(1+$D$3/$V$4))+$T$4))*D21</f>
        <v>10.250724030253298</v>
      </c>
      <c r="Z5">
        <f t="shared" ref="Z5:Z18" si="10">($U$4*B5/((B5*(1+$E$3/$V$4))+$T$4))*E21</f>
        <v>9.6906168020073338</v>
      </c>
      <c r="AA5">
        <f t="shared" ref="AA5:AA18" si="11">($U$4*B5/((B5*(1+$F$3/$V$4))+$T$4))*F21</f>
        <v>9.0710552475073385</v>
      </c>
      <c r="AB5">
        <f t="shared" ref="AB5:AB18" si="12">($U$4*B5/((B5*(1+$G$3/$V$4))+$T$4))*G21</f>
        <v>8.3997652126574618</v>
      </c>
      <c r="AC5">
        <f t="shared" ref="AC5:AC18" si="13">($U$4*B5/((B5*(1+$H$3/$V$4))+$T$4))*H21</f>
        <v>7.6885412958161172</v>
      </c>
      <c r="AD5">
        <f t="shared" ref="AD5:AD18" si="14">($U$4*B5/((B5*(1+$I$3/$V$4))+$T$4))*I21</f>
        <v>6.952671574392328</v>
      </c>
      <c r="AE5">
        <f t="shared" ref="AE5:AE18" si="15">($U$4*B5/((B5*(1+$J$3/$V$4))+$T$4))*J21</f>
        <v>6.2097528403727917</v>
      </c>
      <c r="AF5">
        <f t="shared" ref="AF5:AF18" si="16">($U$4*B5/((B5*(1+$K$3/$V$4))+$T$4))*K21</f>
        <v>5.4780635859909879</v>
      </c>
      <c r="AG5">
        <f t="shared" ref="AG5:AG18" si="17">($U$4*B5/((B5*(1+$L$3/$V$4))+$T$4))*L21</f>
        <v>4.7748008051048716</v>
      </c>
      <c r="AH5">
        <f t="shared" ref="AH5:AH18" si="18">($U$4*B5/((B5*(1+$M$3/$V$4))+$T$4))*M21</f>
        <v>4.1145316818939488</v>
      </c>
      <c r="AI5">
        <f t="shared" ref="AI5:AI18" si="19">($U$4*B5/((B5*(1+$N$3/$V$4))+$T$4))*N21</f>
        <v>3.5081406854367172</v>
      </c>
      <c r="AJ5">
        <f t="shared" ref="AJ5:AJ18" si="20">($U$4*B5/((B5*(1+$O$3/$V$4))+$T$4))*O21</f>
        <v>2.9624003038359281</v>
      </c>
      <c r="AK5">
        <f t="shared" ref="AK5:AK18" si="21">($U$4*B5/((B5*(1+$P$3/$V$4))+$T$4))*P21</f>
        <v>2.4801271860095384</v>
      </c>
      <c r="AL5">
        <f t="shared" ref="AL5:AL18" si="22">($U$4*B5/((B5*(1+$Q$3/$V$4))+$T$4))*Q21</f>
        <v>2.0607661822985466</v>
      </c>
      <c r="AM5">
        <f t="shared" ref="AM5:AM18" si="23">($U$4*B5/((B5*(1+$R$3/$V$4))+$T$4))*R21</f>
        <v>1.7011995637949835</v>
      </c>
      <c r="AO5">
        <f t="shared" ref="AO5:AO18" si="24">IFERROR(X5, 0)</f>
        <v>13.33333333333333</v>
      </c>
      <c r="AP5">
        <f t="shared" si="4"/>
        <v>10.250724030253298</v>
      </c>
      <c r="AQ5">
        <f t="shared" si="4"/>
        <v>9.6906168020073338</v>
      </c>
      <c r="AR5">
        <f t="shared" si="4"/>
        <v>9.0710552475073385</v>
      </c>
      <c r="AS5">
        <f t="shared" si="4"/>
        <v>8.3997652126574618</v>
      </c>
      <c r="AT5">
        <f t="shared" si="4"/>
        <v>7.6885412958161172</v>
      </c>
      <c r="AU5">
        <f t="shared" si="4"/>
        <v>6.952671574392328</v>
      </c>
      <c r="AV5">
        <f t="shared" si="4"/>
        <v>6.2097528403727917</v>
      </c>
      <c r="AW5">
        <f t="shared" si="4"/>
        <v>5.4780635859909879</v>
      </c>
      <c r="AX5">
        <f t="shared" si="4"/>
        <v>4.7748008051048716</v>
      </c>
      <c r="AY5">
        <f t="shared" si="4"/>
        <v>4.1145316818939488</v>
      </c>
      <c r="AZ5">
        <f t="shared" si="4"/>
        <v>3.5081406854367172</v>
      </c>
      <c r="BA5">
        <f t="shared" si="4"/>
        <v>2.9624003038359281</v>
      </c>
      <c r="BB5">
        <f t="shared" si="4"/>
        <v>2.4801271860095384</v>
      </c>
      <c r="BC5">
        <f t="shared" si="4"/>
        <v>2.0607661822985466</v>
      </c>
      <c r="BD5">
        <f t="shared" si="4"/>
        <v>1.7011995637949835</v>
      </c>
      <c r="BF5">
        <f t="shared" ref="BF5:BG18" si="25">(C5-AO5)^2</f>
        <v>3.1554436208840472E-30</v>
      </c>
      <c r="BG5">
        <f t="shared" si="25"/>
        <v>0</v>
      </c>
      <c r="BH5">
        <f t="shared" si="5"/>
        <v>0</v>
      </c>
      <c r="BI5">
        <f t="shared" si="5"/>
        <v>3.1554436208840472E-30</v>
      </c>
      <c r="BJ5">
        <f t="shared" si="5"/>
        <v>0</v>
      </c>
      <c r="BK5">
        <f t="shared" si="5"/>
        <v>0</v>
      </c>
      <c r="BL5">
        <f t="shared" si="5"/>
        <v>0</v>
      </c>
      <c r="BM5">
        <f t="shared" si="5"/>
        <v>0</v>
      </c>
      <c r="BN5">
        <f t="shared" si="5"/>
        <v>7.8886090522101181E-31</v>
      </c>
      <c r="BO5">
        <f t="shared" si="5"/>
        <v>7.8886090522101181E-31</v>
      </c>
      <c r="BP5">
        <f t="shared" si="5"/>
        <v>0</v>
      </c>
      <c r="BQ5">
        <f t="shared" si="5"/>
        <v>1.9721522630525295E-31</v>
      </c>
      <c r="BR5">
        <f t="shared" si="5"/>
        <v>1.9721522630525295E-31</v>
      </c>
      <c r="BS5">
        <f t="shared" si="5"/>
        <v>1.9721522630525295E-31</v>
      </c>
      <c r="BT5">
        <f t="shared" si="5"/>
        <v>0</v>
      </c>
      <c r="BU5">
        <f t="shared" si="5"/>
        <v>4.9303806576313238E-32</v>
      </c>
      <c r="BW5">
        <f t="shared" ref="BW5:BW18" si="26">ABS((AO5-C5)/AO5)</f>
        <v>1.332267629550188E-16</v>
      </c>
      <c r="BX5">
        <f t="shared" si="6"/>
        <v>0</v>
      </c>
      <c r="BY5">
        <f t="shared" si="6"/>
        <v>0</v>
      </c>
      <c r="BZ5">
        <f t="shared" si="6"/>
        <v>1.9582692321142909E-16</v>
      </c>
      <c r="CA5">
        <f t="shared" si="6"/>
        <v>0</v>
      </c>
      <c r="CB5">
        <f t="shared" si="6"/>
        <v>0</v>
      </c>
      <c r="CC5">
        <f t="shared" si="6"/>
        <v>0</v>
      </c>
      <c r="CD5">
        <f t="shared" si="6"/>
        <v>0</v>
      </c>
      <c r="CE5">
        <f t="shared" si="6"/>
        <v>1.6213364554063546E-16</v>
      </c>
      <c r="CF5">
        <f t="shared" si="6"/>
        <v>1.8601371155641701E-16</v>
      </c>
      <c r="CG5">
        <f t="shared" si="6"/>
        <v>0</v>
      </c>
      <c r="CH5">
        <f t="shared" si="6"/>
        <v>1.2658819861290123E-16</v>
      </c>
      <c r="CI5">
        <f t="shared" si="6"/>
        <v>1.4990857558143783E-16</v>
      </c>
      <c r="CJ5">
        <f t="shared" si="6"/>
        <v>1.7905904679210861E-16</v>
      </c>
      <c r="CK5">
        <f t="shared" si="6"/>
        <v>0</v>
      </c>
      <c r="CL5">
        <f t="shared" si="6"/>
        <v>1.3052237353606007E-16</v>
      </c>
      <c r="CN5">
        <f t="shared" ref="CN5:CN18" si="27">IFERROR(BW5, 0)</f>
        <v>1.332267629550188E-16</v>
      </c>
      <c r="CO5">
        <f t="shared" si="7"/>
        <v>0</v>
      </c>
      <c r="CP5">
        <f t="shared" si="7"/>
        <v>0</v>
      </c>
      <c r="CQ5">
        <f t="shared" si="7"/>
        <v>1.9582692321142909E-16</v>
      </c>
      <c r="CR5">
        <f t="shared" si="7"/>
        <v>0</v>
      </c>
      <c r="CS5">
        <f t="shared" si="7"/>
        <v>0</v>
      </c>
      <c r="CT5">
        <f t="shared" si="7"/>
        <v>0</v>
      </c>
      <c r="CU5">
        <f t="shared" si="7"/>
        <v>0</v>
      </c>
      <c r="CV5">
        <f t="shared" si="7"/>
        <v>1.6213364554063546E-16</v>
      </c>
      <c r="CW5">
        <f t="shared" si="7"/>
        <v>1.8601371155641701E-16</v>
      </c>
      <c r="CX5">
        <f t="shared" si="7"/>
        <v>0</v>
      </c>
      <c r="CY5">
        <f t="shared" si="7"/>
        <v>1.2658819861290123E-16</v>
      </c>
      <c r="CZ5">
        <f t="shared" si="7"/>
        <v>1.4990857558143783E-16</v>
      </c>
      <c r="DA5">
        <f t="shared" si="7"/>
        <v>1.7905904679210861E-16</v>
      </c>
      <c r="DB5">
        <f t="shared" si="7"/>
        <v>0</v>
      </c>
      <c r="DC5">
        <f t="shared" si="7"/>
        <v>1.3052237353606007E-16</v>
      </c>
    </row>
    <row r="6" spans="1:107">
      <c r="A6" s="1" t="s">
        <v>18</v>
      </c>
      <c r="B6" s="1">
        <f>'Raw data and fitting summary'!B8</f>
        <v>0.64000000000000012</v>
      </c>
      <c r="C6">
        <f>'Raw data and fitting summary'!C8</f>
        <v>12.972972972972974</v>
      </c>
      <c r="D6">
        <f>'Raw data and fitting summary'!D8</f>
        <v>10.036390143542041</v>
      </c>
      <c r="E6">
        <f>'Raw data and fitting summary'!E8</f>
        <v>9.4988466296143503</v>
      </c>
      <c r="F6">
        <f>'Raw data and fitting summary'!F8</f>
        <v>8.9028096676054798</v>
      </c>
      <c r="G6">
        <f>'Raw data and fitting summary'!G8</f>
        <v>8.255301474848233</v>
      </c>
      <c r="H6">
        <f>'Raw data and fitting summary'!H8</f>
        <v>7.5673293700644866</v>
      </c>
      <c r="I6">
        <f>'Raw data and fitting summary'!I8</f>
        <v>6.8534018817852953</v>
      </c>
      <c r="J6">
        <f>'Raw data and fitting summary'!J8</f>
        <v>6.1304433857325886</v>
      </c>
      <c r="K6">
        <f>'Raw data and fitting summary'!K8</f>
        <v>5.4162499163258806</v>
      </c>
      <c r="L6">
        <f>'Raw data and fitting summary'!L8</f>
        <v>4.7277712922453627</v>
      </c>
      <c r="M6">
        <f>'Raw data and fitting summary'!M8</f>
        <v>4.0795619178125166</v>
      </c>
      <c r="N6">
        <f>'Raw data and fitting summary'!N8</f>
        <v>3.4826870269908237</v>
      </c>
      <c r="O6">
        <f>'Raw data and fitting summary'!O8</f>
        <v>2.9442294989147868</v>
      </c>
      <c r="P6">
        <f>'Raw data and fitting summary'!P8</f>
        <v>2.4673784104389083</v>
      </c>
      <c r="Q6">
        <f>'Raw data and fitting summary'!Q8</f>
        <v>2.0519565932259125</v>
      </c>
      <c r="R6">
        <f>'Raw data and fitting summary'!R8</f>
        <v>1.6951915240423798</v>
      </c>
      <c r="X6">
        <f t="shared" si="8"/>
        <v>12.97297297297297</v>
      </c>
      <c r="Y6">
        <f t="shared" si="9"/>
        <v>10.03639014354204</v>
      </c>
      <c r="Z6">
        <f t="shared" si="10"/>
        <v>9.4988466296143521</v>
      </c>
      <c r="AA6">
        <f t="shared" si="11"/>
        <v>8.9028096676054798</v>
      </c>
      <c r="AB6">
        <f t="shared" si="12"/>
        <v>8.255301474848233</v>
      </c>
      <c r="AC6">
        <f t="shared" si="13"/>
        <v>7.5673293700644866</v>
      </c>
      <c r="AD6">
        <f t="shared" si="14"/>
        <v>6.8534018817852953</v>
      </c>
      <c r="AE6">
        <f t="shared" si="15"/>
        <v>6.1304433857325886</v>
      </c>
      <c r="AF6">
        <f t="shared" si="16"/>
        <v>5.4162499163258806</v>
      </c>
      <c r="AG6">
        <f t="shared" si="17"/>
        <v>4.7277712922453619</v>
      </c>
      <c r="AH6">
        <f t="shared" si="18"/>
        <v>4.0795619178125158</v>
      </c>
      <c r="AI6">
        <f t="shared" si="19"/>
        <v>3.4826870269908232</v>
      </c>
      <c r="AJ6">
        <f t="shared" si="20"/>
        <v>2.9442294989147864</v>
      </c>
      <c r="AK6">
        <f t="shared" si="21"/>
        <v>2.4673784104389074</v>
      </c>
      <c r="AL6">
        <f t="shared" si="22"/>
        <v>2.0519565932259121</v>
      </c>
      <c r="AM6">
        <f t="shared" si="23"/>
        <v>1.6951915240423796</v>
      </c>
      <c r="AO6">
        <f t="shared" si="24"/>
        <v>12.97297297297297</v>
      </c>
      <c r="AP6">
        <f t="shared" si="4"/>
        <v>10.03639014354204</v>
      </c>
      <c r="AQ6">
        <f t="shared" si="4"/>
        <v>9.4988466296143521</v>
      </c>
      <c r="AR6">
        <f t="shared" si="4"/>
        <v>8.9028096676054798</v>
      </c>
      <c r="AS6">
        <f t="shared" si="4"/>
        <v>8.255301474848233</v>
      </c>
      <c r="AT6">
        <f t="shared" si="4"/>
        <v>7.5673293700644866</v>
      </c>
      <c r="AU6">
        <f t="shared" si="4"/>
        <v>6.8534018817852953</v>
      </c>
      <c r="AV6">
        <f t="shared" si="4"/>
        <v>6.1304433857325886</v>
      </c>
      <c r="AW6">
        <f t="shared" si="4"/>
        <v>5.4162499163258806</v>
      </c>
      <c r="AX6">
        <f t="shared" si="4"/>
        <v>4.7277712922453619</v>
      </c>
      <c r="AY6">
        <f t="shared" si="4"/>
        <v>4.0795619178125158</v>
      </c>
      <c r="AZ6">
        <f t="shared" si="4"/>
        <v>3.4826870269908232</v>
      </c>
      <c r="BA6">
        <f t="shared" si="4"/>
        <v>2.9442294989147864</v>
      </c>
      <c r="BB6">
        <f t="shared" si="4"/>
        <v>2.4673784104389074</v>
      </c>
      <c r="BC6">
        <f t="shared" si="4"/>
        <v>2.0519565932259121</v>
      </c>
      <c r="BD6">
        <f t="shared" si="4"/>
        <v>1.6951915240423796</v>
      </c>
      <c r="BF6">
        <f t="shared" si="25"/>
        <v>1.2621774483536189E-29</v>
      </c>
      <c r="BG6">
        <f t="shared" si="25"/>
        <v>3.1554436208840472E-30</v>
      </c>
      <c r="BH6">
        <f t="shared" si="5"/>
        <v>3.1554436208840472E-30</v>
      </c>
      <c r="BI6">
        <f t="shared" si="5"/>
        <v>0</v>
      </c>
      <c r="BJ6">
        <f t="shared" si="5"/>
        <v>0</v>
      </c>
      <c r="BK6">
        <f t="shared" si="5"/>
        <v>0</v>
      </c>
      <c r="BL6">
        <f t="shared" si="5"/>
        <v>0</v>
      </c>
      <c r="BM6">
        <f t="shared" si="5"/>
        <v>0</v>
      </c>
      <c r="BN6">
        <f t="shared" si="5"/>
        <v>0</v>
      </c>
      <c r="BO6">
        <f t="shared" si="5"/>
        <v>7.8886090522101181E-31</v>
      </c>
      <c r="BP6">
        <f t="shared" si="5"/>
        <v>7.8886090522101181E-31</v>
      </c>
      <c r="BQ6">
        <f t="shared" si="5"/>
        <v>1.9721522630525295E-31</v>
      </c>
      <c r="BR6">
        <f t="shared" si="5"/>
        <v>1.9721522630525295E-31</v>
      </c>
      <c r="BS6">
        <f t="shared" si="5"/>
        <v>7.8886090522101181E-31</v>
      </c>
      <c r="BT6">
        <f t="shared" si="5"/>
        <v>1.9721522630525295E-31</v>
      </c>
      <c r="BU6">
        <f t="shared" si="5"/>
        <v>4.9303806576313238E-32</v>
      </c>
      <c r="BW6">
        <f t="shared" si="26"/>
        <v>2.7385501274087201E-16</v>
      </c>
      <c r="BX6">
        <f t="shared" si="6"/>
        <v>1.769916089345386E-16</v>
      </c>
      <c r="BY6">
        <f t="shared" si="6"/>
        <v>1.870076345755642E-16</v>
      </c>
      <c r="BZ6">
        <f t="shared" si="6"/>
        <v>0</v>
      </c>
      <c r="CA6">
        <f t="shared" si="6"/>
        <v>0</v>
      </c>
      <c r="CB6">
        <f t="shared" si="6"/>
        <v>0</v>
      </c>
      <c r="CC6">
        <f t="shared" si="6"/>
        <v>0</v>
      </c>
      <c r="CD6">
        <f t="shared" si="6"/>
        <v>0</v>
      </c>
      <c r="CE6">
        <f t="shared" si="6"/>
        <v>0</v>
      </c>
      <c r="CF6">
        <f t="shared" si="6"/>
        <v>1.8786408326412557E-16</v>
      </c>
      <c r="CG6">
        <f t="shared" si="6"/>
        <v>2.1771416578385248E-16</v>
      </c>
      <c r="CH6">
        <f t="shared" si="6"/>
        <v>1.2751338446675553E-16</v>
      </c>
      <c r="CI6">
        <f t="shared" si="6"/>
        <v>1.5083376143529215E-16</v>
      </c>
      <c r="CJ6">
        <f t="shared" si="6"/>
        <v>3.5996846529192596E-16</v>
      </c>
      <c r="CK6">
        <f t="shared" si="6"/>
        <v>2.1642232165930139E-16</v>
      </c>
      <c r="CL6">
        <f t="shared" si="6"/>
        <v>1.3098496646298722E-16</v>
      </c>
      <c r="CN6">
        <f t="shared" si="27"/>
        <v>2.7385501274087201E-16</v>
      </c>
      <c r="CO6">
        <f t="shared" si="7"/>
        <v>1.769916089345386E-16</v>
      </c>
      <c r="CP6">
        <f t="shared" si="7"/>
        <v>1.870076345755642E-16</v>
      </c>
      <c r="CQ6">
        <f t="shared" si="7"/>
        <v>0</v>
      </c>
      <c r="CR6">
        <f t="shared" si="7"/>
        <v>0</v>
      </c>
      <c r="CS6">
        <f t="shared" si="7"/>
        <v>0</v>
      </c>
      <c r="CT6">
        <f t="shared" si="7"/>
        <v>0</v>
      </c>
      <c r="CU6">
        <f t="shared" si="7"/>
        <v>0</v>
      </c>
      <c r="CV6">
        <f t="shared" si="7"/>
        <v>0</v>
      </c>
      <c r="CW6">
        <f t="shared" si="7"/>
        <v>1.8786408326412557E-16</v>
      </c>
      <c r="CX6">
        <f t="shared" si="7"/>
        <v>2.1771416578385248E-16</v>
      </c>
      <c r="CY6">
        <f t="shared" si="7"/>
        <v>1.2751338446675553E-16</v>
      </c>
      <c r="CZ6">
        <f t="shared" si="7"/>
        <v>1.5083376143529215E-16</v>
      </c>
      <c r="DA6">
        <f t="shared" si="7"/>
        <v>3.5996846529192596E-16</v>
      </c>
      <c r="DB6">
        <f t="shared" si="7"/>
        <v>2.1642232165930139E-16</v>
      </c>
      <c r="DC6">
        <f t="shared" si="7"/>
        <v>1.3098496646298722E-16</v>
      </c>
    </row>
    <row r="7" spans="1:107">
      <c r="A7" s="1" t="s">
        <v>19</v>
      </c>
      <c r="B7" s="1">
        <f>'Raw data and fitting summary'!B9</f>
        <v>0.51200000000000012</v>
      </c>
      <c r="C7">
        <f>'Raw data and fitting summary'!C9</f>
        <v>12.549019607843137</v>
      </c>
      <c r="D7">
        <f>'Raw data and fitting summary'!D9</f>
        <v>9.7807560710730161</v>
      </c>
      <c r="E7">
        <f>'Raw data and fitting summary'!E9</f>
        <v>9.2695496747039243</v>
      </c>
      <c r="F7">
        <f>'Raw data and fitting summary'!F9</f>
        <v>8.7010803390606863</v>
      </c>
      <c r="G7">
        <f>'Raw data and fitting summary'!G9</f>
        <v>8.0815625803466347</v>
      </c>
      <c r="H7">
        <f>'Raw data and fitting summary'!H9</f>
        <v>7.4210851114151106</v>
      </c>
      <c r="I7">
        <f>'Raw data and fitting summary'!I9</f>
        <v>6.7332312062145503</v>
      </c>
      <c r="J7">
        <f>'Raw data and fitting summary'!J9</f>
        <v>6.0341106417931112</v>
      </c>
      <c r="K7">
        <f>'Raw data and fitting summary'!K9</f>
        <v>5.3409172532374676</v>
      </c>
      <c r="L7">
        <f>'Raw data and fitting summary'!L9</f>
        <v>4.670271357734701</v>
      </c>
      <c r="M7">
        <f>'Raw data and fitting summary'!M9</f>
        <v>4.0366768316744563</v>
      </c>
      <c r="N7">
        <f>'Raw data and fitting summary'!N9</f>
        <v>3.4513847021797917</v>
      </c>
      <c r="O7">
        <f>'Raw data and fitting summary'!O9</f>
        <v>2.9218270784070421</v>
      </c>
      <c r="P7">
        <f>'Raw data and fitting summary'!P9</f>
        <v>2.4516255770552982</v>
      </c>
      <c r="Q7">
        <f>'Raw data and fitting summary'!Q9</f>
        <v>2.0410499632022239</v>
      </c>
      <c r="R7">
        <f>'Raw data and fitting summary'!R9</f>
        <v>1.6877408884982084</v>
      </c>
      <c r="X7">
        <f t="shared" si="8"/>
        <v>12.549019607843135</v>
      </c>
      <c r="Y7">
        <f t="shared" si="9"/>
        <v>9.7807560710730126</v>
      </c>
      <c r="Z7">
        <f t="shared" si="10"/>
        <v>9.2695496747039225</v>
      </c>
      <c r="AA7">
        <f t="shared" si="11"/>
        <v>8.7010803390606846</v>
      </c>
      <c r="AB7">
        <f t="shared" si="12"/>
        <v>8.0815625803466329</v>
      </c>
      <c r="AC7">
        <f t="shared" si="13"/>
        <v>7.4210851114151106</v>
      </c>
      <c r="AD7">
        <f t="shared" si="14"/>
        <v>6.7332312062145494</v>
      </c>
      <c r="AE7">
        <f t="shared" si="15"/>
        <v>6.0341106417931112</v>
      </c>
      <c r="AF7">
        <f t="shared" si="16"/>
        <v>5.3409172532374667</v>
      </c>
      <c r="AG7">
        <f t="shared" si="17"/>
        <v>4.670271357734701</v>
      </c>
      <c r="AH7">
        <f t="shared" si="18"/>
        <v>4.0366768316744555</v>
      </c>
      <c r="AI7">
        <f t="shared" si="19"/>
        <v>3.4513847021797908</v>
      </c>
      <c r="AJ7">
        <f t="shared" si="20"/>
        <v>2.9218270784070413</v>
      </c>
      <c r="AK7">
        <f t="shared" si="21"/>
        <v>2.4516255770552977</v>
      </c>
      <c r="AL7">
        <f t="shared" si="22"/>
        <v>2.0410499632022234</v>
      </c>
      <c r="AM7">
        <f t="shared" si="23"/>
        <v>1.6877408884982079</v>
      </c>
      <c r="AO7">
        <f t="shared" si="24"/>
        <v>12.549019607843135</v>
      </c>
      <c r="AP7">
        <f t="shared" si="4"/>
        <v>9.7807560710730126</v>
      </c>
      <c r="AQ7">
        <f t="shared" si="4"/>
        <v>9.2695496747039225</v>
      </c>
      <c r="AR7">
        <f t="shared" si="4"/>
        <v>8.7010803390606846</v>
      </c>
      <c r="AS7">
        <f t="shared" si="4"/>
        <v>8.0815625803466329</v>
      </c>
      <c r="AT7">
        <f t="shared" si="4"/>
        <v>7.4210851114151106</v>
      </c>
      <c r="AU7">
        <f t="shared" si="4"/>
        <v>6.7332312062145494</v>
      </c>
      <c r="AV7">
        <f t="shared" si="4"/>
        <v>6.0341106417931112</v>
      </c>
      <c r="AW7">
        <f t="shared" si="4"/>
        <v>5.3409172532374667</v>
      </c>
      <c r="AX7">
        <f t="shared" si="4"/>
        <v>4.670271357734701</v>
      </c>
      <c r="AY7">
        <f t="shared" si="4"/>
        <v>4.0366768316744555</v>
      </c>
      <c r="AZ7">
        <f t="shared" si="4"/>
        <v>3.4513847021797908</v>
      </c>
      <c r="BA7">
        <f t="shared" si="4"/>
        <v>2.9218270784070413</v>
      </c>
      <c r="BB7">
        <f t="shared" si="4"/>
        <v>2.4516255770552977</v>
      </c>
      <c r="BC7">
        <f t="shared" si="4"/>
        <v>2.0410499632022234</v>
      </c>
      <c r="BD7">
        <f t="shared" si="4"/>
        <v>1.6877408884982079</v>
      </c>
      <c r="BF7">
        <f t="shared" si="25"/>
        <v>3.1554436208840472E-30</v>
      </c>
      <c r="BG7">
        <f t="shared" si="25"/>
        <v>1.2621774483536189E-29</v>
      </c>
      <c r="BH7">
        <f t="shared" si="5"/>
        <v>3.1554436208840472E-30</v>
      </c>
      <c r="BI7">
        <f t="shared" si="5"/>
        <v>3.1554436208840472E-30</v>
      </c>
      <c r="BJ7">
        <f t="shared" si="5"/>
        <v>3.1554436208840472E-30</v>
      </c>
      <c r="BK7">
        <f t="shared" si="5"/>
        <v>0</v>
      </c>
      <c r="BL7">
        <f t="shared" si="5"/>
        <v>7.8886090522101181E-31</v>
      </c>
      <c r="BM7">
        <f t="shared" si="5"/>
        <v>0</v>
      </c>
      <c r="BN7">
        <f t="shared" si="5"/>
        <v>7.8886090522101181E-31</v>
      </c>
      <c r="BO7">
        <f t="shared" si="5"/>
        <v>0</v>
      </c>
      <c r="BP7">
        <f t="shared" si="5"/>
        <v>7.8886090522101181E-31</v>
      </c>
      <c r="BQ7">
        <f t="shared" si="5"/>
        <v>7.8886090522101181E-31</v>
      </c>
      <c r="BR7">
        <f t="shared" si="5"/>
        <v>7.8886090522101181E-31</v>
      </c>
      <c r="BS7">
        <f t="shared" si="5"/>
        <v>1.9721522630525295E-31</v>
      </c>
      <c r="BT7">
        <f t="shared" si="5"/>
        <v>1.9721522630525295E-31</v>
      </c>
      <c r="BU7">
        <f t="shared" si="5"/>
        <v>1.9721522630525295E-31</v>
      </c>
      <c r="BW7">
        <f t="shared" si="26"/>
        <v>1.4155343563970747E-16</v>
      </c>
      <c r="BX7">
        <f t="shared" si="6"/>
        <v>3.6323507640762019E-16</v>
      </c>
      <c r="BY7">
        <f t="shared" si="6"/>
        <v>1.9163356384483574E-16</v>
      </c>
      <c r="BZ7">
        <f t="shared" si="6"/>
        <v>2.0415359589611778E-16</v>
      </c>
      <c r="CA7">
        <f t="shared" si="6"/>
        <v>2.1980363596022038E-16</v>
      </c>
      <c r="CB7">
        <f t="shared" si="6"/>
        <v>0</v>
      </c>
      <c r="CC7">
        <f t="shared" si="6"/>
        <v>1.3190968682025445E-16</v>
      </c>
      <c r="CD7">
        <f t="shared" si="6"/>
        <v>0</v>
      </c>
      <c r="CE7">
        <f t="shared" si="6"/>
        <v>1.6629698188297981E-16</v>
      </c>
      <c r="CF7">
        <f t="shared" si="6"/>
        <v>0</v>
      </c>
      <c r="CG7">
        <f t="shared" si="6"/>
        <v>2.2002713041848822E-16</v>
      </c>
      <c r="CH7">
        <f t="shared" si="6"/>
        <v>2.5733973356814686E-16</v>
      </c>
      <c r="CI7">
        <f t="shared" si="6"/>
        <v>3.0398048750522006E-16</v>
      </c>
      <c r="CJ7">
        <f t="shared" si="6"/>
        <v>1.8114071496328086E-16</v>
      </c>
      <c r="CK7">
        <f t="shared" si="6"/>
        <v>2.175788039766193E-16</v>
      </c>
      <c r="CL7">
        <f t="shared" si="6"/>
        <v>2.6312641524329235E-16</v>
      </c>
      <c r="CN7">
        <f t="shared" si="27"/>
        <v>1.4155343563970747E-16</v>
      </c>
      <c r="CO7">
        <f t="shared" si="7"/>
        <v>3.6323507640762019E-16</v>
      </c>
      <c r="CP7">
        <f t="shared" si="7"/>
        <v>1.9163356384483574E-16</v>
      </c>
      <c r="CQ7">
        <f t="shared" si="7"/>
        <v>2.0415359589611778E-16</v>
      </c>
      <c r="CR7">
        <f t="shared" si="7"/>
        <v>2.1980363596022038E-16</v>
      </c>
      <c r="CS7">
        <f t="shared" si="7"/>
        <v>0</v>
      </c>
      <c r="CT7">
        <f t="shared" si="7"/>
        <v>1.3190968682025445E-16</v>
      </c>
      <c r="CU7">
        <f t="shared" si="7"/>
        <v>0</v>
      </c>
      <c r="CV7">
        <f t="shared" si="7"/>
        <v>1.6629698188297981E-16</v>
      </c>
      <c r="CW7">
        <f t="shared" si="7"/>
        <v>0</v>
      </c>
      <c r="CX7">
        <f t="shared" si="7"/>
        <v>2.2002713041848822E-16</v>
      </c>
      <c r="CY7">
        <f t="shared" si="7"/>
        <v>2.5733973356814686E-16</v>
      </c>
      <c r="CZ7">
        <f t="shared" si="7"/>
        <v>3.0398048750522006E-16</v>
      </c>
      <c r="DA7">
        <f t="shared" si="7"/>
        <v>1.8114071496328086E-16</v>
      </c>
      <c r="DB7">
        <f t="shared" si="7"/>
        <v>2.175788039766193E-16</v>
      </c>
      <c r="DC7">
        <f t="shared" si="7"/>
        <v>2.6312641524329235E-16</v>
      </c>
    </row>
    <row r="8" spans="1:107">
      <c r="A8" s="1" t="s">
        <v>20</v>
      </c>
      <c r="B8" s="1">
        <f>'Raw data and fitting summary'!B10</f>
        <v>0.40960000000000013</v>
      </c>
      <c r="C8">
        <f>'Raw data and fitting summary'!C10</f>
        <v>12.05651491365777</v>
      </c>
      <c r="D8">
        <f>'Raw data and fitting summary'!D10</f>
        <v>9.4789611277220001</v>
      </c>
      <c r="E8">
        <f>'Raw data and fitting summary'!E10</f>
        <v>8.9980399788733951</v>
      </c>
      <c r="F8">
        <f>'Raw data and fitting summary'!F10</f>
        <v>8.4614205095168007</v>
      </c>
      <c r="G8">
        <f>'Raw data and fitting summary'!G10</f>
        <v>7.8744091610171587</v>
      </c>
      <c r="H8">
        <f>'Raw data and fitting summary'!H10</f>
        <v>7.2460412035620694</v>
      </c>
      <c r="I8">
        <f>'Raw data and fitting summary'!I10</f>
        <v>6.5888170506880819</v>
      </c>
      <c r="J8">
        <f>'Raw data and fitting summary'!J10</f>
        <v>5.9178701366872071</v>
      </c>
      <c r="K8">
        <f>'Raw data and fitting summary'!K10</f>
        <v>5.2496479328661545</v>
      </c>
      <c r="L8">
        <f>'Raw data and fitting summary'!L10</f>
        <v>4.6003338338408062</v>
      </c>
      <c r="M8">
        <f>'Raw data and fitting summary'!M10</f>
        <v>3.9843219485377559</v>
      </c>
      <c r="N8">
        <f>'Raw data and fitting summary'!N10</f>
        <v>3.4130392868716943</v>
      </c>
      <c r="O8">
        <f>'Raw data and fitting summary'!O10</f>
        <v>2.8942989500049277</v>
      </c>
      <c r="P8">
        <f>'Raw data and fitting summary'!P10</f>
        <v>2.4322151574947006</v>
      </c>
      <c r="Q8">
        <f>'Raw data and fitting summary'!Q10</f>
        <v>2.0275786438130825</v>
      </c>
      <c r="R8">
        <f>'Raw data and fitting summary'!R10</f>
        <v>1.6785191910021688</v>
      </c>
      <c r="X8">
        <f t="shared" si="8"/>
        <v>12.05651491365777</v>
      </c>
      <c r="Y8">
        <f t="shared" si="9"/>
        <v>9.4789611277219983</v>
      </c>
      <c r="Z8">
        <f t="shared" si="10"/>
        <v>8.9980399788733916</v>
      </c>
      <c r="AA8">
        <f t="shared" si="11"/>
        <v>8.4614205095167989</v>
      </c>
      <c r="AB8">
        <f t="shared" si="12"/>
        <v>7.8744091610171569</v>
      </c>
      <c r="AC8">
        <f t="shared" si="13"/>
        <v>7.2460412035620676</v>
      </c>
      <c r="AD8">
        <f t="shared" si="14"/>
        <v>6.5888170506880792</v>
      </c>
      <c r="AE8">
        <f t="shared" si="15"/>
        <v>5.9178701366872062</v>
      </c>
      <c r="AF8">
        <f t="shared" si="16"/>
        <v>5.2496479328661536</v>
      </c>
      <c r="AG8">
        <f t="shared" si="17"/>
        <v>4.6003338338408053</v>
      </c>
      <c r="AH8">
        <f t="shared" si="18"/>
        <v>3.984321948537755</v>
      </c>
      <c r="AI8">
        <f t="shared" si="19"/>
        <v>3.4130392868716939</v>
      </c>
      <c r="AJ8">
        <f t="shared" si="20"/>
        <v>2.8942989500049268</v>
      </c>
      <c r="AK8">
        <f t="shared" si="21"/>
        <v>2.4322151574947002</v>
      </c>
      <c r="AL8">
        <f t="shared" si="22"/>
        <v>2.0275786438130816</v>
      </c>
      <c r="AM8">
        <f t="shared" si="23"/>
        <v>1.6785191910021682</v>
      </c>
      <c r="AO8">
        <f t="shared" si="24"/>
        <v>12.05651491365777</v>
      </c>
      <c r="AP8">
        <f t="shared" si="4"/>
        <v>9.4789611277219983</v>
      </c>
      <c r="AQ8">
        <f t="shared" si="4"/>
        <v>8.9980399788733916</v>
      </c>
      <c r="AR8">
        <f t="shared" si="4"/>
        <v>8.4614205095167989</v>
      </c>
      <c r="AS8">
        <f t="shared" si="4"/>
        <v>7.8744091610171569</v>
      </c>
      <c r="AT8">
        <f t="shared" si="4"/>
        <v>7.2460412035620676</v>
      </c>
      <c r="AU8">
        <f t="shared" si="4"/>
        <v>6.5888170506880792</v>
      </c>
      <c r="AV8">
        <f t="shared" si="4"/>
        <v>5.9178701366872062</v>
      </c>
      <c r="AW8">
        <f t="shared" si="4"/>
        <v>5.2496479328661536</v>
      </c>
      <c r="AX8">
        <f t="shared" si="4"/>
        <v>4.6003338338408053</v>
      </c>
      <c r="AY8">
        <f t="shared" si="4"/>
        <v>3.984321948537755</v>
      </c>
      <c r="AZ8">
        <f t="shared" si="4"/>
        <v>3.4130392868716939</v>
      </c>
      <c r="BA8">
        <f t="shared" si="4"/>
        <v>2.8942989500049268</v>
      </c>
      <c r="BB8">
        <f t="shared" si="4"/>
        <v>2.4322151574947002</v>
      </c>
      <c r="BC8">
        <f t="shared" si="4"/>
        <v>2.0275786438130816</v>
      </c>
      <c r="BD8">
        <f t="shared" si="4"/>
        <v>1.6785191910021682</v>
      </c>
      <c r="BF8">
        <f t="shared" si="25"/>
        <v>0</v>
      </c>
      <c r="BG8">
        <f t="shared" si="25"/>
        <v>3.1554436208840472E-30</v>
      </c>
      <c r="BH8">
        <f t="shared" si="5"/>
        <v>1.2621774483536189E-29</v>
      </c>
      <c r="BI8">
        <f t="shared" si="5"/>
        <v>3.1554436208840472E-30</v>
      </c>
      <c r="BJ8">
        <f t="shared" si="5"/>
        <v>3.1554436208840472E-30</v>
      </c>
      <c r="BK8">
        <f t="shared" si="5"/>
        <v>3.1554436208840472E-30</v>
      </c>
      <c r="BL8">
        <f t="shared" si="5"/>
        <v>7.0997481469891062E-30</v>
      </c>
      <c r="BM8">
        <f t="shared" si="5"/>
        <v>7.8886090522101181E-31</v>
      </c>
      <c r="BN8">
        <f t="shared" si="5"/>
        <v>7.8886090522101181E-31</v>
      </c>
      <c r="BO8">
        <f t="shared" si="5"/>
        <v>7.8886090522101181E-31</v>
      </c>
      <c r="BP8">
        <f t="shared" si="5"/>
        <v>7.8886090522101181E-31</v>
      </c>
      <c r="BQ8">
        <f t="shared" si="5"/>
        <v>1.9721522630525295E-31</v>
      </c>
      <c r="BR8">
        <f t="shared" si="5"/>
        <v>7.8886090522101181E-31</v>
      </c>
      <c r="BS8">
        <f t="shared" si="5"/>
        <v>1.9721522630525295E-31</v>
      </c>
      <c r="BT8">
        <f t="shared" si="5"/>
        <v>7.8886090522101181E-31</v>
      </c>
      <c r="BU8">
        <f t="shared" si="5"/>
        <v>4.4373425918681914E-31</v>
      </c>
      <c r="BW8">
        <f t="shared" si="26"/>
        <v>0</v>
      </c>
      <c r="BX8">
        <f t="shared" si="6"/>
        <v>1.8739994979039944E-16</v>
      </c>
      <c r="BY8">
        <f t="shared" si="6"/>
        <v>3.9483195086285023E-16</v>
      </c>
      <c r="BZ8">
        <f t="shared" si="6"/>
        <v>2.0993600748270715E-16</v>
      </c>
      <c r="CA8">
        <f t="shared" si="6"/>
        <v>2.2558604754680973E-16</v>
      </c>
      <c r="CB8">
        <f t="shared" si="6"/>
        <v>2.4514859762693793E-16</v>
      </c>
      <c r="CC8">
        <f t="shared" si="6"/>
        <v>4.0440267784064738E-16</v>
      </c>
      <c r="CD8">
        <f t="shared" si="6"/>
        <v>1.5008413486364927E-16</v>
      </c>
      <c r="CE8">
        <f t="shared" si="6"/>
        <v>1.6918818767627449E-16</v>
      </c>
      <c r="CF8">
        <f t="shared" si="6"/>
        <v>1.9306825369205602E-16</v>
      </c>
      <c r="CG8">
        <f t="shared" si="6"/>
        <v>2.2291833621178288E-16</v>
      </c>
      <c r="CH8">
        <f t="shared" si="6"/>
        <v>1.3011546968072074E-16</v>
      </c>
      <c r="CI8">
        <f t="shared" si="6"/>
        <v>3.0687169329851477E-16</v>
      </c>
      <c r="CJ8">
        <f t="shared" si="6"/>
        <v>1.8258631785992819E-16</v>
      </c>
      <c r="CK8">
        <f t="shared" si="6"/>
        <v>4.3804881374653331E-16</v>
      </c>
      <c r="CL8">
        <f t="shared" si="6"/>
        <v>3.9685802720990963E-16</v>
      </c>
      <c r="CN8">
        <f t="shared" si="27"/>
        <v>0</v>
      </c>
      <c r="CO8">
        <f t="shared" si="7"/>
        <v>1.8739994979039944E-16</v>
      </c>
      <c r="CP8">
        <f t="shared" si="7"/>
        <v>3.9483195086285023E-16</v>
      </c>
      <c r="CQ8">
        <f t="shared" si="7"/>
        <v>2.0993600748270715E-16</v>
      </c>
      <c r="CR8">
        <f t="shared" si="7"/>
        <v>2.2558604754680973E-16</v>
      </c>
      <c r="CS8">
        <f t="shared" si="7"/>
        <v>2.4514859762693793E-16</v>
      </c>
      <c r="CT8">
        <f t="shared" si="7"/>
        <v>4.0440267784064738E-16</v>
      </c>
      <c r="CU8">
        <f t="shared" si="7"/>
        <v>1.5008413486364927E-16</v>
      </c>
      <c r="CV8">
        <f t="shared" si="7"/>
        <v>1.6918818767627449E-16</v>
      </c>
      <c r="CW8">
        <f t="shared" si="7"/>
        <v>1.9306825369205602E-16</v>
      </c>
      <c r="CX8">
        <f t="shared" si="7"/>
        <v>2.2291833621178288E-16</v>
      </c>
      <c r="CY8">
        <f t="shared" si="7"/>
        <v>1.3011546968072074E-16</v>
      </c>
      <c r="CZ8">
        <f t="shared" si="7"/>
        <v>3.0687169329851477E-16</v>
      </c>
      <c r="DA8">
        <f t="shared" si="7"/>
        <v>1.8258631785992819E-16</v>
      </c>
      <c r="DB8">
        <f t="shared" si="7"/>
        <v>4.3804881374653331E-16</v>
      </c>
      <c r="DC8">
        <f t="shared" si="7"/>
        <v>3.9685802720990963E-16</v>
      </c>
    </row>
    <row r="9" spans="1:107">
      <c r="A9" s="1" t="s">
        <v>21</v>
      </c>
      <c r="B9" s="1">
        <f>'Raw data and fitting summary'!B11</f>
        <v>0.32768000000000014</v>
      </c>
      <c r="C9">
        <f>'Raw data and fitting summary'!C11</f>
        <v>11.49270482603816</v>
      </c>
      <c r="D9">
        <f>'Raw data and fitting summary'!D11</f>
        <v>9.1269353097830876</v>
      </c>
      <c r="E9">
        <f>'Raw data and fitting summary'!E11</f>
        <v>8.6802297010579501</v>
      </c>
      <c r="F9">
        <f>'Raw data and fitting summary'!F11</f>
        <v>8.1797934267344861</v>
      </c>
      <c r="G9">
        <f>'Raw data and fitting summary'!G11</f>
        <v>7.6299379165980046</v>
      </c>
      <c r="H9">
        <f>'Raw data and fitting summary'!H11</f>
        <v>7.0385160675062277</v>
      </c>
      <c r="I9">
        <f>'Raw data and fitting summary'!I11</f>
        <v>6.41678331328119</v>
      </c>
      <c r="J9">
        <f>'Raw data and fitting summary'!J11</f>
        <v>5.7787192970219081</v>
      </c>
      <c r="K9">
        <f>'Raw data and fitting summary'!K11</f>
        <v>5.1398561234835274</v>
      </c>
      <c r="L9">
        <f>'Raw data and fitting summary'!L11</f>
        <v>4.5158033850324664</v>
      </c>
      <c r="M9">
        <f>'Raw data and fitting summary'!M11</f>
        <v>3.9207576550005006</v>
      </c>
      <c r="N9">
        <f>'Raw data and fitting summary'!N11</f>
        <v>3.3662892965554532</v>
      </c>
      <c r="O9">
        <f>'Raw data and fitting summary'!O11</f>
        <v>2.8606097419462975</v>
      </c>
      <c r="P9">
        <f>'Raw data and fitting summary'!P11</f>
        <v>2.408380120732597</v>
      </c>
      <c r="Q9">
        <f>'Raw data and fitting summary'!Q11</f>
        <v>2.0109875169319547</v>
      </c>
      <c r="R9">
        <f>'Raw data and fitting summary'!R11</f>
        <v>1.6671328204250488</v>
      </c>
      <c r="U9" t="str">
        <f>BI1</f>
        <v>Sum R2</v>
      </c>
      <c r="V9">
        <f>BJ1</f>
        <v>2.6057061775581546E-28</v>
      </c>
      <c r="X9">
        <f t="shared" si="8"/>
        <v>11.492704826038159</v>
      </c>
      <c r="Y9">
        <f t="shared" si="9"/>
        <v>9.1269353097830876</v>
      </c>
      <c r="Z9">
        <f t="shared" si="10"/>
        <v>8.6802297010579501</v>
      </c>
      <c r="AA9">
        <f t="shared" si="11"/>
        <v>8.1797934267344843</v>
      </c>
      <c r="AB9">
        <f t="shared" si="12"/>
        <v>7.6299379165980028</v>
      </c>
      <c r="AC9">
        <f t="shared" si="13"/>
        <v>7.0385160675062268</v>
      </c>
      <c r="AD9">
        <f t="shared" si="14"/>
        <v>6.4167833132811882</v>
      </c>
      <c r="AE9">
        <f t="shared" si="15"/>
        <v>5.7787192970219072</v>
      </c>
      <c r="AF9">
        <f t="shared" si="16"/>
        <v>5.1398561234835265</v>
      </c>
      <c r="AG9">
        <f t="shared" si="17"/>
        <v>4.5158033850324664</v>
      </c>
      <c r="AH9">
        <f t="shared" si="18"/>
        <v>3.9207576550005006</v>
      </c>
      <c r="AI9">
        <f t="shared" si="19"/>
        <v>3.3662892965554532</v>
      </c>
      <c r="AJ9">
        <f t="shared" si="20"/>
        <v>2.8606097419462975</v>
      </c>
      <c r="AK9">
        <f t="shared" si="21"/>
        <v>2.4083801207325966</v>
      </c>
      <c r="AL9">
        <f t="shared" si="22"/>
        <v>2.0109875169319547</v>
      </c>
      <c r="AM9">
        <f t="shared" si="23"/>
        <v>1.6671328204250486</v>
      </c>
      <c r="AO9">
        <f t="shared" si="24"/>
        <v>11.492704826038159</v>
      </c>
      <c r="AP9">
        <f t="shared" si="4"/>
        <v>9.1269353097830876</v>
      </c>
      <c r="AQ9">
        <f t="shared" si="4"/>
        <v>8.6802297010579501</v>
      </c>
      <c r="AR9">
        <f t="shared" si="4"/>
        <v>8.1797934267344843</v>
      </c>
      <c r="AS9">
        <f t="shared" si="4"/>
        <v>7.6299379165980028</v>
      </c>
      <c r="AT9">
        <f t="shared" si="4"/>
        <v>7.0385160675062268</v>
      </c>
      <c r="AU9">
        <f t="shared" si="4"/>
        <v>6.4167833132811882</v>
      </c>
      <c r="AV9">
        <f t="shared" si="4"/>
        <v>5.7787192970219072</v>
      </c>
      <c r="AW9">
        <f t="shared" si="4"/>
        <v>5.1398561234835265</v>
      </c>
      <c r="AX9">
        <f t="shared" si="4"/>
        <v>4.5158033850324664</v>
      </c>
      <c r="AY9">
        <f t="shared" si="4"/>
        <v>3.9207576550005006</v>
      </c>
      <c r="AZ9">
        <f t="shared" si="4"/>
        <v>3.3662892965554532</v>
      </c>
      <c r="BA9">
        <f t="shared" si="4"/>
        <v>2.8606097419462975</v>
      </c>
      <c r="BB9">
        <f t="shared" si="4"/>
        <v>2.4083801207325966</v>
      </c>
      <c r="BC9">
        <f t="shared" si="4"/>
        <v>2.0109875169319547</v>
      </c>
      <c r="BD9">
        <f t="shared" si="4"/>
        <v>1.6671328204250486</v>
      </c>
      <c r="BF9">
        <f t="shared" si="25"/>
        <v>3.1554436208840472E-30</v>
      </c>
      <c r="BG9">
        <f t="shared" si="25"/>
        <v>0</v>
      </c>
      <c r="BH9">
        <f t="shared" si="5"/>
        <v>0</v>
      </c>
      <c r="BI9">
        <f t="shared" si="5"/>
        <v>3.1554436208840472E-30</v>
      </c>
      <c r="BJ9">
        <f t="shared" si="5"/>
        <v>3.1554436208840472E-30</v>
      </c>
      <c r="BK9">
        <f t="shared" si="5"/>
        <v>7.8886090522101181E-31</v>
      </c>
      <c r="BL9">
        <f t="shared" si="5"/>
        <v>3.1554436208840472E-30</v>
      </c>
      <c r="BM9">
        <f t="shared" si="5"/>
        <v>7.8886090522101181E-31</v>
      </c>
      <c r="BN9">
        <f t="shared" si="5"/>
        <v>7.8886090522101181E-31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1.9721522630525295E-31</v>
      </c>
      <c r="BT9">
        <f t="shared" si="5"/>
        <v>0</v>
      </c>
      <c r="BU9">
        <f t="shared" si="5"/>
        <v>4.9303806576313238E-32</v>
      </c>
      <c r="BW9">
        <f t="shared" si="26"/>
        <v>1.5456386170953353E-16</v>
      </c>
      <c r="BX9">
        <f t="shared" si="6"/>
        <v>0</v>
      </c>
      <c r="BY9">
        <f t="shared" si="6"/>
        <v>0</v>
      </c>
      <c r="BZ9">
        <f t="shared" si="6"/>
        <v>2.1716402196594383E-16</v>
      </c>
      <c r="CA9">
        <f t="shared" si="6"/>
        <v>2.3281406203004641E-16</v>
      </c>
      <c r="CB9">
        <f t="shared" si="6"/>
        <v>1.2618830605508731E-16</v>
      </c>
      <c r="CC9">
        <f t="shared" si="6"/>
        <v>2.768297997103349E-16</v>
      </c>
      <c r="CD9">
        <f t="shared" si="6"/>
        <v>1.5369814210526761E-16</v>
      </c>
      <c r="CE9">
        <f t="shared" si="6"/>
        <v>1.7280219491789281E-16</v>
      </c>
      <c r="CF9">
        <f t="shared" si="6"/>
        <v>0</v>
      </c>
      <c r="CG9">
        <f t="shared" si="6"/>
        <v>0</v>
      </c>
      <c r="CH9">
        <f t="shared" si="6"/>
        <v>0</v>
      </c>
      <c r="CI9">
        <f t="shared" si="6"/>
        <v>0</v>
      </c>
      <c r="CJ9">
        <f t="shared" si="6"/>
        <v>1.8439332148073732E-16</v>
      </c>
      <c r="CK9">
        <f t="shared" si="6"/>
        <v>0</v>
      </c>
      <c r="CL9">
        <f t="shared" si="6"/>
        <v>1.3318951088037443E-16</v>
      </c>
      <c r="CN9">
        <f t="shared" si="27"/>
        <v>1.5456386170953353E-16</v>
      </c>
      <c r="CO9">
        <f t="shared" si="7"/>
        <v>0</v>
      </c>
      <c r="CP9">
        <f t="shared" si="7"/>
        <v>0</v>
      </c>
      <c r="CQ9">
        <f t="shared" si="7"/>
        <v>2.1716402196594383E-16</v>
      </c>
      <c r="CR9">
        <f t="shared" si="7"/>
        <v>2.3281406203004641E-16</v>
      </c>
      <c r="CS9">
        <f t="shared" si="7"/>
        <v>1.2618830605508731E-16</v>
      </c>
      <c r="CT9">
        <f t="shared" si="7"/>
        <v>2.768297997103349E-16</v>
      </c>
      <c r="CU9">
        <f t="shared" si="7"/>
        <v>1.5369814210526761E-16</v>
      </c>
      <c r="CV9">
        <f t="shared" si="7"/>
        <v>1.7280219491789281E-16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1.8439332148073732E-16</v>
      </c>
      <c r="DB9">
        <f t="shared" si="7"/>
        <v>0</v>
      </c>
      <c r="DC9">
        <f t="shared" si="7"/>
        <v>1.3318951088037443E-16</v>
      </c>
    </row>
    <row r="10" spans="1:107">
      <c r="A10" s="1" t="s">
        <v>22</v>
      </c>
      <c r="B10" s="1">
        <f>'Raw data and fitting summary'!B12</f>
        <v>0.2621440000000001</v>
      </c>
      <c r="C10">
        <f>'Raw data and fitting summary'!C12</f>
        <v>10.858001237076964</v>
      </c>
      <c r="D10">
        <f>'Raw data and fitting summary'!D12</f>
        <v>8.7220407884732492</v>
      </c>
      <c r="E10">
        <f>'Raw data and fitting summary'!E12</f>
        <v>8.3132023864727511</v>
      </c>
      <c r="F10">
        <f>'Raw data and fitting summary'!F12</f>
        <v>7.853069751536597</v>
      </c>
      <c r="G10">
        <f>'Raw data and fitting summary'!G12</f>
        <v>7.3448980596302311</v>
      </c>
      <c r="H10">
        <f>'Raw data and fitting summary'!H12</f>
        <v>6.7952479311825931</v>
      </c>
      <c r="I10">
        <f>'Raw data and fitting summary'!I12</f>
        <v>6.2139750284124995</v>
      </c>
      <c r="J10">
        <f>'Raw data and fitting summary'!J12</f>
        <v>5.6137203443744017</v>
      </c>
      <c r="K10">
        <f>'Raw data and fitting summary'!K12</f>
        <v>5.0089098944740771</v>
      </c>
      <c r="L10">
        <f>'Raw data and fitting summary'!L12</f>
        <v>4.4144107111219038</v>
      </c>
      <c r="M10">
        <f>'Raw data and fitting summary'!M12</f>
        <v>3.8440986223060856</v>
      </c>
      <c r="N10">
        <f>'Raw data and fitting summary'!N12</f>
        <v>3.3096224936981167</v>
      </c>
      <c r="O10">
        <f>'Raw data and fitting summary'!O12</f>
        <v>2.8195853015278045</v>
      </c>
      <c r="P10">
        <f>'Raw data and fitting summary'!P12</f>
        <v>2.3792353096249821</v>
      </c>
      <c r="Q10">
        <f>'Raw data and fitting summary'!Q12</f>
        <v>1.9906265693517975</v>
      </c>
      <c r="R10">
        <f>'Raw data and fitting summary'!R12</f>
        <v>1.6531152691496926</v>
      </c>
      <c r="U10" s="4" t="s">
        <v>39</v>
      </c>
      <c r="V10">
        <f>CR1</f>
        <v>3.4942376396015339E-14</v>
      </c>
      <c r="X10">
        <f t="shared" si="8"/>
        <v>10.858001237076962</v>
      </c>
      <c r="Y10">
        <f t="shared" si="9"/>
        <v>8.7220407884732456</v>
      </c>
      <c r="Z10">
        <f t="shared" si="10"/>
        <v>8.3132023864727511</v>
      </c>
      <c r="AA10">
        <f t="shared" si="11"/>
        <v>7.8530697515365953</v>
      </c>
      <c r="AB10">
        <f t="shared" si="12"/>
        <v>7.3448980596302311</v>
      </c>
      <c r="AC10">
        <f t="shared" si="13"/>
        <v>6.7952479311825913</v>
      </c>
      <c r="AD10">
        <f t="shared" si="14"/>
        <v>6.2139750284124986</v>
      </c>
      <c r="AE10">
        <f t="shared" si="15"/>
        <v>5.6137203443744008</v>
      </c>
      <c r="AF10">
        <f t="shared" si="16"/>
        <v>5.0089098944740762</v>
      </c>
      <c r="AG10">
        <f t="shared" si="17"/>
        <v>4.4144107111219029</v>
      </c>
      <c r="AH10">
        <f t="shared" si="18"/>
        <v>3.8440986223060856</v>
      </c>
      <c r="AI10">
        <f t="shared" si="19"/>
        <v>3.3096224936981167</v>
      </c>
      <c r="AJ10">
        <f t="shared" si="20"/>
        <v>2.8195853015278041</v>
      </c>
      <c r="AK10">
        <f t="shared" si="21"/>
        <v>2.3792353096249821</v>
      </c>
      <c r="AL10">
        <f t="shared" si="22"/>
        <v>1.9906265693517973</v>
      </c>
      <c r="AM10">
        <f t="shared" si="23"/>
        <v>1.6531152691496924</v>
      </c>
      <c r="AO10">
        <f t="shared" si="24"/>
        <v>10.858001237076962</v>
      </c>
      <c r="AP10">
        <f t="shared" si="4"/>
        <v>8.7220407884732456</v>
      </c>
      <c r="AQ10">
        <f t="shared" si="4"/>
        <v>8.3132023864727511</v>
      </c>
      <c r="AR10">
        <f t="shared" si="4"/>
        <v>7.8530697515365953</v>
      </c>
      <c r="AS10">
        <f t="shared" si="4"/>
        <v>7.3448980596302311</v>
      </c>
      <c r="AT10">
        <f t="shared" si="4"/>
        <v>6.7952479311825913</v>
      </c>
      <c r="AU10">
        <f t="shared" si="4"/>
        <v>6.2139750284124986</v>
      </c>
      <c r="AV10">
        <f t="shared" si="4"/>
        <v>5.6137203443744008</v>
      </c>
      <c r="AW10">
        <f t="shared" si="4"/>
        <v>5.0089098944740762</v>
      </c>
      <c r="AX10">
        <f t="shared" si="4"/>
        <v>4.4144107111219029</v>
      </c>
      <c r="AY10">
        <f t="shared" si="4"/>
        <v>3.8440986223060856</v>
      </c>
      <c r="AZ10">
        <f t="shared" si="4"/>
        <v>3.3096224936981167</v>
      </c>
      <c r="BA10">
        <f t="shared" si="4"/>
        <v>2.8195853015278041</v>
      </c>
      <c r="BB10">
        <f t="shared" si="4"/>
        <v>2.3792353096249821</v>
      </c>
      <c r="BC10">
        <f t="shared" si="4"/>
        <v>1.9906265693517973</v>
      </c>
      <c r="BD10">
        <f t="shared" si="4"/>
        <v>1.6531152691496924</v>
      </c>
      <c r="BF10">
        <f t="shared" si="25"/>
        <v>3.1554436208840472E-30</v>
      </c>
      <c r="BG10">
        <f t="shared" si="25"/>
        <v>1.2621774483536189E-29</v>
      </c>
      <c r="BH10">
        <f t="shared" si="5"/>
        <v>0</v>
      </c>
      <c r="BI10">
        <f t="shared" si="5"/>
        <v>3.1554436208840472E-30</v>
      </c>
      <c r="BJ10">
        <f t="shared" si="5"/>
        <v>0</v>
      </c>
      <c r="BK10">
        <f t="shared" si="5"/>
        <v>3.1554436208840472E-30</v>
      </c>
      <c r="BL10">
        <f t="shared" si="5"/>
        <v>7.8886090522101181E-31</v>
      </c>
      <c r="BM10">
        <f t="shared" si="5"/>
        <v>7.8886090522101181E-31</v>
      </c>
      <c r="BN10">
        <f t="shared" si="5"/>
        <v>7.8886090522101181E-31</v>
      </c>
      <c r="BO10">
        <f t="shared" si="5"/>
        <v>7.8886090522101181E-31</v>
      </c>
      <c r="BP10">
        <f t="shared" si="5"/>
        <v>0</v>
      </c>
      <c r="BQ10">
        <f t="shared" si="5"/>
        <v>0</v>
      </c>
      <c r="BR10">
        <f t="shared" si="5"/>
        <v>1.9721522630525295E-31</v>
      </c>
      <c r="BS10">
        <f t="shared" si="5"/>
        <v>0</v>
      </c>
      <c r="BT10">
        <f t="shared" si="5"/>
        <v>4.9303806576313238E-32</v>
      </c>
      <c r="BU10">
        <f t="shared" si="5"/>
        <v>4.9303806576313238E-32</v>
      </c>
      <c r="BW10">
        <f t="shared" si="26"/>
        <v>1.6359887981357941E-16</v>
      </c>
      <c r="BX10">
        <f t="shared" si="6"/>
        <v>4.0732596475536407E-16</v>
      </c>
      <c r="BY10">
        <f t="shared" si="6"/>
        <v>0</v>
      </c>
      <c r="BZ10">
        <f t="shared" si="6"/>
        <v>2.2619904006998969E-16</v>
      </c>
      <c r="CA10">
        <f t="shared" si="6"/>
        <v>0</v>
      </c>
      <c r="CB10">
        <f t="shared" si="6"/>
        <v>2.614116302142205E-16</v>
      </c>
      <c r="CC10">
        <f t="shared" si="6"/>
        <v>1.4293240890719039E-16</v>
      </c>
      <c r="CD10">
        <f t="shared" si="6"/>
        <v>1.5821565115729056E-16</v>
      </c>
      <c r="CE10">
        <f t="shared" si="6"/>
        <v>1.7731970396991578E-16</v>
      </c>
      <c r="CF10">
        <f t="shared" si="6"/>
        <v>2.0119976998569727E-16</v>
      </c>
      <c r="CG10">
        <f t="shared" si="6"/>
        <v>0</v>
      </c>
      <c r="CH10">
        <f t="shared" si="6"/>
        <v>0</v>
      </c>
      <c r="CI10">
        <f t="shared" si="6"/>
        <v>1.57501604796078E-16</v>
      </c>
      <c r="CJ10">
        <f t="shared" si="6"/>
        <v>0</v>
      </c>
      <c r="CK10">
        <f t="shared" si="6"/>
        <v>1.1154508251004364E-16</v>
      </c>
      <c r="CL10">
        <f t="shared" si="6"/>
        <v>1.3431888814338015E-16</v>
      </c>
      <c r="CN10">
        <f t="shared" si="27"/>
        <v>1.6359887981357941E-16</v>
      </c>
      <c r="CO10">
        <f t="shared" si="7"/>
        <v>4.0732596475536407E-16</v>
      </c>
      <c r="CP10">
        <f t="shared" si="7"/>
        <v>0</v>
      </c>
      <c r="CQ10">
        <f t="shared" si="7"/>
        <v>2.2619904006998969E-16</v>
      </c>
      <c r="CR10">
        <f t="shared" si="7"/>
        <v>0</v>
      </c>
      <c r="CS10">
        <f t="shared" si="7"/>
        <v>2.614116302142205E-16</v>
      </c>
      <c r="CT10">
        <f t="shared" si="7"/>
        <v>1.4293240890719039E-16</v>
      </c>
      <c r="CU10">
        <f t="shared" si="7"/>
        <v>1.5821565115729056E-16</v>
      </c>
      <c r="CV10">
        <f t="shared" si="7"/>
        <v>1.7731970396991578E-16</v>
      </c>
      <c r="CW10">
        <f t="shared" si="7"/>
        <v>2.0119976998569727E-16</v>
      </c>
      <c r="CX10">
        <f t="shared" si="7"/>
        <v>0</v>
      </c>
      <c r="CY10">
        <f t="shared" si="7"/>
        <v>0</v>
      </c>
      <c r="CZ10">
        <f t="shared" si="7"/>
        <v>1.57501604796078E-16</v>
      </c>
      <c r="DA10">
        <f t="shared" si="7"/>
        <v>0</v>
      </c>
      <c r="DB10">
        <f t="shared" si="7"/>
        <v>1.1154508251004364E-16</v>
      </c>
      <c r="DC10">
        <f t="shared" si="7"/>
        <v>1.3431888814338015E-16</v>
      </c>
    </row>
    <row r="11" spans="1:107">
      <c r="A11" s="1" t="s">
        <v>23</v>
      </c>
      <c r="B11" s="1">
        <f>'Raw data and fitting summary'!B13</f>
        <v>0.2097152000000001</v>
      </c>
      <c r="C11">
        <f>'Raw data and fitting summary'!C13</f>
        <v>10.156840865414422</v>
      </c>
      <c r="D11">
        <f>'Raw data and fitting summary'!D13</f>
        <v>8.2637870083975482</v>
      </c>
      <c r="E11">
        <f>'Raw data and fitting summary'!E13</f>
        <v>7.8958744888056396</v>
      </c>
      <c r="F11">
        <f>'Raw data and fitting summary'!F13</f>
        <v>7.4796235692563302</v>
      </c>
      <c r="G11">
        <f>'Raw data and fitting summary'!G13</f>
        <v>7.0172111122381269</v>
      </c>
      <c r="H11">
        <f>'Raw data and fitting summary'!H13</f>
        <v>6.5138307524277339</v>
      </c>
      <c r="I11">
        <f>'Raw data and fitting summary'!I13</f>
        <v>5.9778074621483608</v>
      </c>
      <c r="J11">
        <f>'Raw data and fitting summary'!J13</f>
        <v>5.4202652625842713</v>
      </c>
      <c r="K11">
        <f>'Raw data and fitting summary'!K13</f>
        <v>4.8543202248941402</v>
      </c>
      <c r="L11">
        <f>'Raw data and fitting summary'!L13</f>
        <v>4.2938978835067028</v>
      </c>
      <c r="M11">
        <f>'Raw data and fitting summary'!M13</f>
        <v>3.7523897630624155</v>
      </c>
      <c r="N11">
        <f>'Raw data and fitting summary'!N13</f>
        <v>3.2414165638082761</v>
      </c>
      <c r="O11">
        <f>'Raw data and fitting summary'!O13</f>
        <v>2.7699303104441215</v>
      </c>
      <c r="P11">
        <f>'Raw data and fitting summary'!P13</f>
        <v>2.3437814647973902</v>
      </c>
      <c r="Q11">
        <f>'Raw data and fitting summary'!Q13</f>
        <v>1.9657479398095519</v>
      </c>
      <c r="R11">
        <f>'Raw data and fitting summary'!R13</f>
        <v>1.6359213693918624</v>
      </c>
      <c r="X11">
        <f t="shared" si="8"/>
        <v>10.15684086541442</v>
      </c>
      <c r="Y11">
        <f t="shared" si="9"/>
        <v>8.2637870083975464</v>
      </c>
      <c r="Z11">
        <f t="shared" si="10"/>
        <v>7.8958744888056396</v>
      </c>
      <c r="AA11">
        <f t="shared" si="11"/>
        <v>7.4796235692563293</v>
      </c>
      <c r="AB11">
        <f t="shared" si="12"/>
        <v>7.0172111122381269</v>
      </c>
      <c r="AC11">
        <f t="shared" si="13"/>
        <v>6.5138307524277339</v>
      </c>
      <c r="AD11">
        <f t="shared" si="14"/>
        <v>5.9778074621483608</v>
      </c>
      <c r="AE11">
        <f t="shared" si="15"/>
        <v>5.4202652625842713</v>
      </c>
      <c r="AF11">
        <f t="shared" si="16"/>
        <v>4.8543202248941393</v>
      </c>
      <c r="AG11">
        <f t="shared" si="17"/>
        <v>4.2938978835067019</v>
      </c>
      <c r="AH11">
        <f t="shared" si="18"/>
        <v>3.7523897630624146</v>
      </c>
      <c r="AI11">
        <f t="shared" si="19"/>
        <v>3.2414165638082757</v>
      </c>
      <c r="AJ11">
        <f t="shared" si="20"/>
        <v>2.7699303104441215</v>
      </c>
      <c r="AK11">
        <f t="shared" si="21"/>
        <v>2.3437814647973902</v>
      </c>
      <c r="AL11">
        <f t="shared" si="22"/>
        <v>1.9657479398095519</v>
      </c>
      <c r="AM11">
        <f t="shared" si="23"/>
        <v>1.6359213693918624</v>
      </c>
      <c r="AO11">
        <f t="shared" si="24"/>
        <v>10.15684086541442</v>
      </c>
      <c r="AP11">
        <f t="shared" si="4"/>
        <v>8.2637870083975464</v>
      </c>
      <c r="AQ11">
        <f t="shared" si="4"/>
        <v>7.8958744888056396</v>
      </c>
      <c r="AR11">
        <f t="shared" si="4"/>
        <v>7.4796235692563293</v>
      </c>
      <c r="AS11">
        <f t="shared" si="4"/>
        <v>7.0172111122381269</v>
      </c>
      <c r="AT11">
        <f t="shared" si="4"/>
        <v>6.5138307524277339</v>
      </c>
      <c r="AU11">
        <f t="shared" si="4"/>
        <v>5.9778074621483608</v>
      </c>
      <c r="AV11">
        <f t="shared" si="4"/>
        <v>5.4202652625842713</v>
      </c>
      <c r="AW11">
        <f t="shared" si="4"/>
        <v>4.8543202248941393</v>
      </c>
      <c r="AX11">
        <f t="shared" si="4"/>
        <v>4.2938978835067019</v>
      </c>
      <c r="AY11">
        <f t="shared" si="4"/>
        <v>3.7523897630624146</v>
      </c>
      <c r="AZ11">
        <f t="shared" si="4"/>
        <v>3.2414165638082757</v>
      </c>
      <c r="BA11">
        <f t="shared" si="4"/>
        <v>2.7699303104441215</v>
      </c>
      <c r="BB11">
        <f t="shared" si="4"/>
        <v>2.3437814647973902</v>
      </c>
      <c r="BC11">
        <f t="shared" si="4"/>
        <v>1.9657479398095519</v>
      </c>
      <c r="BD11">
        <f t="shared" si="4"/>
        <v>1.6359213693918624</v>
      </c>
      <c r="BF11">
        <f t="shared" si="25"/>
        <v>3.1554436208840472E-30</v>
      </c>
      <c r="BG11">
        <f t="shared" si="25"/>
        <v>3.1554436208840472E-30</v>
      </c>
      <c r="BH11">
        <f t="shared" si="5"/>
        <v>0</v>
      </c>
      <c r="BI11">
        <f t="shared" si="5"/>
        <v>7.8886090522101181E-31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7.8886090522101181E-31</v>
      </c>
      <c r="BO11">
        <f t="shared" si="5"/>
        <v>7.8886090522101181E-31</v>
      </c>
      <c r="BP11">
        <f t="shared" si="5"/>
        <v>7.8886090522101181E-31</v>
      </c>
      <c r="BQ11">
        <f t="shared" si="5"/>
        <v>1.9721522630525295E-31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>
        <f t="shared" si="26"/>
        <v>1.7489265244363671E-16</v>
      </c>
      <c r="BX11">
        <f t="shared" si="6"/>
        <v>2.1495675500773933E-16</v>
      </c>
      <c r="BY11">
        <f t="shared" si="6"/>
        <v>0</v>
      </c>
      <c r="BZ11">
        <f t="shared" si="6"/>
        <v>1.1874640635002351E-16</v>
      </c>
      <c r="CA11">
        <f t="shared" si="6"/>
        <v>0</v>
      </c>
      <c r="CB11">
        <f t="shared" si="6"/>
        <v>0</v>
      </c>
      <c r="CC11">
        <f t="shared" si="6"/>
        <v>0</v>
      </c>
      <c r="CD11">
        <f t="shared" si="6"/>
        <v>0</v>
      </c>
      <c r="CE11">
        <f t="shared" si="6"/>
        <v>1.8296659028494441E-16</v>
      </c>
      <c r="CF11">
        <f t="shared" si="6"/>
        <v>2.0684665630072591E-16</v>
      </c>
      <c r="CG11">
        <f t="shared" si="6"/>
        <v>2.3669673882045285E-16</v>
      </c>
      <c r="CH11">
        <f t="shared" si="6"/>
        <v>1.370046709850557E-16</v>
      </c>
      <c r="CI11">
        <f t="shared" si="6"/>
        <v>0</v>
      </c>
      <c r="CJ11">
        <f t="shared" si="6"/>
        <v>0</v>
      </c>
      <c r="CK11">
        <f t="shared" si="6"/>
        <v>0</v>
      </c>
      <c r="CL11">
        <f t="shared" si="6"/>
        <v>0</v>
      </c>
      <c r="CN11">
        <f t="shared" si="27"/>
        <v>1.7489265244363671E-16</v>
      </c>
      <c r="CO11">
        <f t="shared" si="7"/>
        <v>2.1495675500773933E-16</v>
      </c>
      <c r="CP11">
        <f t="shared" si="7"/>
        <v>0</v>
      </c>
      <c r="CQ11">
        <f t="shared" si="7"/>
        <v>1.1874640635002351E-16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1.8296659028494441E-16</v>
      </c>
      <c r="CW11">
        <f t="shared" si="7"/>
        <v>2.0684665630072591E-16</v>
      </c>
      <c r="CX11">
        <f t="shared" si="7"/>
        <v>2.3669673882045285E-16</v>
      </c>
      <c r="CY11">
        <f t="shared" si="7"/>
        <v>1.370046709850557E-16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0.16777216000000009</v>
      </c>
      <c r="C12">
        <f>'Raw data and fitting summary'!C14</f>
        <v>9.3982227278593875</v>
      </c>
      <c r="D12">
        <f>'Raw data and fitting summary'!D14</f>
        <v>7.7545119300678378</v>
      </c>
      <c r="E12">
        <f>'Raw data and fitting summary'!E14</f>
        <v>7.429657726701449</v>
      </c>
      <c r="F12">
        <f>'Raw data and fitting summary'!F14</f>
        <v>7.0599604080870808</v>
      </c>
      <c r="G12">
        <f>'Raw data and fitting summary'!G14</f>
        <v>6.6465478701188117</v>
      </c>
      <c r="H12">
        <f>'Raw data and fitting summary'!H14</f>
        <v>6.1932243972721324</v>
      </c>
      <c r="I12">
        <f>'Raw data and fitting summary'!I14</f>
        <v>5.7066974170046514</v>
      </c>
      <c r="J12">
        <f>'Raw data and fitting summary'!J14</f>
        <v>5.1964221149916181</v>
      </c>
      <c r="K12">
        <f>'Raw data and fitting summary'!K14</f>
        <v>4.6740033859337933</v>
      </c>
      <c r="L12">
        <f>'Raw data and fitting summary'!L14</f>
        <v>4.1522045894694424</v>
      </c>
      <c r="M12">
        <f>'Raw data and fitting summary'!M14</f>
        <v>3.643728975271924</v>
      </c>
      <c r="N12">
        <f>'Raw data and fitting summary'!N14</f>
        <v>3.1600131574240744</v>
      </c>
      <c r="O12">
        <f>'Raw data and fitting summary'!O14</f>
        <v>2.7102680197336131</v>
      </c>
      <c r="P12">
        <f>'Raw data and fitting summary'!P14</f>
        <v>2.3009228613644601</v>
      </c>
      <c r="Q12">
        <f>'Raw data and fitting summary'!Q14</f>
        <v>1.9355106930001926</v>
      </c>
      <c r="R12">
        <f>'Raw data and fitting summary'!R14</f>
        <v>1.6149255049722429</v>
      </c>
      <c r="X12">
        <f t="shared" si="8"/>
        <v>9.3982227278593875</v>
      </c>
      <c r="Y12">
        <f t="shared" si="9"/>
        <v>7.7545119300678378</v>
      </c>
      <c r="Z12">
        <f t="shared" si="10"/>
        <v>7.429657726701449</v>
      </c>
      <c r="AA12">
        <f t="shared" si="11"/>
        <v>7.0599604080870808</v>
      </c>
      <c r="AB12">
        <f t="shared" si="12"/>
        <v>6.6465478701188108</v>
      </c>
      <c r="AC12">
        <f t="shared" si="13"/>
        <v>6.1932243972721315</v>
      </c>
      <c r="AD12">
        <f t="shared" si="14"/>
        <v>5.7066974170046514</v>
      </c>
      <c r="AE12">
        <f t="shared" si="15"/>
        <v>5.1964221149916172</v>
      </c>
      <c r="AF12">
        <f t="shared" si="16"/>
        <v>4.6740033859337933</v>
      </c>
      <c r="AG12">
        <f t="shared" si="17"/>
        <v>4.1522045894694415</v>
      </c>
      <c r="AH12">
        <f t="shared" si="18"/>
        <v>3.6437289752719231</v>
      </c>
      <c r="AI12">
        <f t="shared" si="19"/>
        <v>3.1600131574240735</v>
      </c>
      <c r="AJ12">
        <f t="shared" si="20"/>
        <v>2.7102680197336126</v>
      </c>
      <c r="AK12">
        <f t="shared" si="21"/>
        <v>2.3009228613644601</v>
      </c>
      <c r="AL12">
        <f t="shared" si="22"/>
        <v>1.9355106930001926</v>
      </c>
      <c r="AM12">
        <f t="shared" si="23"/>
        <v>1.6149255049722429</v>
      </c>
      <c r="AO12">
        <f t="shared" si="24"/>
        <v>9.3982227278593875</v>
      </c>
      <c r="AP12">
        <f t="shared" si="4"/>
        <v>7.7545119300678378</v>
      </c>
      <c r="AQ12">
        <f t="shared" si="4"/>
        <v>7.429657726701449</v>
      </c>
      <c r="AR12">
        <f t="shared" si="4"/>
        <v>7.0599604080870808</v>
      </c>
      <c r="AS12">
        <f t="shared" si="4"/>
        <v>6.6465478701188108</v>
      </c>
      <c r="AT12">
        <f t="shared" si="4"/>
        <v>6.1932243972721315</v>
      </c>
      <c r="AU12">
        <f t="shared" si="4"/>
        <v>5.7066974170046514</v>
      </c>
      <c r="AV12">
        <f t="shared" si="4"/>
        <v>5.1964221149916172</v>
      </c>
      <c r="AW12">
        <f t="shared" si="4"/>
        <v>4.6740033859337933</v>
      </c>
      <c r="AX12">
        <f t="shared" si="4"/>
        <v>4.1522045894694415</v>
      </c>
      <c r="AY12">
        <f t="shared" si="4"/>
        <v>3.6437289752719231</v>
      </c>
      <c r="AZ12">
        <f t="shared" si="4"/>
        <v>3.1600131574240735</v>
      </c>
      <c r="BA12">
        <f t="shared" si="4"/>
        <v>2.7102680197336126</v>
      </c>
      <c r="BB12">
        <f t="shared" si="4"/>
        <v>2.3009228613644601</v>
      </c>
      <c r="BC12">
        <f t="shared" si="4"/>
        <v>1.9355106930001926</v>
      </c>
      <c r="BD12">
        <f t="shared" si="4"/>
        <v>1.6149255049722429</v>
      </c>
      <c r="BF12">
        <f t="shared" si="25"/>
        <v>0</v>
      </c>
      <c r="BG12">
        <f t="shared" si="25"/>
        <v>0</v>
      </c>
      <c r="BH12">
        <f t="shared" si="5"/>
        <v>0</v>
      </c>
      <c r="BI12">
        <f t="shared" si="5"/>
        <v>0</v>
      </c>
      <c r="BJ12">
        <f t="shared" si="5"/>
        <v>7.8886090522101181E-31</v>
      </c>
      <c r="BK12">
        <f t="shared" si="5"/>
        <v>7.8886090522101181E-31</v>
      </c>
      <c r="BL12">
        <f t="shared" si="5"/>
        <v>0</v>
      </c>
      <c r="BM12">
        <f t="shared" si="5"/>
        <v>7.8886090522101181E-31</v>
      </c>
      <c r="BN12">
        <f t="shared" si="5"/>
        <v>0</v>
      </c>
      <c r="BO12">
        <f t="shared" si="5"/>
        <v>7.8886090522101181E-31</v>
      </c>
      <c r="BP12">
        <f t="shared" si="5"/>
        <v>7.8886090522101181E-31</v>
      </c>
      <c r="BQ12">
        <f t="shared" si="5"/>
        <v>7.8886090522101181E-31</v>
      </c>
      <c r="BR12">
        <f t="shared" si="5"/>
        <v>1.9721522630525295E-31</v>
      </c>
      <c r="BS12">
        <f t="shared" si="5"/>
        <v>0</v>
      </c>
      <c r="BT12">
        <f t="shared" si="5"/>
        <v>0</v>
      </c>
      <c r="BU12">
        <f t="shared" si="5"/>
        <v>0</v>
      </c>
      <c r="BW12">
        <f t="shared" si="26"/>
        <v>0</v>
      </c>
      <c r="BX12">
        <f t="shared" si="6"/>
        <v>0</v>
      </c>
      <c r="BY12">
        <f t="shared" si="6"/>
        <v>0</v>
      </c>
      <c r="BZ12">
        <f t="shared" si="6"/>
        <v>0</v>
      </c>
      <c r="CA12">
        <f t="shared" si="6"/>
        <v>1.3363003427586065E-16</v>
      </c>
      <c r="CB12">
        <f t="shared" si="6"/>
        <v>1.4341130931592475E-16</v>
      </c>
      <c r="CC12">
        <f t="shared" si="6"/>
        <v>0</v>
      </c>
      <c r="CD12">
        <f t="shared" si="6"/>
        <v>1.7092114536610504E-16</v>
      </c>
      <c r="CE12">
        <f t="shared" si="6"/>
        <v>0</v>
      </c>
      <c r="CF12">
        <f t="shared" si="6"/>
        <v>2.1390526419451178E-16</v>
      </c>
      <c r="CG12">
        <f t="shared" si="6"/>
        <v>2.4375534671423867E-16</v>
      </c>
      <c r="CH12">
        <f t="shared" si="6"/>
        <v>2.8106794986389726E-16</v>
      </c>
      <c r="CI12">
        <f t="shared" si="6"/>
        <v>1.6385435190048523E-16</v>
      </c>
      <c r="CJ12">
        <f t="shared" si="6"/>
        <v>0</v>
      </c>
      <c r="CK12">
        <f t="shared" si="6"/>
        <v>0</v>
      </c>
      <c r="CL12">
        <f t="shared" si="6"/>
        <v>0</v>
      </c>
      <c r="CN12">
        <f t="shared" si="27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1.3363003427586065E-16</v>
      </c>
      <c r="CS12">
        <f t="shared" si="7"/>
        <v>1.4341130931592475E-16</v>
      </c>
      <c r="CT12">
        <f t="shared" si="7"/>
        <v>0</v>
      </c>
      <c r="CU12">
        <f t="shared" si="7"/>
        <v>1.7092114536610504E-16</v>
      </c>
      <c r="CV12">
        <f t="shared" si="7"/>
        <v>0</v>
      </c>
      <c r="CW12">
        <f t="shared" si="7"/>
        <v>2.1390526419451178E-16</v>
      </c>
      <c r="CX12">
        <f t="shared" si="7"/>
        <v>2.4375534671423867E-16</v>
      </c>
      <c r="CY12">
        <f t="shared" si="7"/>
        <v>2.8106794986389726E-16</v>
      </c>
      <c r="CZ12">
        <f t="shared" si="7"/>
        <v>1.6385435190048523E-16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0.13421772800000006</v>
      </c>
      <c r="C13">
        <f>'Raw data and fitting summary'!C15</f>
        <v>8.595702542208933</v>
      </c>
      <c r="D13">
        <f>'Raw data and fitting summary'!D15</f>
        <v>7.1998755984390792</v>
      </c>
      <c r="E13">
        <f>'Raw data and fitting summary'!E15</f>
        <v>6.9189878630996118</v>
      </c>
      <c r="F13">
        <f>'Raw data and fitting summary'!F15</f>
        <v>6.5972651403638611</v>
      </c>
      <c r="G13">
        <f>'Raw data and fitting summary'!G15</f>
        <v>6.2348745604152827</v>
      </c>
      <c r="H13">
        <f>'Raw data and fitting summary'!H15</f>
        <v>5.8342755161709485</v>
      </c>
      <c r="I13">
        <f>'Raw data and fitting summary'!I15</f>
        <v>5.4005359295109301</v>
      </c>
      <c r="J13">
        <f>'Raw data and fitting summary'!J15</f>
        <v>4.941341114607301</v>
      </c>
      <c r="K13">
        <f>'Raw data and fitting summary'!K15</f>
        <v>4.4666095398880525</v>
      </c>
      <c r="L13">
        <f>'Raw data and fitting summary'!L15</f>
        <v>3.9877174396123043</v>
      </c>
      <c r="M13">
        <f>'Raw data and fitting summary'!M15</f>
        <v>3.5164435805596921</v>
      </c>
      <c r="N13">
        <f>'Raw data and fitting summary'!N15</f>
        <v>3.0638335688891698</v>
      </c>
      <c r="O13">
        <f>'Raw data and fitting summary'!O15</f>
        <v>2.6392096905713478</v>
      </c>
      <c r="P13">
        <f>'Raw data and fitting summary'!P15</f>
        <v>2.2495045524364046</v>
      </c>
      <c r="Q13">
        <f>'Raw data and fitting summary'!Q15</f>
        <v>1.898997581751954</v>
      </c>
      <c r="R13">
        <f>'Raw data and fitting summary'!R15</f>
        <v>1.5894265830293828</v>
      </c>
      <c r="X13">
        <f t="shared" si="8"/>
        <v>8.5957025422089313</v>
      </c>
      <c r="Y13">
        <f t="shared" si="9"/>
        <v>7.1998755984390757</v>
      </c>
      <c r="Z13">
        <f t="shared" si="10"/>
        <v>6.91898786309961</v>
      </c>
      <c r="AA13">
        <f t="shared" si="11"/>
        <v>6.5972651403638594</v>
      </c>
      <c r="AB13">
        <f t="shared" si="12"/>
        <v>6.23487456041528</v>
      </c>
      <c r="AC13">
        <f t="shared" si="13"/>
        <v>5.8342755161709459</v>
      </c>
      <c r="AD13">
        <f t="shared" si="14"/>
        <v>5.4005359295109283</v>
      </c>
      <c r="AE13">
        <f t="shared" si="15"/>
        <v>4.9413411146072983</v>
      </c>
      <c r="AF13">
        <f t="shared" si="16"/>
        <v>4.4666095398880508</v>
      </c>
      <c r="AG13">
        <f t="shared" si="17"/>
        <v>3.9877174396123025</v>
      </c>
      <c r="AH13">
        <f t="shared" si="18"/>
        <v>3.5164435805596903</v>
      </c>
      <c r="AI13">
        <f t="shared" si="19"/>
        <v>3.0638335688891685</v>
      </c>
      <c r="AJ13">
        <f t="shared" si="20"/>
        <v>2.6392096905713469</v>
      </c>
      <c r="AK13">
        <f t="shared" si="21"/>
        <v>2.2495045524364037</v>
      </c>
      <c r="AL13">
        <f t="shared" si="22"/>
        <v>1.8989975817519531</v>
      </c>
      <c r="AM13">
        <f t="shared" si="23"/>
        <v>1.5894265830293823</v>
      </c>
      <c r="AO13">
        <f t="shared" si="24"/>
        <v>8.5957025422089313</v>
      </c>
      <c r="AP13">
        <f t="shared" si="4"/>
        <v>7.1998755984390757</v>
      </c>
      <c r="AQ13">
        <f t="shared" si="4"/>
        <v>6.91898786309961</v>
      </c>
      <c r="AR13">
        <f t="shared" si="4"/>
        <v>6.5972651403638594</v>
      </c>
      <c r="AS13">
        <f t="shared" si="4"/>
        <v>6.23487456041528</v>
      </c>
      <c r="AT13">
        <f t="shared" si="4"/>
        <v>5.8342755161709459</v>
      </c>
      <c r="AU13">
        <f t="shared" si="4"/>
        <v>5.4005359295109283</v>
      </c>
      <c r="AV13">
        <f t="shared" si="4"/>
        <v>4.9413411146072983</v>
      </c>
      <c r="AW13">
        <f t="shared" si="4"/>
        <v>4.4666095398880508</v>
      </c>
      <c r="AX13">
        <f t="shared" si="4"/>
        <v>3.9877174396123025</v>
      </c>
      <c r="AY13">
        <f t="shared" si="4"/>
        <v>3.5164435805596903</v>
      </c>
      <c r="AZ13">
        <f t="shared" si="4"/>
        <v>3.0638335688891685</v>
      </c>
      <c r="BA13">
        <f t="shared" si="4"/>
        <v>2.6392096905713469</v>
      </c>
      <c r="BB13">
        <f t="shared" si="4"/>
        <v>2.2495045524364037</v>
      </c>
      <c r="BC13">
        <f t="shared" si="4"/>
        <v>1.8989975817519531</v>
      </c>
      <c r="BD13">
        <f t="shared" si="4"/>
        <v>1.5894265830293823</v>
      </c>
      <c r="BF13">
        <f t="shared" si="25"/>
        <v>3.1554436208840472E-30</v>
      </c>
      <c r="BG13">
        <f t="shared" si="25"/>
        <v>1.2621774483536189E-29</v>
      </c>
      <c r="BH13">
        <f t="shared" si="5"/>
        <v>3.1554436208840472E-30</v>
      </c>
      <c r="BI13">
        <f t="shared" si="5"/>
        <v>3.1554436208840472E-30</v>
      </c>
      <c r="BJ13">
        <f t="shared" si="5"/>
        <v>7.0997481469891062E-30</v>
      </c>
      <c r="BK13">
        <f t="shared" si="5"/>
        <v>7.0997481469891062E-30</v>
      </c>
      <c r="BL13">
        <f t="shared" si="5"/>
        <v>3.1554436208840472E-30</v>
      </c>
      <c r="BM13">
        <f t="shared" si="5"/>
        <v>7.0997481469891062E-30</v>
      </c>
      <c r="BN13">
        <f t="shared" si="5"/>
        <v>3.1554436208840472E-30</v>
      </c>
      <c r="BO13">
        <f t="shared" si="5"/>
        <v>3.1554436208840472E-30</v>
      </c>
      <c r="BP13">
        <f t="shared" si="5"/>
        <v>3.1554436208840472E-30</v>
      </c>
      <c r="BQ13">
        <f t="shared" si="5"/>
        <v>1.7749370367472766E-30</v>
      </c>
      <c r="BR13">
        <f t="shared" si="5"/>
        <v>7.8886090522101181E-31</v>
      </c>
      <c r="BS13">
        <f t="shared" si="5"/>
        <v>7.8886090522101181E-31</v>
      </c>
      <c r="BT13">
        <f t="shared" si="5"/>
        <v>7.8886090522101181E-31</v>
      </c>
      <c r="BU13">
        <f t="shared" si="5"/>
        <v>1.9721522630525295E-31</v>
      </c>
      <c r="BW13">
        <f t="shared" si="26"/>
        <v>2.0665638796567297E-16</v>
      </c>
      <c r="BX13">
        <f t="shared" si="6"/>
        <v>4.9344098105955124E-16</v>
      </c>
      <c r="BY13">
        <f t="shared" si="6"/>
        <v>2.5673651617080122E-16</v>
      </c>
      <c r="BZ13">
        <f t="shared" si="6"/>
        <v>2.6925654822208328E-16</v>
      </c>
      <c r="CA13">
        <f t="shared" si="6"/>
        <v>4.2735988242927884E-16</v>
      </c>
      <c r="CB13">
        <f t="shared" si="6"/>
        <v>4.5670370754947117E-16</v>
      </c>
      <c r="CC13">
        <f t="shared" si="6"/>
        <v>3.2892232596647442E-16</v>
      </c>
      <c r="CD13">
        <f t="shared" si="6"/>
        <v>5.3923321570001209E-16</v>
      </c>
      <c r="CE13">
        <f t="shared" si="6"/>
        <v>3.9769691609192514E-16</v>
      </c>
      <c r="CF13">
        <f t="shared" si="6"/>
        <v>4.4545704812348813E-16</v>
      </c>
      <c r="CG13">
        <f t="shared" si="6"/>
        <v>5.0515721316294196E-16</v>
      </c>
      <c r="CH13">
        <f t="shared" si="6"/>
        <v>4.3483681459669438E-16</v>
      </c>
      <c r="CI13">
        <f t="shared" si="6"/>
        <v>3.3653196366820278E-16</v>
      </c>
      <c r="CJ13">
        <f t="shared" si="6"/>
        <v>3.9483290608954443E-16</v>
      </c>
      <c r="CK13">
        <f t="shared" si="6"/>
        <v>4.6770908411622141E-16</v>
      </c>
      <c r="CL13">
        <f t="shared" si="6"/>
        <v>2.7940215332478373E-16</v>
      </c>
      <c r="CN13">
        <f t="shared" si="27"/>
        <v>2.0665638796567297E-16</v>
      </c>
      <c r="CO13">
        <f t="shared" si="7"/>
        <v>4.9344098105955124E-16</v>
      </c>
      <c r="CP13">
        <f t="shared" si="7"/>
        <v>2.5673651617080122E-16</v>
      </c>
      <c r="CQ13">
        <f t="shared" si="7"/>
        <v>2.6925654822208328E-16</v>
      </c>
      <c r="CR13">
        <f t="shared" si="7"/>
        <v>4.2735988242927884E-16</v>
      </c>
      <c r="CS13">
        <f t="shared" si="7"/>
        <v>4.5670370754947117E-16</v>
      </c>
      <c r="CT13">
        <f t="shared" si="7"/>
        <v>3.2892232596647442E-16</v>
      </c>
      <c r="CU13">
        <f t="shared" si="7"/>
        <v>5.3923321570001209E-16</v>
      </c>
      <c r="CV13">
        <f t="shared" si="7"/>
        <v>3.9769691609192514E-16</v>
      </c>
      <c r="CW13">
        <f t="shared" si="7"/>
        <v>4.4545704812348813E-16</v>
      </c>
      <c r="CX13">
        <f t="shared" si="7"/>
        <v>5.0515721316294196E-16</v>
      </c>
      <c r="CY13">
        <f t="shared" si="7"/>
        <v>4.3483681459669438E-16</v>
      </c>
      <c r="CZ13">
        <f t="shared" si="7"/>
        <v>3.3653196366820278E-16</v>
      </c>
      <c r="DA13">
        <f t="shared" si="7"/>
        <v>3.9483290608954443E-16</v>
      </c>
      <c r="DB13">
        <f t="shared" si="7"/>
        <v>4.6770908411622141E-16</v>
      </c>
      <c r="DC13">
        <f t="shared" si="7"/>
        <v>2.7940215332478373E-16</v>
      </c>
    </row>
    <row r="14" spans="1:107">
      <c r="A14" s="1" t="s">
        <v>26</v>
      </c>
      <c r="B14" s="1">
        <f>'Raw data and fitting summary'!B16</f>
        <v>0.10737418240000006</v>
      </c>
      <c r="C14">
        <f>'Raw data and fitting summary'!C16</f>
        <v>7.7666984258113727</v>
      </c>
      <c r="D14">
        <f>'Raw data and fitting summary'!D16</f>
        <v>6.6089955589202303</v>
      </c>
      <c r="E14">
        <f>'Raw data and fitting summary'!E16</f>
        <v>6.3715596353153465</v>
      </c>
      <c r="F14">
        <f>'Raw data and fitting summary'!F16</f>
        <v>6.0977247363948672</v>
      </c>
      <c r="G14">
        <f>'Raw data and fitting summary'!G16</f>
        <v>5.7868433072755838</v>
      </c>
      <c r="H14">
        <f>'Raw data and fitting summary'!H16</f>
        <v>5.440148203519021</v>
      </c>
      <c r="I14">
        <f>'Raw data and fitting summary'!I16</f>
        <v>5.0611272213609233</v>
      </c>
      <c r="J14">
        <f>'Raw data and fitting summary'!J16</f>
        <v>4.6556702712894733</v>
      </c>
      <c r="K14">
        <f>'Raw data and fitting summary'!K16</f>
        <v>4.2318889855063224</v>
      </c>
      <c r="L14">
        <f>'Raw data and fitting summary'!L16</f>
        <v>3.7995702552373491</v>
      </c>
      <c r="M14">
        <f>'Raw data and fitting summary'!M16</f>
        <v>3.3693191902861708</v>
      </c>
      <c r="N14">
        <f>'Raw data and fitting summary'!N16</f>
        <v>2.9515405416538938</v>
      </c>
      <c r="O14">
        <f>'Raw data and fitting summary'!O16</f>
        <v>2.5554602539098847</v>
      </c>
      <c r="P14">
        <f>'Raw data and fitting summary'!P16</f>
        <v>2.1883755105096943</v>
      </c>
      <c r="Q14">
        <f>'Raw data and fitting summary'!Q16</f>
        <v>1.8552488517891519</v>
      </c>
      <c r="R14">
        <f>'Raw data and fitting summary'!R16</f>
        <v>1.5586633717169749</v>
      </c>
      <c r="X14">
        <f t="shared" si="8"/>
        <v>7.7666984258113718</v>
      </c>
      <c r="Y14">
        <f t="shared" si="9"/>
        <v>6.6089955589202294</v>
      </c>
      <c r="Z14">
        <f t="shared" si="10"/>
        <v>6.3715596353153465</v>
      </c>
      <c r="AA14">
        <f t="shared" si="11"/>
        <v>6.0977247363948672</v>
      </c>
      <c r="AB14">
        <f t="shared" si="12"/>
        <v>5.786843307275582</v>
      </c>
      <c r="AC14">
        <f t="shared" si="13"/>
        <v>5.4401482035190201</v>
      </c>
      <c r="AD14">
        <f t="shared" si="14"/>
        <v>5.0611272213609215</v>
      </c>
      <c r="AE14">
        <f t="shared" si="15"/>
        <v>4.6556702712894724</v>
      </c>
      <c r="AF14">
        <f t="shared" si="16"/>
        <v>4.2318889855063215</v>
      </c>
      <c r="AG14">
        <f t="shared" si="17"/>
        <v>3.7995702552373478</v>
      </c>
      <c r="AH14">
        <f t="shared" si="18"/>
        <v>3.3693191902861699</v>
      </c>
      <c r="AI14">
        <f t="shared" si="19"/>
        <v>2.9515405416538929</v>
      </c>
      <c r="AJ14">
        <f t="shared" si="20"/>
        <v>2.5554602539098843</v>
      </c>
      <c r="AK14">
        <f t="shared" si="21"/>
        <v>2.1883755105096934</v>
      </c>
      <c r="AL14">
        <f t="shared" si="22"/>
        <v>1.8552488517891514</v>
      </c>
      <c r="AM14">
        <f t="shared" si="23"/>
        <v>1.5586633717169749</v>
      </c>
      <c r="AO14">
        <f t="shared" si="24"/>
        <v>7.7666984258113718</v>
      </c>
      <c r="AP14">
        <f t="shared" si="4"/>
        <v>6.6089955589202294</v>
      </c>
      <c r="AQ14">
        <f t="shared" si="4"/>
        <v>6.3715596353153465</v>
      </c>
      <c r="AR14">
        <f t="shared" si="4"/>
        <v>6.0977247363948672</v>
      </c>
      <c r="AS14">
        <f t="shared" si="4"/>
        <v>5.786843307275582</v>
      </c>
      <c r="AT14">
        <f t="shared" si="4"/>
        <v>5.4401482035190201</v>
      </c>
      <c r="AU14">
        <f t="shared" si="4"/>
        <v>5.0611272213609215</v>
      </c>
      <c r="AV14">
        <f t="shared" si="4"/>
        <v>4.6556702712894724</v>
      </c>
      <c r="AW14">
        <f t="shared" si="4"/>
        <v>4.2318889855063215</v>
      </c>
      <c r="AX14">
        <f t="shared" si="4"/>
        <v>3.7995702552373478</v>
      </c>
      <c r="AY14">
        <f t="shared" si="4"/>
        <v>3.3693191902861699</v>
      </c>
      <c r="AZ14">
        <f t="shared" si="4"/>
        <v>2.9515405416538929</v>
      </c>
      <c r="BA14">
        <f t="shared" si="4"/>
        <v>2.5554602539098843</v>
      </c>
      <c r="BB14">
        <f t="shared" si="4"/>
        <v>2.1883755105096934</v>
      </c>
      <c r="BC14">
        <f t="shared" si="4"/>
        <v>1.8552488517891514</v>
      </c>
      <c r="BD14">
        <f t="shared" si="4"/>
        <v>1.5586633717169749</v>
      </c>
      <c r="BF14">
        <f t="shared" si="25"/>
        <v>7.8886090522101181E-31</v>
      </c>
      <c r="BG14">
        <f t="shared" si="25"/>
        <v>7.8886090522101181E-31</v>
      </c>
      <c r="BH14">
        <f t="shared" si="5"/>
        <v>0</v>
      </c>
      <c r="BI14">
        <f t="shared" si="5"/>
        <v>0</v>
      </c>
      <c r="BJ14">
        <f t="shared" si="5"/>
        <v>3.1554436208840472E-30</v>
      </c>
      <c r="BK14">
        <f t="shared" si="5"/>
        <v>7.8886090522101181E-31</v>
      </c>
      <c r="BL14">
        <f t="shared" si="5"/>
        <v>3.1554436208840472E-30</v>
      </c>
      <c r="BM14">
        <f t="shared" si="5"/>
        <v>7.8886090522101181E-31</v>
      </c>
      <c r="BN14">
        <f t="shared" si="5"/>
        <v>7.8886090522101181E-31</v>
      </c>
      <c r="BO14">
        <f t="shared" si="5"/>
        <v>1.7749370367472766E-30</v>
      </c>
      <c r="BP14">
        <f t="shared" si="5"/>
        <v>7.8886090522101181E-31</v>
      </c>
      <c r="BQ14">
        <f t="shared" si="5"/>
        <v>7.8886090522101181E-31</v>
      </c>
      <c r="BR14">
        <f t="shared" si="5"/>
        <v>1.9721522630525295E-31</v>
      </c>
      <c r="BS14">
        <f t="shared" si="5"/>
        <v>7.8886090522101181E-31</v>
      </c>
      <c r="BT14">
        <f t="shared" si="5"/>
        <v>1.9721522630525295E-31</v>
      </c>
      <c r="BU14">
        <f t="shared" si="5"/>
        <v>0</v>
      </c>
      <c r="BW14">
        <f t="shared" si="26"/>
        <v>1.1435726881687684E-16</v>
      </c>
      <c r="BX14">
        <f t="shared" si="6"/>
        <v>1.3438932009892814E-16</v>
      </c>
      <c r="BY14">
        <f t="shared" si="6"/>
        <v>0</v>
      </c>
      <c r="BZ14">
        <f t="shared" si="6"/>
        <v>0</v>
      </c>
      <c r="CA14">
        <f t="shared" si="6"/>
        <v>3.0696473795426659E-16</v>
      </c>
      <c r="CB14">
        <f t="shared" si="6"/>
        <v>1.6326364401719739E-16</v>
      </c>
      <c r="CC14">
        <f t="shared" si="6"/>
        <v>3.5098047563455508E-16</v>
      </c>
      <c r="CD14">
        <f t="shared" si="6"/>
        <v>1.9077348006737773E-16</v>
      </c>
      <c r="CE14">
        <f t="shared" si="6"/>
        <v>2.0987753288000292E-16</v>
      </c>
      <c r="CF14">
        <f t="shared" si="6"/>
        <v>3.5063639834367665E-16</v>
      </c>
      <c r="CG14">
        <f t="shared" si="6"/>
        <v>2.6360768141551133E-16</v>
      </c>
      <c r="CH14">
        <f t="shared" si="6"/>
        <v>3.0092028456516992E-16</v>
      </c>
      <c r="CI14">
        <f t="shared" si="6"/>
        <v>1.7378051925112156E-16</v>
      </c>
      <c r="CJ14">
        <f t="shared" si="6"/>
        <v>4.0586198092358478E-16</v>
      </c>
      <c r="CK14">
        <f t="shared" si="6"/>
        <v>2.3936907947513085E-16</v>
      </c>
      <c r="CL14">
        <f t="shared" si="6"/>
        <v>0</v>
      </c>
      <c r="CN14">
        <f t="shared" si="27"/>
        <v>1.1435726881687684E-16</v>
      </c>
      <c r="CO14">
        <f t="shared" si="7"/>
        <v>1.3438932009892814E-16</v>
      </c>
      <c r="CP14">
        <f t="shared" si="7"/>
        <v>0</v>
      </c>
      <c r="CQ14">
        <f t="shared" si="7"/>
        <v>0</v>
      </c>
      <c r="CR14">
        <f t="shared" si="7"/>
        <v>3.0696473795426659E-16</v>
      </c>
      <c r="CS14">
        <f t="shared" si="7"/>
        <v>1.6326364401719739E-16</v>
      </c>
      <c r="CT14">
        <f t="shared" si="7"/>
        <v>3.5098047563455508E-16</v>
      </c>
      <c r="CU14">
        <f t="shared" si="7"/>
        <v>1.9077348006737773E-16</v>
      </c>
      <c r="CV14">
        <f t="shared" si="7"/>
        <v>2.0987753288000292E-16</v>
      </c>
      <c r="CW14">
        <f t="shared" si="7"/>
        <v>3.5063639834367665E-16</v>
      </c>
      <c r="CX14">
        <f t="shared" si="7"/>
        <v>2.6360768141551133E-16</v>
      </c>
      <c r="CY14">
        <f t="shared" si="7"/>
        <v>3.0092028456516992E-16</v>
      </c>
      <c r="CZ14">
        <f t="shared" si="7"/>
        <v>1.7378051925112156E-16</v>
      </c>
      <c r="DA14">
        <f t="shared" si="7"/>
        <v>4.0586198092358478E-16</v>
      </c>
      <c r="DB14">
        <f t="shared" si="7"/>
        <v>2.3936907947513085E-16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8.589934592000005E-2</v>
      </c>
      <c r="C15">
        <f>'Raw data and fitting summary'!C17</f>
        <v>6.9311173873333018</v>
      </c>
      <c r="D15">
        <f>'Raw data and fitting summary'!D17</f>
        <v>5.9940910529622142</v>
      </c>
      <c r="E15">
        <f>'Raw data and fitting summary'!E17</f>
        <v>5.7981270603627522</v>
      </c>
      <c r="F15">
        <f>'Raw data and fitting summary'!F17</f>
        <v>5.570483258652696</v>
      </c>
      <c r="G15">
        <f>'Raw data and fitting summary'!G17</f>
        <v>5.3098897356288717</v>
      </c>
      <c r="H15">
        <f>'Raw data and fitting summary'!H17</f>
        <v>5.0165404242143632</v>
      </c>
      <c r="I15">
        <f>'Raw data and fitting summary'!I17</f>
        <v>4.6924897592673442</v>
      </c>
      <c r="J15">
        <f>'Raw data and fitting summary'!J17</f>
        <v>4.3419005942915678</v>
      </c>
      <c r="K15">
        <f>'Raw data and fitting summary'!K17</f>
        <v>3.971040983042557</v>
      </c>
      <c r="L15">
        <f>'Raw data and fitting summary'!L17</f>
        <v>3.587962649990426</v>
      </c>
      <c r="M15">
        <f>'Raw data and fitting summary'!M17</f>
        <v>3.2018657209159636</v>
      </c>
      <c r="N15">
        <f>'Raw data and fitting summary'!N17</f>
        <v>2.8222424962594439</v>
      </c>
      <c r="O15">
        <f>'Raw data and fitting summary'!O17</f>
        <v>2.4579627910242459</v>
      </c>
      <c r="P15">
        <f>'Raw data and fitting summary'!P17</f>
        <v>2.1164827021054857</v>
      </c>
      <c r="Q15">
        <f>'Raw data and fitting summary'!Q17</f>
        <v>1.8033182414373128</v>
      </c>
      <c r="R15">
        <f>'Raw data and fitting summary'!R17</f>
        <v>1.5218444161741047</v>
      </c>
      <c r="X15">
        <f t="shared" si="8"/>
        <v>6.9311173873333027</v>
      </c>
      <c r="Y15">
        <f t="shared" si="9"/>
        <v>5.9940910529622133</v>
      </c>
      <c r="Z15">
        <f t="shared" si="10"/>
        <v>5.7981270603627522</v>
      </c>
      <c r="AA15">
        <f t="shared" si="11"/>
        <v>5.570483258652696</v>
      </c>
      <c r="AB15">
        <f t="shared" si="12"/>
        <v>5.3098897356288717</v>
      </c>
      <c r="AC15">
        <f t="shared" si="13"/>
        <v>5.0165404242143641</v>
      </c>
      <c r="AD15">
        <f t="shared" si="14"/>
        <v>4.6924897592673442</v>
      </c>
      <c r="AE15">
        <f t="shared" si="15"/>
        <v>4.3419005942915678</v>
      </c>
      <c r="AF15">
        <f t="shared" si="16"/>
        <v>3.971040983042557</v>
      </c>
      <c r="AG15">
        <f t="shared" si="17"/>
        <v>3.5879626499904251</v>
      </c>
      <c r="AH15">
        <f t="shared" si="18"/>
        <v>3.2018657209159636</v>
      </c>
      <c r="AI15">
        <f t="shared" si="19"/>
        <v>2.8222424962594439</v>
      </c>
      <c r="AJ15">
        <f t="shared" si="20"/>
        <v>2.4579627910242459</v>
      </c>
      <c r="AK15">
        <f t="shared" si="21"/>
        <v>2.1164827021054853</v>
      </c>
      <c r="AL15">
        <f t="shared" si="22"/>
        <v>1.8033182414373126</v>
      </c>
      <c r="AM15">
        <f t="shared" si="23"/>
        <v>1.5218444161741045</v>
      </c>
      <c r="AO15">
        <f t="shared" si="24"/>
        <v>6.9311173873333027</v>
      </c>
      <c r="AP15">
        <f t="shared" si="4"/>
        <v>5.9940910529622133</v>
      </c>
      <c r="AQ15">
        <f t="shared" si="4"/>
        <v>5.7981270603627522</v>
      </c>
      <c r="AR15">
        <f t="shared" si="4"/>
        <v>5.570483258652696</v>
      </c>
      <c r="AS15">
        <f t="shared" si="4"/>
        <v>5.3098897356288717</v>
      </c>
      <c r="AT15">
        <f t="shared" si="4"/>
        <v>5.0165404242143641</v>
      </c>
      <c r="AU15">
        <f t="shared" si="4"/>
        <v>4.6924897592673442</v>
      </c>
      <c r="AV15">
        <f t="shared" si="4"/>
        <v>4.3419005942915678</v>
      </c>
      <c r="AW15">
        <f t="shared" si="4"/>
        <v>3.971040983042557</v>
      </c>
      <c r="AX15">
        <f t="shared" si="4"/>
        <v>3.5879626499904251</v>
      </c>
      <c r="AY15">
        <f t="shared" si="4"/>
        <v>3.2018657209159636</v>
      </c>
      <c r="AZ15">
        <f t="shared" si="4"/>
        <v>2.8222424962594439</v>
      </c>
      <c r="BA15">
        <f t="shared" si="4"/>
        <v>2.4579627910242459</v>
      </c>
      <c r="BB15">
        <f t="shared" si="4"/>
        <v>2.1164827021054853</v>
      </c>
      <c r="BC15">
        <f t="shared" si="4"/>
        <v>1.8033182414373126</v>
      </c>
      <c r="BD15">
        <f t="shared" si="4"/>
        <v>1.5218444161741045</v>
      </c>
      <c r="BF15">
        <f t="shared" si="25"/>
        <v>7.8886090522101181E-31</v>
      </c>
      <c r="BG15">
        <f t="shared" si="25"/>
        <v>7.8886090522101181E-31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7.8886090522101181E-31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7.8886090522101181E-31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1.9721522630525295E-31</v>
      </c>
      <c r="BT15">
        <f t="shared" si="5"/>
        <v>4.9303806576313238E-32</v>
      </c>
      <c r="BU15">
        <f t="shared" si="5"/>
        <v>4.9303806576313238E-32</v>
      </c>
      <c r="BW15">
        <f t="shared" si="26"/>
        <v>1.2814361235942729E-16</v>
      </c>
      <c r="BX15">
        <f t="shared" si="6"/>
        <v>1.4817566364147861E-16</v>
      </c>
      <c r="BY15">
        <f t="shared" si="6"/>
        <v>0</v>
      </c>
      <c r="BZ15">
        <f t="shared" si="6"/>
        <v>0</v>
      </c>
      <c r="CA15">
        <f t="shared" si="6"/>
        <v>0</v>
      </c>
      <c r="CB15">
        <f t="shared" si="6"/>
        <v>1.7704998755974782E-16</v>
      </c>
      <c r="CC15">
        <f t="shared" si="6"/>
        <v>0</v>
      </c>
      <c r="CD15">
        <f t="shared" si="6"/>
        <v>0</v>
      </c>
      <c r="CE15">
        <f t="shared" si="6"/>
        <v>0</v>
      </c>
      <c r="CF15">
        <f t="shared" si="6"/>
        <v>2.4754394243833485E-16</v>
      </c>
      <c r="CG15">
        <f t="shared" si="6"/>
        <v>0</v>
      </c>
      <c r="CH15">
        <f t="shared" si="6"/>
        <v>0</v>
      </c>
      <c r="CI15">
        <f t="shared" si="6"/>
        <v>0</v>
      </c>
      <c r="CJ15">
        <f t="shared" si="6"/>
        <v>2.098241622330676E-16</v>
      </c>
      <c r="CK15">
        <f t="shared" si="6"/>
        <v>1.2313112562320303E-16</v>
      </c>
      <c r="CL15">
        <f t="shared" si="6"/>
        <v>1.4590493125653957E-16</v>
      </c>
      <c r="CN15">
        <f t="shared" si="27"/>
        <v>1.2814361235942729E-16</v>
      </c>
      <c r="CO15">
        <f t="shared" si="7"/>
        <v>1.4817566364147861E-16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1.7704998755974782E-16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2.4754394243833485E-16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2.098241622330676E-16</v>
      </c>
      <c r="DB15">
        <f t="shared" si="7"/>
        <v>1.2313112562320303E-16</v>
      </c>
      <c r="DC15">
        <f t="shared" si="7"/>
        <v>1.4590493125653957E-16</v>
      </c>
    </row>
    <row r="16" spans="1:107">
      <c r="A16" s="1" t="s">
        <v>28</v>
      </c>
      <c r="B16" s="1">
        <f>'Raw data and fitting summary'!B18</f>
        <v>6.871947673600004E-2</v>
      </c>
      <c r="C16">
        <f>'Raw data and fitting summary'!C18</f>
        <v>6.1095030104491679</v>
      </c>
      <c r="D16">
        <f>'Raw data and fitting summary'!D18</f>
        <v>5.3696026501237633</v>
      </c>
      <c r="E16">
        <f>'Raw data and fitting summary'!E18</f>
        <v>5.211806766486645</v>
      </c>
      <c r="F16">
        <f>'Raw data and fitting summary'!F18</f>
        <v>5.0271417353865164</v>
      </c>
      <c r="G16">
        <f>'Raw data and fitting summary'!G18</f>
        <v>4.8139323331933657</v>
      </c>
      <c r="H16">
        <f>'Raw data and fitting summary'!H18</f>
        <v>4.5715723928279148</v>
      </c>
      <c r="I16">
        <f>'Raw data and fitting summary'!I18</f>
        <v>4.3009080613814863</v>
      </c>
      <c r="J16">
        <f>'Raw data and fitting summary'!J18</f>
        <v>4.0045421121017757</v>
      </c>
      <c r="K16">
        <f>'Raw data and fitting summary'!K18</f>
        <v>3.6869663612328538</v>
      </c>
      <c r="L16">
        <f>'Raw data and fitting summary'!L18</f>
        <v>3.3544410938877864</v>
      </c>
      <c r="M16">
        <f>'Raw data and fitting summary'!M18</f>
        <v>3.0145864337169295</v>
      </c>
      <c r="N16">
        <f>'Raw data and fitting summary'!N18</f>
        <v>2.6757233343725368</v>
      </c>
      <c r="O16">
        <f>'Raw data and fitting summary'!O18</f>
        <v>2.3460766257082883</v>
      </c>
      <c r="P16">
        <f>'Raw data and fitting summary'!P18</f>
        <v>2.0329973231466827</v>
      </c>
      <c r="Q16">
        <f>'Raw data and fitting summary'!Q18</f>
        <v>1.7423550184507584</v>
      </c>
      <c r="R16">
        <f>'Raw data and fitting summary'!R18</f>
        <v>1.478196714478542</v>
      </c>
      <c r="X16">
        <f t="shared" si="8"/>
        <v>6.1095030104491679</v>
      </c>
      <c r="Y16">
        <f t="shared" si="9"/>
        <v>5.3696026501237633</v>
      </c>
      <c r="Z16">
        <f t="shared" si="10"/>
        <v>5.2118067664866459</v>
      </c>
      <c r="AA16">
        <f t="shared" si="11"/>
        <v>5.0271417353865164</v>
      </c>
      <c r="AB16">
        <f t="shared" si="12"/>
        <v>4.8139323331933648</v>
      </c>
      <c r="AC16">
        <f t="shared" si="13"/>
        <v>4.5715723928279139</v>
      </c>
      <c r="AD16">
        <f t="shared" si="14"/>
        <v>4.3009080613814863</v>
      </c>
      <c r="AE16">
        <f t="shared" si="15"/>
        <v>4.0045421121017757</v>
      </c>
      <c r="AF16">
        <f t="shared" si="16"/>
        <v>3.6869663612328534</v>
      </c>
      <c r="AG16">
        <f t="shared" si="17"/>
        <v>3.3544410938877856</v>
      </c>
      <c r="AH16">
        <f t="shared" si="18"/>
        <v>3.0145864337169295</v>
      </c>
      <c r="AI16">
        <f t="shared" si="19"/>
        <v>2.6757233343725364</v>
      </c>
      <c r="AJ16">
        <f t="shared" si="20"/>
        <v>2.3460766257082879</v>
      </c>
      <c r="AK16">
        <f t="shared" si="21"/>
        <v>2.0329973231466827</v>
      </c>
      <c r="AL16">
        <f t="shared" si="22"/>
        <v>1.7423550184507579</v>
      </c>
      <c r="AM16">
        <f t="shared" si="23"/>
        <v>1.4781967144785417</v>
      </c>
      <c r="AO16">
        <f t="shared" si="24"/>
        <v>6.1095030104491679</v>
      </c>
      <c r="AP16">
        <f t="shared" si="4"/>
        <v>5.3696026501237633</v>
      </c>
      <c r="AQ16">
        <f t="shared" si="4"/>
        <v>5.2118067664866459</v>
      </c>
      <c r="AR16">
        <f t="shared" si="4"/>
        <v>5.0271417353865164</v>
      </c>
      <c r="AS16">
        <f t="shared" si="4"/>
        <v>4.8139323331933648</v>
      </c>
      <c r="AT16">
        <f t="shared" si="4"/>
        <v>4.5715723928279139</v>
      </c>
      <c r="AU16">
        <f t="shared" si="4"/>
        <v>4.3009080613814863</v>
      </c>
      <c r="AV16">
        <f t="shared" si="4"/>
        <v>4.0045421121017757</v>
      </c>
      <c r="AW16">
        <f t="shared" si="4"/>
        <v>3.6869663612328534</v>
      </c>
      <c r="AX16">
        <f t="shared" si="4"/>
        <v>3.3544410938877856</v>
      </c>
      <c r="AY16">
        <f t="shared" si="4"/>
        <v>3.0145864337169295</v>
      </c>
      <c r="AZ16">
        <f t="shared" si="4"/>
        <v>2.6757233343725364</v>
      </c>
      <c r="BA16">
        <f t="shared" si="4"/>
        <v>2.3460766257082879</v>
      </c>
      <c r="BB16">
        <f t="shared" si="4"/>
        <v>2.0329973231466827</v>
      </c>
      <c r="BC16">
        <f t="shared" si="4"/>
        <v>1.7423550184507579</v>
      </c>
      <c r="BD16">
        <f t="shared" si="4"/>
        <v>1.4781967144785417</v>
      </c>
      <c r="BF16">
        <f t="shared" si="25"/>
        <v>0</v>
      </c>
      <c r="BG16">
        <f t="shared" si="25"/>
        <v>0</v>
      </c>
      <c r="BH16">
        <f t="shared" si="5"/>
        <v>7.8886090522101181E-31</v>
      </c>
      <c r="BI16">
        <f t="shared" si="5"/>
        <v>0</v>
      </c>
      <c r="BJ16">
        <f t="shared" si="5"/>
        <v>7.8886090522101181E-31</v>
      </c>
      <c r="BK16">
        <f t="shared" si="5"/>
        <v>7.8886090522101181E-31</v>
      </c>
      <c r="BL16">
        <f t="shared" si="5"/>
        <v>0</v>
      </c>
      <c r="BM16">
        <f t="shared" si="5"/>
        <v>0</v>
      </c>
      <c r="BN16">
        <f t="shared" si="5"/>
        <v>1.9721522630525295E-31</v>
      </c>
      <c r="BO16">
        <f t="shared" si="5"/>
        <v>7.8886090522101181E-31</v>
      </c>
      <c r="BP16">
        <f t="shared" si="5"/>
        <v>0</v>
      </c>
      <c r="BQ16">
        <f t="shared" si="5"/>
        <v>1.9721522630525295E-31</v>
      </c>
      <c r="BR16">
        <f t="shared" si="5"/>
        <v>1.9721522630525295E-31</v>
      </c>
      <c r="BS16">
        <f t="shared" si="5"/>
        <v>0</v>
      </c>
      <c r="BT16">
        <f t="shared" si="5"/>
        <v>1.9721522630525295E-31</v>
      </c>
      <c r="BU16">
        <f t="shared" si="5"/>
        <v>4.9303806576313238E-32</v>
      </c>
      <c r="BW16">
        <f t="shared" si="26"/>
        <v>0</v>
      </c>
      <c r="BX16">
        <f t="shared" si="6"/>
        <v>0</v>
      </c>
      <c r="BY16">
        <f t="shared" si="6"/>
        <v>1.7041660589017945E-16</v>
      </c>
      <c r="BZ16">
        <f t="shared" si="6"/>
        <v>0</v>
      </c>
      <c r="CA16">
        <f t="shared" si="6"/>
        <v>1.8450164194787178E-16</v>
      </c>
      <c r="CB16">
        <f t="shared" si="6"/>
        <v>1.9428291698793593E-16</v>
      </c>
      <c r="CC16">
        <f t="shared" si="6"/>
        <v>0</v>
      </c>
      <c r="CD16">
        <f t="shared" si="6"/>
        <v>0</v>
      </c>
      <c r="CE16">
        <f t="shared" si="6"/>
        <v>1.2044840292537072E-16</v>
      </c>
      <c r="CF16">
        <f t="shared" si="6"/>
        <v>2.6477687186652296E-16</v>
      </c>
      <c r="CG16">
        <f t="shared" si="6"/>
        <v>0</v>
      </c>
      <c r="CH16">
        <f t="shared" si="6"/>
        <v>1.6596977876795421E-16</v>
      </c>
      <c r="CI16">
        <f t="shared" si="6"/>
        <v>1.8929015573649078E-16</v>
      </c>
      <c r="CJ16">
        <f t="shared" si="6"/>
        <v>0</v>
      </c>
      <c r="CK16">
        <f t="shared" si="6"/>
        <v>2.5487871596050007E-16</v>
      </c>
      <c r="CL16">
        <f t="shared" si="6"/>
        <v>1.5021316361358657E-16</v>
      </c>
      <c r="CN16">
        <f t="shared" si="27"/>
        <v>0</v>
      </c>
      <c r="CO16">
        <f t="shared" si="7"/>
        <v>0</v>
      </c>
      <c r="CP16">
        <f t="shared" si="7"/>
        <v>1.7041660589017945E-16</v>
      </c>
      <c r="CQ16">
        <f t="shared" si="7"/>
        <v>0</v>
      </c>
      <c r="CR16">
        <f t="shared" si="7"/>
        <v>1.8450164194787178E-16</v>
      </c>
      <c r="CS16">
        <f t="shared" si="7"/>
        <v>1.9428291698793593E-16</v>
      </c>
      <c r="CT16">
        <f t="shared" si="7"/>
        <v>0</v>
      </c>
      <c r="CU16">
        <f t="shared" si="7"/>
        <v>0</v>
      </c>
      <c r="CV16">
        <f t="shared" si="7"/>
        <v>1.2044840292537072E-16</v>
      </c>
      <c r="CW16">
        <f t="shared" si="7"/>
        <v>2.6477687186652296E-16</v>
      </c>
      <c r="CX16">
        <f t="shared" si="7"/>
        <v>0</v>
      </c>
      <c r="CY16">
        <f t="shared" si="7"/>
        <v>1.6596977876795421E-16</v>
      </c>
      <c r="CZ16">
        <f t="shared" si="7"/>
        <v>1.8929015573649078E-16</v>
      </c>
      <c r="DA16">
        <f t="shared" si="7"/>
        <v>0</v>
      </c>
      <c r="DB16">
        <f t="shared" si="7"/>
        <v>2.5487871596050007E-16</v>
      </c>
      <c r="DC16">
        <f t="shared" si="7"/>
        <v>1.5021316361358657E-16</v>
      </c>
    </row>
    <row r="17" spans="1:107">
      <c r="A17" s="1" t="s">
        <v>29</v>
      </c>
      <c r="B17" s="1">
        <f>'Raw data and fitting summary'!B19</f>
        <v>5.4975581388800036E-2</v>
      </c>
      <c r="C17">
        <f>'Raw data and fitting summary'!C19</f>
        <v>5.321055829841824</v>
      </c>
      <c r="D17">
        <f>'Raw data and fitting summary'!D19</f>
        <v>4.7508937382104177</v>
      </c>
      <c r="E17">
        <f>'Raw data and fitting summary'!E19</f>
        <v>4.626947012646891</v>
      </c>
      <c r="F17">
        <f>'Raw data and fitting summary'!F19</f>
        <v>4.4808210601307179</v>
      </c>
      <c r="G17">
        <f>'Raw data and fitting summary'!G19</f>
        <v>4.3106500377980108</v>
      </c>
      <c r="H17">
        <f>'Raw data and fitting summary'!H19</f>
        <v>4.115288825736596</v>
      </c>
      <c r="I17">
        <f>'Raw data and fitting summary'!I19</f>
        <v>3.8946538051311279</v>
      </c>
      <c r="J17">
        <f>'Raw data and fitting summary'!J19</f>
        <v>3.6500395776926537</v>
      </c>
      <c r="K17">
        <f>'Raw data and fitting summary'!K19</f>
        <v>3.3843366022865391</v>
      </c>
      <c r="L17">
        <f>'Raw data and fitting summary'!L19</f>
        <v>3.1020694308776795</v>
      </c>
      <c r="M17">
        <f>'Raw data and fitting summary'!M19</f>
        <v>2.8091966718693122</v>
      </c>
      <c r="N17">
        <f>'Raw data and fitting summary'!N19</f>
        <v>2.5126644004964795</v>
      </c>
      <c r="O17">
        <f>'Raw data and fitting summary'!O19</f>
        <v>2.2197719419246043</v>
      </c>
      <c r="P17">
        <f>'Raw data and fitting summary'!P19</f>
        <v>1.937467255791808</v>
      </c>
      <c r="Q17">
        <f>'Raw data and fitting summary'!Q19</f>
        <v>1.6717123482378644</v>
      </c>
      <c r="R17">
        <f>'Raw data and fitting summary'!R19</f>
        <v>1.4270360606510817</v>
      </c>
      <c r="X17">
        <f t="shared" si="8"/>
        <v>5.3210558298418249</v>
      </c>
      <c r="Y17">
        <f t="shared" si="9"/>
        <v>4.7508937382104186</v>
      </c>
      <c r="Z17">
        <f t="shared" si="10"/>
        <v>4.6269470126468901</v>
      </c>
      <c r="AA17">
        <f t="shared" si="11"/>
        <v>4.4808210601307179</v>
      </c>
      <c r="AB17">
        <f t="shared" si="12"/>
        <v>4.3106500377980108</v>
      </c>
      <c r="AC17">
        <f t="shared" si="13"/>
        <v>4.115288825736596</v>
      </c>
      <c r="AD17">
        <f t="shared" si="14"/>
        <v>3.894653805131127</v>
      </c>
      <c r="AE17">
        <f t="shared" si="15"/>
        <v>3.6500395776926533</v>
      </c>
      <c r="AF17">
        <f t="shared" si="16"/>
        <v>3.3843366022865387</v>
      </c>
      <c r="AG17">
        <f t="shared" si="17"/>
        <v>3.1020694308776795</v>
      </c>
      <c r="AH17">
        <f t="shared" si="18"/>
        <v>2.8091966718693113</v>
      </c>
      <c r="AI17">
        <f t="shared" si="19"/>
        <v>2.5126644004964791</v>
      </c>
      <c r="AJ17">
        <f t="shared" si="20"/>
        <v>2.2197719419246038</v>
      </c>
      <c r="AK17">
        <f t="shared" si="21"/>
        <v>1.9374672557918078</v>
      </c>
      <c r="AL17">
        <f t="shared" si="22"/>
        <v>1.671712348237864</v>
      </c>
      <c r="AM17">
        <f t="shared" si="23"/>
        <v>1.4270360606510815</v>
      </c>
      <c r="AO17">
        <f t="shared" si="24"/>
        <v>5.3210558298418249</v>
      </c>
      <c r="AP17">
        <f t="shared" si="4"/>
        <v>4.7508937382104186</v>
      </c>
      <c r="AQ17">
        <f t="shared" si="4"/>
        <v>4.6269470126468901</v>
      </c>
      <c r="AR17">
        <f t="shared" si="4"/>
        <v>4.4808210601307179</v>
      </c>
      <c r="AS17">
        <f t="shared" si="4"/>
        <v>4.3106500377980108</v>
      </c>
      <c r="AT17">
        <f t="shared" si="4"/>
        <v>4.115288825736596</v>
      </c>
      <c r="AU17">
        <f t="shared" si="4"/>
        <v>3.894653805131127</v>
      </c>
      <c r="AV17">
        <f t="shared" si="4"/>
        <v>3.6500395776926533</v>
      </c>
      <c r="AW17">
        <f t="shared" si="4"/>
        <v>3.3843366022865387</v>
      </c>
      <c r="AX17">
        <f t="shared" si="4"/>
        <v>3.1020694308776795</v>
      </c>
      <c r="AY17">
        <f t="shared" si="4"/>
        <v>2.8091966718693113</v>
      </c>
      <c r="AZ17">
        <f t="shared" si="4"/>
        <v>2.5126644004964791</v>
      </c>
      <c r="BA17">
        <f t="shared" si="4"/>
        <v>2.2197719419246038</v>
      </c>
      <c r="BB17">
        <f t="shared" si="4"/>
        <v>1.9374672557918078</v>
      </c>
      <c r="BC17">
        <f t="shared" si="4"/>
        <v>1.671712348237864</v>
      </c>
      <c r="BD17">
        <f t="shared" si="4"/>
        <v>1.4270360606510815</v>
      </c>
      <c r="BF17">
        <f t="shared" si="25"/>
        <v>7.8886090522101181E-31</v>
      </c>
      <c r="BG17">
        <f t="shared" si="25"/>
        <v>7.8886090522101181E-31</v>
      </c>
      <c r="BH17">
        <f t="shared" si="5"/>
        <v>7.8886090522101181E-31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7.8886090522101181E-31</v>
      </c>
      <c r="BM17">
        <f t="shared" si="5"/>
        <v>1.9721522630525295E-31</v>
      </c>
      <c r="BN17">
        <f t="shared" si="5"/>
        <v>1.9721522630525295E-31</v>
      </c>
      <c r="BO17">
        <f t="shared" si="5"/>
        <v>0</v>
      </c>
      <c r="BP17">
        <f t="shared" si="5"/>
        <v>7.8886090522101181E-31</v>
      </c>
      <c r="BQ17">
        <f t="shared" si="5"/>
        <v>1.9721522630525295E-31</v>
      </c>
      <c r="BR17">
        <f t="shared" si="5"/>
        <v>1.9721522630525295E-31</v>
      </c>
      <c r="BS17">
        <f t="shared" si="5"/>
        <v>4.9303806576313238E-32</v>
      </c>
      <c r="BT17">
        <f t="shared" si="5"/>
        <v>1.9721522630525295E-31</v>
      </c>
      <c r="BU17">
        <f t="shared" si="5"/>
        <v>4.9303806576313238E-32</v>
      </c>
      <c r="BW17">
        <f t="shared" si="26"/>
        <v>1.6691770357285039E-16</v>
      </c>
      <c r="BX17">
        <f t="shared" si="6"/>
        <v>1.8694975485490169E-16</v>
      </c>
      <c r="BY17">
        <f t="shared" si="6"/>
        <v>1.9195776767541456E-16</v>
      </c>
      <c r="BZ17">
        <f t="shared" si="6"/>
        <v>0</v>
      </c>
      <c r="CA17">
        <f t="shared" si="6"/>
        <v>0</v>
      </c>
      <c r="CB17">
        <f t="shared" si="6"/>
        <v>0</v>
      </c>
      <c r="CC17">
        <f t="shared" si="6"/>
        <v>2.2805067257325111E-16</v>
      </c>
      <c r="CD17">
        <f t="shared" si="6"/>
        <v>1.2166695741167565E-16</v>
      </c>
      <c r="CE17">
        <f t="shared" si="6"/>
        <v>1.3121898381798825E-16</v>
      </c>
      <c r="CF17">
        <f t="shared" si="6"/>
        <v>0</v>
      </c>
      <c r="CG17">
        <f t="shared" si="6"/>
        <v>3.1616811617148493E-16</v>
      </c>
      <c r="CH17">
        <f t="shared" si="6"/>
        <v>1.7674035966057176E-16</v>
      </c>
      <c r="CI17">
        <f t="shared" si="6"/>
        <v>2.0006073662910836E-16</v>
      </c>
      <c r="CJ17">
        <f t="shared" si="6"/>
        <v>1.1460560391988958E-16</v>
      </c>
      <c r="CK17">
        <f t="shared" si="6"/>
        <v>2.6564929685311761E-16</v>
      </c>
      <c r="CL17">
        <f t="shared" si="6"/>
        <v>1.5559845405989534E-16</v>
      </c>
      <c r="CN17">
        <f t="shared" si="27"/>
        <v>1.6691770357285039E-16</v>
      </c>
      <c r="CO17">
        <f t="shared" si="7"/>
        <v>1.8694975485490169E-16</v>
      </c>
      <c r="CP17">
        <f t="shared" si="7"/>
        <v>1.9195776767541456E-16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2.2805067257325111E-16</v>
      </c>
      <c r="CU17">
        <f t="shared" si="7"/>
        <v>1.2166695741167565E-16</v>
      </c>
      <c r="CV17">
        <f t="shared" si="7"/>
        <v>1.3121898381798825E-16</v>
      </c>
      <c r="CW17">
        <f t="shared" si="7"/>
        <v>0</v>
      </c>
      <c r="CX17">
        <f t="shared" si="7"/>
        <v>3.1616811617148493E-16</v>
      </c>
      <c r="CY17">
        <f t="shared" si="7"/>
        <v>1.7674035966057176E-16</v>
      </c>
      <c r="CZ17">
        <f t="shared" si="7"/>
        <v>2.0006073662910836E-16</v>
      </c>
      <c r="DA17">
        <f t="shared" si="7"/>
        <v>1.1460560391988958E-16</v>
      </c>
      <c r="DB17">
        <f t="shared" si="7"/>
        <v>2.6564929685311761E-16</v>
      </c>
      <c r="DC17">
        <f t="shared" si="7"/>
        <v>1.5559845405989534E-16</v>
      </c>
    </row>
    <row r="18" spans="1:107">
      <c r="A18" s="1" t="s">
        <v>30</v>
      </c>
      <c r="B18" s="1">
        <f>'Raw data and fitting summary'!B20</f>
        <v>4.3980465111040035E-2</v>
      </c>
      <c r="C18">
        <f>'Raw data and fitting summary'!C20</f>
        <v>4.5819200275316794</v>
      </c>
      <c r="D18">
        <f>'Raw data and fitting summary'!D20</f>
        <v>4.1527687057828588</v>
      </c>
      <c r="E18">
        <f>'Raw data and fitting summary'!E20</f>
        <v>4.0577544606809273</v>
      </c>
      <c r="F18">
        <f>'Raw data and fitting summary'!F20</f>
        <v>3.9449307508188474</v>
      </c>
      <c r="G18">
        <f>'Raw data and fitting summary'!G20</f>
        <v>3.8124275927416442</v>
      </c>
      <c r="H18">
        <f>'Raw data and fitting summary'!H20</f>
        <v>3.6588114391513926</v>
      </c>
      <c r="I18">
        <f>'Raw data and fitting summary'!I20</f>
        <v>3.4833651072820584</v>
      </c>
      <c r="J18">
        <f>'Raw data and fitting summary'!J20</f>
        <v>3.2863805721085217</v>
      </c>
      <c r="K18">
        <f>'Raw data and fitting summary'!K20</f>
        <v>3.0694112984131214</v>
      </c>
      <c r="L18">
        <f>'Raw data and fitting summary'!L20</f>
        <v>2.8354159761044069</v>
      </c>
      <c r="M18">
        <f>'Raw data and fitting summary'!M20</f>
        <v>2.5887277196903731</v>
      </c>
      <c r="N18">
        <f>'Raw data and fitting summary'!N20</f>
        <v>2.3348098724713719</v>
      </c>
      <c r="O18">
        <f>'Raw data and fitting summary'!O20</f>
        <v>2.0798097044529995</v>
      </c>
      <c r="P18">
        <f>'Raw data and fitting summary'!P20</f>
        <v>1.8299793785916618</v>
      </c>
      <c r="Q18">
        <f>'Raw data and fitting summary'!Q20</f>
        <v>1.5910759041777636</v>
      </c>
      <c r="R18">
        <f>'Raw data and fitting summary'!R20</f>
        <v>1.3678587637367461</v>
      </c>
      <c r="X18">
        <f t="shared" si="8"/>
        <v>4.5819200275316794</v>
      </c>
      <c r="Y18">
        <f t="shared" si="9"/>
        <v>4.1527687057828588</v>
      </c>
      <c r="Z18">
        <f t="shared" si="10"/>
        <v>4.0577544606809273</v>
      </c>
      <c r="AA18">
        <f t="shared" si="11"/>
        <v>3.9449307508188483</v>
      </c>
      <c r="AB18">
        <f t="shared" si="12"/>
        <v>3.8124275927416447</v>
      </c>
      <c r="AC18">
        <f t="shared" si="13"/>
        <v>3.6588114391513926</v>
      </c>
      <c r="AD18">
        <f t="shared" si="14"/>
        <v>3.4833651072820584</v>
      </c>
      <c r="AE18">
        <f t="shared" si="15"/>
        <v>3.2863805721085217</v>
      </c>
      <c r="AF18">
        <f t="shared" si="16"/>
        <v>3.0694112984131219</v>
      </c>
      <c r="AG18">
        <f t="shared" si="17"/>
        <v>2.8354159761044069</v>
      </c>
      <c r="AH18">
        <f t="shared" si="18"/>
        <v>2.5887277196903731</v>
      </c>
      <c r="AI18">
        <f t="shared" si="19"/>
        <v>2.3348098724713719</v>
      </c>
      <c r="AJ18">
        <f t="shared" si="20"/>
        <v>2.0798097044529991</v>
      </c>
      <c r="AK18">
        <f t="shared" si="21"/>
        <v>1.8299793785916618</v>
      </c>
      <c r="AL18">
        <f t="shared" si="22"/>
        <v>1.5910759041777633</v>
      </c>
      <c r="AM18">
        <f t="shared" si="23"/>
        <v>1.3678587637367459</v>
      </c>
      <c r="AO18">
        <f t="shared" si="24"/>
        <v>4.5819200275316794</v>
      </c>
      <c r="AP18">
        <f t="shared" si="4"/>
        <v>4.1527687057828588</v>
      </c>
      <c r="AQ18">
        <f t="shared" si="4"/>
        <v>4.0577544606809273</v>
      </c>
      <c r="AR18">
        <f t="shared" si="4"/>
        <v>3.9449307508188483</v>
      </c>
      <c r="AS18">
        <f t="shared" si="4"/>
        <v>3.8124275927416447</v>
      </c>
      <c r="AT18">
        <f t="shared" si="4"/>
        <v>3.6588114391513926</v>
      </c>
      <c r="AU18">
        <f t="shared" si="4"/>
        <v>3.4833651072820584</v>
      </c>
      <c r="AV18">
        <f t="shared" si="4"/>
        <v>3.2863805721085217</v>
      </c>
      <c r="AW18">
        <f t="shared" si="4"/>
        <v>3.0694112984131219</v>
      </c>
      <c r="AX18">
        <f t="shared" si="4"/>
        <v>2.8354159761044069</v>
      </c>
      <c r="AY18">
        <f t="shared" si="4"/>
        <v>2.5887277196903731</v>
      </c>
      <c r="AZ18">
        <f t="shared" si="4"/>
        <v>2.3348098724713719</v>
      </c>
      <c r="BA18">
        <f t="shared" si="4"/>
        <v>2.0798097044529991</v>
      </c>
      <c r="BB18">
        <f t="shared" si="4"/>
        <v>1.8299793785916618</v>
      </c>
      <c r="BC18">
        <f t="shared" si="4"/>
        <v>1.5910759041777633</v>
      </c>
      <c r="BD18">
        <f t="shared" si="4"/>
        <v>1.3678587637367459</v>
      </c>
      <c r="BF18">
        <f t="shared" si="25"/>
        <v>0</v>
      </c>
      <c r="BG18">
        <f t="shared" si="25"/>
        <v>0</v>
      </c>
      <c r="BH18">
        <f t="shared" si="5"/>
        <v>0</v>
      </c>
      <c r="BI18">
        <f t="shared" si="5"/>
        <v>7.8886090522101181E-31</v>
      </c>
      <c r="BJ18">
        <f t="shared" si="5"/>
        <v>1.9721522630525295E-31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1.9721522630525295E-31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1.9721522630525295E-31</v>
      </c>
      <c r="BS18">
        <f t="shared" si="5"/>
        <v>0</v>
      </c>
      <c r="BT18">
        <f t="shared" si="5"/>
        <v>4.9303806576313238E-32</v>
      </c>
      <c r="BU18">
        <f t="shared" si="5"/>
        <v>4.9303806576313238E-32</v>
      </c>
      <c r="BW18">
        <f t="shared" si="26"/>
        <v>0</v>
      </c>
      <c r="BX18">
        <f t="shared" si="6"/>
        <v>0</v>
      </c>
      <c r="BY18">
        <f t="shared" si="6"/>
        <v>0</v>
      </c>
      <c r="BZ18">
        <f t="shared" si="6"/>
        <v>2.2514423593259937E-16</v>
      </c>
      <c r="CA18">
        <f t="shared" si="6"/>
        <v>1.1648462798232534E-16</v>
      </c>
      <c r="CB18">
        <f t="shared" si="6"/>
        <v>0</v>
      </c>
      <c r="CC18">
        <f t="shared" si="6"/>
        <v>0</v>
      </c>
      <c r="CD18">
        <f t="shared" si="6"/>
        <v>0</v>
      </c>
      <c r="CE18">
        <f t="shared" si="6"/>
        <v>1.4468220993376015E-16</v>
      </c>
      <c r="CF18">
        <f t="shared" si="6"/>
        <v>0</v>
      </c>
      <c r="CG18">
        <f t="shared" si="6"/>
        <v>0</v>
      </c>
      <c r="CH18">
        <f t="shared" si="6"/>
        <v>0</v>
      </c>
      <c r="CI18">
        <f t="shared" si="6"/>
        <v>2.1352396274488027E-16</v>
      </c>
      <c r="CJ18">
        <f t="shared" si="6"/>
        <v>0</v>
      </c>
      <c r="CK18">
        <f t="shared" si="6"/>
        <v>1.3955626148444475E-16</v>
      </c>
      <c r="CL18">
        <f t="shared" si="6"/>
        <v>1.6233006711778129E-16</v>
      </c>
      <c r="CN18">
        <f t="shared" si="27"/>
        <v>0</v>
      </c>
      <c r="CO18">
        <f t="shared" si="7"/>
        <v>0</v>
      </c>
      <c r="CP18">
        <f t="shared" si="7"/>
        <v>0</v>
      </c>
      <c r="CQ18">
        <f t="shared" si="7"/>
        <v>2.2514423593259937E-16</v>
      </c>
      <c r="CR18">
        <f t="shared" si="7"/>
        <v>1.1648462798232534E-16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1.4468220993376015E-16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2.1352396274488027E-16</v>
      </c>
      <c r="DA18">
        <f t="shared" si="7"/>
        <v>0</v>
      </c>
      <c r="DB18">
        <f t="shared" si="7"/>
        <v>1.3955626148444475E-16</v>
      </c>
      <c r="DC18">
        <f t="shared" si="7"/>
        <v>1.6233006711778129E-16</v>
      </c>
    </row>
    <row r="19" spans="1:107">
      <c r="A19" s="3"/>
      <c r="B19" s="3"/>
    </row>
    <row r="20" spans="1:107">
      <c r="B20">
        <f t="shared" ref="B20:R20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>
        <f t="shared" si="28"/>
        <v>1</v>
      </c>
      <c r="J20">
        <f t="shared" si="28"/>
        <v>1</v>
      </c>
      <c r="K20">
        <f t="shared" si="28"/>
        <v>1</v>
      </c>
      <c r="L20">
        <f t="shared" si="28"/>
        <v>1</v>
      </c>
      <c r="M20">
        <f t="shared" si="28"/>
        <v>1</v>
      </c>
      <c r="N20">
        <f t="shared" si="28"/>
        <v>1</v>
      </c>
      <c r="O20">
        <f t="shared" si="28"/>
        <v>1</v>
      </c>
      <c r="P20">
        <f t="shared" si="28"/>
        <v>1</v>
      </c>
      <c r="Q20">
        <f t="shared" si="28"/>
        <v>1</v>
      </c>
      <c r="R20">
        <f t="shared" si="28"/>
        <v>1</v>
      </c>
      <c r="AM20">
        <f t="shared" ref="AM20:AM34" si="29">B4*B20</f>
        <v>1</v>
      </c>
      <c r="AN20">
        <f>IFERROR(AM20, NA())</f>
        <v>1</v>
      </c>
      <c r="AO20">
        <f>IFERROR(X4, NA())</f>
        <v>13.636363636363635</v>
      </c>
      <c r="AP20">
        <f t="shared" ref="AP20:BD34" si="30">IFERROR(Y4, NA())</f>
        <v>10.428896937666588</v>
      </c>
      <c r="AQ20">
        <f t="shared" si="30"/>
        <v>9.8496995756786596</v>
      </c>
      <c r="AR20">
        <f t="shared" si="30"/>
        <v>9.2103004884690822</v>
      </c>
      <c r="AS20">
        <f t="shared" si="30"/>
        <v>8.5190282749061303</v>
      </c>
      <c r="AT20">
        <f t="shared" si="30"/>
        <v>7.7883429565619586</v>
      </c>
      <c r="AU20">
        <f t="shared" si="30"/>
        <v>7.0341821717837574</v>
      </c>
      <c r="AV20">
        <f t="shared" si="30"/>
        <v>6.2746933316034452</v>
      </c>
      <c r="AW20">
        <f t="shared" si="30"/>
        <v>5.5285397397106761</v>
      </c>
      <c r="AX20">
        <f t="shared" si="30"/>
        <v>4.8131034891297881</v>
      </c>
      <c r="AY20">
        <f t="shared" si="30"/>
        <v>4.1429421262853721</v>
      </c>
      <c r="AZ20">
        <f t="shared" si="30"/>
        <v>3.528773072747013</v>
      </c>
      <c r="BA20">
        <f t="shared" si="30"/>
        <v>2.9770992366412208</v>
      </c>
      <c r="BB20">
        <f t="shared" si="30"/>
        <v>2.4904214559386966</v>
      </c>
      <c r="BC20">
        <f t="shared" si="30"/>
        <v>2.0678685047720036</v>
      </c>
      <c r="BD20">
        <f t="shared" si="30"/>
        <v>1.7060367454068239</v>
      </c>
      <c r="BE20">
        <f t="shared" ref="BE20:BE34" si="31">IFERROR(AO52,NA())</f>
        <v>13.636363636363635</v>
      </c>
      <c r="BF20">
        <f t="shared" ref="BF20:BF34" si="32">IFERROR(AP52,NA())</f>
        <v>10.42889693766659</v>
      </c>
      <c r="BG20">
        <f t="shared" ref="BG20:BG34" si="33">IFERROR(AQ52,NA())</f>
        <v>9.8496995756786596</v>
      </c>
      <c r="BH20">
        <f t="shared" ref="BH20:BH34" si="34">IFERROR(AR52,NA())</f>
        <v>9.2103004884690822</v>
      </c>
      <c r="BI20">
        <f t="shared" ref="BI20:BI34" si="35">IFERROR(AS52,NA())</f>
        <v>8.5190282749061321</v>
      </c>
      <c r="BJ20">
        <f t="shared" ref="BJ20:BJ34" si="36">IFERROR(AT52,NA())</f>
        <v>7.7883429565619595</v>
      </c>
      <c r="BK20">
        <f t="shared" ref="BK20:BK34" si="37">IFERROR(AU52,NA())</f>
        <v>7.0341821717837583</v>
      </c>
      <c r="BL20">
        <f t="shared" ref="BL20:BL34" si="38">IFERROR(AV52,NA())</f>
        <v>6.274693331603447</v>
      </c>
      <c r="BM20">
        <f t="shared" ref="BM20:BM34" si="39">IFERROR(AW52,NA())</f>
        <v>5.528539739710677</v>
      </c>
      <c r="BN20">
        <f t="shared" ref="BN20:BN34" si="40">IFERROR(AX52,NA())</f>
        <v>4.8131034891297899</v>
      </c>
      <c r="BO20">
        <f t="shared" ref="BO20:BO34" si="41">IFERROR(AY52,NA())</f>
        <v>4.142942126285373</v>
      </c>
      <c r="BP20">
        <f t="shared" ref="BP20:BP34" si="42">IFERROR(AZ52,NA())</f>
        <v>3.5287730727470135</v>
      </c>
      <c r="BQ20">
        <f t="shared" ref="BQ20:BQ34" si="43">IFERROR(BA52,NA())</f>
        <v>2.9770992366412217</v>
      </c>
      <c r="BR20">
        <f t="shared" ref="BR20:BR34" si="44">IFERROR(BB52,NA())</f>
        <v>2.490421455938697</v>
      </c>
      <c r="BS20">
        <f t="shared" ref="BS20:BS34" si="45">IFERROR(BC52,NA())</f>
        <v>2.0678685047720045</v>
      </c>
      <c r="BT20">
        <f t="shared" ref="BT20:BT34" si="46">IFERROR(BD52,NA())</f>
        <v>1.7060367454068244</v>
      </c>
    </row>
    <row r="21" spans="1:107">
      <c r="B21">
        <f t="shared" ref="B21:R21" si="47">B5/B5</f>
        <v>1</v>
      </c>
      <c r="C21">
        <f t="shared" si="47"/>
        <v>1</v>
      </c>
      <c r="D21">
        <f t="shared" si="47"/>
        <v>1</v>
      </c>
      <c r="E21">
        <f t="shared" si="47"/>
        <v>1</v>
      </c>
      <c r="F21">
        <f t="shared" si="47"/>
        <v>1</v>
      </c>
      <c r="G21">
        <f t="shared" si="47"/>
        <v>1</v>
      </c>
      <c r="H21">
        <f t="shared" si="47"/>
        <v>1</v>
      </c>
      <c r="I21">
        <f t="shared" si="47"/>
        <v>1</v>
      </c>
      <c r="J21">
        <f t="shared" si="47"/>
        <v>1</v>
      </c>
      <c r="K21">
        <f t="shared" si="47"/>
        <v>1</v>
      </c>
      <c r="L21">
        <f t="shared" si="47"/>
        <v>1</v>
      </c>
      <c r="M21">
        <f t="shared" si="47"/>
        <v>1</v>
      </c>
      <c r="N21">
        <f t="shared" si="47"/>
        <v>1</v>
      </c>
      <c r="O21">
        <f t="shared" si="47"/>
        <v>1</v>
      </c>
      <c r="P21">
        <f t="shared" si="47"/>
        <v>1</v>
      </c>
      <c r="Q21">
        <f t="shared" si="47"/>
        <v>1</v>
      </c>
      <c r="R21">
        <f t="shared" si="47"/>
        <v>1</v>
      </c>
      <c r="W21">
        <f t="shared" ref="W21:W35" si="48">C4*C20</f>
        <v>13.636363636363635</v>
      </c>
      <c r="X21">
        <f>IFERROR(W21, NA())</f>
        <v>13.636363636363635</v>
      </c>
      <c r="Y21">
        <f>AO20</f>
        <v>13.636363636363635</v>
      </c>
      <c r="AA21">
        <f t="shared" ref="AA21:AA35" si="49">X4-C4</f>
        <v>0</v>
      </c>
      <c r="AB21">
        <f>IFERROR(AA21,"")</f>
        <v>0</v>
      </c>
      <c r="AC21">
        <v>3</v>
      </c>
      <c r="AM21">
        <f t="shared" si="29"/>
        <v>0.8</v>
      </c>
      <c r="AN21">
        <f t="shared" ref="AN21:AN34" si="50">IFERROR(AM21, NA())</f>
        <v>0.8</v>
      </c>
      <c r="AO21">
        <f t="shared" ref="AO21:AO34" si="51">IFERROR(X5, NA())</f>
        <v>13.33333333333333</v>
      </c>
      <c r="AP21">
        <f t="shared" si="30"/>
        <v>10.250724030253298</v>
      </c>
      <c r="AQ21">
        <f t="shared" si="30"/>
        <v>9.6906168020073338</v>
      </c>
      <c r="AR21">
        <f t="shared" si="30"/>
        <v>9.0710552475073385</v>
      </c>
      <c r="AS21">
        <f t="shared" si="30"/>
        <v>8.3997652126574618</v>
      </c>
      <c r="AT21">
        <f t="shared" si="30"/>
        <v>7.6885412958161172</v>
      </c>
      <c r="AU21">
        <f t="shared" si="30"/>
        <v>6.952671574392328</v>
      </c>
      <c r="AV21">
        <f t="shared" si="30"/>
        <v>6.2097528403727917</v>
      </c>
      <c r="AW21">
        <f t="shared" si="30"/>
        <v>5.4780635859909879</v>
      </c>
      <c r="AX21">
        <f t="shared" si="30"/>
        <v>4.7748008051048716</v>
      </c>
      <c r="AY21">
        <f t="shared" si="30"/>
        <v>4.1145316818939488</v>
      </c>
      <c r="AZ21">
        <f t="shared" si="30"/>
        <v>3.5081406854367172</v>
      </c>
      <c r="BA21">
        <f t="shared" si="30"/>
        <v>2.9624003038359281</v>
      </c>
      <c r="BB21">
        <f t="shared" si="30"/>
        <v>2.4801271860095384</v>
      </c>
      <c r="BC21">
        <f t="shared" si="30"/>
        <v>2.0607661822985466</v>
      </c>
      <c r="BD21">
        <f t="shared" si="30"/>
        <v>1.7011995637949835</v>
      </c>
      <c r="BE21">
        <f t="shared" si="31"/>
        <v>13.333333333333332</v>
      </c>
      <c r="BF21">
        <f t="shared" si="32"/>
        <v>10.250724030253298</v>
      </c>
      <c r="BG21">
        <f t="shared" si="33"/>
        <v>9.6906168020073338</v>
      </c>
      <c r="BH21">
        <f t="shared" si="34"/>
        <v>9.0710552475073367</v>
      </c>
      <c r="BI21">
        <f t="shared" si="35"/>
        <v>8.3997652126574618</v>
      </c>
      <c r="BJ21">
        <f t="shared" si="36"/>
        <v>7.6885412958161172</v>
      </c>
      <c r="BK21">
        <f t="shared" si="37"/>
        <v>6.952671574392328</v>
      </c>
      <c r="BL21">
        <f t="shared" si="38"/>
        <v>6.2097528403727917</v>
      </c>
      <c r="BM21">
        <f t="shared" si="39"/>
        <v>5.4780635859909887</v>
      </c>
      <c r="BN21">
        <f t="shared" si="40"/>
        <v>4.7748008051048725</v>
      </c>
      <c r="BO21">
        <f t="shared" si="41"/>
        <v>4.1145316818939488</v>
      </c>
      <c r="BP21">
        <f t="shared" si="42"/>
        <v>3.5081406854367176</v>
      </c>
      <c r="BQ21">
        <f t="shared" si="43"/>
        <v>2.9624003038359286</v>
      </c>
      <c r="BR21">
        <f t="shared" si="44"/>
        <v>2.4801271860095389</v>
      </c>
      <c r="BS21">
        <f t="shared" si="45"/>
        <v>2.0607661822985466</v>
      </c>
      <c r="BT21">
        <f t="shared" si="46"/>
        <v>1.7011995637949837</v>
      </c>
    </row>
    <row r="22" spans="1:107">
      <c r="B22">
        <f t="shared" ref="B22:R22" si="52">B6/B6</f>
        <v>1</v>
      </c>
      <c r="C22">
        <f t="shared" si="52"/>
        <v>1</v>
      </c>
      <c r="D22">
        <f t="shared" si="52"/>
        <v>1</v>
      </c>
      <c r="E22">
        <f t="shared" si="52"/>
        <v>1</v>
      </c>
      <c r="F22">
        <f t="shared" si="52"/>
        <v>1</v>
      </c>
      <c r="G22">
        <f t="shared" si="52"/>
        <v>1</v>
      </c>
      <c r="H22">
        <f t="shared" si="52"/>
        <v>1</v>
      </c>
      <c r="I22">
        <f t="shared" si="52"/>
        <v>1</v>
      </c>
      <c r="J22">
        <f t="shared" si="52"/>
        <v>1</v>
      </c>
      <c r="K22">
        <f t="shared" si="52"/>
        <v>1</v>
      </c>
      <c r="L22">
        <f t="shared" si="52"/>
        <v>1</v>
      </c>
      <c r="M22">
        <f t="shared" si="52"/>
        <v>1</v>
      </c>
      <c r="N22">
        <f t="shared" si="52"/>
        <v>1</v>
      </c>
      <c r="O22">
        <f t="shared" si="52"/>
        <v>1</v>
      </c>
      <c r="P22">
        <f t="shared" si="52"/>
        <v>1</v>
      </c>
      <c r="Q22">
        <f t="shared" si="52"/>
        <v>1</v>
      </c>
      <c r="R22">
        <f t="shared" si="52"/>
        <v>1</v>
      </c>
      <c r="W22">
        <f t="shared" si="48"/>
        <v>13.333333333333332</v>
      </c>
      <c r="X22">
        <f>IFERROR(W22, NA())</f>
        <v>13.333333333333332</v>
      </c>
      <c r="Y22">
        <f t="shared" ref="Y22:Y34" si="53">AO21</f>
        <v>13.33333333333333</v>
      </c>
      <c r="AA22">
        <f t="shared" si="49"/>
        <v>0</v>
      </c>
      <c r="AB22">
        <f t="shared" ref="AB22:AB85" si="54">IFERROR(AA22,"")</f>
        <v>0</v>
      </c>
      <c r="AC22">
        <v>3</v>
      </c>
      <c r="AM22">
        <f t="shared" si="29"/>
        <v>0.64000000000000012</v>
      </c>
      <c r="AN22">
        <f t="shared" si="50"/>
        <v>0.64000000000000012</v>
      </c>
      <c r="AO22">
        <f t="shared" si="51"/>
        <v>12.97297297297297</v>
      </c>
      <c r="AP22">
        <f t="shared" si="30"/>
        <v>10.03639014354204</v>
      </c>
      <c r="AQ22">
        <f t="shared" si="30"/>
        <v>9.4988466296143521</v>
      </c>
      <c r="AR22">
        <f t="shared" si="30"/>
        <v>8.9028096676054798</v>
      </c>
      <c r="AS22">
        <f t="shared" si="30"/>
        <v>8.255301474848233</v>
      </c>
      <c r="AT22">
        <f t="shared" si="30"/>
        <v>7.5673293700644866</v>
      </c>
      <c r="AU22">
        <f t="shared" si="30"/>
        <v>6.8534018817852953</v>
      </c>
      <c r="AV22">
        <f t="shared" si="30"/>
        <v>6.1304433857325886</v>
      </c>
      <c r="AW22">
        <f t="shared" si="30"/>
        <v>5.4162499163258806</v>
      </c>
      <c r="AX22">
        <f t="shared" si="30"/>
        <v>4.7277712922453619</v>
      </c>
      <c r="AY22">
        <f t="shared" si="30"/>
        <v>4.0795619178125158</v>
      </c>
      <c r="AZ22">
        <f t="shared" si="30"/>
        <v>3.4826870269908232</v>
      </c>
      <c r="BA22">
        <f t="shared" si="30"/>
        <v>2.9442294989147864</v>
      </c>
      <c r="BB22">
        <f t="shared" si="30"/>
        <v>2.4673784104389074</v>
      </c>
      <c r="BC22">
        <f t="shared" si="30"/>
        <v>2.0519565932259121</v>
      </c>
      <c r="BD22">
        <f t="shared" si="30"/>
        <v>1.6951915240423796</v>
      </c>
      <c r="BE22">
        <f t="shared" si="31"/>
        <v>12.972972972972974</v>
      </c>
      <c r="BF22">
        <f t="shared" si="32"/>
        <v>10.036390143542041</v>
      </c>
      <c r="BG22">
        <f t="shared" si="33"/>
        <v>9.4988466296143503</v>
      </c>
      <c r="BH22">
        <f t="shared" si="34"/>
        <v>8.9028096676054798</v>
      </c>
      <c r="BI22">
        <f t="shared" si="35"/>
        <v>8.255301474848233</v>
      </c>
      <c r="BJ22">
        <f t="shared" si="36"/>
        <v>7.5673293700644866</v>
      </c>
      <c r="BK22">
        <f t="shared" si="37"/>
        <v>6.8534018817852953</v>
      </c>
      <c r="BL22">
        <f t="shared" si="38"/>
        <v>6.1304433857325886</v>
      </c>
      <c r="BM22">
        <f t="shared" si="39"/>
        <v>5.4162499163258806</v>
      </c>
      <c r="BN22">
        <f t="shared" si="40"/>
        <v>4.7277712922453627</v>
      </c>
      <c r="BO22">
        <f t="shared" si="41"/>
        <v>4.0795619178125166</v>
      </c>
      <c r="BP22">
        <f t="shared" si="42"/>
        <v>3.4826870269908237</v>
      </c>
      <c r="BQ22">
        <f t="shared" si="43"/>
        <v>2.9442294989147868</v>
      </c>
      <c r="BR22">
        <f t="shared" si="44"/>
        <v>2.4673784104389083</v>
      </c>
      <c r="BS22">
        <f t="shared" si="45"/>
        <v>2.0519565932259125</v>
      </c>
      <c r="BT22">
        <f t="shared" si="46"/>
        <v>1.6951915240423798</v>
      </c>
    </row>
    <row r="23" spans="1:107">
      <c r="B23">
        <f t="shared" ref="B23:R23" si="55">B7/B7</f>
        <v>1</v>
      </c>
      <c r="C23">
        <f t="shared" si="55"/>
        <v>1</v>
      </c>
      <c r="D23">
        <f t="shared" si="55"/>
        <v>1</v>
      </c>
      <c r="E23">
        <f t="shared" si="55"/>
        <v>1</v>
      </c>
      <c r="F23">
        <f t="shared" si="55"/>
        <v>1</v>
      </c>
      <c r="G23">
        <f t="shared" si="55"/>
        <v>1</v>
      </c>
      <c r="H23">
        <f t="shared" si="55"/>
        <v>1</v>
      </c>
      <c r="I23">
        <f t="shared" si="55"/>
        <v>1</v>
      </c>
      <c r="J23">
        <f t="shared" si="55"/>
        <v>1</v>
      </c>
      <c r="K23">
        <f t="shared" si="55"/>
        <v>1</v>
      </c>
      <c r="L23">
        <f t="shared" si="55"/>
        <v>1</v>
      </c>
      <c r="M23">
        <f t="shared" si="55"/>
        <v>1</v>
      </c>
      <c r="N23">
        <f t="shared" si="55"/>
        <v>1</v>
      </c>
      <c r="O23">
        <f t="shared" si="55"/>
        <v>1</v>
      </c>
      <c r="P23">
        <f t="shared" si="55"/>
        <v>1</v>
      </c>
      <c r="Q23">
        <f t="shared" si="55"/>
        <v>1</v>
      </c>
      <c r="R23">
        <f t="shared" si="55"/>
        <v>1</v>
      </c>
      <c r="W23">
        <f t="shared" si="48"/>
        <v>12.972972972972974</v>
      </c>
      <c r="X23">
        <f>IFERROR(W23, NA())</f>
        <v>12.972972972972974</v>
      </c>
      <c r="Y23">
        <f t="shared" si="53"/>
        <v>12.97297297297297</v>
      </c>
      <c r="AA23">
        <f t="shared" si="49"/>
        <v>0</v>
      </c>
      <c r="AB23">
        <f t="shared" si="54"/>
        <v>0</v>
      </c>
      <c r="AC23">
        <v>3</v>
      </c>
      <c r="AM23">
        <f t="shared" si="29"/>
        <v>0.51200000000000012</v>
      </c>
      <c r="AN23">
        <f t="shared" si="50"/>
        <v>0.51200000000000012</v>
      </c>
      <c r="AO23">
        <f t="shared" si="51"/>
        <v>12.549019607843135</v>
      </c>
      <c r="AP23">
        <f t="shared" si="30"/>
        <v>9.7807560710730126</v>
      </c>
      <c r="AQ23">
        <f t="shared" si="30"/>
        <v>9.2695496747039225</v>
      </c>
      <c r="AR23">
        <f t="shared" si="30"/>
        <v>8.7010803390606846</v>
      </c>
      <c r="AS23">
        <f t="shared" si="30"/>
        <v>8.0815625803466329</v>
      </c>
      <c r="AT23">
        <f t="shared" si="30"/>
        <v>7.4210851114151106</v>
      </c>
      <c r="AU23">
        <f t="shared" si="30"/>
        <v>6.7332312062145494</v>
      </c>
      <c r="AV23">
        <f t="shared" si="30"/>
        <v>6.0341106417931112</v>
      </c>
      <c r="AW23">
        <f t="shared" si="30"/>
        <v>5.3409172532374667</v>
      </c>
      <c r="AX23">
        <f t="shared" si="30"/>
        <v>4.670271357734701</v>
      </c>
      <c r="AY23">
        <f t="shared" si="30"/>
        <v>4.0366768316744555</v>
      </c>
      <c r="AZ23">
        <f t="shared" si="30"/>
        <v>3.4513847021797908</v>
      </c>
      <c r="BA23">
        <f t="shared" si="30"/>
        <v>2.9218270784070413</v>
      </c>
      <c r="BB23">
        <f t="shared" si="30"/>
        <v>2.4516255770552977</v>
      </c>
      <c r="BC23">
        <f t="shared" si="30"/>
        <v>2.0410499632022234</v>
      </c>
      <c r="BD23">
        <f t="shared" si="30"/>
        <v>1.6877408884982079</v>
      </c>
      <c r="BE23">
        <f t="shared" si="31"/>
        <v>12.549019607843137</v>
      </c>
      <c r="BF23">
        <f t="shared" si="32"/>
        <v>9.7807560710730161</v>
      </c>
      <c r="BG23">
        <f t="shared" si="33"/>
        <v>9.2695496747039243</v>
      </c>
      <c r="BH23">
        <f t="shared" si="34"/>
        <v>8.7010803390606863</v>
      </c>
      <c r="BI23">
        <f t="shared" si="35"/>
        <v>8.0815625803466347</v>
      </c>
      <c r="BJ23">
        <f t="shared" si="36"/>
        <v>7.4210851114151106</v>
      </c>
      <c r="BK23">
        <f t="shared" si="37"/>
        <v>6.7332312062145503</v>
      </c>
      <c r="BL23">
        <f t="shared" si="38"/>
        <v>6.0341106417931112</v>
      </c>
      <c r="BM23">
        <f t="shared" si="39"/>
        <v>5.3409172532374676</v>
      </c>
      <c r="BN23">
        <f t="shared" si="40"/>
        <v>4.670271357734701</v>
      </c>
      <c r="BO23">
        <f t="shared" si="41"/>
        <v>4.0366768316744563</v>
      </c>
      <c r="BP23">
        <f t="shared" si="42"/>
        <v>3.4513847021797917</v>
      </c>
      <c r="BQ23">
        <f t="shared" si="43"/>
        <v>2.9218270784070421</v>
      </c>
      <c r="BR23">
        <f t="shared" si="44"/>
        <v>2.4516255770552982</v>
      </c>
      <c r="BS23">
        <f t="shared" si="45"/>
        <v>2.0410499632022239</v>
      </c>
      <c r="BT23">
        <f t="shared" si="46"/>
        <v>1.6877408884982084</v>
      </c>
    </row>
    <row r="24" spans="1:107">
      <c r="B24">
        <f t="shared" ref="B24:R24" si="56">B8/B8</f>
        <v>1</v>
      </c>
      <c r="C24">
        <f t="shared" si="56"/>
        <v>1</v>
      </c>
      <c r="D24">
        <f t="shared" si="56"/>
        <v>1</v>
      </c>
      <c r="E24">
        <f t="shared" si="56"/>
        <v>1</v>
      </c>
      <c r="F24">
        <f t="shared" si="56"/>
        <v>1</v>
      </c>
      <c r="G24">
        <f t="shared" si="56"/>
        <v>1</v>
      </c>
      <c r="H24">
        <f t="shared" si="56"/>
        <v>1</v>
      </c>
      <c r="I24">
        <f t="shared" si="56"/>
        <v>1</v>
      </c>
      <c r="J24">
        <f t="shared" si="56"/>
        <v>1</v>
      </c>
      <c r="K24">
        <f t="shared" si="56"/>
        <v>1</v>
      </c>
      <c r="L24">
        <f t="shared" si="56"/>
        <v>1</v>
      </c>
      <c r="M24">
        <f t="shared" si="56"/>
        <v>1</v>
      </c>
      <c r="N24">
        <f t="shared" si="56"/>
        <v>1</v>
      </c>
      <c r="O24">
        <f t="shared" si="56"/>
        <v>1</v>
      </c>
      <c r="P24">
        <f t="shared" si="56"/>
        <v>1</v>
      </c>
      <c r="Q24">
        <f t="shared" si="56"/>
        <v>1</v>
      </c>
      <c r="R24">
        <f t="shared" si="56"/>
        <v>1</v>
      </c>
      <c r="W24">
        <f t="shared" si="48"/>
        <v>12.549019607843137</v>
      </c>
      <c r="X24">
        <f>IFERROR(W24, NA())</f>
        <v>12.549019607843137</v>
      </c>
      <c r="Y24">
        <f t="shared" si="53"/>
        <v>12.549019607843135</v>
      </c>
      <c r="AA24">
        <f t="shared" si="49"/>
        <v>0</v>
      </c>
      <c r="AB24">
        <f t="shared" si="54"/>
        <v>0</v>
      </c>
      <c r="AC24">
        <v>3</v>
      </c>
      <c r="AM24">
        <f t="shared" si="29"/>
        <v>0.40960000000000013</v>
      </c>
      <c r="AN24">
        <f t="shared" si="50"/>
        <v>0.40960000000000013</v>
      </c>
      <c r="AO24">
        <f t="shared" si="51"/>
        <v>12.05651491365777</v>
      </c>
      <c r="AP24">
        <f t="shared" si="30"/>
        <v>9.4789611277219983</v>
      </c>
      <c r="AQ24">
        <f t="shared" si="30"/>
        <v>8.9980399788733916</v>
      </c>
      <c r="AR24">
        <f t="shared" si="30"/>
        <v>8.4614205095167989</v>
      </c>
      <c r="AS24">
        <f t="shared" si="30"/>
        <v>7.8744091610171569</v>
      </c>
      <c r="AT24">
        <f t="shared" si="30"/>
        <v>7.2460412035620676</v>
      </c>
      <c r="AU24">
        <f t="shared" si="30"/>
        <v>6.5888170506880792</v>
      </c>
      <c r="AV24">
        <f t="shared" si="30"/>
        <v>5.9178701366872062</v>
      </c>
      <c r="AW24">
        <f t="shared" si="30"/>
        <v>5.2496479328661536</v>
      </c>
      <c r="AX24">
        <f t="shared" si="30"/>
        <v>4.6003338338408053</v>
      </c>
      <c r="AY24">
        <f t="shared" si="30"/>
        <v>3.984321948537755</v>
      </c>
      <c r="AZ24">
        <f t="shared" si="30"/>
        <v>3.4130392868716939</v>
      </c>
      <c r="BA24">
        <f t="shared" si="30"/>
        <v>2.8942989500049268</v>
      </c>
      <c r="BB24">
        <f t="shared" si="30"/>
        <v>2.4322151574947002</v>
      </c>
      <c r="BC24">
        <f t="shared" si="30"/>
        <v>2.0275786438130816</v>
      </c>
      <c r="BD24">
        <f t="shared" si="30"/>
        <v>1.6785191910021682</v>
      </c>
      <c r="BE24">
        <f t="shared" si="31"/>
        <v>12.05651491365777</v>
      </c>
      <c r="BF24">
        <f t="shared" si="32"/>
        <v>9.4789611277220001</v>
      </c>
      <c r="BG24">
        <f t="shared" si="33"/>
        <v>8.9980399788733951</v>
      </c>
      <c r="BH24">
        <f t="shared" si="34"/>
        <v>8.4614205095168007</v>
      </c>
      <c r="BI24">
        <f t="shared" si="35"/>
        <v>7.8744091610171587</v>
      </c>
      <c r="BJ24">
        <f t="shared" si="36"/>
        <v>7.2460412035620694</v>
      </c>
      <c r="BK24">
        <f t="shared" si="37"/>
        <v>6.5888170506880819</v>
      </c>
      <c r="BL24">
        <f t="shared" si="38"/>
        <v>5.9178701366872071</v>
      </c>
      <c r="BM24">
        <f t="shared" si="39"/>
        <v>5.2496479328661545</v>
      </c>
      <c r="BN24">
        <f t="shared" si="40"/>
        <v>4.6003338338408062</v>
      </c>
      <c r="BO24">
        <f t="shared" si="41"/>
        <v>3.9843219485377559</v>
      </c>
      <c r="BP24">
        <f t="shared" si="42"/>
        <v>3.4130392868716943</v>
      </c>
      <c r="BQ24">
        <f t="shared" si="43"/>
        <v>2.8942989500049277</v>
      </c>
      <c r="BR24">
        <f t="shared" si="44"/>
        <v>2.4322151574947006</v>
      </c>
      <c r="BS24">
        <f t="shared" si="45"/>
        <v>2.0275786438130825</v>
      </c>
      <c r="BT24">
        <f t="shared" si="46"/>
        <v>1.6785191910021688</v>
      </c>
    </row>
    <row r="25" spans="1:107">
      <c r="B25">
        <f t="shared" ref="B25:R25" si="57">B9/B9</f>
        <v>1</v>
      </c>
      <c r="C25">
        <f t="shared" si="57"/>
        <v>1</v>
      </c>
      <c r="D25">
        <f t="shared" si="57"/>
        <v>1</v>
      </c>
      <c r="E25">
        <f t="shared" si="57"/>
        <v>1</v>
      </c>
      <c r="F25">
        <f t="shared" si="57"/>
        <v>1</v>
      </c>
      <c r="G25">
        <f t="shared" si="57"/>
        <v>1</v>
      </c>
      <c r="H25">
        <f t="shared" si="57"/>
        <v>1</v>
      </c>
      <c r="I25">
        <f t="shared" si="57"/>
        <v>1</v>
      </c>
      <c r="J25">
        <f t="shared" si="57"/>
        <v>1</v>
      </c>
      <c r="K25">
        <f t="shared" si="57"/>
        <v>1</v>
      </c>
      <c r="L25">
        <f t="shared" si="57"/>
        <v>1</v>
      </c>
      <c r="M25">
        <f t="shared" si="57"/>
        <v>1</v>
      </c>
      <c r="N25">
        <f t="shared" si="57"/>
        <v>1</v>
      </c>
      <c r="O25">
        <f t="shared" si="57"/>
        <v>1</v>
      </c>
      <c r="P25">
        <f t="shared" si="57"/>
        <v>1</v>
      </c>
      <c r="Q25">
        <f t="shared" si="57"/>
        <v>1</v>
      </c>
      <c r="R25">
        <f t="shared" si="57"/>
        <v>1</v>
      </c>
      <c r="W25">
        <f t="shared" si="48"/>
        <v>12.05651491365777</v>
      </c>
      <c r="X25">
        <f t="shared" ref="X25:X88" si="58">IFERROR(W25, NA())</f>
        <v>12.05651491365777</v>
      </c>
      <c r="Y25">
        <f t="shared" si="53"/>
        <v>12.05651491365777</v>
      </c>
      <c r="AA25">
        <f t="shared" si="49"/>
        <v>0</v>
      </c>
      <c r="AB25">
        <f t="shared" si="54"/>
        <v>0</v>
      </c>
      <c r="AC25">
        <v>3</v>
      </c>
      <c r="AM25">
        <f t="shared" si="29"/>
        <v>0.32768000000000014</v>
      </c>
      <c r="AN25">
        <f t="shared" si="50"/>
        <v>0.32768000000000014</v>
      </c>
      <c r="AO25">
        <f t="shared" si="51"/>
        <v>11.492704826038159</v>
      </c>
      <c r="AP25">
        <f t="shared" si="30"/>
        <v>9.1269353097830876</v>
      </c>
      <c r="AQ25">
        <f t="shared" si="30"/>
        <v>8.6802297010579501</v>
      </c>
      <c r="AR25">
        <f t="shared" si="30"/>
        <v>8.1797934267344843</v>
      </c>
      <c r="AS25">
        <f t="shared" si="30"/>
        <v>7.6299379165980028</v>
      </c>
      <c r="AT25">
        <f t="shared" si="30"/>
        <v>7.0385160675062268</v>
      </c>
      <c r="AU25">
        <f t="shared" si="30"/>
        <v>6.4167833132811882</v>
      </c>
      <c r="AV25">
        <f t="shared" si="30"/>
        <v>5.7787192970219072</v>
      </c>
      <c r="AW25">
        <f t="shared" si="30"/>
        <v>5.1398561234835265</v>
      </c>
      <c r="AX25">
        <f t="shared" si="30"/>
        <v>4.5158033850324664</v>
      </c>
      <c r="AY25">
        <f t="shared" si="30"/>
        <v>3.9207576550005006</v>
      </c>
      <c r="AZ25">
        <f t="shared" si="30"/>
        <v>3.3662892965554532</v>
      </c>
      <c r="BA25">
        <f t="shared" si="30"/>
        <v>2.8606097419462975</v>
      </c>
      <c r="BB25">
        <f t="shared" si="30"/>
        <v>2.4083801207325966</v>
      </c>
      <c r="BC25">
        <f t="shared" si="30"/>
        <v>2.0109875169319547</v>
      </c>
      <c r="BD25">
        <f t="shared" si="30"/>
        <v>1.6671328204250486</v>
      </c>
      <c r="BE25">
        <f t="shared" si="31"/>
        <v>11.49270482603816</v>
      </c>
      <c r="BF25">
        <f t="shared" si="32"/>
        <v>9.1269353097830876</v>
      </c>
      <c r="BG25">
        <f t="shared" si="33"/>
        <v>8.6802297010579501</v>
      </c>
      <c r="BH25">
        <f t="shared" si="34"/>
        <v>8.1797934267344861</v>
      </c>
      <c r="BI25">
        <f t="shared" si="35"/>
        <v>7.6299379165980046</v>
      </c>
      <c r="BJ25">
        <f t="shared" si="36"/>
        <v>7.0385160675062277</v>
      </c>
      <c r="BK25">
        <f t="shared" si="37"/>
        <v>6.41678331328119</v>
      </c>
      <c r="BL25">
        <f t="shared" si="38"/>
        <v>5.7787192970219081</v>
      </c>
      <c r="BM25">
        <f t="shared" si="39"/>
        <v>5.1398561234835274</v>
      </c>
      <c r="BN25">
        <f t="shared" si="40"/>
        <v>4.5158033850324664</v>
      </c>
      <c r="BO25">
        <f t="shared" si="41"/>
        <v>3.9207576550005006</v>
      </c>
      <c r="BP25">
        <f t="shared" si="42"/>
        <v>3.3662892965554532</v>
      </c>
      <c r="BQ25">
        <f t="shared" si="43"/>
        <v>2.8606097419462975</v>
      </c>
      <c r="BR25">
        <f t="shared" si="44"/>
        <v>2.408380120732597</v>
      </c>
      <c r="BS25">
        <f t="shared" si="45"/>
        <v>2.0109875169319547</v>
      </c>
      <c r="BT25">
        <f t="shared" si="46"/>
        <v>1.6671328204250488</v>
      </c>
    </row>
    <row r="26" spans="1:107">
      <c r="B26">
        <f t="shared" ref="B26:R26" si="59">B10/B10</f>
        <v>1</v>
      </c>
      <c r="C26">
        <f t="shared" si="59"/>
        <v>1</v>
      </c>
      <c r="D26">
        <f t="shared" si="59"/>
        <v>1</v>
      </c>
      <c r="E26">
        <f t="shared" si="59"/>
        <v>1</v>
      </c>
      <c r="F26">
        <f t="shared" si="59"/>
        <v>1</v>
      </c>
      <c r="G26">
        <f t="shared" si="59"/>
        <v>1</v>
      </c>
      <c r="H26">
        <f t="shared" si="59"/>
        <v>1</v>
      </c>
      <c r="I26">
        <f t="shared" si="59"/>
        <v>1</v>
      </c>
      <c r="J26">
        <f t="shared" si="59"/>
        <v>1</v>
      </c>
      <c r="K26">
        <f t="shared" si="59"/>
        <v>1</v>
      </c>
      <c r="L26">
        <f t="shared" si="59"/>
        <v>1</v>
      </c>
      <c r="M26">
        <f t="shared" si="59"/>
        <v>1</v>
      </c>
      <c r="N26">
        <f t="shared" si="59"/>
        <v>1</v>
      </c>
      <c r="O26">
        <f t="shared" si="59"/>
        <v>1</v>
      </c>
      <c r="P26">
        <f t="shared" si="59"/>
        <v>1</v>
      </c>
      <c r="Q26">
        <f t="shared" si="59"/>
        <v>1</v>
      </c>
      <c r="R26">
        <f t="shared" si="59"/>
        <v>1</v>
      </c>
      <c r="W26">
        <f t="shared" si="48"/>
        <v>11.49270482603816</v>
      </c>
      <c r="X26">
        <f t="shared" si="58"/>
        <v>11.49270482603816</v>
      </c>
      <c r="Y26">
        <f t="shared" si="53"/>
        <v>11.492704826038159</v>
      </c>
      <c r="AA26">
        <f t="shared" si="49"/>
        <v>0</v>
      </c>
      <c r="AB26">
        <f t="shared" si="54"/>
        <v>0</v>
      </c>
      <c r="AC26">
        <v>3</v>
      </c>
      <c r="AM26">
        <f t="shared" si="29"/>
        <v>0.2621440000000001</v>
      </c>
      <c r="AN26">
        <f t="shared" si="50"/>
        <v>0.2621440000000001</v>
      </c>
      <c r="AO26">
        <f t="shared" si="51"/>
        <v>10.858001237076962</v>
      </c>
      <c r="AP26">
        <f t="shared" si="30"/>
        <v>8.7220407884732456</v>
      </c>
      <c r="AQ26">
        <f t="shared" si="30"/>
        <v>8.3132023864727511</v>
      </c>
      <c r="AR26">
        <f t="shared" si="30"/>
        <v>7.8530697515365953</v>
      </c>
      <c r="AS26">
        <f t="shared" si="30"/>
        <v>7.3448980596302311</v>
      </c>
      <c r="AT26">
        <f t="shared" si="30"/>
        <v>6.7952479311825913</v>
      </c>
      <c r="AU26">
        <f t="shared" si="30"/>
        <v>6.2139750284124986</v>
      </c>
      <c r="AV26">
        <f t="shared" si="30"/>
        <v>5.6137203443744008</v>
      </c>
      <c r="AW26">
        <f t="shared" si="30"/>
        <v>5.0089098944740762</v>
      </c>
      <c r="AX26">
        <f t="shared" si="30"/>
        <v>4.4144107111219029</v>
      </c>
      <c r="AY26">
        <f t="shared" si="30"/>
        <v>3.8440986223060856</v>
      </c>
      <c r="AZ26">
        <f t="shared" si="30"/>
        <v>3.3096224936981167</v>
      </c>
      <c r="BA26">
        <f t="shared" si="30"/>
        <v>2.8195853015278041</v>
      </c>
      <c r="BB26">
        <f t="shared" si="30"/>
        <v>2.3792353096249821</v>
      </c>
      <c r="BC26">
        <f t="shared" si="30"/>
        <v>1.9906265693517973</v>
      </c>
      <c r="BD26">
        <f t="shared" si="30"/>
        <v>1.6531152691496924</v>
      </c>
      <c r="BE26">
        <f t="shared" si="31"/>
        <v>10.858001237076964</v>
      </c>
      <c r="BF26">
        <f t="shared" si="32"/>
        <v>8.7220407884732492</v>
      </c>
      <c r="BG26">
        <f t="shared" si="33"/>
        <v>8.3132023864727511</v>
      </c>
      <c r="BH26">
        <f t="shared" si="34"/>
        <v>7.853069751536597</v>
      </c>
      <c r="BI26">
        <f t="shared" si="35"/>
        <v>7.3448980596302311</v>
      </c>
      <c r="BJ26">
        <f t="shared" si="36"/>
        <v>6.7952479311825931</v>
      </c>
      <c r="BK26">
        <f t="shared" si="37"/>
        <v>6.2139750284124995</v>
      </c>
      <c r="BL26">
        <f t="shared" si="38"/>
        <v>5.6137203443744017</v>
      </c>
      <c r="BM26">
        <f t="shared" si="39"/>
        <v>5.0089098944740771</v>
      </c>
      <c r="BN26">
        <f t="shared" si="40"/>
        <v>4.4144107111219038</v>
      </c>
      <c r="BO26">
        <f t="shared" si="41"/>
        <v>3.8440986223060856</v>
      </c>
      <c r="BP26">
        <f t="shared" si="42"/>
        <v>3.3096224936981167</v>
      </c>
      <c r="BQ26">
        <f t="shared" si="43"/>
        <v>2.8195853015278045</v>
      </c>
      <c r="BR26">
        <f t="shared" si="44"/>
        <v>2.3792353096249821</v>
      </c>
      <c r="BS26">
        <f t="shared" si="45"/>
        <v>1.9906265693517975</v>
      </c>
      <c r="BT26">
        <f t="shared" si="46"/>
        <v>1.6531152691496926</v>
      </c>
    </row>
    <row r="27" spans="1:107">
      <c r="B27">
        <f t="shared" ref="B27:R27" si="60">B11/B11</f>
        <v>1</v>
      </c>
      <c r="C27">
        <f t="shared" si="60"/>
        <v>1</v>
      </c>
      <c r="D27">
        <f t="shared" si="60"/>
        <v>1</v>
      </c>
      <c r="E27">
        <f t="shared" si="60"/>
        <v>1</v>
      </c>
      <c r="F27">
        <f t="shared" si="60"/>
        <v>1</v>
      </c>
      <c r="G27">
        <f t="shared" si="60"/>
        <v>1</v>
      </c>
      <c r="H27">
        <f t="shared" si="60"/>
        <v>1</v>
      </c>
      <c r="I27">
        <f t="shared" si="60"/>
        <v>1</v>
      </c>
      <c r="J27">
        <f t="shared" si="60"/>
        <v>1</v>
      </c>
      <c r="K27">
        <f t="shared" si="60"/>
        <v>1</v>
      </c>
      <c r="L27">
        <f t="shared" si="60"/>
        <v>1</v>
      </c>
      <c r="M27">
        <f t="shared" si="60"/>
        <v>1</v>
      </c>
      <c r="N27">
        <f t="shared" si="60"/>
        <v>1</v>
      </c>
      <c r="O27">
        <f t="shared" si="60"/>
        <v>1</v>
      </c>
      <c r="P27">
        <f t="shared" si="60"/>
        <v>1</v>
      </c>
      <c r="Q27">
        <f t="shared" si="60"/>
        <v>1</v>
      </c>
      <c r="R27">
        <f t="shared" si="60"/>
        <v>1</v>
      </c>
      <c r="W27">
        <f t="shared" si="48"/>
        <v>10.858001237076964</v>
      </c>
      <c r="X27">
        <f t="shared" si="58"/>
        <v>10.858001237076964</v>
      </c>
      <c r="Y27">
        <f t="shared" si="53"/>
        <v>10.858001237076962</v>
      </c>
      <c r="AA27">
        <f t="shared" si="49"/>
        <v>0</v>
      </c>
      <c r="AB27">
        <f t="shared" si="54"/>
        <v>0</v>
      </c>
      <c r="AC27">
        <v>3</v>
      </c>
      <c r="AM27">
        <f t="shared" si="29"/>
        <v>0.2097152000000001</v>
      </c>
      <c r="AN27">
        <f t="shared" si="50"/>
        <v>0.2097152000000001</v>
      </c>
      <c r="AO27">
        <f t="shared" si="51"/>
        <v>10.15684086541442</v>
      </c>
      <c r="AP27">
        <f t="shared" si="30"/>
        <v>8.2637870083975464</v>
      </c>
      <c r="AQ27">
        <f t="shared" si="30"/>
        <v>7.8958744888056396</v>
      </c>
      <c r="AR27">
        <f t="shared" si="30"/>
        <v>7.4796235692563293</v>
      </c>
      <c r="AS27">
        <f t="shared" si="30"/>
        <v>7.0172111122381269</v>
      </c>
      <c r="AT27">
        <f t="shared" si="30"/>
        <v>6.5138307524277339</v>
      </c>
      <c r="AU27">
        <f t="shared" si="30"/>
        <v>5.9778074621483608</v>
      </c>
      <c r="AV27">
        <f t="shared" si="30"/>
        <v>5.4202652625842713</v>
      </c>
      <c r="AW27">
        <f t="shared" si="30"/>
        <v>4.8543202248941393</v>
      </c>
      <c r="AX27">
        <f t="shared" si="30"/>
        <v>4.2938978835067019</v>
      </c>
      <c r="AY27">
        <f t="shared" si="30"/>
        <v>3.7523897630624146</v>
      </c>
      <c r="AZ27">
        <f t="shared" si="30"/>
        <v>3.2414165638082757</v>
      </c>
      <c r="BA27">
        <f t="shared" si="30"/>
        <v>2.7699303104441215</v>
      </c>
      <c r="BB27">
        <f t="shared" si="30"/>
        <v>2.3437814647973902</v>
      </c>
      <c r="BC27">
        <f t="shared" si="30"/>
        <v>1.9657479398095519</v>
      </c>
      <c r="BD27">
        <f t="shared" si="30"/>
        <v>1.6359213693918624</v>
      </c>
      <c r="BE27">
        <f t="shared" si="31"/>
        <v>10.156840865414422</v>
      </c>
      <c r="BF27">
        <f t="shared" si="32"/>
        <v>8.2637870083975482</v>
      </c>
      <c r="BG27">
        <f t="shared" si="33"/>
        <v>7.8958744888056396</v>
      </c>
      <c r="BH27">
        <f t="shared" si="34"/>
        <v>7.4796235692563302</v>
      </c>
      <c r="BI27">
        <f t="shared" si="35"/>
        <v>7.0172111122381269</v>
      </c>
      <c r="BJ27">
        <f t="shared" si="36"/>
        <v>6.5138307524277339</v>
      </c>
      <c r="BK27">
        <f t="shared" si="37"/>
        <v>5.9778074621483608</v>
      </c>
      <c r="BL27">
        <f t="shared" si="38"/>
        <v>5.4202652625842713</v>
      </c>
      <c r="BM27">
        <f t="shared" si="39"/>
        <v>4.8543202248941402</v>
      </c>
      <c r="BN27">
        <f t="shared" si="40"/>
        <v>4.2938978835067028</v>
      </c>
      <c r="BO27">
        <f t="shared" si="41"/>
        <v>3.7523897630624155</v>
      </c>
      <c r="BP27">
        <f t="shared" si="42"/>
        <v>3.2414165638082761</v>
      </c>
      <c r="BQ27">
        <f t="shared" si="43"/>
        <v>2.7699303104441215</v>
      </c>
      <c r="BR27">
        <f t="shared" si="44"/>
        <v>2.3437814647973902</v>
      </c>
      <c r="BS27">
        <f t="shared" si="45"/>
        <v>1.9657479398095519</v>
      </c>
      <c r="BT27">
        <f t="shared" si="46"/>
        <v>1.6359213693918624</v>
      </c>
    </row>
    <row r="28" spans="1:107">
      <c r="B28">
        <f t="shared" ref="B28:R28" si="61">B12/B12</f>
        <v>1</v>
      </c>
      <c r="C28">
        <f t="shared" si="61"/>
        <v>1</v>
      </c>
      <c r="D28">
        <f t="shared" si="61"/>
        <v>1</v>
      </c>
      <c r="E28">
        <f t="shared" si="61"/>
        <v>1</v>
      </c>
      <c r="F28">
        <f t="shared" si="61"/>
        <v>1</v>
      </c>
      <c r="G28">
        <f t="shared" si="61"/>
        <v>1</v>
      </c>
      <c r="H28">
        <f t="shared" si="61"/>
        <v>1</v>
      </c>
      <c r="I28">
        <f t="shared" si="61"/>
        <v>1</v>
      </c>
      <c r="J28">
        <f t="shared" si="61"/>
        <v>1</v>
      </c>
      <c r="K28">
        <f t="shared" si="61"/>
        <v>1</v>
      </c>
      <c r="L28">
        <f t="shared" si="61"/>
        <v>1</v>
      </c>
      <c r="M28">
        <f t="shared" si="61"/>
        <v>1</v>
      </c>
      <c r="N28">
        <f t="shared" si="61"/>
        <v>1</v>
      </c>
      <c r="O28">
        <f t="shared" si="61"/>
        <v>1</v>
      </c>
      <c r="P28">
        <f t="shared" si="61"/>
        <v>1</v>
      </c>
      <c r="Q28">
        <f t="shared" si="61"/>
        <v>1</v>
      </c>
      <c r="R28">
        <f t="shared" si="61"/>
        <v>1</v>
      </c>
      <c r="W28">
        <f t="shared" si="48"/>
        <v>10.156840865414422</v>
      </c>
      <c r="X28">
        <f t="shared" si="58"/>
        <v>10.156840865414422</v>
      </c>
      <c r="Y28">
        <f t="shared" si="53"/>
        <v>10.15684086541442</v>
      </c>
      <c r="AA28">
        <f t="shared" si="49"/>
        <v>0</v>
      </c>
      <c r="AB28">
        <f t="shared" si="54"/>
        <v>0</v>
      </c>
      <c r="AC28">
        <v>3</v>
      </c>
      <c r="AM28">
        <f t="shared" si="29"/>
        <v>0.16777216000000009</v>
      </c>
      <c r="AN28">
        <f t="shared" si="50"/>
        <v>0.16777216000000009</v>
      </c>
      <c r="AO28">
        <f t="shared" si="51"/>
        <v>9.3982227278593875</v>
      </c>
      <c r="AP28">
        <f t="shared" si="30"/>
        <v>7.7545119300678378</v>
      </c>
      <c r="AQ28">
        <f t="shared" si="30"/>
        <v>7.429657726701449</v>
      </c>
      <c r="AR28">
        <f t="shared" si="30"/>
        <v>7.0599604080870808</v>
      </c>
      <c r="AS28">
        <f t="shared" si="30"/>
        <v>6.6465478701188108</v>
      </c>
      <c r="AT28">
        <f t="shared" si="30"/>
        <v>6.1932243972721315</v>
      </c>
      <c r="AU28">
        <f t="shared" si="30"/>
        <v>5.7066974170046514</v>
      </c>
      <c r="AV28">
        <f t="shared" si="30"/>
        <v>5.1964221149916172</v>
      </c>
      <c r="AW28">
        <f t="shared" si="30"/>
        <v>4.6740033859337933</v>
      </c>
      <c r="AX28">
        <f t="shared" si="30"/>
        <v>4.1522045894694415</v>
      </c>
      <c r="AY28">
        <f t="shared" si="30"/>
        <v>3.6437289752719231</v>
      </c>
      <c r="AZ28">
        <f t="shared" si="30"/>
        <v>3.1600131574240735</v>
      </c>
      <c r="BA28">
        <f t="shared" si="30"/>
        <v>2.7102680197336126</v>
      </c>
      <c r="BB28">
        <f t="shared" si="30"/>
        <v>2.3009228613644601</v>
      </c>
      <c r="BC28">
        <f t="shared" si="30"/>
        <v>1.9355106930001926</v>
      </c>
      <c r="BD28">
        <f t="shared" si="30"/>
        <v>1.6149255049722429</v>
      </c>
      <c r="BE28">
        <f t="shared" si="31"/>
        <v>9.3982227278593875</v>
      </c>
      <c r="BF28">
        <f t="shared" si="32"/>
        <v>7.7545119300678378</v>
      </c>
      <c r="BG28">
        <f t="shared" si="33"/>
        <v>7.429657726701449</v>
      </c>
      <c r="BH28">
        <f t="shared" si="34"/>
        <v>7.0599604080870808</v>
      </c>
      <c r="BI28">
        <f t="shared" si="35"/>
        <v>6.6465478701188117</v>
      </c>
      <c r="BJ28">
        <f t="shared" si="36"/>
        <v>6.1932243972721324</v>
      </c>
      <c r="BK28">
        <f t="shared" si="37"/>
        <v>5.7066974170046514</v>
      </c>
      <c r="BL28">
        <f t="shared" si="38"/>
        <v>5.1964221149916181</v>
      </c>
      <c r="BM28">
        <f t="shared" si="39"/>
        <v>4.6740033859337933</v>
      </c>
      <c r="BN28">
        <f t="shared" si="40"/>
        <v>4.1522045894694424</v>
      </c>
      <c r="BO28">
        <f t="shared" si="41"/>
        <v>3.643728975271924</v>
      </c>
      <c r="BP28">
        <f t="shared" si="42"/>
        <v>3.1600131574240744</v>
      </c>
      <c r="BQ28">
        <f t="shared" si="43"/>
        <v>2.7102680197336131</v>
      </c>
      <c r="BR28">
        <f t="shared" si="44"/>
        <v>2.3009228613644601</v>
      </c>
      <c r="BS28">
        <f t="shared" si="45"/>
        <v>1.9355106930001926</v>
      </c>
      <c r="BT28">
        <f t="shared" si="46"/>
        <v>1.6149255049722429</v>
      </c>
    </row>
    <row r="29" spans="1:107">
      <c r="B29">
        <f t="shared" ref="B29:R29" si="62">B13/B13</f>
        <v>1</v>
      </c>
      <c r="C29">
        <f t="shared" si="62"/>
        <v>1</v>
      </c>
      <c r="D29">
        <f t="shared" si="62"/>
        <v>1</v>
      </c>
      <c r="E29">
        <f t="shared" si="62"/>
        <v>1</v>
      </c>
      <c r="F29">
        <f t="shared" si="62"/>
        <v>1</v>
      </c>
      <c r="G29">
        <f t="shared" si="62"/>
        <v>1</v>
      </c>
      <c r="H29">
        <f t="shared" si="62"/>
        <v>1</v>
      </c>
      <c r="I29">
        <f t="shared" si="62"/>
        <v>1</v>
      </c>
      <c r="J29">
        <f t="shared" si="62"/>
        <v>1</v>
      </c>
      <c r="K29">
        <f t="shared" si="62"/>
        <v>1</v>
      </c>
      <c r="L29">
        <f t="shared" si="62"/>
        <v>1</v>
      </c>
      <c r="M29">
        <f t="shared" si="62"/>
        <v>1</v>
      </c>
      <c r="N29">
        <f t="shared" si="62"/>
        <v>1</v>
      </c>
      <c r="O29">
        <f t="shared" si="62"/>
        <v>1</v>
      </c>
      <c r="P29">
        <f t="shared" si="62"/>
        <v>1</v>
      </c>
      <c r="Q29">
        <f t="shared" si="62"/>
        <v>1</v>
      </c>
      <c r="R29">
        <f t="shared" si="62"/>
        <v>1</v>
      </c>
      <c r="W29">
        <f t="shared" si="48"/>
        <v>9.3982227278593875</v>
      </c>
      <c r="X29">
        <f t="shared" si="58"/>
        <v>9.3982227278593875</v>
      </c>
      <c r="Y29">
        <f t="shared" si="53"/>
        <v>9.3982227278593875</v>
      </c>
      <c r="AA29">
        <f t="shared" si="49"/>
        <v>0</v>
      </c>
      <c r="AB29">
        <f t="shared" si="54"/>
        <v>0</v>
      </c>
      <c r="AC29">
        <v>3</v>
      </c>
      <c r="AM29">
        <f t="shared" si="29"/>
        <v>0.13421772800000006</v>
      </c>
      <c r="AN29">
        <f t="shared" si="50"/>
        <v>0.13421772800000006</v>
      </c>
      <c r="AO29">
        <f t="shared" si="51"/>
        <v>8.5957025422089313</v>
      </c>
      <c r="AP29">
        <f t="shared" si="30"/>
        <v>7.1998755984390757</v>
      </c>
      <c r="AQ29">
        <f t="shared" si="30"/>
        <v>6.91898786309961</v>
      </c>
      <c r="AR29">
        <f t="shared" si="30"/>
        <v>6.5972651403638594</v>
      </c>
      <c r="AS29">
        <f t="shared" si="30"/>
        <v>6.23487456041528</v>
      </c>
      <c r="AT29">
        <f t="shared" si="30"/>
        <v>5.8342755161709459</v>
      </c>
      <c r="AU29">
        <f t="shared" si="30"/>
        <v>5.4005359295109283</v>
      </c>
      <c r="AV29">
        <f t="shared" si="30"/>
        <v>4.9413411146072983</v>
      </c>
      <c r="AW29">
        <f t="shared" si="30"/>
        <v>4.4666095398880508</v>
      </c>
      <c r="AX29">
        <f t="shared" si="30"/>
        <v>3.9877174396123025</v>
      </c>
      <c r="AY29">
        <f t="shared" si="30"/>
        <v>3.5164435805596903</v>
      </c>
      <c r="AZ29">
        <f t="shared" si="30"/>
        <v>3.0638335688891685</v>
      </c>
      <c r="BA29">
        <f t="shared" si="30"/>
        <v>2.6392096905713469</v>
      </c>
      <c r="BB29">
        <f t="shared" si="30"/>
        <v>2.2495045524364037</v>
      </c>
      <c r="BC29">
        <f t="shared" si="30"/>
        <v>1.8989975817519531</v>
      </c>
      <c r="BD29">
        <f t="shared" si="30"/>
        <v>1.5894265830293823</v>
      </c>
      <c r="BE29">
        <f t="shared" si="31"/>
        <v>8.595702542208933</v>
      </c>
      <c r="BF29">
        <f t="shared" si="32"/>
        <v>7.1998755984390792</v>
      </c>
      <c r="BG29">
        <f t="shared" si="33"/>
        <v>6.9189878630996118</v>
      </c>
      <c r="BH29">
        <f t="shared" si="34"/>
        <v>6.5972651403638611</v>
      </c>
      <c r="BI29">
        <f t="shared" si="35"/>
        <v>6.2348745604152827</v>
      </c>
      <c r="BJ29">
        <f t="shared" si="36"/>
        <v>5.8342755161709485</v>
      </c>
      <c r="BK29">
        <f t="shared" si="37"/>
        <v>5.4005359295109301</v>
      </c>
      <c r="BL29">
        <f t="shared" si="38"/>
        <v>4.941341114607301</v>
      </c>
      <c r="BM29">
        <f t="shared" si="39"/>
        <v>4.4666095398880525</v>
      </c>
      <c r="BN29">
        <f t="shared" si="40"/>
        <v>3.9877174396123043</v>
      </c>
      <c r="BO29">
        <f t="shared" si="41"/>
        <v>3.5164435805596921</v>
      </c>
      <c r="BP29">
        <f t="shared" si="42"/>
        <v>3.0638335688891698</v>
      </c>
      <c r="BQ29">
        <f t="shared" si="43"/>
        <v>2.6392096905713478</v>
      </c>
      <c r="BR29">
        <f t="shared" si="44"/>
        <v>2.2495045524364046</v>
      </c>
      <c r="BS29">
        <f t="shared" si="45"/>
        <v>1.898997581751954</v>
      </c>
      <c r="BT29">
        <f t="shared" si="46"/>
        <v>1.5894265830293828</v>
      </c>
    </row>
    <row r="30" spans="1:107">
      <c r="B30">
        <f t="shared" ref="B30:R30" si="63">B14/B14</f>
        <v>1</v>
      </c>
      <c r="C30">
        <f t="shared" si="63"/>
        <v>1</v>
      </c>
      <c r="D30">
        <f t="shared" si="63"/>
        <v>1</v>
      </c>
      <c r="E30">
        <f t="shared" si="63"/>
        <v>1</v>
      </c>
      <c r="F30">
        <f t="shared" si="63"/>
        <v>1</v>
      </c>
      <c r="G30">
        <f t="shared" si="63"/>
        <v>1</v>
      </c>
      <c r="H30">
        <f t="shared" si="63"/>
        <v>1</v>
      </c>
      <c r="I30">
        <f t="shared" si="63"/>
        <v>1</v>
      </c>
      <c r="J30">
        <f t="shared" si="63"/>
        <v>1</v>
      </c>
      <c r="K30">
        <f t="shared" si="63"/>
        <v>1</v>
      </c>
      <c r="L30">
        <f t="shared" si="63"/>
        <v>1</v>
      </c>
      <c r="M30">
        <f t="shared" si="63"/>
        <v>1</v>
      </c>
      <c r="N30">
        <f t="shared" si="63"/>
        <v>1</v>
      </c>
      <c r="O30">
        <f t="shared" si="63"/>
        <v>1</v>
      </c>
      <c r="P30">
        <f t="shared" si="63"/>
        <v>1</v>
      </c>
      <c r="Q30">
        <f t="shared" si="63"/>
        <v>1</v>
      </c>
      <c r="R30">
        <f t="shared" si="63"/>
        <v>1</v>
      </c>
      <c r="W30">
        <f t="shared" si="48"/>
        <v>8.595702542208933</v>
      </c>
      <c r="X30">
        <f t="shared" si="58"/>
        <v>8.595702542208933</v>
      </c>
      <c r="Y30">
        <f t="shared" si="53"/>
        <v>8.5957025422089313</v>
      </c>
      <c r="AA30">
        <f t="shared" si="49"/>
        <v>0</v>
      </c>
      <c r="AB30">
        <f t="shared" si="54"/>
        <v>0</v>
      </c>
      <c r="AC30">
        <v>3</v>
      </c>
      <c r="AM30">
        <f t="shared" si="29"/>
        <v>0.10737418240000006</v>
      </c>
      <c r="AN30">
        <f t="shared" si="50"/>
        <v>0.10737418240000006</v>
      </c>
      <c r="AO30">
        <f t="shared" si="51"/>
        <v>7.7666984258113718</v>
      </c>
      <c r="AP30">
        <f t="shared" si="30"/>
        <v>6.6089955589202294</v>
      </c>
      <c r="AQ30">
        <f t="shared" si="30"/>
        <v>6.3715596353153465</v>
      </c>
      <c r="AR30">
        <f t="shared" si="30"/>
        <v>6.0977247363948672</v>
      </c>
      <c r="AS30">
        <f t="shared" si="30"/>
        <v>5.786843307275582</v>
      </c>
      <c r="AT30">
        <f t="shared" si="30"/>
        <v>5.4401482035190201</v>
      </c>
      <c r="AU30">
        <f t="shared" si="30"/>
        <v>5.0611272213609215</v>
      </c>
      <c r="AV30">
        <f t="shared" si="30"/>
        <v>4.6556702712894724</v>
      </c>
      <c r="AW30">
        <f t="shared" si="30"/>
        <v>4.2318889855063215</v>
      </c>
      <c r="AX30">
        <f t="shared" si="30"/>
        <v>3.7995702552373478</v>
      </c>
      <c r="AY30">
        <f t="shared" si="30"/>
        <v>3.3693191902861699</v>
      </c>
      <c r="AZ30">
        <f t="shared" si="30"/>
        <v>2.9515405416538929</v>
      </c>
      <c r="BA30">
        <f t="shared" si="30"/>
        <v>2.5554602539098843</v>
      </c>
      <c r="BB30">
        <f t="shared" si="30"/>
        <v>2.1883755105096934</v>
      </c>
      <c r="BC30">
        <f t="shared" si="30"/>
        <v>1.8552488517891514</v>
      </c>
      <c r="BD30">
        <f t="shared" si="30"/>
        <v>1.5586633717169749</v>
      </c>
      <c r="BE30">
        <f t="shared" si="31"/>
        <v>7.7666984258113727</v>
      </c>
      <c r="BF30">
        <f t="shared" si="32"/>
        <v>6.6089955589202303</v>
      </c>
      <c r="BG30">
        <f t="shared" si="33"/>
        <v>6.3715596353153465</v>
      </c>
      <c r="BH30">
        <f t="shared" si="34"/>
        <v>6.0977247363948672</v>
      </c>
      <c r="BI30">
        <f t="shared" si="35"/>
        <v>5.7868433072755838</v>
      </c>
      <c r="BJ30">
        <f t="shared" si="36"/>
        <v>5.440148203519021</v>
      </c>
      <c r="BK30">
        <f t="shared" si="37"/>
        <v>5.0611272213609233</v>
      </c>
      <c r="BL30">
        <f t="shared" si="38"/>
        <v>4.6556702712894733</v>
      </c>
      <c r="BM30">
        <f t="shared" si="39"/>
        <v>4.2318889855063224</v>
      </c>
      <c r="BN30">
        <f t="shared" si="40"/>
        <v>3.7995702552373491</v>
      </c>
      <c r="BO30">
        <f t="shared" si="41"/>
        <v>3.3693191902861708</v>
      </c>
      <c r="BP30">
        <f t="shared" si="42"/>
        <v>2.9515405416538938</v>
      </c>
      <c r="BQ30">
        <f t="shared" si="43"/>
        <v>2.5554602539098847</v>
      </c>
      <c r="BR30">
        <f t="shared" si="44"/>
        <v>2.1883755105096943</v>
      </c>
      <c r="BS30">
        <f t="shared" si="45"/>
        <v>1.8552488517891519</v>
      </c>
      <c r="BT30">
        <f t="shared" si="46"/>
        <v>1.5586633717169749</v>
      </c>
    </row>
    <row r="31" spans="1:107">
      <c r="B31">
        <f t="shared" ref="B31:R31" si="64">B15/B15</f>
        <v>1</v>
      </c>
      <c r="C31">
        <f t="shared" si="64"/>
        <v>1</v>
      </c>
      <c r="D31">
        <f t="shared" si="64"/>
        <v>1</v>
      </c>
      <c r="E31">
        <f t="shared" si="64"/>
        <v>1</v>
      </c>
      <c r="F31">
        <f t="shared" si="64"/>
        <v>1</v>
      </c>
      <c r="G31">
        <f t="shared" si="64"/>
        <v>1</v>
      </c>
      <c r="H31">
        <f t="shared" si="64"/>
        <v>1</v>
      </c>
      <c r="I31">
        <f t="shared" si="64"/>
        <v>1</v>
      </c>
      <c r="J31">
        <f t="shared" si="64"/>
        <v>1</v>
      </c>
      <c r="K31">
        <f t="shared" si="64"/>
        <v>1</v>
      </c>
      <c r="L31">
        <f t="shared" si="64"/>
        <v>1</v>
      </c>
      <c r="M31">
        <f t="shared" si="64"/>
        <v>1</v>
      </c>
      <c r="N31">
        <f t="shared" si="64"/>
        <v>1</v>
      </c>
      <c r="O31">
        <f t="shared" si="64"/>
        <v>1</v>
      </c>
      <c r="P31">
        <f t="shared" si="64"/>
        <v>1</v>
      </c>
      <c r="Q31">
        <f t="shared" si="64"/>
        <v>1</v>
      </c>
      <c r="R31">
        <f t="shared" si="64"/>
        <v>1</v>
      </c>
      <c r="W31">
        <f t="shared" si="48"/>
        <v>7.7666984258113727</v>
      </c>
      <c r="X31">
        <f t="shared" si="58"/>
        <v>7.7666984258113727</v>
      </c>
      <c r="Y31">
        <f t="shared" si="53"/>
        <v>7.7666984258113718</v>
      </c>
      <c r="AA31">
        <f t="shared" si="49"/>
        <v>0</v>
      </c>
      <c r="AB31">
        <f t="shared" si="54"/>
        <v>0</v>
      </c>
      <c r="AC31">
        <v>3</v>
      </c>
      <c r="AM31">
        <f t="shared" si="29"/>
        <v>8.589934592000005E-2</v>
      </c>
      <c r="AN31">
        <f t="shared" si="50"/>
        <v>8.589934592000005E-2</v>
      </c>
      <c r="AO31">
        <f t="shared" si="51"/>
        <v>6.9311173873333027</v>
      </c>
      <c r="AP31">
        <f t="shared" si="30"/>
        <v>5.9940910529622133</v>
      </c>
      <c r="AQ31">
        <f t="shared" si="30"/>
        <v>5.7981270603627522</v>
      </c>
      <c r="AR31">
        <f t="shared" si="30"/>
        <v>5.570483258652696</v>
      </c>
      <c r="AS31">
        <f t="shared" si="30"/>
        <v>5.3098897356288717</v>
      </c>
      <c r="AT31">
        <f t="shared" si="30"/>
        <v>5.0165404242143641</v>
      </c>
      <c r="AU31">
        <f t="shared" si="30"/>
        <v>4.6924897592673442</v>
      </c>
      <c r="AV31">
        <f t="shared" si="30"/>
        <v>4.3419005942915678</v>
      </c>
      <c r="AW31">
        <f t="shared" si="30"/>
        <v>3.971040983042557</v>
      </c>
      <c r="AX31">
        <f t="shared" si="30"/>
        <v>3.5879626499904251</v>
      </c>
      <c r="AY31">
        <f t="shared" si="30"/>
        <v>3.2018657209159636</v>
      </c>
      <c r="AZ31">
        <f t="shared" si="30"/>
        <v>2.8222424962594439</v>
      </c>
      <c r="BA31">
        <f t="shared" si="30"/>
        <v>2.4579627910242459</v>
      </c>
      <c r="BB31">
        <f t="shared" si="30"/>
        <v>2.1164827021054853</v>
      </c>
      <c r="BC31">
        <f t="shared" si="30"/>
        <v>1.8033182414373126</v>
      </c>
      <c r="BD31">
        <f t="shared" si="30"/>
        <v>1.5218444161741045</v>
      </c>
      <c r="BE31">
        <f t="shared" si="31"/>
        <v>6.9311173873333018</v>
      </c>
      <c r="BF31">
        <f t="shared" si="32"/>
        <v>5.9940910529622142</v>
      </c>
      <c r="BG31">
        <f t="shared" si="33"/>
        <v>5.7981270603627522</v>
      </c>
      <c r="BH31">
        <f t="shared" si="34"/>
        <v>5.570483258652696</v>
      </c>
      <c r="BI31">
        <f t="shared" si="35"/>
        <v>5.3098897356288717</v>
      </c>
      <c r="BJ31">
        <f t="shared" si="36"/>
        <v>5.0165404242143632</v>
      </c>
      <c r="BK31">
        <f t="shared" si="37"/>
        <v>4.6924897592673442</v>
      </c>
      <c r="BL31">
        <f t="shared" si="38"/>
        <v>4.3419005942915678</v>
      </c>
      <c r="BM31">
        <f t="shared" si="39"/>
        <v>3.971040983042557</v>
      </c>
      <c r="BN31">
        <f t="shared" si="40"/>
        <v>3.587962649990426</v>
      </c>
      <c r="BO31">
        <f t="shared" si="41"/>
        <v>3.2018657209159636</v>
      </c>
      <c r="BP31">
        <f t="shared" si="42"/>
        <v>2.8222424962594439</v>
      </c>
      <c r="BQ31">
        <f t="shared" si="43"/>
        <v>2.4579627910242459</v>
      </c>
      <c r="BR31">
        <f t="shared" si="44"/>
        <v>2.1164827021054857</v>
      </c>
      <c r="BS31">
        <f t="shared" si="45"/>
        <v>1.8033182414373128</v>
      </c>
      <c r="BT31">
        <f t="shared" si="46"/>
        <v>1.5218444161741047</v>
      </c>
    </row>
    <row r="32" spans="1:107">
      <c r="B32">
        <f t="shared" ref="B32:R32" si="65">B16/B16</f>
        <v>1</v>
      </c>
      <c r="C32">
        <f t="shared" si="65"/>
        <v>1</v>
      </c>
      <c r="D32">
        <f t="shared" si="65"/>
        <v>1</v>
      </c>
      <c r="E32">
        <f t="shared" si="65"/>
        <v>1</v>
      </c>
      <c r="F32">
        <f t="shared" si="65"/>
        <v>1</v>
      </c>
      <c r="G32">
        <f t="shared" si="65"/>
        <v>1</v>
      </c>
      <c r="H32">
        <f t="shared" si="65"/>
        <v>1</v>
      </c>
      <c r="I32">
        <f t="shared" si="65"/>
        <v>1</v>
      </c>
      <c r="J32">
        <f t="shared" si="65"/>
        <v>1</v>
      </c>
      <c r="K32">
        <f t="shared" si="65"/>
        <v>1</v>
      </c>
      <c r="L32">
        <f t="shared" si="65"/>
        <v>1</v>
      </c>
      <c r="M32">
        <f t="shared" si="65"/>
        <v>1</v>
      </c>
      <c r="N32">
        <f t="shared" si="65"/>
        <v>1</v>
      </c>
      <c r="O32">
        <f t="shared" si="65"/>
        <v>1</v>
      </c>
      <c r="P32">
        <f t="shared" si="65"/>
        <v>1</v>
      </c>
      <c r="Q32">
        <f t="shared" si="65"/>
        <v>1</v>
      </c>
      <c r="R32">
        <f t="shared" si="65"/>
        <v>1</v>
      </c>
      <c r="W32">
        <f t="shared" si="48"/>
        <v>6.9311173873333018</v>
      </c>
      <c r="X32">
        <f t="shared" si="58"/>
        <v>6.9311173873333018</v>
      </c>
      <c r="Y32">
        <f t="shared" si="53"/>
        <v>6.9311173873333027</v>
      </c>
      <c r="AA32">
        <f t="shared" si="49"/>
        <v>0</v>
      </c>
      <c r="AB32">
        <f t="shared" si="54"/>
        <v>0</v>
      </c>
      <c r="AC32">
        <v>3</v>
      </c>
      <c r="AM32">
        <f t="shared" si="29"/>
        <v>6.871947673600004E-2</v>
      </c>
      <c r="AN32">
        <f t="shared" si="50"/>
        <v>6.871947673600004E-2</v>
      </c>
      <c r="AO32">
        <f t="shared" si="51"/>
        <v>6.1095030104491679</v>
      </c>
      <c r="AP32">
        <f t="shared" si="30"/>
        <v>5.3696026501237633</v>
      </c>
      <c r="AQ32">
        <f t="shared" si="30"/>
        <v>5.2118067664866459</v>
      </c>
      <c r="AR32">
        <f t="shared" si="30"/>
        <v>5.0271417353865164</v>
      </c>
      <c r="AS32">
        <f t="shared" si="30"/>
        <v>4.8139323331933648</v>
      </c>
      <c r="AT32">
        <f t="shared" si="30"/>
        <v>4.5715723928279139</v>
      </c>
      <c r="AU32">
        <f t="shared" si="30"/>
        <v>4.3009080613814863</v>
      </c>
      <c r="AV32">
        <f t="shared" si="30"/>
        <v>4.0045421121017757</v>
      </c>
      <c r="AW32">
        <f t="shared" si="30"/>
        <v>3.6869663612328534</v>
      </c>
      <c r="AX32">
        <f t="shared" si="30"/>
        <v>3.3544410938877856</v>
      </c>
      <c r="AY32">
        <f t="shared" si="30"/>
        <v>3.0145864337169295</v>
      </c>
      <c r="AZ32">
        <f t="shared" si="30"/>
        <v>2.6757233343725364</v>
      </c>
      <c r="BA32">
        <f t="shared" si="30"/>
        <v>2.3460766257082879</v>
      </c>
      <c r="BB32">
        <f t="shared" si="30"/>
        <v>2.0329973231466827</v>
      </c>
      <c r="BC32">
        <f t="shared" si="30"/>
        <v>1.7423550184507579</v>
      </c>
      <c r="BD32">
        <f t="shared" si="30"/>
        <v>1.4781967144785417</v>
      </c>
      <c r="BE32">
        <f t="shared" si="31"/>
        <v>6.1095030104491679</v>
      </c>
      <c r="BF32">
        <f t="shared" si="32"/>
        <v>5.3696026501237633</v>
      </c>
      <c r="BG32">
        <f t="shared" si="33"/>
        <v>5.211806766486645</v>
      </c>
      <c r="BH32">
        <f t="shared" si="34"/>
        <v>5.0271417353865164</v>
      </c>
      <c r="BI32">
        <f t="shared" si="35"/>
        <v>4.8139323331933657</v>
      </c>
      <c r="BJ32">
        <f t="shared" si="36"/>
        <v>4.5715723928279148</v>
      </c>
      <c r="BK32">
        <f t="shared" si="37"/>
        <v>4.3009080613814863</v>
      </c>
      <c r="BL32">
        <f t="shared" si="38"/>
        <v>4.0045421121017757</v>
      </c>
      <c r="BM32">
        <f t="shared" si="39"/>
        <v>3.6869663612328538</v>
      </c>
      <c r="BN32">
        <f t="shared" si="40"/>
        <v>3.3544410938877864</v>
      </c>
      <c r="BO32">
        <f t="shared" si="41"/>
        <v>3.0145864337169295</v>
      </c>
      <c r="BP32">
        <f t="shared" si="42"/>
        <v>2.6757233343725368</v>
      </c>
      <c r="BQ32">
        <f t="shared" si="43"/>
        <v>2.3460766257082883</v>
      </c>
      <c r="BR32">
        <f t="shared" si="44"/>
        <v>2.0329973231466827</v>
      </c>
      <c r="BS32">
        <f t="shared" si="45"/>
        <v>1.7423550184507584</v>
      </c>
      <c r="BT32">
        <f t="shared" si="46"/>
        <v>1.478196714478542</v>
      </c>
    </row>
    <row r="33" spans="2:72">
      <c r="B33">
        <f t="shared" ref="B33:R33" si="66">B17/B17</f>
        <v>1</v>
      </c>
      <c r="C33">
        <f t="shared" si="66"/>
        <v>1</v>
      </c>
      <c r="D33">
        <f t="shared" si="66"/>
        <v>1</v>
      </c>
      <c r="E33">
        <f t="shared" si="66"/>
        <v>1</v>
      </c>
      <c r="F33">
        <f t="shared" si="66"/>
        <v>1</v>
      </c>
      <c r="G33">
        <f t="shared" si="66"/>
        <v>1</v>
      </c>
      <c r="H33">
        <f t="shared" si="66"/>
        <v>1</v>
      </c>
      <c r="I33">
        <f t="shared" si="66"/>
        <v>1</v>
      </c>
      <c r="J33">
        <f t="shared" si="66"/>
        <v>1</v>
      </c>
      <c r="K33">
        <f t="shared" si="66"/>
        <v>1</v>
      </c>
      <c r="L33">
        <f t="shared" si="66"/>
        <v>1</v>
      </c>
      <c r="M33">
        <f t="shared" si="66"/>
        <v>1</v>
      </c>
      <c r="N33">
        <f t="shared" si="66"/>
        <v>1</v>
      </c>
      <c r="O33">
        <f t="shared" si="66"/>
        <v>1</v>
      </c>
      <c r="P33">
        <f t="shared" si="66"/>
        <v>1</v>
      </c>
      <c r="Q33">
        <f t="shared" si="66"/>
        <v>1</v>
      </c>
      <c r="R33">
        <f t="shared" si="66"/>
        <v>1</v>
      </c>
      <c r="W33">
        <f t="shared" si="48"/>
        <v>6.1095030104491679</v>
      </c>
      <c r="X33">
        <f t="shared" si="58"/>
        <v>6.1095030104491679</v>
      </c>
      <c r="Y33">
        <f t="shared" si="53"/>
        <v>6.1095030104491679</v>
      </c>
      <c r="AA33">
        <f t="shared" si="49"/>
        <v>0</v>
      </c>
      <c r="AB33">
        <f t="shared" si="54"/>
        <v>0</v>
      </c>
      <c r="AC33">
        <v>3</v>
      </c>
      <c r="AM33">
        <f t="shared" si="29"/>
        <v>5.4975581388800036E-2</v>
      </c>
      <c r="AN33">
        <f t="shared" si="50"/>
        <v>5.4975581388800036E-2</v>
      </c>
      <c r="AO33">
        <f t="shared" si="51"/>
        <v>5.3210558298418249</v>
      </c>
      <c r="AP33">
        <f t="shared" si="30"/>
        <v>4.7508937382104186</v>
      </c>
      <c r="AQ33">
        <f t="shared" si="30"/>
        <v>4.6269470126468901</v>
      </c>
      <c r="AR33">
        <f t="shared" si="30"/>
        <v>4.4808210601307179</v>
      </c>
      <c r="AS33">
        <f t="shared" si="30"/>
        <v>4.3106500377980108</v>
      </c>
      <c r="AT33">
        <f t="shared" si="30"/>
        <v>4.115288825736596</v>
      </c>
      <c r="AU33">
        <f t="shared" si="30"/>
        <v>3.894653805131127</v>
      </c>
      <c r="AV33">
        <f t="shared" si="30"/>
        <v>3.6500395776926533</v>
      </c>
      <c r="AW33">
        <f t="shared" si="30"/>
        <v>3.3843366022865387</v>
      </c>
      <c r="AX33">
        <f t="shared" si="30"/>
        <v>3.1020694308776795</v>
      </c>
      <c r="AY33">
        <f t="shared" si="30"/>
        <v>2.8091966718693113</v>
      </c>
      <c r="AZ33">
        <f t="shared" si="30"/>
        <v>2.5126644004964791</v>
      </c>
      <c r="BA33">
        <f t="shared" si="30"/>
        <v>2.2197719419246038</v>
      </c>
      <c r="BB33">
        <f t="shared" si="30"/>
        <v>1.9374672557918078</v>
      </c>
      <c r="BC33">
        <f t="shared" si="30"/>
        <v>1.671712348237864</v>
      </c>
      <c r="BD33">
        <f t="shared" si="30"/>
        <v>1.4270360606510815</v>
      </c>
      <c r="BE33">
        <f t="shared" si="31"/>
        <v>5.321055829841824</v>
      </c>
      <c r="BF33">
        <f t="shared" si="32"/>
        <v>4.7508937382104177</v>
      </c>
      <c r="BG33">
        <f t="shared" si="33"/>
        <v>4.626947012646891</v>
      </c>
      <c r="BH33">
        <f t="shared" si="34"/>
        <v>4.4808210601307179</v>
      </c>
      <c r="BI33">
        <f t="shared" si="35"/>
        <v>4.3106500377980108</v>
      </c>
      <c r="BJ33">
        <f t="shared" si="36"/>
        <v>4.115288825736596</v>
      </c>
      <c r="BK33">
        <f t="shared" si="37"/>
        <v>3.8946538051311279</v>
      </c>
      <c r="BL33">
        <f t="shared" si="38"/>
        <v>3.6500395776926537</v>
      </c>
      <c r="BM33">
        <f t="shared" si="39"/>
        <v>3.3843366022865391</v>
      </c>
      <c r="BN33">
        <f t="shared" si="40"/>
        <v>3.1020694308776795</v>
      </c>
      <c r="BO33">
        <f t="shared" si="41"/>
        <v>2.8091966718693122</v>
      </c>
      <c r="BP33">
        <f t="shared" si="42"/>
        <v>2.5126644004964795</v>
      </c>
      <c r="BQ33">
        <f t="shared" si="43"/>
        <v>2.2197719419246043</v>
      </c>
      <c r="BR33">
        <f t="shared" si="44"/>
        <v>1.937467255791808</v>
      </c>
      <c r="BS33">
        <f t="shared" si="45"/>
        <v>1.6717123482378644</v>
      </c>
      <c r="BT33">
        <f t="shared" si="46"/>
        <v>1.4270360606510817</v>
      </c>
    </row>
    <row r="34" spans="2:72">
      <c r="B34">
        <f t="shared" ref="B34:R34" si="67">B18/B18</f>
        <v>1</v>
      </c>
      <c r="C34">
        <f t="shared" si="67"/>
        <v>1</v>
      </c>
      <c r="D34">
        <f t="shared" si="67"/>
        <v>1</v>
      </c>
      <c r="E34">
        <f t="shared" si="67"/>
        <v>1</v>
      </c>
      <c r="F34">
        <f t="shared" si="67"/>
        <v>1</v>
      </c>
      <c r="G34">
        <f t="shared" si="67"/>
        <v>1</v>
      </c>
      <c r="H34">
        <f t="shared" si="67"/>
        <v>1</v>
      </c>
      <c r="I34">
        <f t="shared" si="67"/>
        <v>1</v>
      </c>
      <c r="J34">
        <f t="shared" si="67"/>
        <v>1</v>
      </c>
      <c r="K34">
        <f t="shared" si="67"/>
        <v>1</v>
      </c>
      <c r="L34">
        <f t="shared" si="67"/>
        <v>1</v>
      </c>
      <c r="M34">
        <f t="shared" si="67"/>
        <v>1</v>
      </c>
      <c r="N34">
        <f t="shared" si="67"/>
        <v>1</v>
      </c>
      <c r="O34">
        <f t="shared" si="67"/>
        <v>1</v>
      </c>
      <c r="P34">
        <f t="shared" si="67"/>
        <v>1</v>
      </c>
      <c r="Q34">
        <f t="shared" si="67"/>
        <v>1</v>
      </c>
      <c r="R34">
        <f t="shared" si="67"/>
        <v>1</v>
      </c>
      <c r="W34">
        <f t="shared" si="48"/>
        <v>5.321055829841824</v>
      </c>
      <c r="X34">
        <f t="shared" si="58"/>
        <v>5.321055829841824</v>
      </c>
      <c r="Y34">
        <f t="shared" si="53"/>
        <v>5.3210558298418249</v>
      </c>
      <c r="AA34">
        <f t="shared" si="49"/>
        <v>0</v>
      </c>
      <c r="AB34">
        <f t="shared" si="54"/>
        <v>0</v>
      </c>
      <c r="AC34">
        <v>3</v>
      </c>
      <c r="AM34">
        <f t="shared" si="29"/>
        <v>4.3980465111040035E-2</v>
      </c>
      <c r="AN34">
        <f t="shared" si="50"/>
        <v>4.3980465111040035E-2</v>
      </c>
      <c r="AO34">
        <f t="shared" si="51"/>
        <v>4.5819200275316794</v>
      </c>
      <c r="AP34">
        <f t="shared" si="30"/>
        <v>4.1527687057828588</v>
      </c>
      <c r="AQ34">
        <f t="shared" si="30"/>
        <v>4.0577544606809273</v>
      </c>
      <c r="AR34">
        <f t="shared" si="30"/>
        <v>3.9449307508188483</v>
      </c>
      <c r="AS34">
        <f t="shared" si="30"/>
        <v>3.8124275927416447</v>
      </c>
      <c r="AT34">
        <f t="shared" si="30"/>
        <v>3.6588114391513926</v>
      </c>
      <c r="AU34">
        <f t="shared" si="30"/>
        <v>3.4833651072820584</v>
      </c>
      <c r="AV34">
        <f t="shared" si="30"/>
        <v>3.2863805721085217</v>
      </c>
      <c r="AW34">
        <f t="shared" si="30"/>
        <v>3.0694112984131219</v>
      </c>
      <c r="AX34">
        <f t="shared" si="30"/>
        <v>2.8354159761044069</v>
      </c>
      <c r="AY34">
        <f t="shared" si="30"/>
        <v>2.5887277196903731</v>
      </c>
      <c r="AZ34">
        <f t="shared" si="30"/>
        <v>2.3348098724713719</v>
      </c>
      <c r="BA34">
        <f t="shared" si="30"/>
        <v>2.0798097044529991</v>
      </c>
      <c r="BB34">
        <f t="shared" si="30"/>
        <v>1.8299793785916618</v>
      </c>
      <c r="BC34">
        <f t="shared" si="30"/>
        <v>1.5910759041777633</v>
      </c>
      <c r="BD34">
        <f t="shared" si="30"/>
        <v>1.3678587637367459</v>
      </c>
      <c r="BE34">
        <f t="shared" si="31"/>
        <v>4.5819200275316794</v>
      </c>
      <c r="BF34">
        <f t="shared" si="32"/>
        <v>4.1527687057828588</v>
      </c>
      <c r="BG34">
        <f t="shared" si="33"/>
        <v>4.0577544606809273</v>
      </c>
      <c r="BH34">
        <f t="shared" si="34"/>
        <v>3.9449307508188474</v>
      </c>
      <c r="BI34">
        <f t="shared" si="35"/>
        <v>3.8124275927416442</v>
      </c>
      <c r="BJ34">
        <f t="shared" si="36"/>
        <v>3.6588114391513926</v>
      </c>
      <c r="BK34">
        <f t="shared" si="37"/>
        <v>3.4833651072820584</v>
      </c>
      <c r="BL34">
        <f t="shared" si="38"/>
        <v>3.2863805721085217</v>
      </c>
      <c r="BM34">
        <f t="shared" si="39"/>
        <v>3.0694112984131214</v>
      </c>
      <c r="BN34">
        <f t="shared" si="40"/>
        <v>2.8354159761044069</v>
      </c>
      <c r="BO34">
        <f t="shared" si="41"/>
        <v>2.5887277196903731</v>
      </c>
      <c r="BP34">
        <f t="shared" si="42"/>
        <v>2.3348098724713719</v>
      </c>
      <c r="BQ34">
        <f t="shared" si="43"/>
        <v>2.0798097044529995</v>
      </c>
      <c r="BR34">
        <f t="shared" si="44"/>
        <v>1.8299793785916618</v>
      </c>
      <c r="BS34">
        <f t="shared" si="45"/>
        <v>1.5910759041777636</v>
      </c>
      <c r="BT34">
        <f t="shared" si="46"/>
        <v>1.3678587637367461</v>
      </c>
    </row>
    <row r="35" spans="2:72">
      <c r="W35">
        <f t="shared" si="48"/>
        <v>4.5819200275316794</v>
      </c>
      <c r="X35">
        <f t="shared" si="58"/>
        <v>4.5819200275316794</v>
      </c>
      <c r="Y35">
        <f>AO34</f>
        <v>4.5819200275316794</v>
      </c>
      <c r="AA35">
        <f t="shared" si="49"/>
        <v>0</v>
      </c>
      <c r="AB35">
        <f t="shared" si="54"/>
        <v>0</v>
      </c>
      <c r="AC35">
        <v>3</v>
      </c>
    </row>
    <row r="36" spans="2:72">
      <c r="W36">
        <f t="shared" ref="W36:W50" si="68">D4*D20</f>
        <v>10.42889693766659</v>
      </c>
      <c r="X36">
        <f t="shared" si="58"/>
        <v>10.42889693766659</v>
      </c>
      <c r="Y36">
        <f>AP20</f>
        <v>10.428896937666588</v>
      </c>
      <c r="AA36">
        <f t="shared" ref="AA36:AA50" si="69">Y4-D4</f>
        <v>0</v>
      </c>
      <c r="AB36">
        <f t="shared" si="54"/>
        <v>0</v>
      </c>
      <c r="AC36">
        <v>3</v>
      </c>
      <c r="AN36">
        <f t="shared" ref="AN36:AN50" si="70">1/AN20</f>
        <v>1</v>
      </c>
      <c r="AO36">
        <f t="shared" ref="AO36:BT44" si="71">1/AO20</f>
        <v>7.3333333333333348E-2</v>
      </c>
      <c r="AP36">
        <f t="shared" si="71"/>
        <v>9.588741800566157E-2</v>
      </c>
      <c r="AQ36">
        <f t="shared" si="71"/>
        <v>0.10152593917374363</v>
      </c>
      <c r="AR36">
        <f t="shared" si="71"/>
        <v>0.1085740906338462</v>
      </c>
      <c r="AS36">
        <f t="shared" si="71"/>
        <v>0.11738427995897441</v>
      </c>
      <c r="AT36">
        <f t="shared" si="71"/>
        <v>0.12839701661538466</v>
      </c>
      <c r="AU36">
        <f t="shared" si="71"/>
        <v>0.1421629374358975</v>
      </c>
      <c r="AV36">
        <f t="shared" si="71"/>
        <v>0.15937033846153856</v>
      </c>
      <c r="AW36">
        <f t="shared" si="71"/>
        <v>0.18087958974358984</v>
      </c>
      <c r="AX36">
        <f t="shared" si="71"/>
        <v>0.20776615384615396</v>
      </c>
      <c r="AY36">
        <f t="shared" si="71"/>
        <v>0.2413743589743591</v>
      </c>
      <c r="AZ36">
        <f t="shared" si="71"/>
        <v>0.28338461538461546</v>
      </c>
      <c r="BA36">
        <f t="shared" si="71"/>
        <v>0.33589743589743598</v>
      </c>
      <c r="BB36">
        <f t="shared" si="71"/>
        <v>0.40153846153846168</v>
      </c>
      <c r="BC36">
        <f t="shared" si="71"/>
        <v>0.48358974358974377</v>
      </c>
      <c r="BD36">
        <f t="shared" si="71"/>
        <v>0.58615384615384625</v>
      </c>
      <c r="BE36">
        <f t="shared" si="71"/>
        <v>7.3333333333333348E-2</v>
      </c>
      <c r="BF36">
        <f t="shared" si="71"/>
        <v>9.5887418005661557E-2</v>
      </c>
      <c r="BG36">
        <f t="shared" si="71"/>
        <v>0.10152593917374363</v>
      </c>
      <c r="BH36">
        <f t="shared" si="71"/>
        <v>0.1085740906338462</v>
      </c>
      <c r="BI36">
        <f t="shared" si="71"/>
        <v>0.11738427995897438</v>
      </c>
      <c r="BJ36">
        <f t="shared" si="71"/>
        <v>0.12839701661538466</v>
      </c>
      <c r="BK36">
        <f t="shared" si="71"/>
        <v>0.1421629374358975</v>
      </c>
      <c r="BL36">
        <f t="shared" si="71"/>
        <v>0.1593703384615385</v>
      </c>
      <c r="BM36">
        <f t="shared" si="71"/>
        <v>0.18087958974358981</v>
      </c>
      <c r="BN36">
        <f t="shared" si="71"/>
        <v>0.20776615384615388</v>
      </c>
      <c r="BO36">
        <f t="shared" si="71"/>
        <v>0.24137435897435905</v>
      </c>
      <c r="BP36">
        <f t="shared" si="71"/>
        <v>0.28338461538461546</v>
      </c>
      <c r="BQ36">
        <f t="shared" si="71"/>
        <v>0.33589743589743587</v>
      </c>
      <c r="BR36">
        <f t="shared" si="71"/>
        <v>0.40153846153846157</v>
      </c>
      <c r="BS36">
        <f t="shared" si="71"/>
        <v>0.48358974358974355</v>
      </c>
      <c r="BT36">
        <f t="shared" si="71"/>
        <v>0.58615384615384603</v>
      </c>
    </row>
    <row r="37" spans="2:72">
      <c r="W37">
        <f t="shared" si="68"/>
        <v>10.250724030253298</v>
      </c>
      <c r="X37">
        <f t="shared" si="58"/>
        <v>10.250724030253298</v>
      </c>
      <c r="Y37">
        <f t="shared" ref="Y37:Y49" si="72">AP21</f>
        <v>10.250724030253298</v>
      </c>
      <c r="AA37">
        <f t="shared" si="69"/>
        <v>0</v>
      </c>
      <c r="AB37">
        <f t="shared" si="54"/>
        <v>0</v>
      </c>
      <c r="AC37">
        <v>3</v>
      </c>
      <c r="AN37">
        <f t="shared" si="70"/>
        <v>1.25</v>
      </c>
      <c r="AO37">
        <f t="shared" ref="AO37:BC37" si="73">1/AO21</f>
        <v>7.5000000000000011E-2</v>
      </c>
      <c r="AP37">
        <f t="shared" si="73"/>
        <v>9.7554084672328234E-2</v>
      </c>
      <c r="AQ37">
        <f t="shared" si="73"/>
        <v>0.10319260584041028</v>
      </c>
      <c r="AR37">
        <f t="shared" si="73"/>
        <v>0.11024075730051285</v>
      </c>
      <c r="AS37">
        <f t="shared" si="73"/>
        <v>0.11905094662564106</v>
      </c>
      <c r="AT37">
        <f t="shared" si="73"/>
        <v>0.13006368328205134</v>
      </c>
      <c r="AU37">
        <f t="shared" si="73"/>
        <v>0.14382960410256415</v>
      </c>
      <c r="AV37">
        <f t="shared" si="73"/>
        <v>0.16103700512820518</v>
      </c>
      <c r="AW37">
        <f t="shared" si="73"/>
        <v>0.18254625641025649</v>
      </c>
      <c r="AX37">
        <f t="shared" si="73"/>
        <v>0.20943282051282064</v>
      </c>
      <c r="AY37">
        <f t="shared" si="73"/>
        <v>0.24304102564102575</v>
      </c>
      <c r="AZ37">
        <f t="shared" si="73"/>
        <v>0.28505128205128216</v>
      </c>
      <c r="BA37">
        <f t="shared" si="73"/>
        <v>0.33756410256410263</v>
      </c>
      <c r="BB37">
        <f t="shared" si="73"/>
        <v>0.40320512820512827</v>
      </c>
      <c r="BC37">
        <f t="shared" si="73"/>
        <v>0.48525641025641031</v>
      </c>
      <c r="BD37">
        <f t="shared" si="71"/>
        <v>0.58782051282051284</v>
      </c>
      <c r="BE37">
        <f t="shared" si="71"/>
        <v>7.5000000000000011E-2</v>
      </c>
      <c r="BF37">
        <f t="shared" si="71"/>
        <v>9.7554084672328234E-2</v>
      </c>
      <c r="BG37">
        <f t="shared" si="71"/>
        <v>0.10319260584041028</v>
      </c>
      <c r="BH37">
        <f t="shared" si="71"/>
        <v>0.11024075730051287</v>
      </c>
      <c r="BI37">
        <f t="shared" si="71"/>
        <v>0.11905094662564106</v>
      </c>
      <c r="BJ37">
        <f t="shared" si="71"/>
        <v>0.13006368328205134</v>
      </c>
      <c r="BK37">
        <f t="shared" si="71"/>
        <v>0.14382960410256415</v>
      </c>
      <c r="BL37">
        <f t="shared" si="71"/>
        <v>0.16103700512820518</v>
      </c>
      <c r="BM37">
        <f t="shared" si="71"/>
        <v>0.18254625641025646</v>
      </c>
      <c r="BN37">
        <f t="shared" si="71"/>
        <v>0.20943282051282058</v>
      </c>
      <c r="BO37">
        <f t="shared" si="71"/>
        <v>0.24304102564102575</v>
      </c>
      <c r="BP37">
        <f t="shared" si="71"/>
        <v>0.28505128205128211</v>
      </c>
      <c r="BQ37">
        <f t="shared" si="71"/>
        <v>0.33756410256410257</v>
      </c>
      <c r="BR37">
        <f t="shared" si="71"/>
        <v>0.40320512820512822</v>
      </c>
      <c r="BS37">
        <f t="shared" si="71"/>
        <v>0.48525641025641031</v>
      </c>
      <c r="BT37">
        <f t="shared" si="71"/>
        <v>0.58782051282051284</v>
      </c>
    </row>
    <row r="38" spans="2:72">
      <c r="W38">
        <f t="shared" si="68"/>
        <v>10.036390143542041</v>
      </c>
      <c r="X38">
        <f t="shared" si="58"/>
        <v>10.036390143542041</v>
      </c>
      <c r="Y38">
        <f t="shared" si="72"/>
        <v>10.03639014354204</v>
      </c>
      <c r="AA38">
        <f t="shared" si="69"/>
        <v>0</v>
      </c>
      <c r="AB38">
        <f t="shared" si="54"/>
        <v>0</v>
      </c>
      <c r="AC38">
        <v>3</v>
      </c>
      <c r="AN38">
        <f t="shared" si="70"/>
        <v>1.5624999999999998</v>
      </c>
      <c r="AO38">
        <f t="shared" si="71"/>
        <v>7.7083333333333351E-2</v>
      </c>
      <c r="AP38">
        <f t="shared" si="71"/>
        <v>9.9637418005661574E-2</v>
      </c>
      <c r="AQ38">
        <f t="shared" si="71"/>
        <v>0.1052759391737436</v>
      </c>
      <c r="AR38">
        <f t="shared" si="71"/>
        <v>0.11232409063384619</v>
      </c>
      <c r="AS38">
        <f t="shared" si="71"/>
        <v>0.12113427995897438</v>
      </c>
      <c r="AT38">
        <f t="shared" si="71"/>
        <v>0.13214701661538467</v>
      </c>
      <c r="AU38">
        <f t="shared" si="71"/>
        <v>0.14591293743589751</v>
      </c>
      <c r="AV38">
        <f t="shared" si="71"/>
        <v>0.16312033846153853</v>
      </c>
      <c r="AW38">
        <f t="shared" si="71"/>
        <v>0.18462958974358981</v>
      </c>
      <c r="AX38">
        <f t="shared" si="71"/>
        <v>0.21151615384615394</v>
      </c>
      <c r="AY38">
        <f t="shared" si="71"/>
        <v>0.24512435897435911</v>
      </c>
      <c r="AZ38">
        <f t="shared" si="71"/>
        <v>0.28713461538461549</v>
      </c>
      <c r="BA38">
        <f t="shared" si="71"/>
        <v>0.33964743589743601</v>
      </c>
      <c r="BB38">
        <f t="shared" si="71"/>
        <v>0.40528846153846176</v>
      </c>
      <c r="BC38">
        <f t="shared" si="71"/>
        <v>0.48733974358974369</v>
      </c>
      <c r="BD38">
        <f t="shared" si="71"/>
        <v>0.58990384615384617</v>
      </c>
      <c r="BE38">
        <f t="shared" si="71"/>
        <v>7.7083333333333323E-2</v>
      </c>
      <c r="BF38">
        <f t="shared" si="71"/>
        <v>9.963741800566156E-2</v>
      </c>
      <c r="BG38">
        <f t="shared" si="71"/>
        <v>0.10527593917374363</v>
      </c>
      <c r="BH38">
        <f t="shared" si="71"/>
        <v>0.11232409063384619</v>
      </c>
      <c r="BI38">
        <f t="shared" si="71"/>
        <v>0.12113427995897438</v>
      </c>
      <c r="BJ38">
        <f t="shared" si="71"/>
        <v>0.13214701661538467</v>
      </c>
      <c r="BK38">
        <f t="shared" si="71"/>
        <v>0.14591293743589751</v>
      </c>
      <c r="BL38">
        <f t="shared" si="71"/>
        <v>0.16312033846153853</v>
      </c>
      <c r="BM38">
        <f t="shared" si="71"/>
        <v>0.18462958974358981</v>
      </c>
      <c r="BN38">
        <f t="shared" si="71"/>
        <v>0.21151615384615391</v>
      </c>
      <c r="BO38">
        <f t="shared" si="71"/>
        <v>0.24512435897435905</v>
      </c>
      <c r="BP38">
        <f t="shared" si="71"/>
        <v>0.28713461538461543</v>
      </c>
      <c r="BQ38">
        <f t="shared" si="71"/>
        <v>0.33964743589743596</v>
      </c>
      <c r="BR38">
        <f t="shared" si="71"/>
        <v>0.4052884615384616</v>
      </c>
      <c r="BS38">
        <f t="shared" si="71"/>
        <v>0.48733974358974358</v>
      </c>
      <c r="BT38">
        <f t="shared" si="71"/>
        <v>0.58990384615384617</v>
      </c>
    </row>
    <row r="39" spans="2:72">
      <c r="W39">
        <f t="shared" si="68"/>
        <v>9.7807560710730161</v>
      </c>
      <c r="X39">
        <f t="shared" si="58"/>
        <v>9.7807560710730161</v>
      </c>
      <c r="Y39">
        <f t="shared" si="72"/>
        <v>9.7807560710730126</v>
      </c>
      <c r="AA39">
        <f t="shared" si="69"/>
        <v>0</v>
      </c>
      <c r="AB39">
        <f t="shared" si="54"/>
        <v>0</v>
      </c>
      <c r="AC39">
        <v>3</v>
      </c>
      <c r="AN39">
        <f t="shared" si="70"/>
        <v>1.9531249999999996</v>
      </c>
      <c r="AO39">
        <f t="shared" si="71"/>
        <v>7.9687500000000008E-2</v>
      </c>
      <c r="AP39">
        <f t="shared" si="71"/>
        <v>0.10224158467232825</v>
      </c>
      <c r="AQ39">
        <f t="shared" si="71"/>
        <v>0.1078801058404103</v>
      </c>
      <c r="AR39">
        <f t="shared" si="71"/>
        <v>0.11492825730051286</v>
      </c>
      <c r="AS39">
        <f t="shared" si="71"/>
        <v>0.12373844662564108</v>
      </c>
      <c r="AT39">
        <f t="shared" si="71"/>
        <v>0.13475118328205135</v>
      </c>
      <c r="AU39">
        <f t="shared" si="71"/>
        <v>0.14851710410256419</v>
      </c>
      <c r="AV39">
        <f t="shared" si="71"/>
        <v>0.16572450512820519</v>
      </c>
      <c r="AW39">
        <f t="shared" si="71"/>
        <v>0.1872337564102565</v>
      </c>
      <c r="AX39">
        <f t="shared" si="71"/>
        <v>0.21412032051282059</v>
      </c>
      <c r="AY39">
        <f t="shared" si="71"/>
        <v>0.24772852564102577</v>
      </c>
      <c r="AZ39">
        <f t="shared" si="71"/>
        <v>0.28973878205128223</v>
      </c>
      <c r="BA39">
        <f t="shared" si="71"/>
        <v>0.3422516025641027</v>
      </c>
      <c r="BB39">
        <f t="shared" si="71"/>
        <v>0.40789262820512845</v>
      </c>
      <c r="BC39">
        <f t="shared" si="71"/>
        <v>0.48994391025641043</v>
      </c>
      <c r="BD39">
        <f t="shared" si="71"/>
        <v>0.59250801282051291</v>
      </c>
      <c r="BE39">
        <f t="shared" si="71"/>
        <v>7.9687499999999994E-2</v>
      </c>
      <c r="BF39">
        <f t="shared" si="71"/>
        <v>0.10224158467232822</v>
      </c>
      <c r="BG39">
        <f t="shared" si="71"/>
        <v>0.10788010584041027</v>
      </c>
      <c r="BH39">
        <f t="shared" si="71"/>
        <v>0.11492825730051283</v>
      </c>
      <c r="BI39">
        <f t="shared" si="71"/>
        <v>0.12373844662564105</v>
      </c>
      <c r="BJ39">
        <f t="shared" si="71"/>
        <v>0.13475118328205135</v>
      </c>
      <c r="BK39">
        <f t="shared" si="71"/>
        <v>0.14851710410256416</v>
      </c>
      <c r="BL39">
        <f t="shared" si="71"/>
        <v>0.16572450512820519</v>
      </c>
      <c r="BM39">
        <f t="shared" si="71"/>
        <v>0.18723375641025647</v>
      </c>
      <c r="BN39">
        <f t="shared" si="71"/>
        <v>0.21412032051282059</v>
      </c>
      <c r="BO39">
        <f t="shared" si="71"/>
        <v>0.24772852564102571</v>
      </c>
      <c r="BP39">
        <f t="shared" si="71"/>
        <v>0.28973878205128217</v>
      </c>
      <c r="BQ39">
        <f t="shared" si="71"/>
        <v>0.34225160256410259</v>
      </c>
      <c r="BR39">
        <f t="shared" si="71"/>
        <v>0.40789262820512834</v>
      </c>
      <c r="BS39">
        <f t="shared" si="71"/>
        <v>0.48994391025641032</v>
      </c>
      <c r="BT39">
        <f t="shared" si="71"/>
        <v>0.59250801282051269</v>
      </c>
    </row>
    <row r="40" spans="2:72">
      <c r="W40">
        <f t="shared" si="68"/>
        <v>9.4789611277220001</v>
      </c>
      <c r="X40">
        <f t="shared" si="58"/>
        <v>9.4789611277220001</v>
      </c>
      <c r="Y40">
        <f t="shared" si="72"/>
        <v>9.4789611277219983</v>
      </c>
      <c r="AA40">
        <f t="shared" si="69"/>
        <v>0</v>
      </c>
      <c r="AB40">
        <f t="shared" si="54"/>
        <v>0</v>
      </c>
      <c r="AC40">
        <v>3</v>
      </c>
      <c r="AN40">
        <f t="shared" si="70"/>
        <v>2.4414062499999991</v>
      </c>
      <c r="AO40">
        <f t="shared" si="71"/>
        <v>8.2942708333333337E-2</v>
      </c>
      <c r="AP40">
        <f t="shared" si="71"/>
        <v>0.10549679300566157</v>
      </c>
      <c r="AQ40">
        <f t="shared" si="71"/>
        <v>0.11113531417374364</v>
      </c>
      <c r="AR40">
        <f t="shared" si="71"/>
        <v>0.1181834656338462</v>
      </c>
      <c r="AS40">
        <f t="shared" si="71"/>
        <v>0.12699365495897441</v>
      </c>
      <c r="AT40">
        <f t="shared" si="71"/>
        <v>0.13800639161538467</v>
      </c>
      <c r="AU40">
        <f t="shared" si="71"/>
        <v>0.15177231243589753</v>
      </c>
      <c r="AV40">
        <f t="shared" si="71"/>
        <v>0.16897971346153853</v>
      </c>
      <c r="AW40">
        <f t="shared" si="71"/>
        <v>0.19048896474358984</v>
      </c>
      <c r="AX40">
        <f t="shared" si="71"/>
        <v>0.21737552884615396</v>
      </c>
      <c r="AY40">
        <f t="shared" si="71"/>
        <v>0.25098373397435908</v>
      </c>
      <c r="AZ40">
        <f t="shared" si="71"/>
        <v>0.29299399038461549</v>
      </c>
      <c r="BA40">
        <f t="shared" si="71"/>
        <v>0.34550681089743607</v>
      </c>
      <c r="BB40">
        <f t="shared" si="71"/>
        <v>0.41114783653846176</v>
      </c>
      <c r="BC40">
        <f t="shared" si="71"/>
        <v>0.4931991185897438</v>
      </c>
      <c r="BD40">
        <f t="shared" si="71"/>
        <v>0.59576322115384639</v>
      </c>
      <c r="BE40">
        <f t="shared" si="71"/>
        <v>8.2942708333333337E-2</v>
      </c>
      <c r="BF40">
        <f t="shared" si="71"/>
        <v>0.10549679300566155</v>
      </c>
      <c r="BG40">
        <f t="shared" si="71"/>
        <v>0.1111353141737436</v>
      </c>
      <c r="BH40">
        <f t="shared" si="71"/>
        <v>0.11818346563384617</v>
      </c>
      <c r="BI40">
        <f t="shared" si="71"/>
        <v>0.12699365495897438</v>
      </c>
      <c r="BJ40">
        <f t="shared" si="71"/>
        <v>0.13800639161538464</v>
      </c>
      <c r="BK40">
        <f t="shared" si="71"/>
        <v>0.15177231243589745</v>
      </c>
      <c r="BL40">
        <f t="shared" si="71"/>
        <v>0.16897971346153851</v>
      </c>
      <c r="BM40">
        <f t="shared" si="71"/>
        <v>0.19048896474358981</v>
      </c>
      <c r="BN40">
        <f t="shared" si="71"/>
        <v>0.21737552884615391</v>
      </c>
      <c r="BO40">
        <f t="shared" si="71"/>
        <v>0.25098373397435902</v>
      </c>
      <c r="BP40">
        <f t="shared" si="71"/>
        <v>0.29299399038461543</v>
      </c>
      <c r="BQ40">
        <f t="shared" si="71"/>
        <v>0.34550681089743596</v>
      </c>
      <c r="BR40">
        <f t="shared" si="71"/>
        <v>0.41114783653846165</v>
      </c>
      <c r="BS40">
        <f t="shared" si="71"/>
        <v>0.49319911858974363</v>
      </c>
      <c r="BT40">
        <f t="shared" si="71"/>
        <v>0.59576322115384617</v>
      </c>
    </row>
    <row r="41" spans="2:72">
      <c r="W41">
        <f t="shared" si="68"/>
        <v>9.1269353097830876</v>
      </c>
      <c r="X41">
        <f t="shared" si="58"/>
        <v>9.1269353097830876</v>
      </c>
      <c r="Y41">
        <f t="shared" si="72"/>
        <v>9.1269353097830876</v>
      </c>
      <c r="AA41">
        <f t="shared" si="69"/>
        <v>0</v>
      </c>
      <c r="AB41">
        <f t="shared" si="54"/>
        <v>0</v>
      </c>
      <c r="AC41">
        <v>3</v>
      </c>
      <c r="AN41">
        <f t="shared" si="70"/>
        <v>3.0517578124999987</v>
      </c>
      <c r="AO41">
        <f t="shared" si="71"/>
        <v>8.7011718750000008E-2</v>
      </c>
      <c r="AP41">
        <f t="shared" si="71"/>
        <v>0.1095658034223282</v>
      </c>
      <c r="AQ41">
        <f t="shared" si="71"/>
        <v>0.11520432459041027</v>
      </c>
      <c r="AR41">
        <f t="shared" si="71"/>
        <v>0.12225247605051286</v>
      </c>
      <c r="AS41">
        <f t="shared" si="71"/>
        <v>0.13106266537564107</v>
      </c>
      <c r="AT41">
        <f t="shared" si="71"/>
        <v>0.14207540203205132</v>
      </c>
      <c r="AU41">
        <f t="shared" si="71"/>
        <v>0.15584132285256416</v>
      </c>
      <c r="AV41">
        <f t="shared" si="71"/>
        <v>0.17304872387820519</v>
      </c>
      <c r="AW41">
        <f t="shared" si="71"/>
        <v>0.19455797516025647</v>
      </c>
      <c r="AX41">
        <f t="shared" si="71"/>
        <v>0.22144453926282057</v>
      </c>
      <c r="AY41">
        <f t="shared" si="71"/>
        <v>0.25505274439102571</v>
      </c>
      <c r="AZ41">
        <f t="shared" si="71"/>
        <v>0.29706300080128212</v>
      </c>
      <c r="BA41">
        <f t="shared" si="71"/>
        <v>0.34957582131410259</v>
      </c>
      <c r="BB41">
        <f t="shared" si="71"/>
        <v>0.41521684695512834</v>
      </c>
      <c r="BC41">
        <f t="shared" si="71"/>
        <v>0.49726812900641032</v>
      </c>
      <c r="BD41">
        <f t="shared" si="71"/>
        <v>0.59983223157051291</v>
      </c>
      <c r="BE41">
        <f t="shared" si="71"/>
        <v>8.7011718749999994E-2</v>
      </c>
      <c r="BF41">
        <f t="shared" si="71"/>
        <v>0.1095658034223282</v>
      </c>
      <c r="BG41">
        <f t="shared" si="71"/>
        <v>0.11520432459041027</v>
      </c>
      <c r="BH41">
        <f t="shared" si="71"/>
        <v>0.12225247605051283</v>
      </c>
      <c r="BI41">
        <f t="shared" si="71"/>
        <v>0.13106266537564104</v>
      </c>
      <c r="BJ41">
        <f t="shared" si="71"/>
        <v>0.1420754020320513</v>
      </c>
      <c r="BK41">
        <f t="shared" si="71"/>
        <v>0.15584132285256411</v>
      </c>
      <c r="BL41">
        <f t="shared" si="71"/>
        <v>0.17304872387820516</v>
      </c>
      <c r="BM41">
        <f t="shared" si="71"/>
        <v>0.19455797516025641</v>
      </c>
      <c r="BN41">
        <f t="shared" si="71"/>
        <v>0.22144453926282057</v>
      </c>
      <c r="BO41">
        <f t="shared" si="71"/>
        <v>0.25505274439102571</v>
      </c>
      <c r="BP41">
        <f t="shared" si="71"/>
        <v>0.29706300080128212</v>
      </c>
      <c r="BQ41">
        <f t="shared" si="71"/>
        <v>0.34957582131410259</v>
      </c>
      <c r="BR41">
        <f t="shared" si="71"/>
        <v>0.41521684695512823</v>
      </c>
      <c r="BS41">
        <f t="shared" si="71"/>
        <v>0.49726812900641032</v>
      </c>
      <c r="BT41">
        <f t="shared" si="71"/>
        <v>0.5998322315705128</v>
      </c>
    </row>
    <row r="42" spans="2:72">
      <c r="W42">
        <f t="shared" si="68"/>
        <v>8.7220407884732492</v>
      </c>
      <c r="X42">
        <f t="shared" si="58"/>
        <v>8.7220407884732492</v>
      </c>
      <c r="Y42">
        <f t="shared" si="72"/>
        <v>8.7220407884732456</v>
      </c>
      <c r="AA42">
        <f t="shared" si="69"/>
        <v>0</v>
      </c>
      <c r="AB42">
        <f t="shared" si="54"/>
        <v>0</v>
      </c>
      <c r="AC42">
        <v>3</v>
      </c>
      <c r="AN42">
        <f t="shared" si="70"/>
        <v>3.8146972656249987</v>
      </c>
      <c r="AO42">
        <f t="shared" si="71"/>
        <v>9.2097981770833351E-2</v>
      </c>
      <c r="AP42">
        <f t="shared" si="71"/>
        <v>0.11465206644316159</v>
      </c>
      <c r="AQ42">
        <f t="shared" si="71"/>
        <v>0.12029058761124362</v>
      </c>
      <c r="AR42">
        <f t="shared" si="71"/>
        <v>0.12733873907134619</v>
      </c>
      <c r="AS42">
        <f t="shared" si="71"/>
        <v>0.13614892839647438</v>
      </c>
      <c r="AT42">
        <f t="shared" si="71"/>
        <v>0.14716166505288467</v>
      </c>
      <c r="AU42">
        <f t="shared" si="71"/>
        <v>0.16092758587339751</v>
      </c>
      <c r="AV42">
        <f t="shared" si="71"/>
        <v>0.17813498689903853</v>
      </c>
      <c r="AW42">
        <f t="shared" si="71"/>
        <v>0.19964423818108984</v>
      </c>
      <c r="AX42">
        <f t="shared" si="71"/>
        <v>0.22653080228365394</v>
      </c>
      <c r="AY42">
        <f t="shared" si="71"/>
        <v>0.26013900741185908</v>
      </c>
      <c r="AZ42">
        <f t="shared" si="71"/>
        <v>0.30214926382211549</v>
      </c>
      <c r="BA42">
        <f t="shared" si="71"/>
        <v>0.35466208433493601</v>
      </c>
      <c r="BB42">
        <f t="shared" si="71"/>
        <v>0.42030310997596165</v>
      </c>
      <c r="BC42">
        <f t="shared" si="71"/>
        <v>0.50235439202724375</v>
      </c>
      <c r="BD42">
        <f t="shared" si="71"/>
        <v>0.60491849459134617</v>
      </c>
      <c r="BE42">
        <f t="shared" si="71"/>
        <v>9.2097981770833337E-2</v>
      </c>
      <c r="BF42">
        <f t="shared" si="71"/>
        <v>0.11465206644316153</v>
      </c>
      <c r="BG42">
        <f t="shared" si="71"/>
        <v>0.12029058761124362</v>
      </c>
      <c r="BH42">
        <f t="shared" si="71"/>
        <v>0.12733873907134616</v>
      </c>
      <c r="BI42">
        <f t="shared" si="71"/>
        <v>0.13614892839647438</v>
      </c>
      <c r="BJ42">
        <f t="shared" si="71"/>
        <v>0.14716166505288464</v>
      </c>
      <c r="BK42">
        <f t="shared" si="71"/>
        <v>0.16092758587339748</v>
      </c>
      <c r="BL42">
        <f t="shared" si="71"/>
        <v>0.17813498689903851</v>
      </c>
      <c r="BM42">
        <f t="shared" si="71"/>
        <v>0.19964423818108978</v>
      </c>
      <c r="BN42">
        <f t="shared" si="71"/>
        <v>0.22653080228365391</v>
      </c>
      <c r="BO42">
        <f t="shared" si="71"/>
        <v>0.26013900741185908</v>
      </c>
      <c r="BP42">
        <f t="shared" si="71"/>
        <v>0.30214926382211549</v>
      </c>
      <c r="BQ42">
        <f t="shared" si="71"/>
        <v>0.35466208433493596</v>
      </c>
      <c r="BR42">
        <f t="shared" si="71"/>
        <v>0.42030310997596165</v>
      </c>
      <c r="BS42">
        <f t="shared" si="71"/>
        <v>0.50235439202724363</v>
      </c>
      <c r="BT42">
        <f t="shared" si="71"/>
        <v>0.60491849459134606</v>
      </c>
    </row>
    <row r="43" spans="2:72">
      <c r="W43">
        <f t="shared" si="68"/>
        <v>8.2637870083975482</v>
      </c>
      <c r="X43">
        <f t="shared" si="58"/>
        <v>8.2637870083975482</v>
      </c>
      <c r="Y43">
        <f t="shared" si="72"/>
        <v>8.2637870083975464</v>
      </c>
      <c r="AA43">
        <f t="shared" si="69"/>
        <v>0</v>
      </c>
      <c r="AB43">
        <f t="shared" si="54"/>
        <v>0</v>
      </c>
      <c r="AC43">
        <v>3</v>
      </c>
      <c r="AN43">
        <f t="shared" si="70"/>
        <v>4.7683715820312473</v>
      </c>
      <c r="AO43">
        <f t="shared" si="71"/>
        <v>9.8455810546874994E-2</v>
      </c>
      <c r="AP43">
        <f t="shared" si="71"/>
        <v>0.12100989521920323</v>
      </c>
      <c r="AQ43">
        <f t="shared" si="71"/>
        <v>0.12664841638728527</v>
      </c>
      <c r="AR43">
        <f t="shared" si="71"/>
        <v>0.13369656784738784</v>
      </c>
      <c r="AS43">
        <f t="shared" si="71"/>
        <v>0.14250675717251604</v>
      </c>
      <c r="AT43">
        <f t="shared" si="71"/>
        <v>0.15351949382892632</v>
      </c>
      <c r="AU43">
        <f t="shared" si="71"/>
        <v>0.16728541464943913</v>
      </c>
      <c r="AV43">
        <f t="shared" si="71"/>
        <v>0.18449281567508016</v>
      </c>
      <c r="AW43">
        <f t="shared" si="71"/>
        <v>0.20600206695713147</v>
      </c>
      <c r="AX43">
        <f t="shared" si="71"/>
        <v>0.23288863105969557</v>
      </c>
      <c r="AY43">
        <f t="shared" si="71"/>
        <v>0.26649683618790077</v>
      </c>
      <c r="AZ43">
        <f t="shared" si="71"/>
        <v>0.30850709259815712</v>
      </c>
      <c r="BA43">
        <f t="shared" si="71"/>
        <v>0.36101991311097759</v>
      </c>
      <c r="BB43">
        <f t="shared" si="71"/>
        <v>0.42666093875200334</v>
      </c>
      <c r="BC43">
        <f t="shared" si="71"/>
        <v>0.50871222080328538</v>
      </c>
      <c r="BD43">
        <f t="shared" si="71"/>
        <v>0.6112763233673878</v>
      </c>
      <c r="BE43">
        <f t="shared" si="71"/>
        <v>9.8455810546874981E-2</v>
      </c>
      <c r="BF43">
        <f t="shared" si="71"/>
        <v>0.1210098952192032</v>
      </c>
      <c r="BG43">
        <f t="shared" si="71"/>
        <v>0.12664841638728527</v>
      </c>
      <c r="BH43">
        <f t="shared" si="71"/>
        <v>0.13369656784738781</v>
      </c>
      <c r="BI43">
        <f t="shared" si="71"/>
        <v>0.14250675717251604</v>
      </c>
      <c r="BJ43">
        <f t="shared" si="71"/>
        <v>0.15351949382892632</v>
      </c>
      <c r="BK43">
        <f t="shared" si="71"/>
        <v>0.16728541464943913</v>
      </c>
      <c r="BL43">
        <f t="shared" si="71"/>
        <v>0.18449281567508016</v>
      </c>
      <c r="BM43">
        <f t="shared" si="71"/>
        <v>0.20600206695713144</v>
      </c>
      <c r="BN43">
        <f t="shared" si="71"/>
        <v>0.23288863105969554</v>
      </c>
      <c r="BO43">
        <f t="shared" si="71"/>
        <v>0.26649683618790071</v>
      </c>
      <c r="BP43">
        <f t="shared" si="71"/>
        <v>0.30850709259815706</v>
      </c>
      <c r="BQ43">
        <f t="shared" si="71"/>
        <v>0.36101991311097759</v>
      </c>
      <c r="BR43">
        <f t="shared" si="71"/>
        <v>0.42666093875200334</v>
      </c>
      <c r="BS43">
        <f t="shared" si="71"/>
        <v>0.50871222080328538</v>
      </c>
      <c r="BT43">
        <f t="shared" si="71"/>
        <v>0.6112763233673878</v>
      </c>
    </row>
    <row r="44" spans="2:72">
      <c r="W44">
        <f t="shared" si="68"/>
        <v>7.7545119300678378</v>
      </c>
      <c r="X44">
        <f t="shared" si="58"/>
        <v>7.7545119300678378</v>
      </c>
      <c r="Y44">
        <f t="shared" si="72"/>
        <v>7.7545119300678378</v>
      </c>
      <c r="AA44">
        <f t="shared" si="69"/>
        <v>0</v>
      </c>
      <c r="AB44">
        <f t="shared" si="54"/>
        <v>0</v>
      </c>
      <c r="AC44">
        <v>3</v>
      </c>
      <c r="AN44">
        <f t="shared" si="70"/>
        <v>5.9604644775390598</v>
      </c>
      <c r="AO44">
        <f t="shared" si="71"/>
        <v>0.10640309651692707</v>
      </c>
      <c r="AP44">
        <f t="shared" si="71"/>
        <v>0.12895718118925531</v>
      </c>
      <c r="AQ44">
        <f t="shared" si="71"/>
        <v>0.13459570235733737</v>
      </c>
      <c r="AR44">
        <f t="shared" si="71"/>
        <v>0.14164385381743994</v>
      </c>
      <c r="AS44">
        <f t="shared" si="71"/>
        <v>0.15045404314256816</v>
      </c>
      <c r="AT44">
        <f t="shared" si="71"/>
        <v>0.16146677979897842</v>
      </c>
      <c r="AU44">
        <f t="shared" si="71"/>
        <v>0.17523270061949123</v>
      </c>
      <c r="AV44">
        <f t="shared" si="71"/>
        <v>0.19244010164513226</v>
      </c>
      <c r="AW44">
        <f t="shared" si="71"/>
        <v>0.21394935292718353</v>
      </c>
      <c r="AX44">
        <f t="shared" si="71"/>
        <v>0.24083591702974769</v>
      </c>
      <c r="AY44">
        <f t="shared" si="71"/>
        <v>0.27444412215795283</v>
      </c>
      <c r="AZ44">
        <f t="shared" si="71"/>
        <v>0.31645437856820924</v>
      </c>
      <c r="BA44">
        <f t="shared" si="71"/>
        <v>0.36896719908102971</v>
      </c>
      <c r="BB44">
        <f t="shared" si="71"/>
        <v>0.4346082247220554</v>
      </c>
      <c r="BC44">
        <f t="shared" ref="AO44:BT50" si="74">1/BC28</f>
        <v>0.51665950677333738</v>
      </c>
      <c r="BD44">
        <f t="shared" si="74"/>
        <v>0.61922360933743992</v>
      </c>
      <c r="BE44">
        <f t="shared" si="74"/>
        <v>0.10640309651692707</v>
      </c>
      <c r="BF44">
        <f t="shared" si="74"/>
        <v>0.12895718118925531</v>
      </c>
      <c r="BG44">
        <f t="shared" si="74"/>
        <v>0.13459570235733737</v>
      </c>
      <c r="BH44">
        <f t="shared" si="74"/>
        <v>0.14164385381743994</v>
      </c>
      <c r="BI44">
        <f t="shared" si="74"/>
        <v>0.15045404314256813</v>
      </c>
      <c r="BJ44">
        <f t="shared" si="74"/>
        <v>0.16146677979897839</v>
      </c>
      <c r="BK44">
        <f t="shared" si="74"/>
        <v>0.17523270061949123</v>
      </c>
      <c r="BL44">
        <f t="shared" si="74"/>
        <v>0.19244010164513223</v>
      </c>
      <c r="BM44">
        <f t="shared" si="74"/>
        <v>0.21394935292718353</v>
      </c>
      <c r="BN44">
        <f t="shared" si="74"/>
        <v>0.24083591702974763</v>
      </c>
      <c r="BO44">
        <f t="shared" si="74"/>
        <v>0.27444412215795277</v>
      </c>
      <c r="BP44">
        <f t="shared" si="74"/>
        <v>0.31645437856820918</v>
      </c>
      <c r="BQ44">
        <f t="shared" si="74"/>
        <v>0.36896719908102965</v>
      </c>
      <c r="BR44">
        <f t="shared" si="74"/>
        <v>0.4346082247220554</v>
      </c>
      <c r="BS44">
        <f t="shared" si="74"/>
        <v>0.51665950677333738</v>
      </c>
      <c r="BT44">
        <f t="shared" si="74"/>
        <v>0.61922360933743992</v>
      </c>
    </row>
    <row r="45" spans="2:72">
      <c r="W45">
        <f t="shared" si="68"/>
        <v>7.1998755984390792</v>
      </c>
      <c r="X45">
        <f t="shared" si="58"/>
        <v>7.1998755984390792</v>
      </c>
      <c r="Y45">
        <f t="shared" si="72"/>
        <v>7.1998755984390757</v>
      </c>
      <c r="AA45">
        <f t="shared" si="69"/>
        <v>0</v>
      </c>
      <c r="AB45">
        <f t="shared" si="54"/>
        <v>0</v>
      </c>
      <c r="AC45">
        <v>3</v>
      </c>
      <c r="AN45">
        <f t="shared" si="70"/>
        <v>7.4505805969238246</v>
      </c>
      <c r="AO45">
        <f t="shared" si="74"/>
        <v>0.11633720397949218</v>
      </c>
      <c r="AP45">
        <f t="shared" si="74"/>
        <v>0.13889128865182043</v>
      </c>
      <c r="AQ45">
        <f t="shared" si="74"/>
        <v>0.14452980981990246</v>
      </c>
      <c r="AR45">
        <f t="shared" si="74"/>
        <v>0.15157796128000503</v>
      </c>
      <c r="AS45">
        <f t="shared" si="74"/>
        <v>0.16038815060513326</v>
      </c>
      <c r="AT45">
        <f t="shared" si="74"/>
        <v>0.17140088726154354</v>
      </c>
      <c r="AU45">
        <f t="shared" si="74"/>
        <v>0.18516680808205638</v>
      </c>
      <c r="AV45">
        <f t="shared" si="74"/>
        <v>0.20237420910769741</v>
      </c>
      <c r="AW45">
        <f t="shared" si="74"/>
        <v>0.22388346038974868</v>
      </c>
      <c r="AX45">
        <f t="shared" si="74"/>
        <v>0.25077002449231278</v>
      </c>
      <c r="AY45">
        <f t="shared" si="74"/>
        <v>0.28437822962051795</v>
      </c>
      <c r="AZ45">
        <f t="shared" si="74"/>
        <v>0.32638848603077436</v>
      </c>
      <c r="BA45">
        <f t="shared" si="74"/>
        <v>0.37890130654359483</v>
      </c>
      <c r="BB45">
        <f t="shared" si="74"/>
        <v>0.44454233218462058</v>
      </c>
      <c r="BC45">
        <f t="shared" si="74"/>
        <v>0.52659361423590267</v>
      </c>
      <c r="BD45">
        <f t="shared" si="74"/>
        <v>0.6291577168000051</v>
      </c>
      <c r="BE45">
        <f t="shared" si="74"/>
        <v>0.11633720397949217</v>
      </c>
      <c r="BF45">
        <f t="shared" si="74"/>
        <v>0.13889128865182035</v>
      </c>
      <c r="BG45">
        <f t="shared" si="74"/>
        <v>0.14452980981990243</v>
      </c>
      <c r="BH45">
        <f t="shared" si="74"/>
        <v>0.15157796128000497</v>
      </c>
      <c r="BI45">
        <f t="shared" si="74"/>
        <v>0.1603881506051332</v>
      </c>
      <c r="BJ45">
        <f t="shared" si="74"/>
        <v>0.17140088726154346</v>
      </c>
      <c r="BK45">
        <f t="shared" si="74"/>
        <v>0.18516680808205632</v>
      </c>
      <c r="BL45">
        <f t="shared" si="74"/>
        <v>0.20237420910769729</v>
      </c>
      <c r="BM45">
        <f t="shared" si="74"/>
        <v>0.2238834603897486</v>
      </c>
      <c r="BN45">
        <f t="shared" si="74"/>
        <v>0.25077002449231267</v>
      </c>
      <c r="BO45">
        <f t="shared" si="74"/>
        <v>0.28437822962051784</v>
      </c>
      <c r="BP45">
        <f t="shared" si="74"/>
        <v>0.32638848603077425</v>
      </c>
      <c r="BQ45">
        <f t="shared" si="74"/>
        <v>0.37890130654359472</v>
      </c>
      <c r="BR45">
        <f t="shared" si="74"/>
        <v>0.44454233218462041</v>
      </c>
      <c r="BS45">
        <f t="shared" si="74"/>
        <v>0.52659361423590245</v>
      </c>
      <c r="BT45">
        <f t="shared" si="74"/>
        <v>0.62915771680000498</v>
      </c>
    </row>
    <row r="46" spans="2:72">
      <c r="W46">
        <f t="shared" si="68"/>
        <v>6.6089955589202303</v>
      </c>
      <c r="X46">
        <f t="shared" si="58"/>
        <v>6.6089955589202303</v>
      </c>
      <c r="Y46">
        <f t="shared" si="72"/>
        <v>6.6089955589202294</v>
      </c>
      <c r="AA46">
        <f t="shared" si="69"/>
        <v>0</v>
      </c>
      <c r="AB46">
        <f t="shared" si="54"/>
        <v>0</v>
      </c>
      <c r="AC46">
        <v>3</v>
      </c>
      <c r="AN46">
        <f t="shared" si="70"/>
        <v>9.3132257461547798</v>
      </c>
      <c r="AO46">
        <f t="shared" si="74"/>
        <v>0.12875483830769854</v>
      </c>
      <c r="AP46">
        <f t="shared" si="74"/>
        <v>0.15130892298002677</v>
      </c>
      <c r="AQ46">
        <f t="shared" si="74"/>
        <v>0.15694744414810882</v>
      </c>
      <c r="AR46">
        <f t="shared" si="74"/>
        <v>0.16399559560821139</v>
      </c>
      <c r="AS46">
        <f t="shared" si="74"/>
        <v>0.17280578493333962</v>
      </c>
      <c r="AT46">
        <f t="shared" si="74"/>
        <v>0.18381852158974987</v>
      </c>
      <c r="AU46">
        <f t="shared" si="74"/>
        <v>0.19758444241026271</v>
      </c>
      <c r="AV46">
        <f t="shared" si="74"/>
        <v>0.21479184343590377</v>
      </c>
      <c r="AW46">
        <f t="shared" si="74"/>
        <v>0.23630109471795505</v>
      </c>
      <c r="AX46">
        <f t="shared" si="74"/>
        <v>0.26318765882051914</v>
      </c>
      <c r="AY46">
        <f t="shared" si="74"/>
        <v>0.29679586394872431</v>
      </c>
      <c r="AZ46">
        <f t="shared" si="74"/>
        <v>0.33880612035898072</v>
      </c>
      <c r="BA46">
        <f t="shared" si="74"/>
        <v>0.39131894087180119</v>
      </c>
      <c r="BB46">
        <f t="shared" si="74"/>
        <v>0.45695996651282694</v>
      </c>
      <c r="BC46">
        <f t="shared" si="74"/>
        <v>0.53901124856410898</v>
      </c>
      <c r="BD46">
        <f t="shared" si="74"/>
        <v>0.6415753511282114</v>
      </c>
      <c r="BE46">
        <f t="shared" si="74"/>
        <v>0.12875483830769854</v>
      </c>
      <c r="BF46">
        <f t="shared" si="74"/>
        <v>0.15130892298002677</v>
      </c>
      <c r="BG46">
        <f t="shared" si="74"/>
        <v>0.15694744414810882</v>
      </c>
      <c r="BH46">
        <f t="shared" si="74"/>
        <v>0.16399559560821139</v>
      </c>
      <c r="BI46">
        <f t="shared" si="74"/>
        <v>0.17280578493333956</v>
      </c>
      <c r="BJ46">
        <f t="shared" si="74"/>
        <v>0.18381852158974984</v>
      </c>
      <c r="BK46">
        <f t="shared" si="74"/>
        <v>0.19758444241026266</v>
      </c>
      <c r="BL46">
        <f t="shared" si="74"/>
        <v>0.21479184343590374</v>
      </c>
      <c r="BM46">
        <f t="shared" si="74"/>
        <v>0.23630109471795499</v>
      </c>
      <c r="BN46">
        <f t="shared" si="74"/>
        <v>0.26318765882051909</v>
      </c>
      <c r="BO46">
        <f t="shared" si="74"/>
        <v>0.2967958639487242</v>
      </c>
      <c r="BP46">
        <f t="shared" si="74"/>
        <v>0.33880612035898061</v>
      </c>
      <c r="BQ46">
        <f t="shared" si="74"/>
        <v>0.39131894087180108</v>
      </c>
      <c r="BR46">
        <f t="shared" si="74"/>
        <v>0.45695996651282672</v>
      </c>
      <c r="BS46">
        <f t="shared" si="74"/>
        <v>0.53901124856410876</v>
      </c>
      <c r="BT46">
        <f t="shared" si="74"/>
        <v>0.6415753511282114</v>
      </c>
    </row>
    <row r="47" spans="2:72">
      <c r="W47">
        <f t="shared" si="68"/>
        <v>5.9940910529622142</v>
      </c>
      <c r="X47">
        <f t="shared" si="58"/>
        <v>5.9940910529622142</v>
      </c>
      <c r="Y47">
        <f t="shared" si="72"/>
        <v>5.9940910529622133</v>
      </c>
      <c r="AA47">
        <f t="shared" si="69"/>
        <v>0</v>
      </c>
      <c r="AB47">
        <f t="shared" si="54"/>
        <v>0</v>
      </c>
      <c r="AC47">
        <v>3</v>
      </c>
      <c r="AN47">
        <f t="shared" si="70"/>
        <v>11.641532182693474</v>
      </c>
      <c r="AO47">
        <f t="shared" si="74"/>
        <v>0.14427688121795651</v>
      </c>
      <c r="AP47">
        <f t="shared" si="74"/>
        <v>0.16683096589028476</v>
      </c>
      <c r="AQ47">
        <f t="shared" si="74"/>
        <v>0.17246948705836679</v>
      </c>
      <c r="AR47">
        <f t="shared" si="74"/>
        <v>0.17951763851846936</v>
      </c>
      <c r="AS47">
        <f t="shared" si="74"/>
        <v>0.18832782784359758</v>
      </c>
      <c r="AT47">
        <f t="shared" si="74"/>
        <v>0.19934056450000781</v>
      </c>
      <c r="AU47">
        <f t="shared" si="74"/>
        <v>0.21310648532052071</v>
      </c>
      <c r="AV47">
        <f t="shared" si="74"/>
        <v>0.23031388634616168</v>
      </c>
      <c r="AW47">
        <f t="shared" si="74"/>
        <v>0.25182313762821296</v>
      </c>
      <c r="AX47">
        <f t="shared" si="74"/>
        <v>0.27870970173077708</v>
      </c>
      <c r="AY47">
        <f t="shared" si="74"/>
        <v>0.31231790685898225</v>
      </c>
      <c r="AZ47">
        <f t="shared" si="74"/>
        <v>0.35432816326923872</v>
      </c>
      <c r="BA47">
        <f t="shared" si="74"/>
        <v>0.40684098378205913</v>
      </c>
      <c r="BB47">
        <f t="shared" si="74"/>
        <v>0.47248200942308488</v>
      </c>
      <c r="BC47">
        <f t="shared" si="74"/>
        <v>0.55453329147436692</v>
      </c>
      <c r="BD47">
        <f t="shared" si="74"/>
        <v>0.65709739403846945</v>
      </c>
      <c r="BE47">
        <f t="shared" si="74"/>
        <v>0.14427688121795654</v>
      </c>
      <c r="BF47">
        <f t="shared" si="74"/>
        <v>0.16683096589028473</v>
      </c>
      <c r="BG47">
        <f t="shared" si="74"/>
        <v>0.17246948705836679</v>
      </c>
      <c r="BH47">
        <f t="shared" si="74"/>
        <v>0.17951763851846936</v>
      </c>
      <c r="BI47">
        <f t="shared" si="74"/>
        <v>0.18832782784359758</v>
      </c>
      <c r="BJ47">
        <f t="shared" si="74"/>
        <v>0.19934056450000784</v>
      </c>
      <c r="BK47">
        <f t="shared" si="74"/>
        <v>0.21310648532052071</v>
      </c>
      <c r="BL47">
        <f t="shared" si="74"/>
        <v>0.23031388634616168</v>
      </c>
      <c r="BM47">
        <f t="shared" si="74"/>
        <v>0.25182313762821296</v>
      </c>
      <c r="BN47">
        <f t="shared" si="74"/>
        <v>0.27870970173077703</v>
      </c>
      <c r="BO47">
        <f t="shared" si="74"/>
        <v>0.31231790685898225</v>
      </c>
      <c r="BP47">
        <f t="shared" si="74"/>
        <v>0.35432816326923872</v>
      </c>
      <c r="BQ47">
        <f t="shared" si="74"/>
        <v>0.40684098378205913</v>
      </c>
      <c r="BR47">
        <f t="shared" si="74"/>
        <v>0.47248200942308477</v>
      </c>
      <c r="BS47">
        <f t="shared" si="74"/>
        <v>0.55453329147436681</v>
      </c>
      <c r="BT47">
        <f t="shared" si="74"/>
        <v>0.65709739403846934</v>
      </c>
    </row>
    <row r="48" spans="2:72">
      <c r="W48">
        <f t="shared" si="68"/>
        <v>5.3696026501237633</v>
      </c>
      <c r="X48">
        <f t="shared" si="58"/>
        <v>5.3696026501237633</v>
      </c>
      <c r="Y48">
        <f t="shared" si="72"/>
        <v>5.3696026501237633</v>
      </c>
      <c r="AA48">
        <f t="shared" si="69"/>
        <v>0</v>
      </c>
      <c r="AB48">
        <f t="shared" si="54"/>
        <v>0</v>
      </c>
      <c r="AC48">
        <v>3</v>
      </c>
      <c r="AN48">
        <f t="shared" si="70"/>
        <v>14.551915228366843</v>
      </c>
      <c r="AO48">
        <f t="shared" si="74"/>
        <v>0.16367943485577896</v>
      </c>
      <c r="AP48">
        <f t="shared" si="74"/>
        <v>0.18623351952810718</v>
      </c>
      <c r="AQ48">
        <f t="shared" si="74"/>
        <v>0.19187204069618921</v>
      </c>
      <c r="AR48">
        <f t="shared" si="74"/>
        <v>0.19892019215629178</v>
      </c>
      <c r="AS48">
        <f t="shared" si="74"/>
        <v>0.20773038148142001</v>
      </c>
      <c r="AT48">
        <f t="shared" si="74"/>
        <v>0.21874311813783032</v>
      </c>
      <c r="AU48">
        <f t="shared" si="74"/>
        <v>0.23250903895834313</v>
      </c>
      <c r="AV48">
        <f t="shared" si="74"/>
        <v>0.2497164399839841</v>
      </c>
      <c r="AW48">
        <f t="shared" si="74"/>
        <v>0.27122569126603546</v>
      </c>
      <c r="AX48">
        <f t="shared" si="74"/>
        <v>0.29811225536859959</v>
      </c>
      <c r="AY48">
        <f t="shared" si="74"/>
        <v>0.3317204604968047</v>
      </c>
      <c r="AZ48">
        <f t="shared" si="74"/>
        <v>0.37373071690706111</v>
      </c>
      <c r="BA48">
        <f t="shared" si="74"/>
        <v>0.42624353741988152</v>
      </c>
      <c r="BB48">
        <f t="shared" si="74"/>
        <v>0.49188456306090722</v>
      </c>
      <c r="BC48">
        <f t="shared" si="74"/>
        <v>0.57393584511218931</v>
      </c>
      <c r="BD48">
        <f t="shared" si="74"/>
        <v>0.67649994767629185</v>
      </c>
      <c r="BE48">
        <f t="shared" si="74"/>
        <v>0.16367943485577896</v>
      </c>
      <c r="BF48">
        <f t="shared" si="74"/>
        <v>0.18623351952810718</v>
      </c>
      <c r="BG48">
        <f t="shared" si="74"/>
        <v>0.19187204069618924</v>
      </c>
      <c r="BH48">
        <f t="shared" si="74"/>
        <v>0.19892019215629178</v>
      </c>
      <c r="BI48">
        <f t="shared" si="74"/>
        <v>0.20773038148141998</v>
      </c>
      <c r="BJ48">
        <f t="shared" si="74"/>
        <v>0.21874311813783026</v>
      </c>
      <c r="BK48">
        <f t="shared" si="74"/>
        <v>0.23250903895834313</v>
      </c>
      <c r="BL48">
        <f t="shared" si="74"/>
        <v>0.2497164399839841</v>
      </c>
      <c r="BM48">
        <f t="shared" si="74"/>
        <v>0.27122569126603541</v>
      </c>
      <c r="BN48">
        <f t="shared" si="74"/>
        <v>0.29811225536859948</v>
      </c>
      <c r="BO48">
        <f t="shared" si="74"/>
        <v>0.3317204604968047</v>
      </c>
      <c r="BP48">
        <f t="shared" si="74"/>
        <v>0.37373071690706106</v>
      </c>
      <c r="BQ48">
        <f t="shared" si="74"/>
        <v>0.42624353741988147</v>
      </c>
      <c r="BR48">
        <f t="shared" si="74"/>
        <v>0.49188456306090722</v>
      </c>
      <c r="BS48">
        <f t="shared" si="74"/>
        <v>0.5739358451121892</v>
      </c>
      <c r="BT48">
        <f t="shared" si="74"/>
        <v>0.67649994767629174</v>
      </c>
    </row>
    <row r="49" spans="23:72">
      <c r="W49">
        <f t="shared" si="68"/>
        <v>4.7508937382104177</v>
      </c>
      <c r="X49">
        <f t="shared" si="58"/>
        <v>4.7508937382104177</v>
      </c>
      <c r="Y49">
        <f t="shared" si="72"/>
        <v>4.7508937382104186</v>
      </c>
      <c r="AA49">
        <f t="shared" si="69"/>
        <v>0</v>
      </c>
      <c r="AB49">
        <f t="shared" si="54"/>
        <v>0</v>
      </c>
      <c r="AC49">
        <v>3</v>
      </c>
      <c r="AN49">
        <f t="shared" si="70"/>
        <v>18.189894035458554</v>
      </c>
      <c r="AO49">
        <f t="shared" si="74"/>
        <v>0.18793262690305698</v>
      </c>
      <c r="AP49">
        <f t="shared" si="74"/>
        <v>0.2104867115753852</v>
      </c>
      <c r="AQ49">
        <f t="shared" si="74"/>
        <v>0.21612523274346732</v>
      </c>
      <c r="AR49">
        <f t="shared" si="74"/>
        <v>0.22317338420356989</v>
      </c>
      <c r="AS49">
        <f t="shared" si="74"/>
        <v>0.23198357352869808</v>
      </c>
      <c r="AT49">
        <f t="shared" si="74"/>
        <v>0.24299631018510831</v>
      </c>
      <c r="AU49">
        <f t="shared" si="74"/>
        <v>0.25676223100562118</v>
      </c>
      <c r="AV49">
        <f t="shared" si="74"/>
        <v>0.27396963203126223</v>
      </c>
      <c r="AW49">
        <f t="shared" si="74"/>
        <v>0.29547888331331351</v>
      </c>
      <c r="AX49">
        <f t="shared" si="74"/>
        <v>0.32236544741587764</v>
      </c>
      <c r="AY49">
        <f t="shared" si="74"/>
        <v>0.35597365254408281</v>
      </c>
      <c r="AZ49">
        <f t="shared" si="74"/>
        <v>0.39798390895433922</v>
      </c>
      <c r="BA49">
        <f t="shared" si="74"/>
        <v>0.45049672946715968</v>
      </c>
      <c r="BB49">
        <f t="shared" si="74"/>
        <v>0.51613775510818538</v>
      </c>
      <c r="BC49">
        <f t="shared" si="74"/>
        <v>0.59818903715946736</v>
      </c>
      <c r="BD49">
        <f t="shared" si="74"/>
        <v>0.7007531397235699</v>
      </c>
      <c r="BE49">
        <f t="shared" si="74"/>
        <v>0.18793262690305704</v>
      </c>
      <c r="BF49">
        <f t="shared" si="74"/>
        <v>0.21048671157538523</v>
      </c>
      <c r="BG49">
        <f t="shared" si="74"/>
        <v>0.21612523274346729</v>
      </c>
      <c r="BH49">
        <f t="shared" si="74"/>
        <v>0.22317338420356989</v>
      </c>
      <c r="BI49">
        <f t="shared" si="74"/>
        <v>0.23198357352869808</v>
      </c>
      <c r="BJ49">
        <f t="shared" si="74"/>
        <v>0.24299631018510831</v>
      </c>
      <c r="BK49">
        <f t="shared" si="74"/>
        <v>0.25676223100562112</v>
      </c>
      <c r="BL49">
        <f t="shared" si="74"/>
        <v>0.27396963203126218</v>
      </c>
      <c r="BM49">
        <f t="shared" si="74"/>
        <v>0.29547888331331346</v>
      </c>
      <c r="BN49">
        <f t="shared" si="74"/>
        <v>0.32236544741587764</v>
      </c>
      <c r="BO49">
        <f t="shared" si="74"/>
        <v>0.3559736525440827</v>
      </c>
      <c r="BP49">
        <f t="shared" si="74"/>
        <v>0.39798390895433911</v>
      </c>
      <c r="BQ49">
        <f t="shared" si="74"/>
        <v>0.45049672946715963</v>
      </c>
      <c r="BR49">
        <f t="shared" si="74"/>
        <v>0.51613775510818527</v>
      </c>
      <c r="BS49">
        <f t="shared" si="74"/>
        <v>0.59818903715946714</v>
      </c>
      <c r="BT49">
        <f t="shared" si="74"/>
        <v>0.70075313972356978</v>
      </c>
    </row>
    <row r="50" spans="23:72">
      <c r="W50">
        <f t="shared" si="68"/>
        <v>4.1527687057828588</v>
      </c>
      <c r="X50">
        <f t="shared" si="58"/>
        <v>4.1527687057828588</v>
      </c>
      <c r="Y50">
        <f>AP34</f>
        <v>4.1527687057828588</v>
      </c>
      <c r="AA50">
        <f t="shared" si="69"/>
        <v>0</v>
      </c>
      <c r="AB50">
        <f t="shared" si="54"/>
        <v>0</v>
      </c>
      <c r="AC50">
        <v>3</v>
      </c>
      <c r="AN50">
        <f t="shared" si="70"/>
        <v>22.737367544323188</v>
      </c>
      <c r="AO50">
        <f t="shared" si="74"/>
        <v>0.21824911696215457</v>
      </c>
      <c r="AP50">
        <f t="shared" si="74"/>
        <v>0.24080320163448282</v>
      </c>
      <c r="AQ50">
        <f t="shared" si="74"/>
        <v>0.24644172280256482</v>
      </c>
      <c r="AR50">
        <f t="shared" si="74"/>
        <v>0.25348987426266739</v>
      </c>
      <c r="AS50">
        <f t="shared" si="74"/>
        <v>0.26230006358779562</v>
      </c>
      <c r="AT50">
        <f t="shared" si="74"/>
        <v>0.2733128002442059</v>
      </c>
      <c r="AU50">
        <f t="shared" si="74"/>
        <v>0.28707872106471871</v>
      </c>
      <c r="AV50">
        <f t="shared" si="74"/>
        <v>0.30428612209035977</v>
      </c>
      <c r="AW50">
        <f t="shared" si="74"/>
        <v>0.32579537337241105</v>
      </c>
      <c r="AX50">
        <f t="shared" si="74"/>
        <v>0.35268193747497512</v>
      </c>
      <c r="AY50">
        <f t="shared" si="74"/>
        <v>0.38629014260318029</v>
      </c>
      <c r="AZ50">
        <f t="shared" si="74"/>
        <v>0.42830039901343675</v>
      </c>
      <c r="BA50">
        <f t="shared" si="74"/>
        <v>0.48081321952625722</v>
      </c>
      <c r="BB50">
        <f t="shared" si="74"/>
        <v>0.54645424516728291</v>
      </c>
      <c r="BC50">
        <f t="shared" si="74"/>
        <v>0.6285055272185649</v>
      </c>
      <c r="BD50">
        <f t="shared" si="74"/>
        <v>0.73106962978266743</v>
      </c>
      <c r="BE50">
        <f t="shared" si="74"/>
        <v>0.21824911696215457</v>
      </c>
      <c r="BF50">
        <f t="shared" si="74"/>
        <v>0.24080320163448282</v>
      </c>
      <c r="BG50">
        <f t="shared" si="74"/>
        <v>0.24644172280256482</v>
      </c>
      <c r="BH50">
        <f t="shared" si="74"/>
        <v>0.25348987426266745</v>
      </c>
      <c r="BI50">
        <f t="shared" si="74"/>
        <v>0.26230006358779567</v>
      </c>
      <c r="BJ50">
        <f t="shared" si="74"/>
        <v>0.2733128002442059</v>
      </c>
      <c r="BK50">
        <f t="shared" si="74"/>
        <v>0.28707872106471871</v>
      </c>
      <c r="BL50">
        <f t="shared" si="74"/>
        <v>0.30428612209035977</v>
      </c>
      <c r="BM50">
        <f t="shared" si="74"/>
        <v>0.3257953733724111</v>
      </c>
      <c r="BN50">
        <f t="shared" si="74"/>
        <v>0.35268193747497512</v>
      </c>
      <c r="BO50">
        <f t="shared" si="74"/>
        <v>0.38629014260318029</v>
      </c>
      <c r="BP50">
        <f t="shared" si="74"/>
        <v>0.42830039901343675</v>
      </c>
      <c r="BQ50">
        <f t="shared" si="74"/>
        <v>0.48081321952625711</v>
      </c>
      <c r="BR50">
        <f t="shared" si="74"/>
        <v>0.54645424516728291</v>
      </c>
      <c r="BS50">
        <f t="shared" si="74"/>
        <v>0.62850552721856479</v>
      </c>
      <c r="BT50">
        <f t="shared" si="74"/>
        <v>0.73106962978266732</v>
      </c>
    </row>
    <row r="51" spans="23:72">
      <c r="W51">
        <f>E4*E20</f>
        <v>9.8496995756786596</v>
      </c>
      <c r="X51">
        <f t="shared" si="58"/>
        <v>9.8496995756786596</v>
      </c>
      <c r="Y51">
        <f>AQ20</f>
        <v>9.8496995756786596</v>
      </c>
      <c r="AA51">
        <f t="shared" ref="AA51:AA65" si="75">Z4-E4</f>
        <v>0</v>
      </c>
      <c r="AB51">
        <f t="shared" si="54"/>
        <v>0</v>
      </c>
      <c r="AC51">
        <v>3</v>
      </c>
    </row>
    <row r="52" spans="23:72">
      <c r="W52">
        <f t="shared" ref="W52:W65" si="76">E5*E21</f>
        <v>9.6906168020073338</v>
      </c>
      <c r="X52">
        <f t="shared" si="58"/>
        <v>9.6906168020073338</v>
      </c>
      <c r="Y52">
        <f t="shared" ref="Y52:Y65" si="77">AQ21</f>
        <v>9.6906168020073338</v>
      </c>
      <c r="AA52">
        <f t="shared" si="75"/>
        <v>0</v>
      </c>
      <c r="AB52">
        <f t="shared" si="54"/>
        <v>0</v>
      </c>
      <c r="AC52">
        <v>3</v>
      </c>
      <c r="AO52">
        <f t="shared" ref="AO52:AO66" si="78">C4*C20</f>
        <v>13.636363636363635</v>
      </c>
      <c r="AP52">
        <f t="shared" ref="AP52:AP66" si="79">D4*D20</f>
        <v>10.42889693766659</v>
      </c>
      <c r="AQ52">
        <f t="shared" ref="AQ52:AQ66" si="80">E4*E20</f>
        <v>9.8496995756786596</v>
      </c>
      <c r="AR52">
        <f t="shared" ref="AR52:AR66" si="81">F4*F20</f>
        <v>9.2103004884690822</v>
      </c>
      <c r="AS52">
        <f t="shared" ref="AS52:AS66" si="82">G4*G20</f>
        <v>8.5190282749061321</v>
      </c>
      <c r="AT52">
        <f t="shared" ref="AT52:AT66" si="83">H4*H20</f>
        <v>7.7883429565619595</v>
      </c>
      <c r="AU52">
        <f t="shared" ref="AU52:AU66" si="84">I4*I20</f>
        <v>7.0341821717837583</v>
      </c>
      <c r="AV52">
        <f t="shared" ref="AV52:AV66" si="85">J4*J20</f>
        <v>6.274693331603447</v>
      </c>
      <c r="AW52">
        <f t="shared" ref="AW52:AW66" si="86">K4*K20</f>
        <v>5.528539739710677</v>
      </c>
      <c r="AX52">
        <f t="shared" ref="AX52:AX66" si="87">L4*L20</f>
        <v>4.8131034891297899</v>
      </c>
      <c r="AY52">
        <f t="shared" ref="AY52:AY66" si="88">M4*M20</f>
        <v>4.142942126285373</v>
      </c>
      <c r="AZ52">
        <f t="shared" ref="AZ52:AZ66" si="89">N4*N20</f>
        <v>3.5287730727470135</v>
      </c>
      <c r="BA52">
        <f t="shared" ref="BA52:BA66" si="90">O4*O20</f>
        <v>2.9770992366412217</v>
      </c>
      <c r="BB52">
        <f t="shared" ref="BB52:BB66" si="91">P4*P20</f>
        <v>2.490421455938697</v>
      </c>
      <c r="BC52">
        <f t="shared" ref="BC52:BC66" si="92">Q4*Q20</f>
        <v>2.0678685047720045</v>
      </c>
      <c r="BD52">
        <f t="shared" ref="BD52:BD66" si="93">R4*R20</f>
        <v>1.7060367454068244</v>
      </c>
    </row>
    <row r="53" spans="23:72">
      <c r="W53">
        <f t="shared" si="76"/>
        <v>9.4988466296143503</v>
      </c>
      <c r="X53">
        <f t="shared" si="58"/>
        <v>9.4988466296143503</v>
      </c>
      <c r="Y53">
        <f t="shared" si="77"/>
        <v>9.4988466296143521</v>
      </c>
      <c r="AA53">
        <f t="shared" si="75"/>
        <v>0</v>
      </c>
      <c r="AB53">
        <f t="shared" si="54"/>
        <v>0</v>
      </c>
      <c r="AC53">
        <v>3</v>
      </c>
      <c r="AO53">
        <f t="shared" si="78"/>
        <v>13.333333333333332</v>
      </c>
      <c r="AP53">
        <f t="shared" si="79"/>
        <v>10.250724030253298</v>
      </c>
      <c r="AQ53">
        <f t="shared" si="80"/>
        <v>9.6906168020073338</v>
      </c>
      <c r="AR53">
        <f t="shared" si="81"/>
        <v>9.0710552475073367</v>
      </c>
      <c r="AS53">
        <f t="shared" si="82"/>
        <v>8.3997652126574618</v>
      </c>
      <c r="AT53">
        <f t="shared" si="83"/>
        <v>7.6885412958161172</v>
      </c>
      <c r="AU53">
        <f t="shared" si="84"/>
        <v>6.952671574392328</v>
      </c>
      <c r="AV53">
        <f t="shared" si="85"/>
        <v>6.2097528403727917</v>
      </c>
      <c r="AW53">
        <f t="shared" si="86"/>
        <v>5.4780635859909887</v>
      </c>
      <c r="AX53">
        <f t="shared" si="87"/>
        <v>4.7748008051048725</v>
      </c>
      <c r="AY53">
        <f t="shared" si="88"/>
        <v>4.1145316818939488</v>
      </c>
      <c r="AZ53">
        <f t="shared" si="89"/>
        <v>3.5081406854367176</v>
      </c>
      <c r="BA53">
        <f t="shared" si="90"/>
        <v>2.9624003038359286</v>
      </c>
      <c r="BB53">
        <f t="shared" si="91"/>
        <v>2.4801271860095389</v>
      </c>
      <c r="BC53">
        <f t="shared" si="92"/>
        <v>2.0607661822985466</v>
      </c>
      <c r="BD53">
        <f t="shared" si="93"/>
        <v>1.7011995637949837</v>
      </c>
    </row>
    <row r="54" spans="23:72">
      <c r="W54">
        <f t="shared" si="76"/>
        <v>9.2695496747039243</v>
      </c>
      <c r="X54">
        <f t="shared" si="58"/>
        <v>9.2695496747039243</v>
      </c>
      <c r="Y54">
        <f t="shared" si="77"/>
        <v>9.2695496747039225</v>
      </c>
      <c r="AA54">
        <f t="shared" si="75"/>
        <v>0</v>
      </c>
      <c r="AB54">
        <f t="shared" si="54"/>
        <v>0</v>
      </c>
      <c r="AC54">
        <v>3</v>
      </c>
      <c r="AO54">
        <f t="shared" si="78"/>
        <v>12.972972972972974</v>
      </c>
      <c r="AP54">
        <f t="shared" si="79"/>
        <v>10.036390143542041</v>
      </c>
      <c r="AQ54">
        <f t="shared" si="80"/>
        <v>9.4988466296143503</v>
      </c>
      <c r="AR54">
        <f t="shared" si="81"/>
        <v>8.9028096676054798</v>
      </c>
      <c r="AS54">
        <f t="shared" si="82"/>
        <v>8.255301474848233</v>
      </c>
      <c r="AT54">
        <f t="shared" si="83"/>
        <v>7.5673293700644866</v>
      </c>
      <c r="AU54">
        <f t="shared" si="84"/>
        <v>6.8534018817852953</v>
      </c>
      <c r="AV54">
        <f t="shared" si="85"/>
        <v>6.1304433857325886</v>
      </c>
      <c r="AW54">
        <f t="shared" si="86"/>
        <v>5.4162499163258806</v>
      </c>
      <c r="AX54">
        <f t="shared" si="87"/>
        <v>4.7277712922453627</v>
      </c>
      <c r="AY54">
        <f t="shared" si="88"/>
        <v>4.0795619178125166</v>
      </c>
      <c r="AZ54">
        <f t="shared" si="89"/>
        <v>3.4826870269908237</v>
      </c>
      <c r="BA54">
        <f t="shared" si="90"/>
        <v>2.9442294989147868</v>
      </c>
      <c r="BB54">
        <f t="shared" si="91"/>
        <v>2.4673784104389083</v>
      </c>
      <c r="BC54">
        <f t="shared" si="92"/>
        <v>2.0519565932259125</v>
      </c>
      <c r="BD54">
        <f t="shared" si="93"/>
        <v>1.6951915240423798</v>
      </c>
    </row>
    <row r="55" spans="23:72">
      <c r="W55">
        <f t="shared" si="76"/>
        <v>8.9980399788733951</v>
      </c>
      <c r="X55">
        <f t="shared" si="58"/>
        <v>8.9980399788733951</v>
      </c>
      <c r="Y55">
        <f t="shared" si="77"/>
        <v>8.9980399788733916</v>
      </c>
      <c r="AA55">
        <f t="shared" si="75"/>
        <v>0</v>
      </c>
      <c r="AB55">
        <f t="shared" si="54"/>
        <v>0</v>
      </c>
      <c r="AC55">
        <v>3</v>
      </c>
      <c r="AO55">
        <f t="shared" si="78"/>
        <v>12.549019607843137</v>
      </c>
      <c r="AP55">
        <f t="shared" si="79"/>
        <v>9.7807560710730161</v>
      </c>
      <c r="AQ55">
        <f t="shared" si="80"/>
        <v>9.2695496747039243</v>
      </c>
      <c r="AR55">
        <f t="shared" si="81"/>
        <v>8.7010803390606863</v>
      </c>
      <c r="AS55">
        <f t="shared" si="82"/>
        <v>8.0815625803466347</v>
      </c>
      <c r="AT55">
        <f t="shared" si="83"/>
        <v>7.4210851114151106</v>
      </c>
      <c r="AU55">
        <f t="shared" si="84"/>
        <v>6.7332312062145503</v>
      </c>
      <c r="AV55">
        <f t="shared" si="85"/>
        <v>6.0341106417931112</v>
      </c>
      <c r="AW55">
        <f t="shared" si="86"/>
        <v>5.3409172532374676</v>
      </c>
      <c r="AX55">
        <f t="shared" si="87"/>
        <v>4.670271357734701</v>
      </c>
      <c r="AY55">
        <f t="shared" si="88"/>
        <v>4.0366768316744563</v>
      </c>
      <c r="AZ55">
        <f t="shared" si="89"/>
        <v>3.4513847021797917</v>
      </c>
      <c r="BA55">
        <f t="shared" si="90"/>
        <v>2.9218270784070421</v>
      </c>
      <c r="BB55">
        <f t="shared" si="91"/>
        <v>2.4516255770552982</v>
      </c>
      <c r="BC55">
        <f t="shared" si="92"/>
        <v>2.0410499632022239</v>
      </c>
      <c r="BD55">
        <f t="shared" si="93"/>
        <v>1.6877408884982084</v>
      </c>
    </row>
    <row r="56" spans="23:72">
      <c r="W56">
        <f t="shared" si="76"/>
        <v>8.6802297010579501</v>
      </c>
      <c r="X56">
        <f t="shared" si="58"/>
        <v>8.6802297010579501</v>
      </c>
      <c r="Y56">
        <f t="shared" si="77"/>
        <v>8.6802297010579501</v>
      </c>
      <c r="AA56">
        <f t="shared" si="75"/>
        <v>0</v>
      </c>
      <c r="AB56">
        <f t="shared" si="54"/>
        <v>0</v>
      </c>
      <c r="AC56">
        <v>3</v>
      </c>
      <c r="AO56">
        <f t="shared" si="78"/>
        <v>12.05651491365777</v>
      </c>
      <c r="AP56">
        <f t="shared" si="79"/>
        <v>9.4789611277220001</v>
      </c>
      <c r="AQ56">
        <f t="shared" si="80"/>
        <v>8.9980399788733951</v>
      </c>
      <c r="AR56">
        <f t="shared" si="81"/>
        <v>8.4614205095168007</v>
      </c>
      <c r="AS56">
        <f t="shared" si="82"/>
        <v>7.8744091610171587</v>
      </c>
      <c r="AT56">
        <f t="shared" si="83"/>
        <v>7.2460412035620694</v>
      </c>
      <c r="AU56">
        <f t="shared" si="84"/>
        <v>6.5888170506880819</v>
      </c>
      <c r="AV56">
        <f t="shared" si="85"/>
        <v>5.9178701366872071</v>
      </c>
      <c r="AW56">
        <f t="shared" si="86"/>
        <v>5.2496479328661545</v>
      </c>
      <c r="AX56">
        <f t="shared" si="87"/>
        <v>4.6003338338408062</v>
      </c>
      <c r="AY56">
        <f t="shared" si="88"/>
        <v>3.9843219485377559</v>
      </c>
      <c r="AZ56">
        <f t="shared" si="89"/>
        <v>3.4130392868716943</v>
      </c>
      <c r="BA56">
        <f t="shared" si="90"/>
        <v>2.8942989500049277</v>
      </c>
      <c r="BB56">
        <f t="shared" si="91"/>
        <v>2.4322151574947006</v>
      </c>
      <c r="BC56">
        <f t="shared" si="92"/>
        <v>2.0275786438130825</v>
      </c>
      <c r="BD56">
        <f t="shared" si="93"/>
        <v>1.6785191910021688</v>
      </c>
    </row>
    <row r="57" spans="23:72">
      <c r="W57">
        <f t="shared" si="76"/>
        <v>8.3132023864727511</v>
      </c>
      <c r="X57">
        <f t="shared" si="58"/>
        <v>8.3132023864727511</v>
      </c>
      <c r="Y57">
        <f t="shared" si="77"/>
        <v>8.3132023864727511</v>
      </c>
      <c r="AA57">
        <f t="shared" si="75"/>
        <v>0</v>
      </c>
      <c r="AB57">
        <f t="shared" si="54"/>
        <v>0</v>
      </c>
      <c r="AC57">
        <v>3</v>
      </c>
      <c r="AO57">
        <f t="shared" si="78"/>
        <v>11.49270482603816</v>
      </c>
      <c r="AP57">
        <f t="shared" si="79"/>
        <v>9.1269353097830876</v>
      </c>
      <c r="AQ57">
        <f t="shared" si="80"/>
        <v>8.6802297010579501</v>
      </c>
      <c r="AR57">
        <f t="shared" si="81"/>
        <v>8.1797934267344861</v>
      </c>
      <c r="AS57">
        <f t="shared" si="82"/>
        <v>7.6299379165980046</v>
      </c>
      <c r="AT57">
        <f t="shared" si="83"/>
        <v>7.0385160675062277</v>
      </c>
      <c r="AU57">
        <f t="shared" si="84"/>
        <v>6.41678331328119</v>
      </c>
      <c r="AV57">
        <f t="shared" si="85"/>
        <v>5.7787192970219081</v>
      </c>
      <c r="AW57">
        <f t="shared" si="86"/>
        <v>5.1398561234835274</v>
      </c>
      <c r="AX57">
        <f t="shared" si="87"/>
        <v>4.5158033850324664</v>
      </c>
      <c r="AY57">
        <f t="shared" si="88"/>
        <v>3.9207576550005006</v>
      </c>
      <c r="AZ57">
        <f t="shared" si="89"/>
        <v>3.3662892965554532</v>
      </c>
      <c r="BA57">
        <f t="shared" si="90"/>
        <v>2.8606097419462975</v>
      </c>
      <c r="BB57">
        <f t="shared" si="91"/>
        <v>2.408380120732597</v>
      </c>
      <c r="BC57">
        <f t="shared" si="92"/>
        <v>2.0109875169319547</v>
      </c>
      <c r="BD57">
        <f t="shared" si="93"/>
        <v>1.6671328204250488</v>
      </c>
    </row>
    <row r="58" spans="23:72">
      <c r="W58">
        <f t="shared" si="76"/>
        <v>7.8958744888056396</v>
      </c>
      <c r="X58">
        <f t="shared" si="58"/>
        <v>7.8958744888056396</v>
      </c>
      <c r="Y58">
        <f t="shared" si="77"/>
        <v>7.8958744888056396</v>
      </c>
      <c r="AA58">
        <f t="shared" si="75"/>
        <v>0</v>
      </c>
      <c r="AB58">
        <f t="shared" si="54"/>
        <v>0</v>
      </c>
      <c r="AC58">
        <v>3</v>
      </c>
      <c r="AO58">
        <f t="shared" si="78"/>
        <v>10.858001237076964</v>
      </c>
      <c r="AP58">
        <f t="shared" si="79"/>
        <v>8.7220407884732492</v>
      </c>
      <c r="AQ58">
        <f t="shared" si="80"/>
        <v>8.3132023864727511</v>
      </c>
      <c r="AR58">
        <f t="shared" si="81"/>
        <v>7.853069751536597</v>
      </c>
      <c r="AS58">
        <f t="shared" si="82"/>
        <v>7.3448980596302311</v>
      </c>
      <c r="AT58">
        <f t="shared" si="83"/>
        <v>6.7952479311825931</v>
      </c>
      <c r="AU58">
        <f t="shared" si="84"/>
        <v>6.2139750284124995</v>
      </c>
      <c r="AV58">
        <f t="shared" si="85"/>
        <v>5.6137203443744017</v>
      </c>
      <c r="AW58">
        <f t="shared" si="86"/>
        <v>5.0089098944740771</v>
      </c>
      <c r="AX58">
        <f t="shared" si="87"/>
        <v>4.4144107111219038</v>
      </c>
      <c r="AY58">
        <f t="shared" si="88"/>
        <v>3.8440986223060856</v>
      </c>
      <c r="AZ58">
        <f t="shared" si="89"/>
        <v>3.3096224936981167</v>
      </c>
      <c r="BA58">
        <f t="shared" si="90"/>
        <v>2.8195853015278045</v>
      </c>
      <c r="BB58">
        <f t="shared" si="91"/>
        <v>2.3792353096249821</v>
      </c>
      <c r="BC58">
        <f t="shared" si="92"/>
        <v>1.9906265693517975</v>
      </c>
      <c r="BD58">
        <f t="shared" si="93"/>
        <v>1.6531152691496926</v>
      </c>
    </row>
    <row r="59" spans="23:72">
      <c r="W59">
        <f t="shared" si="76"/>
        <v>7.429657726701449</v>
      </c>
      <c r="X59">
        <f t="shared" si="58"/>
        <v>7.429657726701449</v>
      </c>
      <c r="Y59">
        <f t="shared" si="77"/>
        <v>7.429657726701449</v>
      </c>
      <c r="AA59">
        <f t="shared" si="75"/>
        <v>0</v>
      </c>
      <c r="AB59">
        <f t="shared" si="54"/>
        <v>0</v>
      </c>
      <c r="AC59">
        <v>3</v>
      </c>
      <c r="AO59">
        <f t="shared" si="78"/>
        <v>10.156840865414422</v>
      </c>
      <c r="AP59">
        <f t="shared" si="79"/>
        <v>8.2637870083975482</v>
      </c>
      <c r="AQ59">
        <f t="shared" si="80"/>
        <v>7.8958744888056396</v>
      </c>
      <c r="AR59">
        <f t="shared" si="81"/>
        <v>7.4796235692563302</v>
      </c>
      <c r="AS59">
        <f t="shared" si="82"/>
        <v>7.0172111122381269</v>
      </c>
      <c r="AT59">
        <f t="shared" si="83"/>
        <v>6.5138307524277339</v>
      </c>
      <c r="AU59">
        <f t="shared" si="84"/>
        <v>5.9778074621483608</v>
      </c>
      <c r="AV59">
        <f t="shared" si="85"/>
        <v>5.4202652625842713</v>
      </c>
      <c r="AW59">
        <f t="shared" si="86"/>
        <v>4.8543202248941402</v>
      </c>
      <c r="AX59">
        <f t="shared" si="87"/>
        <v>4.2938978835067028</v>
      </c>
      <c r="AY59">
        <f t="shared" si="88"/>
        <v>3.7523897630624155</v>
      </c>
      <c r="AZ59">
        <f t="shared" si="89"/>
        <v>3.2414165638082761</v>
      </c>
      <c r="BA59">
        <f t="shared" si="90"/>
        <v>2.7699303104441215</v>
      </c>
      <c r="BB59">
        <f t="shared" si="91"/>
        <v>2.3437814647973902</v>
      </c>
      <c r="BC59">
        <f t="shared" si="92"/>
        <v>1.9657479398095519</v>
      </c>
      <c r="BD59">
        <f t="shared" si="93"/>
        <v>1.6359213693918624</v>
      </c>
    </row>
    <row r="60" spans="23:72">
      <c r="W60">
        <f t="shared" si="76"/>
        <v>6.9189878630996118</v>
      </c>
      <c r="X60">
        <f t="shared" si="58"/>
        <v>6.9189878630996118</v>
      </c>
      <c r="Y60">
        <f t="shared" si="77"/>
        <v>6.91898786309961</v>
      </c>
      <c r="AA60">
        <f t="shared" si="75"/>
        <v>0</v>
      </c>
      <c r="AB60">
        <f t="shared" si="54"/>
        <v>0</v>
      </c>
      <c r="AC60">
        <v>3</v>
      </c>
      <c r="AO60">
        <f t="shared" si="78"/>
        <v>9.3982227278593875</v>
      </c>
      <c r="AP60">
        <f t="shared" si="79"/>
        <v>7.7545119300678378</v>
      </c>
      <c r="AQ60">
        <f t="shared" si="80"/>
        <v>7.429657726701449</v>
      </c>
      <c r="AR60">
        <f t="shared" si="81"/>
        <v>7.0599604080870808</v>
      </c>
      <c r="AS60">
        <f t="shared" si="82"/>
        <v>6.6465478701188117</v>
      </c>
      <c r="AT60">
        <f t="shared" si="83"/>
        <v>6.1932243972721324</v>
      </c>
      <c r="AU60">
        <f t="shared" si="84"/>
        <v>5.7066974170046514</v>
      </c>
      <c r="AV60">
        <f t="shared" si="85"/>
        <v>5.1964221149916181</v>
      </c>
      <c r="AW60">
        <f t="shared" si="86"/>
        <v>4.6740033859337933</v>
      </c>
      <c r="AX60">
        <f t="shared" si="87"/>
        <v>4.1522045894694424</v>
      </c>
      <c r="AY60">
        <f t="shared" si="88"/>
        <v>3.643728975271924</v>
      </c>
      <c r="AZ60">
        <f t="shared" si="89"/>
        <v>3.1600131574240744</v>
      </c>
      <c r="BA60">
        <f t="shared" si="90"/>
        <v>2.7102680197336131</v>
      </c>
      <c r="BB60">
        <f t="shared" si="91"/>
        <v>2.3009228613644601</v>
      </c>
      <c r="BC60">
        <f t="shared" si="92"/>
        <v>1.9355106930001926</v>
      </c>
      <c r="BD60">
        <f t="shared" si="93"/>
        <v>1.6149255049722429</v>
      </c>
    </row>
    <row r="61" spans="23:72">
      <c r="W61">
        <f t="shared" si="76"/>
        <v>6.3715596353153465</v>
      </c>
      <c r="X61">
        <f t="shared" si="58"/>
        <v>6.3715596353153465</v>
      </c>
      <c r="Y61">
        <f t="shared" si="77"/>
        <v>6.3715596353153465</v>
      </c>
      <c r="AA61">
        <f t="shared" si="75"/>
        <v>0</v>
      </c>
      <c r="AB61">
        <f t="shared" si="54"/>
        <v>0</v>
      </c>
      <c r="AC61">
        <v>3</v>
      </c>
      <c r="AO61">
        <f t="shared" si="78"/>
        <v>8.595702542208933</v>
      </c>
      <c r="AP61">
        <f t="shared" si="79"/>
        <v>7.1998755984390792</v>
      </c>
      <c r="AQ61">
        <f t="shared" si="80"/>
        <v>6.9189878630996118</v>
      </c>
      <c r="AR61">
        <f t="shared" si="81"/>
        <v>6.5972651403638611</v>
      </c>
      <c r="AS61">
        <f t="shared" si="82"/>
        <v>6.2348745604152827</v>
      </c>
      <c r="AT61">
        <f t="shared" si="83"/>
        <v>5.8342755161709485</v>
      </c>
      <c r="AU61">
        <f t="shared" si="84"/>
        <v>5.4005359295109301</v>
      </c>
      <c r="AV61">
        <f t="shared" si="85"/>
        <v>4.941341114607301</v>
      </c>
      <c r="AW61">
        <f t="shared" si="86"/>
        <v>4.4666095398880525</v>
      </c>
      <c r="AX61">
        <f t="shared" si="87"/>
        <v>3.9877174396123043</v>
      </c>
      <c r="AY61">
        <f t="shared" si="88"/>
        <v>3.5164435805596921</v>
      </c>
      <c r="AZ61">
        <f t="shared" si="89"/>
        <v>3.0638335688891698</v>
      </c>
      <c r="BA61">
        <f t="shared" si="90"/>
        <v>2.6392096905713478</v>
      </c>
      <c r="BB61">
        <f t="shared" si="91"/>
        <v>2.2495045524364046</v>
      </c>
      <c r="BC61">
        <f t="shared" si="92"/>
        <v>1.898997581751954</v>
      </c>
      <c r="BD61">
        <f t="shared" si="93"/>
        <v>1.5894265830293828</v>
      </c>
    </row>
    <row r="62" spans="23:72">
      <c r="W62">
        <f t="shared" si="76"/>
        <v>5.7981270603627522</v>
      </c>
      <c r="X62">
        <f t="shared" si="58"/>
        <v>5.7981270603627522</v>
      </c>
      <c r="Y62">
        <f t="shared" si="77"/>
        <v>5.7981270603627522</v>
      </c>
      <c r="AA62">
        <f t="shared" si="75"/>
        <v>0</v>
      </c>
      <c r="AB62">
        <f t="shared" si="54"/>
        <v>0</v>
      </c>
      <c r="AC62">
        <v>3</v>
      </c>
      <c r="AO62">
        <f t="shared" si="78"/>
        <v>7.7666984258113727</v>
      </c>
      <c r="AP62">
        <f t="shared" si="79"/>
        <v>6.6089955589202303</v>
      </c>
      <c r="AQ62">
        <f t="shared" si="80"/>
        <v>6.3715596353153465</v>
      </c>
      <c r="AR62">
        <f t="shared" si="81"/>
        <v>6.0977247363948672</v>
      </c>
      <c r="AS62">
        <f t="shared" si="82"/>
        <v>5.7868433072755838</v>
      </c>
      <c r="AT62">
        <f t="shared" si="83"/>
        <v>5.440148203519021</v>
      </c>
      <c r="AU62">
        <f t="shared" si="84"/>
        <v>5.0611272213609233</v>
      </c>
      <c r="AV62">
        <f t="shared" si="85"/>
        <v>4.6556702712894733</v>
      </c>
      <c r="AW62">
        <f t="shared" si="86"/>
        <v>4.2318889855063224</v>
      </c>
      <c r="AX62">
        <f t="shared" si="87"/>
        <v>3.7995702552373491</v>
      </c>
      <c r="AY62">
        <f t="shared" si="88"/>
        <v>3.3693191902861708</v>
      </c>
      <c r="AZ62">
        <f t="shared" si="89"/>
        <v>2.9515405416538938</v>
      </c>
      <c r="BA62">
        <f t="shared" si="90"/>
        <v>2.5554602539098847</v>
      </c>
      <c r="BB62">
        <f t="shared" si="91"/>
        <v>2.1883755105096943</v>
      </c>
      <c r="BC62">
        <f t="shared" si="92"/>
        <v>1.8552488517891519</v>
      </c>
      <c r="BD62">
        <f t="shared" si="93"/>
        <v>1.5586633717169749</v>
      </c>
    </row>
    <row r="63" spans="23:72">
      <c r="W63">
        <f t="shared" si="76"/>
        <v>5.211806766486645</v>
      </c>
      <c r="X63">
        <f t="shared" si="58"/>
        <v>5.211806766486645</v>
      </c>
      <c r="Y63">
        <f t="shared" si="77"/>
        <v>5.2118067664866459</v>
      </c>
      <c r="AA63">
        <f t="shared" si="75"/>
        <v>0</v>
      </c>
      <c r="AB63">
        <f t="shared" si="54"/>
        <v>0</v>
      </c>
      <c r="AC63">
        <v>3</v>
      </c>
      <c r="AO63">
        <f t="shared" si="78"/>
        <v>6.9311173873333018</v>
      </c>
      <c r="AP63">
        <f t="shared" si="79"/>
        <v>5.9940910529622142</v>
      </c>
      <c r="AQ63">
        <f t="shared" si="80"/>
        <v>5.7981270603627522</v>
      </c>
      <c r="AR63">
        <f t="shared" si="81"/>
        <v>5.570483258652696</v>
      </c>
      <c r="AS63">
        <f t="shared" si="82"/>
        <v>5.3098897356288717</v>
      </c>
      <c r="AT63">
        <f t="shared" si="83"/>
        <v>5.0165404242143632</v>
      </c>
      <c r="AU63">
        <f t="shared" si="84"/>
        <v>4.6924897592673442</v>
      </c>
      <c r="AV63">
        <f t="shared" si="85"/>
        <v>4.3419005942915678</v>
      </c>
      <c r="AW63">
        <f t="shared" si="86"/>
        <v>3.971040983042557</v>
      </c>
      <c r="AX63">
        <f t="shared" si="87"/>
        <v>3.587962649990426</v>
      </c>
      <c r="AY63">
        <f t="shared" si="88"/>
        <v>3.2018657209159636</v>
      </c>
      <c r="AZ63">
        <f t="shared" si="89"/>
        <v>2.8222424962594439</v>
      </c>
      <c r="BA63">
        <f t="shared" si="90"/>
        <v>2.4579627910242459</v>
      </c>
      <c r="BB63">
        <f t="shared" si="91"/>
        <v>2.1164827021054857</v>
      </c>
      <c r="BC63">
        <f t="shared" si="92"/>
        <v>1.8033182414373128</v>
      </c>
      <c r="BD63">
        <f t="shared" si="93"/>
        <v>1.5218444161741047</v>
      </c>
    </row>
    <row r="64" spans="23:72">
      <c r="W64">
        <f t="shared" si="76"/>
        <v>4.626947012646891</v>
      </c>
      <c r="X64">
        <f t="shared" si="58"/>
        <v>4.626947012646891</v>
      </c>
      <c r="Y64">
        <f t="shared" si="77"/>
        <v>4.6269470126468901</v>
      </c>
      <c r="AA64">
        <f t="shared" si="75"/>
        <v>0</v>
      </c>
      <c r="AB64">
        <f t="shared" si="54"/>
        <v>0</v>
      </c>
      <c r="AC64">
        <v>3</v>
      </c>
      <c r="AO64">
        <f t="shared" si="78"/>
        <v>6.1095030104491679</v>
      </c>
      <c r="AP64">
        <f t="shared" si="79"/>
        <v>5.3696026501237633</v>
      </c>
      <c r="AQ64">
        <f t="shared" si="80"/>
        <v>5.211806766486645</v>
      </c>
      <c r="AR64">
        <f t="shared" si="81"/>
        <v>5.0271417353865164</v>
      </c>
      <c r="AS64">
        <f t="shared" si="82"/>
        <v>4.8139323331933657</v>
      </c>
      <c r="AT64">
        <f t="shared" si="83"/>
        <v>4.5715723928279148</v>
      </c>
      <c r="AU64">
        <f t="shared" si="84"/>
        <v>4.3009080613814863</v>
      </c>
      <c r="AV64">
        <f t="shared" si="85"/>
        <v>4.0045421121017757</v>
      </c>
      <c r="AW64">
        <f t="shared" si="86"/>
        <v>3.6869663612328538</v>
      </c>
      <c r="AX64">
        <f t="shared" si="87"/>
        <v>3.3544410938877864</v>
      </c>
      <c r="AY64">
        <f t="shared" si="88"/>
        <v>3.0145864337169295</v>
      </c>
      <c r="AZ64">
        <f t="shared" si="89"/>
        <v>2.6757233343725368</v>
      </c>
      <c r="BA64">
        <f t="shared" si="90"/>
        <v>2.3460766257082883</v>
      </c>
      <c r="BB64">
        <f t="shared" si="91"/>
        <v>2.0329973231466827</v>
      </c>
      <c r="BC64">
        <f t="shared" si="92"/>
        <v>1.7423550184507584</v>
      </c>
      <c r="BD64">
        <f t="shared" si="93"/>
        <v>1.478196714478542</v>
      </c>
    </row>
    <row r="65" spans="23:74">
      <c r="W65">
        <f t="shared" si="76"/>
        <v>4.0577544606809273</v>
      </c>
      <c r="X65">
        <f t="shared" si="58"/>
        <v>4.0577544606809273</v>
      </c>
      <c r="Y65">
        <f t="shared" si="77"/>
        <v>4.0577544606809273</v>
      </c>
      <c r="AA65">
        <f t="shared" si="75"/>
        <v>0</v>
      </c>
      <c r="AB65">
        <f t="shared" si="54"/>
        <v>0</v>
      </c>
      <c r="AC65">
        <v>3</v>
      </c>
      <c r="AO65">
        <f t="shared" si="78"/>
        <v>5.321055829841824</v>
      </c>
      <c r="AP65">
        <f t="shared" si="79"/>
        <v>4.7508937382104177</v>
      </c>
      <c r="AQ65">
        <f t="shared" si="80"/>
        <v>4.626947012646891</v>
      </c>
      <c r="AR65">
        <f t="shared" si="81"/>
        <v>4.4808210601307179</v>
      </c>
      <c r="AS65">
        <f t="shared" si="82"/>
        <v>4.3106500377980108</v>
      </c>
      <c r="AT65">
        <f t="shared" si="83"/>
        <v>4.115288825736596</v>
      </c>
      <c r="AU65">
        <f t="shared" si="84"/>
        <v>3.8946538051311279</v>
      </c>
      <c r="AV65">
        <f t="shared" si="85"/>
        <v>3.6500395776926537</v>
      </c>
      <c r="AW65">
        <f t="shared" si="86"/>
        <v>3.3843366022865391</v>
      </c>
      <c r="AX65">
        <f t="shared" si="87"/>
        <v>3.1020694308776795</v>
      </c>
      <c r="AY65">
        <f t="shared" si="88"/>
        <v>2.8091966718693122</v>
      </c>
      <c r="AZ65">
        <f t="shared" si="89"/>
        <v>2.5126644004964795</v>
      </c>
      <c r="BA65">
        <f t="shared" si="90"/>
        <v>2.2197719419246043</v>
      </c>
      <c r="BB65">
        <f t="shared" si="91"/>
        <v>1.937467255791808</v>
      </c>
      <c r="BC65">
        <f t="shared" si="92"/>
        <v>1.6717123482378644</v>
      </c>
      <c r="BD65">
        <f t="shared" si="93"/>
        <v>1.4270360606510817</v>
      </c>
    </row>
    <row r="66" spans="23:74">
      <c r="W66">
        <f>F4*F20</f>
        <v>9.2103004884690822</v>
      </c>
      <c r="X66">
        <f t="shared" si="58"/>
        <v>9.2103004884690822</v>
      </c>
      <c r="Y66">
        <f>AR20</f>
        <v>9.2103004884690822</v>
      </c>
      <c r="AA66">
        <f t="shared" ref="AA66:AA80" si="94">AA4-F4</f>
        <v>0</v>
      </c>
      <c r="AB66">
        <f t="shared" si="54"/>
        <v>0</v>
      </c>
      <c r="AC66">
        <v>3</v>
      </c>
      <c r="AO66">
        <f t="shared" si="78"/>
        <v>4.5819200275316794</v>
      </c>
      <c r="AP66">
        <f t="shared" si="79"/>
        <v>4.1527687057828588</v>
      </c>
      <c r="AQ66">
        <f t="shared" si="80"/>
        <v>4.0577544606809273</v>
      </c>
      <c r="AR66">
        <f t="shared" si="81"/>
        <v>3.9449307508188474</v>
      </c>
      <c r="AS66">
        <f t="shared" si="82"/>
        <v>3.8124275927416442</v>
      </c>
      <c r="AT66">
        <f t="shared" si="83"/>
        <v>3.6588114391513926</v>
      </c>
      <c r="AU66">
        <f t="shared" si="84"/>
        <v>3.4833651072820584</v>
      </c>
      <c r="AV66">
        <f t="shared" si="85"/>
        <v>3.2863805721085217</v>
      </c>
      <c r="AW66">
        <f t="shared" si="86"/>
        <v>3.0694112984131214</v>
      </c>
      <c r="AX66">
        <f t="shared" si="87"/>
        <v>2.8354159761044069</v>
      </c>
      <c r="AY66">
        <f t="shared" si="88"/>
        <v>2.5887277196903731</v>
      </c>
      <c r="AZ66">
        <f t="shared" si="89"/>
        <v>2.3348098724713719</v>
      </c>
      <c r="BA66">
        <f t="shared" si="90"/>
        <v>2.0798097044529995</v>
      </c>
      <c r="BB66">
        <f t="shared" si="91"/>
        <v>1.8299793785916618</v>
      </c>
      <c r="BC66">
        <f t="shared" si="92"/>
        <v>1.5910759041777636</v>
      </c>
      <c r="BD66">
        <f t="shared" si="93"/>
        <v>1.3678587637367461</v>
      </c>
    </row>
    <row r="67" spans="23:74" ht="15" thickBot="1">
      <c r="W67">
        <f t="shared" ref="W67:W80" si="95">F5*F21</f>
        <v>9.0710552475073367</v>
      </c>
      <c r="X67">
        <f t="shared" si="58"/>
        <v>9.0710552475073367</v>
      </c>
      <c r="Y67">
        <f t="shared" ref="Y67:Y80" si="96">AR21</f>
        <v>9.0710552475073385</v>
      </c>
      <c r="AA67">
        <f t="shared" si="94"/>
        <v>0</v>
      </c>
      <c r="AB67">
        <f t="shared" si="54"/>
        <v>0</v>
      </c>
      <c r="AC67">
        <v>3</v>
      </c>
    </row>
    <row r="68" spans="23:74" ht="15" thickBot="1">
      <c r="W68">
        <f t="shared" si="95"/>
        <v>8.9028096676054798</v>
      </c>
      <c r="X68">
        <f t="shared" si="58"/>
        <v>8.9028096676054798</v>
      </c>
      <c r="Y68">
        <f t="shared" si="96"/>
        <v>8.9028096676054798</v>
      </c>
      <c r="AA68">
        <f t="shared" si="94"/>
        <v>0</v>
      </c>
      <c r="AB68">
        <f t="shared" si="54"/>
        <v>0</v>
      </c>
      <c r="AC68">
        <v>3</v>
      </c>
      <c r="AO68" t="s">
        <v>103</v>
      </c>
      <c r="AP68" s="76">
        <f>C3</f>
        <v>0</v>
      </c>
      <c r="AQ68" s="76">
        <f t="shared" ref="AQ68:AV68" si="97">D3</f>
        <v>4.3980465111040035E-2</v>
      </c>
      <c r="AR68" s="76">
        <f t="shared" si="97"/>
        <v>5.4975581388800036E-2</v>
      </c>
      <c r="AS68" s="76">
        <f t="shared" si="97"/>
        <v>6.871947673600004E-2</v>
      </c>
      <c r="AT68" s="76">
        <f t="shared" si="97"/>
        <v>8.589934592000005E-2</v>
      </c>
      <c r="AU68" s="76">
        <f t="shared" si="97"/>
        <v>0.10737418240000006</v>
      </c>
      <c r="AV68" s="76">
        <f t="shared" si="97"/>
        <v>0.13421772800000006</v>
      </c>
      <c r="AW68" s="76">
        <f t="shared" ref="AW68" si="98">J3</f>
        <v>0.16777216000000009</v>
      </c>
      <c r="AX68" s="76">
        <f t="shared" ref="AX68" si="99">K3</f>
        <v>0.2097152000000001</v>
      </c>
      <c r="AY68" s="76">
        <f t="shared" ref="AY68" si="100">L3</f>
        <v>0.2621440000000001</v>
      </c>
      <c r="AZ68" s="76">
        <f t="shared" ref="AZ68" si="101">M3</f>
        <v>0.32768000000000014</v>
      </c>
      <c r="BA68" s="76">
        <f t="shared" ref="BA68" si="102">N3</f>
        <v>0.40960000000000013</v>
      </c>
      <c r="BB68" s="76">
        <f t="shared" ref="BB68" si="103">O3</f>
        <v>0.51200000000000012</v>
      </c>
      <c r="BC68" s="76">
        <f t="shared" ref="BC68" si="104">P3</f>
        <v>0.64000000000000012</v>
      </c>
      <c r="BD68" s="76">
        <f t="shared" ref="BD68" si="105">Q3</f>
        <v>0.8</v>
      </c>
      <c r="BE68" s="76">
        <f t="shared" ref="BE68" si="106">R3</f>
        <v>1</v>
      </c>
      <c r="BF68" s="76">
        <f t="shared" ref="BF68:BU68" si="107">AP68</f>
        <v>0</v>
      </c>
      <c r="BG68" s="76">
        <f t="shared" si="107"/>
        <v>4.3980465111040035E-2</v>
      </c>
      <c r="BH68" s="76">
        <f t="shared" si="107"/>
        <v>5.4975581388800036E-2</v>
      </c>
      <c r="BI68" s="76">
        <f t="shared" si="107"/>
        <v>6.871947673600004E-2</v>
      </c>
      <c r="BJ68" s="76">
        <f t="shared" si="107"/>
        <v>8.589934592000005E-2</v>
      </c>
      <c r="BK68" s="76">
        <f t="shared" si="107"/>
        <v>0.10737418240000006</v>
      </c>
      <c r="BL68" s="76">
        <f t="shared" si="107"/>
        <v>0.13421772800000006</v>
      </c>
      <c r="BM68" s="76">
        <f t="shared" si="107"/>
        <v>0.16777216000000009</v>
      </c>
      <c r="BN68" s="76">
        <f t="shared" si="107"/>
        <v>0.2097152000000001</v>
      </c>
      <c r="BO68" s="76">
        <f t="shared" si="107"/>
        <v>0.2621440000000001</v>
      </c>
      <c r="BP68" s="76">
        <f t="shared" si="107"/>
        <v>0.32768000000000014</v>
      </c>
      <c r="BQ68" s="76">
        <f t="shared" si="107"/>
        <v>0.40960000000000013</v>
      </c>
      <c r="BR68" s="76">
        <f t="shared" si="107"/>
        <v>0.51200000000000012</v>
      </c>
      <c r="BS68" s="76">
        <f t="shared" si="107"/>
        <v>0.64000000000000012</v>
      </c>
      <c r="BT68" s="76">
        <f t="shared" si="107"/>
        <v>0.8</v>
      </c>
      <c r="BU68" s="76">
        <f t="shared" si="107"/>
        <v>1</v>
      </c>
    </row>
    <row r="69" spans="23:74">
      <c r="W69">
        <f t="shared" si="95"/>
        <v>8.7010803390606863</v>
      </c>
      <c r="X69">
        <f t="shared" si="58"/>
        <v>8.7010803390606863</v>
      </c>
      <c r="Y69">
        <f t="shared" si="96"/>
        <v>8.7010803390606846</v>
      </c>
      <c r="AA69">
        <f t="shared" si="94"/>
        <v>0</v>
      </c>
      <c r="AB69">
        <f t="shared" si="54"/>
        <v>0</v>
      </c>
      <c r="AC69">
        <v>3</v>
      </c>
      <c r="AN69">
        <v>1</v>
      </c>
      <c r="AO69">
        <f>AN36</f>
        <v>1</v>
      </c>
      <c r="AP69">
        <f t="shared" ref="AP69:BU77" si="108">AO36</f>
        <v>7.3333333333333348E-2</v>
      </c>
      <c r="AQ69">
        <f t="shared" si="108"/>
        <v>9.588741800566157E-2</v>
      </c>
      <c r="AR69">
        <f t="shared" si="108"/>
        <v>0.10152593917374363</v>
      </c>
      <c r="AS69">
        <f t="shared" si="108"/>
        <v>0.1085740906338462</v>
      </c>
      <c r="AT69">
        <f t="shared" si="108"/>
        <v>0.11738427995897441</v>
      </c>
      <c r="AU69">
        <f t="shared" si="108"/>
        <v>0.12839701661538466</v>
      </c>
      <c r="AV69">
        <f t="shared" si="108"/>
        <v>0.1421629374358975</v>
      </c>
      <c r="AW69">
        <f t="shared" si="108"/>
        <v>0.15937033846153856</v>
      </c>
      <c r="AX69">
        <f t="shared" si="108"/>
        <v>0.18087958974358984</v>
      </c>
      <c r="AY69">
        <f t="shared" si="108"/>
        <v>0.20776615384615396</v>
      </c>
      <c r="AZ69">
        <f t="shared" si="108"/>
        <v>0.2413743589743591</v>
      </c>
      <c r="BA69">
        <f t="shared" si="108"/>
        <v>0.28338461538461546</v>
      </c>
      <c r="BB69">
        <f t="shared" si="108"/>
        <v>0.33589743589743598</v>
      </c>
      <c r="BC69">
        <f t="shared" si="108"/>
        <v>0.40153846153846168</v>
      </c>
      <c r="BD69">
        <f t="shared" si="108"/>
        <v>0.48358974358974377</v>
      </c>
      <c r="BE69">
        <f t="shared" si="108"/>
        <v>0.58615384615384625</v>
      </c>
      <c r="BF69">
        <f t="shared" si="108"/>
        <v>7.3333333333333348E-2</v>
      </c>
      <c r="BG69">
        <f t="shared" si="108"/>
        <v>9.5887418005661557E-2</v>
      </c>
      <c r="BH69">
        <f t="shared" si="108"/>
        <v>0.10152593917374363</v>
      </c>
      <c r="BI69">
        <f t="shared" si="108"/>
        <v>0.1085740906338462</v>
      </c>
      <c r="BJ69">
        <f t="shared" si="108"/>
        <v>0.11738427995897438</v>
      </c>
      <c r="BK69">
        <f t="shared" si="108"/>
        <v>0.12839701661538466</v>
      </c>
      <c r="BL69">
        <f t="shared" si="108"/>
        <v>0.1421629374358975</v>
      </c>
      <c r="BM69">
        <f t="shared" si="108"/>
        <v>0.1593703384615385</v>
      </c>
      <c r="BN69">
        <f t="shared" si="108"/>
        <v>0.18087958974358981</v>
      </c>
      <c r="BO69">
        <f t="shared" si="108"/>
        <v>0.20776615384615388</v>
      </c>
      <c r="BP69">
        <f t="shared" si="108"/>
        <v>0.24137435897435905</v>
      </c>
      <c r="BQ69">
        <f t="shared" si="108"/>
        <v>0.28338461538461546</v>
      </c>
      <c r="BR69">
        <f t="shared" si="108"/>
        <v>0.33589743589743587</v>
      </c>
      <c r="BS69">
        <f t="shared" si="108"/>
        <v>0.40153846153846157</v>
      </c>
      <c r="BT69">
        <f t="shared" si="108"/>
        <v>0.48358974358974355</v>
      </c>
      <c r="BU69">
        <f t="shared" si="108"/>
        <v>0.58615384615384603</v>
      </c>
      <c r="BV69">
        <v>16</v>
      </c>
    </row>
    <row r="70" spans="23:74">
      <c r="W70">
        <f t="shared" si="95"/>
        <v>8.4614205095168007</v>
      </c>
      <c r="X70">
        <f t="shared" si="58"/>
        <v>8.4614205095168007</v>
      </c>
      <c r="Y70">
        <f t="shared" si="96"/>
        <v>8.4614205095167989</v>
      </c>
      <c r="AA70">
        <f t="shared" si="94"/>
        <v>0</v>
      </c>
      <c r="AB70">
        <f t="shared" si="54"/>
        <v>0</v>
      </c>
      <c r="AC70">
        <v>3</v>
      </c>
      <c r="AN70">
        <v>2</v>
      </c>
      <c r="AO70">
        <f t="shared" ref="AO70:BD83" si="109">AN37</f>
        <v>1.25</v>
      </c>
      <c r="AP70">
        <f t="shared" si="109"/>
        <v>7.5000000000000011E-2</v>
      </c>
      <c r="AQ70">
        <f t="shared" si="109"/>
        <v>9.7554084672328234E-2</v>
      </c>
      <c r="AR70">
        <f t="shared" si="109"/>
        <v>0.10319260584041028</v>
      </c>
      <c r="AS70">
        <f t="shared" si="109"/>
        <v>0.11024075730051285</v>
      </c>
      <c r="AT70">
        <f t="shared" si="109"/>
        <v>0.11905094662564106</v>
      </c>
      <c r="AU70">
        <f t="shared" si="109"/>
        <v>0.13006368328205134</v>
      </c>
      <c r="AV70">
        <f t="shared" si="109"/>
        <v>0.14382960410256415</v>
      </c>
      <c r="AW70">
        <f t="shared" si="109"/>
        <v>0.16103700512820518</v>
      </c>
      <c r="AX70">
        <f t="shared" si="109"/>
        <v>0.18254625641025649</v>
      </c>
      <c r="AY70">
        <f t="shared" si="109"/>
        <v>0.20943282051282064</v>
      </c>
      <c r="AZ70">
        <f t="shared" si="109"/>
        <v>0.24304102564102575</v>
      </c>
      <c r="BA70">
        <f t="shared" si="109"/>
        <v>0.28505128205128216</v>
      </c>
      <c r="BB70">
        <f t="shared" si="109"/>
        <v>0.33756410256410263</v>
      </c>
      <c r="BC70">
        <f t="shared" si="109"/>
        <v>0.40320512820512827</v>
      </c>
      <c r="BD70">
        <f t="shared" si="109"/>
        <v>0.48525641025641031</v>
      </c>
      <c r="BE70">
        <f t="shared" si="108"/>
        <v>0.58782051282051284</v>
      </c>
      <c r="BF70">
        <f t="shared" si="108"/>
        <v>7.5000000000000011E-2</v>
      </c>
      <c r="BG70">
        <f t="shared" si="108"/>
        <v>9.7554084672328234E-2</v>
      </c>
      <c r="BH70">
        <f t="shared" si="108"/>
        <v>0.10319260584041028</v>
      </c>
      <c r="BI70">
        <f t="shared" si="108"/>
        <v>0.11024075730051287</v>
      </c>
      <c r="BJ70">
        <f t="shared" si="108"/>
        <v>0.11905094662564106</v>
      </c>
      <c r="BK70">
        <f t="shared" si="108"/>
        <v>0.13006368328205134</v>
      </c>
      <c r="BL70">
        <f t="shared" si="108"/>
        <v>0.14382960410256415</v>
      </c>
      <c r="BM70">
        <f t="shared" si="108"/>
        <v>0.16103700512820518</v>
      </c>
      <c r="BN70">
        <f t="shared" si="108"/>
        <v>0.18254625641025646</v>
      </c>
      <c r="BO70">
        <f t="shared" si="108"/>
        <v>0.20943282051282058</v>
      </c>
      <c r="BP70">
        <f t="shared" si="108"/>
        <v>0.24304102564102575</v>
      </c>
      <c r="BQ70">
        <f t="shared" si="108"/>
        <v>0.28505128205128211</v>
      </c>
      <c r="BR70">
        <f t="shared" si="108"/>
        <v>0.33756410256410257</v>
      </c>
      <c r="BS70">
        <f t="shared" si="108"/>
        <v>0.40320512820512822</v>
      </c>
      <c r="BT70">
        <f t="shared" si="108"/>
        <v>0.48525641025641031</v>
      </c>
      <c r="BU70">
        <f t="shared" si="108"/>
        <v>0.58782051282051284</v>
      </c>
      <c r="BV70">
        <v>17</v>
      </c>
    </row>
    <row r="71" spans="23:74">
      <c r="W71">
        <f t="shared" si="95"/>
        <v>8.1797934267344861</v>
      </c>
      <c r="X71">
        <f t="shared" si="58"/>
        <v>8.1797934267344861</v>
      </c>
      <c r="Y71">
        <f t="shared" si="96"/>
        <v>8.1797934267344843</v>
      </c>
      <c r="AA71">
        <f t="shared" si="94"/>
        <v>0</v>
      </c>
      <c r="AB71">
        <f t="shared" si="54"/>
        <v>0</v>
      </c>
      <c r="AC71">
        <v>3</v>
      </c>
      <c r="AN71">
        <v>3</v>
      </c>
      <c r="AO71">
        <f t="shared" si="109"/>
        <v>1.5624999999999998</v>
      </c>
      <c r="AP71">
        <f t="shared" si="108"/>
        <v>7.7083333333333351E-2</v>
      </c>
      <c r="AQ71">
        <f t="shared" si="108"/>
        <v>9.9637418005661574E-2</v>
      </c>
      <c r="AR71">
        <f t="shared" si="108"/>
        <v>0.1052759391737436</v>
      </c>
      <c r="AS71">
        <f t="shared" si="108"/>
        <v>0.11232409063384619</v>
      </c>
      <c r="AT71">
        <f t="shared" si="108"/>
        <v>0.12113427995897438</v>
      </c>
      <c r="AU71">
        <f t="shared" si="108"/>
        <v>0.13214701661538467</v>
      </c>
      <c r="AV71">
        <f t="shared" si="108"/>
        <v>0.14591293743589751</v>
      </c>
      <c r="AW71">
        <f t="shared" si="108"/>
        <v>0.16312033846153853</v>
      </c>
      <c r="AX71">
        <f t="shared" si="108"/>
        <v>0.18462958974358981</v>
      </c>
      <c r="AY71">
        <f t="shared" si="108"/>
        <v>0.21151615384615394</v>
      </c>
      <c r="AZ71">
        <f t="shared" si="108"/>
        <v>0.24512435897435911</v>
      </c>
      <c r="BA71">
        <f t="shared" si="108"/>
        <v>0.28713461538461549</v>
      </c>
      <c r="BB71">
        <f t="shared" si="108"/>
        <v>0.33964743589743601</v>
      </c>
      <c r="BC71">
        <f t="shared" si="108"/>
        <v>0.40528846153846176</v>
      </c>
      <c r="BD71">
        <f t="shared" si="108"/>
        <v>0.48733974358974369</v>
      </c>
      <c r="BE71">
        <f t="shared" si="108"/>
        <v>0.58990384615384617</v>
      </c>
      <c r="BF71">
        <f t="shared" si="108"/>
        <v>7.7083333333333323E-2</v>
      </c>
      <c r="BG71">
        <f t="shared" si="108"/>
        <v>9.963741800566156E-2</v>
      </c>
      <c r="BH71">
        <f t="shared" si="108"/>
        <v>0.10527593917374363</v>
      </c>
      <c r="BI71">
        <f t="shared" si="108"/>
        <v>0.11232409063384619</v>
      </c>
      <c r="BJ71">
        <f t="shared" si="108"/>
        <v>0.12113427995897438</v>
      </c>
      <c r="BK71">
        <f t="shared" si="108"/>
        <v>0.13214701661538467</v>
      </c>
      <c r="BL71">
        <f t="shared" si="108"/>
        <v>0.14591293743589751</v>
      </c>
      <c r="BM71">
        <f t="shared" si="108"/>
        <v>0.16312033846153853</v>
      </c>
      <c r="BN71">
        <f t="shared" si="108"/>
        <v>0.18462958974358981</v>
      </c>
      <c r="BO71">
        <f t="shared" si="108"/>
        <v>0.21151615384615391</v>
      </c>
      <c r="BP71">
        <f t="shared" si="108"/>
        <v>0.24512435897435905</v>
      </c>
      <c r="BQ71">
        <f t="shared" si="108"/>
        <v>0.28713461538461543</v>
      </c>
      <c r="BR71">
        <f t="shared" si="108"/>
        <v>0.33964743589743596</v>
      </c>
      <c r="BS71">
        <f t="shared" si="108"/>
        <v>0.4052884615384616</v>
      </c>
      <c r="BT71">
        <f t="shared" si="108"/>
        <v>0.48733974358974358</v>
      </c>
      <c r="BU71">
        <f t="shared" si="108"/>
        <v>0.58990384615384617</v>
      </c>
      <c r="BV71">
        <v>18</v>
      </c>
    </row>
    <row r="72" spans="23:74">
      <c r="W72">
        <f t="shared" si="95"/>
        <v>7.853069751536597</v>
      </c>
      <c r="X72">
        <f t="shared" si="58"/>
        <v>7.853069751536597</v>
      </c>
      <c r="Y72">
        <f t="shared" si="96"/>
        <v>7.8530697515365953</v>
      </c>
      <c r="AA72">
        <f t="shared" si="94"/>
        <v>0</v>
      </c>
      <c r="AB72">
        <f t="shared" si="54"/>
        <v>0</v>
      </c>
      <c r="AC72">
        <v>3</v>
      </c>
      <c r="AN72">
        <v>4</v>
      </c>
      <c r="AO72">
        <f t="shared" si="109"/>
        <v>1.9531249999999996</v>
      </c>
      <c r="AP72">
        <f t="shared" si="108"/>
        <v>7.9687500000000008E-2</v>
      </c>
      <c r="AQ72">
        <f t="shared" si="108"/>
        <v>0.10224158467232825</v>
      </c>
      <c r="AR72">
        <f t="shared" si="108"/>
        <v>0.1078801058404103</v>
      </c>
      <c r="AS72">
        <f t="shared" si="108"/>
        <v>0.11492825730051286</v>
      </c>
      <c r="AT72">
        <f t="shared" si="108"/>
        <v>0.12373844662564108</v>
      </c>
      <c r="AU72">
        <f t="shared" si="108"/>
        <v>0.13475118328205135</v>
      </c>
      <c r="AV72">
        <f t="shared" si="108"/>
        <v>0.14851710410256419</v>
      </c>
      <c r="AW72">
        <f t="shared" si="108"/>
        <v>0.16572450512820519</v>
      </c>
      <c r="AX72">
        <f t="shared" si="108"/>
        <v>0.1872337564102565</v>
      </c>
      <c r="AY72">
        <f t="shared" si="108"/>
        <v>0.21412032051282059</v>
      </c>
      <c r="AZ72">
        <f t="shared" si="108"/>
        <v>0.24772852564102577</v>
      </c>
      <c r="BA72">
        <f t="shared" si="108"/>
        <v>0.28973878205128223</v>
      </c>
      <c r="BB72">
        <f t="shared" si="108"/>
        <v>0.3422516025641027</v>
      </c>
      <c r="BC72">
        <f t="shared" si="108"/>
        <v>0.40789262820512845</v>
      </c>
      <c r="BD72">
        <f t="shared" si="108"/>
        <v>0.48994391025641043</v>
      </c>
      <c r="BE72">
        <f t="shared" si="108"/>
        <v>0.59250801282051291</v>
      </c>
      <c r="BF72">
        <f t="shared" si="108"/>
        <v>7.9687499999999994E-2</v>
      </c>
      <c r="BG72">
        <f t="shared" si="108"/>
        <v>0.10224158467232822</v>
      </c>
      <c r="BH72">
        <f t="shared" si="108"/>
        <v>0.10788010584041027</v>
      </c>
      <c r="BI72">
        <f t="shared" si="108"/>
        <v>0.11492825730051283</v>
      </c>
      <c r="BJ72">
        <f t="shared" si="108"/>
        <v>0.12373844662564105</v>
      </c>
      <c r="BK72">
        <f t="shared" si="108"/>
        <v>0.13475118328205135</v>
      </c>
      <c r="BL72">
        <f t="shared" si="108"/>
        <v>0.14851710410256416</v>
      </c>
      <c r="BM72">
        <f t="shared" si="108"/>
        <v>0.16572450512820519</v>
      </c>
      <c r="BN72">
        <f t="shared" si="108"/>
        <v>0.18723375641025647</v>
      </c>
      <c r="BO72">
        <f t="shared" si="108"/>
        <v>0.21412032051282059</v>
      </c>
      <c r="BP72">
        <f t="shared" si="108"/>
        <v>0.24772852564102571</v>
      </c>
      <c r="BQ72">
        <f t="shared" si="108"/>
        <v>0.28973878205128217</v>
      </c>
      <c r="BR72">
        <f t="shared" si="108"/>
        <v>0.34225160256410259</v>
      </c>
      <c r="BS72">
        <f t="shared" si="108"/>
        <v>0.40789262820512834</v>
      </c>
      <c r="BT72">
        <f t="shared" si="108"/>
        <v>0.48994391025641032</v>
      </c>
      <c r="BU72">
        <f t="shared" si="108"/>
        <v>0.59250801282051269</v>
      </c>
      <c r="BV72">
        <v>19</v>
      </c>
    </row>
    <row r="73" spans="23:74">
      <c r="W73">
        <f t="shared" si="95"/>
        <v>7.4796235692563302</v>
      </c>
      <c r="X73">
        <f t="shared" si="58"/>
        <v>7.4796235692563302</v>
      </c>
      <c r="Y73">
        <f t="shared" si="96"/>
        <v>7.4796235692563293</v>
      </c>
      <c r="AA73">
        <f t="shared" si="94"/>
        <v>0</v>
      </c>
      <c r="AB73">
        <f t="shared" si="54"/>
        <v>0</v>
      </c>
      <c r="AC73">
        <v>3</v>
      </c>
      <c r="AN73">
        <v>5</v>
      </c>
      <c r="AO73">
        <f t="shared" si="109"/>
        <v>2.4414062499999991</v>
      </c>
      <c r="AP73">
        <f t="shared" si="108"/>
        <v>8.2942708333333337E-2</v>
      </c>
      <c r="AQ73">
        <f t="shared" si="108"/>
        <v>0.10549679300566157</v>
      </c>
      <c r="AR73">
        <f t="shared" si="108"/>
        <v>0.11113531417374364</v>
      </c>
      <c r="AS73">
        <f t="shared" si="108"/>
        <v>0.1181834656338462</v>
      </c>
      <c r="AT73">
        <f t="shared" si="108"/>
        <v>0.12699365495897441</v>
      </c>
      <c r="AU73">
        <f t="shared" si="108"/>
        <v>0.13800639161538467</v>
      </c>
      <c r="AV73">
        <f t="shared" si="108"/>
        <v>0.15177231243589753</v>
      </c>
      <c r="AW73">
        <f t="shared" si="108"/>
        <v>0.16897971346153853</v>
      </c>
      <c r="AX73">
        <f t="shared" si="108"/>
        <v>0.19048896474358984</v>
      </c>
      <c r="AY73">
        <f t="shared" si="108"/>
        <v>0.21737552884615396</v>
      </c>
      <c r="AZ73">
        <f t="shared" si="108"/>
        <v>0.25098373397435908</v>
      </c>
      <c r="BA73">
        <f t="shared" si="108"/>
        <v>0.29299399038461549</v>
      </c>
      <c r="BB73">
        <f t="shared" si="108"/>
        <v>0.34550681089743607</v>
      </c>
      <c r="BC73">
        <f t="shared" si="108"/>
        <v>0.41114783653846176</v>
      </c>
      <c r="BD73">
        <f t="shared" si="108"/>
        <v>0.4931991185897438</v>
      </c>
      <c r="BE73">
        <f t="shared" si="108"/>
        <v>0.59576322115384639</v>
      </c>
      <c r="BF73">
        <f t="shared" si="108"/>
        <v>8.2942708333333337E-2</v>
      </c>
      <c r="BG73">
        <f t="shared" si="108"/>
        <v>0.10549679300566155</v>
      </c>
      <c r="BH73">
        <f t="shared" si="108"/>
        <v>0.1111353141737436</v>
      </c>
      <c r="BI73">
        <f t="shared" si="108"/>
        <v>0.11818346563384617</v>
      </c>
      <c r="BJ73">
        <f t="shared" si="108"/>
        <v>0.12699365495897438</v>
      </c>
      <c r="BK73">
        <f t="shared" si="108"/>
        <v>0.13800639161538464</v>
      </c>
      <c r="BL73">
        <f t="shared" si="108"/>
        <v>0.15177231243589745</v>
      </c>
      <c r="BM73">
        <f t="shared" si="108"/>
        <v>0.16897971346153851</v>
      </c>
      <c r="BN73">
        <f t="shared" si="108"/>
        <v>0.19048896474358981</v>
      </c>
      <c r="BO73">
        <f t="shared" si="108"/>
        <v>0.21737552884615391</v>
      </c>
      <c r="BP73">
        <f t="shared" si="108"/>
        <v>0.25098373397435902</v>
      </c>
      <c r="BQ73">
        <f t="shared" si="108"/>
        <v>0.29299399038461543</v>
      </c>
      <c r="BR73">
        <f t="shared" si="108"/>
        <v>0.34550681089743596</v>
      </c>
      <c r="BS73">
        <f t="shared" si="108"/>
        <v>0.41114783653846165</v>
      </c>
      <c r="BT73">
        <f t="shared" si="108"/>
        <v>0.49319911858974363</v>
      </c>
      <c r="BU73">
        <f t="shared" si="108"/>
        <v>0.59576322115384617</v>
      </c>
      <c r="BV73">
        <v>20</v>
      </c>
    </row>
    <row r="74" spans="23:74">
      <c r="W74">
        <f t="shared" si="95"/>
        <v>7.0599604080870808</v>
      </c>
      <c r="X74">
        <f t="shared" si="58"/>
        <v>7.0599604080870808</v>
      </c>
      <c r="Y74">
        <f t="shared" si="96"/>
        <v>7.0599604080870808</v>
      </c>
      <c r="AA74">
        <f t="shared" si="94"/>
        <v>0</v>
      </c>
      <c r="AB74">
        <f t="shared" si="54"/>
        <v>0</v>
      </c>
      <c r="AC74">
        <v>3</v>
      </c>
      <c r="AN74">
        <v>6</v>
      </c>
      <c r="AO74">
        <f t="shared" si="109"/>
        <v>3.0517578124999987</v>
      </c>
      <c r="AP74">
        <f t="shared" si="108"/>
        <v>8.7011718750000008E-2</v>
      </c>
      <c r="AQ74">
        <f t="shared" si="108"/>
        <v>0.1095658034223282</v>
      </c>
      <c r="AR74">
        <f t="shared" si="108"/>
        <v>0.11520432459041027</v>
      </c>
      <c r="AS74">
        <f t="shared" si="108"/>
        <v>0.12225247605051286</v>
      </c>
      <c r="AT74">
        <f t="shared" si="108"/>
        <v>0.13106266537564107</v>
      </c>
      <c r="AU74">
        <f t="shared" si="108"/>
        <v>0.14207540203205132</v>
      </c>
      <c r="AV74">
        <f t="shared" si="108"/>
        <v>0.15584132285256416</v>
      </c>
      <c r="AW74">
        <f t="shared" si="108"/>
        <v>0.17304872387820519</v>
      </c>
      <c r="AX74">
        <f t="shared" si="108"/>
        <v>0.19455797516025647</v>
      </c>
      <c r="AY74">
        <f t="shared" si="108"/>
        <v>0.22144453926282057</v>
      </c>
      <c r="AZ74">
        <f t="shared" si="108"/>
        <v>0.25505274439102571</v>
      </c>
      <c r="BA74">
        <f t="shared" si="108"/>
        <v>0.29706300080128212</v>
      </c>
      <c r="BB74">
        <f t="shared" si="108"/>
        <v>0.34957582131410259</v>
      </c>
      <c r="BC74">
        <f t="shared" si="108"/>
        <v>0.41521684695512834</v>
      </c>
      <c r="BD74">
        <f t="shared" si="108"/>
        <v>0.49726812900641032</v>
      </c>
      <c r="BE74">
        <f t="shared" si="108"/>
        <v>0.59983223157051291</v>
      </c>
      <c r="BF74">
        <f t="shared" si="108"/>
        <v>8.7011718749999994E-2</v>
      </c>
      <c r="BG74">
        <f t="shared" si="108"/>
        <v>0.1095658034223282</v>
      </c>
      <c r="BH74">
        <f t="shared" si="108"/>
        <v>0.11520432459041027</v>
      </c>
      <c r="BI74">
        <f t="shared" si="108"/>
        <v>0.12225247605051283</v>
      </c>
      <c r="BJ74">
        <f t="shared" si="108"/>
        <v>0.13106266537564104</v>
      </c>
      <c r="BK74">
        <f t="shared" si="108"/>
        <v>0.1420754020320513</v>
      </c>
      <c r="BL74">
        <f t="shared" si="108"/>
        <v>0.15584132285256411</v>
      </c>
      <c r="BM74">
        <f t="shared" si="108"/>
        <v>0.17304872387820516</v>
      </c>
      <c r="BN74">
        <f t="shared" si="108"/>
        <v>0.19455797516025641</v>
      </c>
      <c r="BO74">
        <f t="shared" si="108"/>
        <v>0.22144453926282057</v>
      </c>
      <c r="BP74">
        <f t="shared" si="108"/>
        <v>0.25505274439102571</v>
      </c>
      <c r="BQ74">
        <f t="shared" si="108"/>
        <v>0.29706300080128212</v>
      </c>
      <c r="BR74">
        <f t="shared" si="108"/>
        <v>0.34957582131410259</v>
      </c>
      <c r="BS74">
        <f t="shared" si="108"/>
        <v>0.41521684695512823</v>
      </c>
      <c r="BT74">
        <f t="shared" si="108"/>
        <v>0.49726812900641032</v>
      </c>
      <c r="BU74">
        <f t="shared" si="108"/>
        <v>0.5998322315705128</v>
      </c>
      <c r="BV74">
        <v>21</v>
      </c>
    </row>
    <row r="75" spans="23:74">
      <c r="W75">
        <f t="shared" si="95"/>
        <v>6.5972651403638611</v>
      </c>
      <c r="X75">
        <f t="shared" si="58"/>
        <v>6.5972651403638611</v>
      </c>
      <c r="Y75">
        <f t="shared" si="96"/>
        <v>6.5972651403638594</v>
      </c>
      <c r="AA75">
        <f t="shared" si="94"/>
        <v>0</v>
      </c>
      <c r="AB75">
        <f t="shared" si="54"/>
        <v>0</v>
      </c>
      <c r="AC75">
        <v>3</v>
      </c>
      <c r="AN75">
        <v>7</v>
      </c>
      <c r="AO75">
        <f t="shared" si="109"/>
        <v>3.8146972656249987</v>
      </c>
      <c r="AP75">
        <f t="shared" si="108"/>
        <v>9.2097981770833351E-2</v>
      </c>
      <c r="AQ75">
        <f t="shared" si="108"/>
        <v>0.11465206644316159</v>
      </c>
      <c r="AR75">
        <f t="shared" si="108"/>
        <v>0.12029058761124362</v>
      </c>
      <c r="AS75">
        <f t="shared" si="108"/>
        <v>0.12733873907134619</v>
      </c>
      <c r="AT75">
        <f t="shared" si="108"/>
        <v>0.13614892839647438</v>
      </c>
      <c r="AU75">
        <f t="shared" si="108"/>
        <v>0.14716166505288467</v>
      </c>
      <c r="AV75">
        <f t="shared" si="108"/>
        <v>0.16092758587339751</v>
      </c>
      <c r="AW75">
        <f t="shared" si="108"/>
        <v>0.17813498689903853</v>
      </c>
      <c r="AX75">
        <f t="shared" si="108"/>
        <v>0.19964423818108984</v>
      </c>
      <c r="AY75">
        <f t="shared" si="108"/>
        <v>0.22653080228365394</v>
      </c>
      <c r="AZ75">
        <f t="shared" si="108"/>
        <v>0.26013900741185908</v>
      </c>
      <c r="BA75">
        <f t="shared" si="108"/>
        <v>0.30214926382211549</v>
      </c>
      <c r="BB75">
        <f t="shared" si="108"/>
        <v>0.35466208433493601</v>
      </c>
      <c r="BC75">
        <f t="shared" si="108"/>
        <v>0.42030310997596165</v>
      </c>
      <c r="BD75">
        <f t="shared" si="108"/>
        <v>0.50235439202724375</v>
      </c>
      <c r="BE75">
        <f t="shared" si="108"/>
        <v>0.60491849459134617</v>
      </c>
      <c r="BF75">
        <f t="shared" si="108"/>
        <v>9.2097981770833337E-2</v>
      </c>
      <c r="BG75">
        <f t="shared" si="108"/>
        <v>0.11465206644316153</v>
      </c>
      <c r="BH75">
        <f t="shared" si="108"/>
        <v>0.12029058761124362</v>
      </c>
      <c r="BI75">
        <f t="shared" si="108"/>
        <v>0.12733873907134616</v>
      </c>
      <c r="BJ75">
        <f t="shared" si="108"/>
        <v>0.13614892839647438</v>
      </c>
      <c r="BK75">
        <f t="shared" si="108"/>
        <v>0.14716166505288464</v>
      </c>
      <c r="BL75">
        <f t="shared" si="108"/>
        <v>0.16092758587339748</v>
      </c>
      <c r="BM75">
        <f t="shared" si="108"/>
        <v>0.17813498689903851</v>
      </c>
      <c r="BN75">
        <f t="shared" si="108"/>
        <v>0.19964423818108978</v>
      </c>
      <c r="BO75">
        <f t="shared" si="108"/>
        <v>0.22653080228365391</v>
      </c>
      <c r="BP75">
        <f t="shared" si="108"/>
        <v>0.26013900741185908</v>
      </c>
      <c r="BQ75">
        <f t="shared" si="108"/>
        <v>0.30214926382211549</v>
      </c>
      <c r="BR75">
        <f t="shared" si="108"/>
        <v>0.35466208433493596</v>
      </c>
      <c r="BS75">
        <f t="shared" si="108"/>
        <v>0.42030310997596165</v>
      </c>
      <c r="BT75">
        <f t="shared" si="108"/>
        <v>0.50235439202724363</v>
      </c>
      <c r="BU75">
        <f t="shared" si="108"/>
        <v>0.60491849459134606</v>
      </c>
      <c r="BV75">
        <v>22</v>
      </c>
    </row>
    <row r="76" spans="23:74">
      <c r="W76">
        <f t="shared" si="95"/>
        <v>6.0977247363948672</v>
      </c>
      <c r="X76">
        <f t="shared" si="58"/>
        <v>6.0977247363948672</v>
      </c>
      <c r="Y76">
        <f t="shared" si="96"/>
        <v>6.0977247363948672</v>
      </c>
      <c r="AA76">
        <f t="shared" si="94"/>
        <v>0</v>
      </c>
      <c r="AB76">
        <f t="shared" si="54"/>
        <v>0</v>
      </c>
      <c r="AC76">
        <v>3</v>
      </c>
      <c r="AN76">
        <v>8</v>
      </c>
      <c r="AO76">
        <f t="shared" si="109"/>
        <v>4.7683715820312473</v>
      </c>
      <c r="AP76">
        <f t="shared" si="108"/>
        <v>9.8455810546874994E-2</v>
      </c>
      <c r="AQ76">
        <f t="shared" si="108"/>
        <v>0.12100989521920323</v>
      </c>
      <c r="AR76">
        <f t="shared" si="108"/>
        <v>0.12664841638728527</v>
      </c>
      <c r="AS76">
        <f t="shared" si="108"/>
        <v>0.13369656784738784</v>
      </c>
      <c r="AT76">
        <f t="shared" si="108"/>
        <v>0.14250675717251604</v>
      </c>
      <c r="AU76">
        <f t="shared" si="108"/>
        <v>0.15351949382892632</v>
      </c>
      <c r="AV76">
        <f t="shared" si="108"/>
        <v>0.16728541464943913</v>
      </c>
      <c r="AW76">
        <f t="shared" si="108"/>
        <v>0.18449281567508016</v>
      </c>
      <c r="AX76">
        <f t="shared" si="108"/>
        <v>0.20600206695713147</v>
      </c>
      <c r="AY76">
        <f t="shared" si="108"/>
        <v>0.23288863105969557</v>
      </c>
      <c r="AZ76">
        <f t="shared" si="108"/>
        <v>0.26649683618790077</v>
      </c>
      <c r="BA76">
        <f t="shared" si="108"/>
        <v>0.30850709259815712</v>
      </c>
      <c r="BB76">
        <f t="shared" si="108"/>
        <v>0.36101991311097759</v>
      </c>
      <c r="BC76">
        <f t="shared" si="108"/>
        <v>0.42666093875200334</v>
      </c>
      <c r="BD76">
        <f t="shared" si="108"/>
        <v>0.50871222080328538</v>
      </c>
      <c r="BE76">
        <f t="shared" si="108"/>
        <v>0.6112763233673878</v>
      </c>
      <c r="BF76">
        <f t="shared" si="108"/>
        <v>9.8455810546874981E-2</v>
      </c>
      <c r="BG76">
        <f t="shared" si="108"/>
        <v>0.1210098952192032</v>
      </c>
      <c r="BH76">
        <f t="shared" si="108"/>
        <v>0.12664841638728527</v>
      </c>
      <c r="BI76">
        <f t="shared" si="108"/>
        <v>0.13369656784738781</v>
      </c>
      <c r="BJ76">
        <f t="shared" si="108"/>
        <v>0.14250675717251604</v>
      </c>
      <c r="BK76">
        <f t="shared" si="108"/>
        <v>0.15351949382892632</v>
      </c>
      <c r="BL76">
        <f t="shared" si="108"/>
        <v>0.16728541464943913</v>
      </c>
      <c r="BM76">
        <f t="shared" si="108"/>
        <v>0.18449281567508016</v>
      </c>
      <c r="BN76">
        <f t="shared" si="108"/>
        <v>0.20600206695713144</v>
      </c>
      <c r="BO76">
        <f t="shared" si="108"/>
        <v>0.23288863105969554</v>
      </c>
      <c r="BP76">
        <f t="shared" si="108"/>
        <v>0.26649683618790071</v>
      </c>
      <c r="BQ76">
        <f t="shared" si="108"/>
        <v>0.30850709259815706</v>
      </c>
      <c r="BR76">
        <f t="shared" si="108"/>
        <v>0.36101991311097759</v>
      </c>
      <c r="BS76">
        <f t="shared" si="108"/>
        <v>0.42666093875200334</v>
      </c>
      <c r="BT76">
        <f t="shared" si="108"/>
        <v>0.50871222080328538</v>
      </c>
      <c r="BU76">
        <f t="shared" si="108"/>
        <v>0.6112763233673878</v>
      </c>
      <c r="BV76">
        <v>23</v>
      </c>
    </row>
    <row r="77" spans="23:74">
      <c r="W77">
        <f t="shared" si="95"/>
        <v>5.570483258652696</v>
      </c>
      <c r="X77">
        <f t="shared" si="58"/>
        <v>5.570483258652696</v>
      </c>
      <c r="Y77">
        <f t="shared" si="96"/>
        <v>5.570483258652696</v>
      </c>
      <c r="AA77">
        <f t="shared" si="94"/>
        <v>0</v>
      </c>
      <c r="AB77">
        <f t="shared" si="54"/>
        <v>0</v>
      </c>
      <c r="AC77">
        <v>3</v>
      </c>
      <c r="AN77">
        <v>9</v>
      </c>
      <c r="AO77">
        <f t="shared" si="109"/>
        <v>5.9604644775390598</v>
      </c>
      <c r="AP77">
        <f t="shared" si="108"/>
        <v>0.10640309651692707</v>
      </c>
      <c r="AQ77">
        <f t="shared" si="108"/>
        <v>0.12895718118925531</v>
      </c>
      <c r="AR77">
        <f t="shared" si="108"/>
        <v>0.13459570235733737</v>
      </c>
      <c r="AS77">
        <f t="shared" si="108"/>
        <v>0.14164385381743994</v>
      </c>
      <c r="AT77">
        <f t="shared" si="108"/>
        <v>0.15045404314256816</v>
      </c>
      <c r="AU77">
        <f t="shared" si="108"/>
        <v>0.16146677979897842</v>
      </c>
      <c r="AV77">
        <f t="shared" si="108"/>
        <v>0.17523270061949123</v>
      </c>
      <c r="AW77">
        <f t="shared" si="108"/>
        <v>0.19244010164513226</v>
      </c>
      <c r="AX77">
        <f t="shared" si="108"/>
        <v>0.21394935292718353</v>
      </c>
      <c r="AY77">
        <f t="shared" si="108"/>
        <v>0.24083591702974769</v>
      </c>
      <c r="AZ77">
        <f t="shared" si="108"/>
        <v>0.27444412215795283</v>
      </c>
      <c r="BA77">
        <f t="shared" si="108"/>
        <v>0.31645437856820924</v>
      </c>
      <c r="BB77">
        <f t="shared" si="108"/>
        <v>0.36896719908102971</v>
      </c>
      <c r="BC77">
        <f t="shared" si="108"/>
        <v>0.4346082247220554</v>
      </c>
      <c r="BD77">
        <f t="shared" ref="AP77:BU83" si="110">BC44</f>
        <v>0.51665950677333738</v>
      </c>
      <c r="BE77">
        <f t="shared" si="110"/>
        <v>0.61922360933743992</v>
      </c>
      <c r="BF77">
        <f t="shared" si="110"/>
        <v>0.10640309651692707</v>
      </c>
      <c r="BG77">
        <f t="shared" si="110"/>
        <v>0.12895718118925531</v>
      </c>
      <c r="BH77">
        <f t="shared" si="110"/>
        <v>0.13459570235733737</v>
      </c>
      <c r="BI77">
        <f t="shared" si="110"/>
        <v>0.14164385381743994</v>
      </c>
      <c r="BJ77">
        <f t="shared" si="110"/>
        <v>0.15045404314256813</v>
      </c>
      <c r="BK77">
        <f t="shared" si="110"/>
        <v>0.16146677979897839</v>
      </c>
      <c r="BL77">
        <f t="shared" si="110"/>
        <v>0.17523270061949123</v>
      </c>
      <c r="BM77">
        <f t="shared" si="110"/>
        <v>0.19244010164513223</v>
      </c>
      <c r="BN77">
        <f t="shared" si="110"/>
        <v>0.21394935292718353</v>
      </c>
      <c r="BO77">
        <f t="shared" si="110"/>
        <v>0.24083591702974763</v>
      </c>
      <c r="BP77">
        <f t="shared" si="110"/>
        <v>0.27444412215795277</v>
      </c>
      <c r="BQ77">
        <f t="shared" si="110"/>
        <v>0.31645437856820918</v>
      </c>
      <c r="BR77">
        <f t="shared" si="110"/>
        <v>0.36896719908102965</v>
      </c>
      <c r="BS77">
        <f t="shared" si="110"/>
        <v>0.4346082247220554</v>
      </c>
      <c r="BT77">
        <f t="shared" si="110"/>
        <v>0.51665950677333738</v>
      </c>
      <c r="BU77">
        <f t="shared" si="110"/>
        <v>0.61922360933743992</v>
      </c>
      <c r="BV77">
        <v>24</v>
      </c>
    </row>
    <row r="78" spans="23:74">
      <c r="W78">
        <f t="shared" si="95"/>
        <v>5.0271417353865164</v>
      </c>
      <c r="X78">
        <f t="shared" si="58"/>
        <v>5.0271417353865164</v>
      </c>
      <c r="Y78">
        <f t="shared" si="96"/>
        <v>5.0271417353865164</v>
      </c>
      <c r="AA78">
        <f t="shared" si="94"/>
        <v>0</v>
      </c>
      <c r="AB78">
        <f t="shared" si="54"/>
        <v>0</v>
      </c>
      <c r="AC78">
        <v>3</v>
      </c>
      <c r="AN78">
        <v>10</v>
      </c>
      <c r="AO78">
        <f t="shared" si="109"/>
        <v>7.4505805969238246</v>
      </c>
      <c r="AP78">
        <f t="shared" si="110"/>
        <v>0.11633720397949218</v>
      </c>
      <c r="AQ78">
        <f t="shared" si="110"/>
        <v>0.13889128865182043</v>
      </c>
      <c r="AR78">
        <f t="shared" si="110"/>
        <v>0.14452980981990246</v>
      </c>
      <c r="AS78">
        <f t="shared" si="110"/>
        <v>0.15157796128000503</v>
      </c>
      <c r="AT78">
        <f t="shared" si="110"/>
        <v>0.16038815060513326</v>
      </c>
      <c r="AU78">
        <f t="shared" si="110"/>
        <v>0.17140088726154354</v>
      </c>
      <c r="AV78">
        <f t="shared" si="110"/>
        <v>0.18516680808205638</v>
      </c>
      <c r="AW78">
        <f t="shared" si="110"/>
        <v>0.20237420910769741</v>
      </c>
      <c r="AX78">
        <f t="shared" si="110"/>
        <v>0.22388346038974868</v>
      </c>
      <c r="AY78">
        <f t="shared" si="110"/>
        <v>0.25077002449231278</v>
      </c>
      <c r="AZ78">
        <f t="shared" si="110"/>
        <v>0.28437822962051795</v>
      </c>
      <c r="BA78">
        <f t="shared" si="110"/>
        <v>0.32638848603077436</v>
      </c>
      <c r="BB78">
        <f t="shared" si="110"/>
        <v>0.37890130654359483</v>
      </c>
      <c r="BC78">
        <f t="shared" si="110"/>
        <v>0.44454233218462058</v>
      </c>
      <c r="BD78">
        <f t="shared" si="110"/>
        <v>0.52659361423590267</v>
      </c>
      <c r="BE78">
        <f t="shared" si="110"/>
        <v>0.6291577168000051</v>
      </c>
      <c r="BF78">
        <f t="shared" si="110"/>
        <v>0.11633720397949217</v>
      </c>
      <c r="BG78">
        <f t="shared" si="110"/>
        <v>0.13889128865182035</v>
      </c>
      <c r="BH78">
        <f t="shared" si="110"/>
        <v>0.14452980981990243</v>
      </c>
      <c r="BI78">
        <f t="shared" si="110"/>
        <v>0.15157796128000497</v>
      </c>
      <c r="BJ78">
        <f t="shared" si="110"/>
        <v>0.1603881506051332</v>
      </c>
      <c r="BK78">
        <f t="shared" si="110"/>
        <v>0.17140088726154346</v>
      </c>
      <c r="BL78">
        <f t="shared" si="110"/>
        <v>0.18516680808205632</v>
      </c>
      <c r="BM78">
        <f t="shared" si="110"/>
        <v>0.20237420910769729</v>
      </c>
      <c r="BN78">
        <f t="shared" si="110"/>
        <v>0.2238834603897486</v>
      </c>
      <c r="BO78">
        <f t="shared" si="110"/>
        <v>0.25077002449231267</v>
      </c>
      <c r="BP78">
        <f t="shared" si="110"/>
        <v>0.28437822962051784</v>
      </c>
      <c r="BQ78">
        <f t="shared" si="110"/>
        <v>0.32638848603077425</v>
      </c>
      <c r="BR78">
        <f t="shared" si="110"/>
        <v>0.37890130654359472</v>
      </c>
      <c r="BS78">
        <f t="shared" si="110"/>
        <v>0.44454233218462041</v>
      </c>
      <c r="BT78">
        <f t="shared" si="110"/>
        <v>0.52659361423590245</v>
      </c>
      <c r="BU78">
        <f t="shared" si="110"/>
        <v>0.62915771680000498</v>
      </c>
      <c r="BV78">
        <v>25</v>
      </c>
    </row>
    <row r="79" spans="23:74">
      <c r="W79">
        <f t="shared" si="95"/>
        <v>4.4808210601307179</v>
      </c>
      <c r="X79">
        <f t="shared" si="58"/>
        <v>4.4808210601307179</v>
      </c>
      <c r="Y79">
        <f t="shared" si="96"/>
        <v>4.4808210601307179</v>
      </c>
      <c r="AA79">
        <f t="shared" si="94"/>
        <v>0</v>
      </c>
      <c r="AB79">
        <f t="shared" si="54"/>
        <v>0</v>
      </c>
      <c r="AC79">
        <v>3</v>
      </c>
      <c r="AN79">
        <v>11</v>
      </c>
      <c r="AO79">
        <f t="shared" si="109"/>
        <v>9.3132257461547798</v>
      </c>
      <c r="AP79">
        <f t="shared" si="110"/>
        <v>0.12875483830769854</v>
      </c>
      <c r="AQ79">
        <f t="shared" si="110"/>
        <v>0.15130892298002677</v>
      </c>
      <c r="AR79">
        <f t="shared" si="110"/>
        <v>0.15694744414810882</v>
      </c>
      <c r="AS79">
        <f t="shared" si="110"/>
        <v>0.16399559560821139</v>
      </c>
      <c r="AT79">
        <f t="shared" si="110"/>
        <v>0.17280578493333962</v>
      </c>
      <c r="AU79">
        <f t="shared" si="110"/>
        <v>0.18381852158974987</v>
      </c>
      <c r="AV79">
        <f t="shared" si="110"/>
        <v>0.19758444241026271</v>
      </c>
      <c r="AW79">
        <f t="shared" si="110"/>
        <v>0.21479184343590377</v>
      </c>
      <c r="AX79">
        <f t="shared" si="110"/>
        <v>0.23630109471795505</v>
      </c>
      <c r="AY79">
        <f t="shared" si="110"/>
        <v>0.26318765882051914</v>
      </c>
      <c r="AZ79">
        <f t="shared" si="110"/>
        <v>0.29679586394872431</v>
      </c>
      <c r="BA79">
        <f t="shared" si="110"/>
        <v>0.33880612035898072</v>
      </c>
      <c r="BB79">
        <f t="shared" si="110"/>
        <v>0.39131894087180119</v>
      </c>
      <c r="BC79">
        <f t="shared" si="110"/>
        <v>0.45695996651282694</v>
      </c>
      <c r="BD79">
        <f t="shared" si="110"/>
        <v>0.53901124856410898</v>
      </c>
      <c r="BE79">
        <f t="shared" si="110"/>
        <v>0.6415753511282114</v>
      </c>
      <c r="BF79">
        <f t="shared" si="110"/>
        <v>0.12875483830769854</v>
      </c>
      <c r="BG79">
        <f t="shared" si="110"/>
        <v>0.15130892298002677</v>
      </c>
      <c r="BH79">
        <f t="shared" si="110"/>
        <v>0.15694744414810882</v>
      </c>
      <c r="BI79">
        <f t="shared" si="110"/>
        <v>0.16399559560821139</v>
      </c>
      <c r="BJ79">
        <f t="shared" si="110"/>
        <v>0.17280578493333956</v>
      </c>
      <c r="BK79">
        <f t="shared" si="110"/>
        <v>0.18381852158974984</v>
      </c>
      <c r="BL79">
        <f t="shared" si="110"/>
        <v>0.19758444241026266</v>
      </c>
      <c r="BM79">
        <f t="shared" si="110"/>
        <v>0.21479184343590374</v>
      </c>
      <c r="BN79">
        <f t="shared" si="110"/>
        <v>0.23630109471795499</v>
      </c>
      <c r="BO79">
        <f t="shared" si="110"/>
        <v>0.26318765882051909</v>
      </c>
      <c r="BP79">
        <f t="shared" si="110"/>
        <v>0.2967958639487242</v>
      </c>
      <c r="BQ79">
        <f t="shared" si="110"/>
        <v>0.33880612035898061</v>
      </c>
      <c r="BR79">
        <f t="shared" si="110"/>
        <v>0.39131894087180108</v>
      </c>
      <c r="BS79">
        <f t="shared" si="110"/>
        <v>0.45695996651282672</v>
      </c>
      <c r="BT79">
        <f t="shared" si="110"/>
        <v>0.53901124856410876</v>
      </c>
      <c r="BU79">
        <f t="shared" si="110"/>
        <v>0.6415753511282114</v>
      </c>
      <c r="BV79">
        <v>26</v>
      </c>
    </row>
    <row r="80" spans="23:74">
      <c r="W80">
        <f t="shared" si="95"/>
        <v>3.9449307508188474</v>
      </c>
      <c r="X80">
        <f t="shared" si="58"/>
        <v>3.9449307508188474</v>
      </c>
      <c r="Y80">
        <f t="shared" si="96"/>
        <v>3.9449307508188483</v>
      </c>
      <c r="AA80">
        <f t="shared" si="94"/>
        <v>0</v>
      </c>
      <c r="AB80">
        <f t="shared" si="54"/>
        <v>0</v>
      </c>
      <c r="AC80">
        <v>3</v>
      </c>
      <c r="AN80">
        <v>12</v>
      </c>
      <c r="AO80">
        <f t="shared" si="109"/>
        <v>11.641532182693474</v>
      </c>
      <c r="AP80">
        <f t="shared" si="110"/>
        <v>0.14427688121795651</v>
      </c>
      <c r="AQ80">
        <f t="shared" si="110"/>
        <v>0.16683096589028476</v>
      </c>
      <c r="AR80">
        <f t="shared" si="110"/>
        <v>0.17246948705836679</v>
      </c>
      <c r="AS80">
        <f t="shared" si="110"/>
        <v>0.17951763851846936</v>
      </c>
      <c r="AT80">
        <f t="shared" si="110"/>
        <v>0.18832782784359758</v>
      </c>
      <c r="AU80">
        <f t="shared" si="110"/>
        <v>0.19934056450000781</v>
      </c>
      <c r="AV80">
        <f t="shared" si="110"/>
        <v>0.21310648532052071</v>
      </c>
      <c r="AW80">
        <f t="shared" si="110"/>
        <v>0.23031388634616168</v>
      </c>
      <c r="AX80">
        <f t="shared" si="110"/>
        <v>0.25182313762821296</v>
      </c>
      <c r="AY80">
        <f t="shared" si="110"/>
        <v>0.27870970173077708</v>
      </c>
      <c r="AZ80">
        <f t="shared" si="110"/>
        <v>0.31231790685898225</v>
      </c>
      <c r="BA80">
        <f t="shared" si="110"/>
        <v>0.35432816326923872</v>
      </c>
      <c r="BB80">
        <f t="shared" si="110"/>
        <v>0.40684098378205913</v>
      </c>
      <c r="BC80">
        <f t="shared" si="110"/>
        <v>0.47248200942308488</v>
      </c>
      <c r="BD80">
        <f t="shared" si="110"/>
        <v>0.55453329147436692</v>
      </c>
      <c r="BE80">
        <f t="shared" si="110"/>
        <v>0.65709739403846945</v>
      </c>
      <c r="BF80">
        <f t="shared" si="110"/>
        <v>0.14427688121795654</v>
      </c>
      <c r="BG80">
        <f t="shared" si="110"/>
        <v>0.16683096589028473</v>
      </c>
      <c r="BH80">
        <f t="shared" si="110"/>
        <v>0.17246948705836679</v>
      </c>
      <c r="BI80">
        <f t="shared" si="110"/>
        <v>0.17951763851846936</v>
      </c>
      <c r="BJ80">
        <f t="shared" si="110"/>
        <v>0.18832782784359758</v>
      </c>
      <c r="BK80">
        <f t="shared" si="110"/>
        <v>0.19934056450000784</v>
      </c>
      <c r="BL80">
        <f t="shared" si="110"/>
        <v>0.21310648532052071</v>
      </c>
      <c r="BM80">
        <f t="shared" si="110"/>
        <v>0.23031388634616168</v>
      </c>
      <c r="BN80">
        <f t="shared" si="110"/>
        <v>0.25182313762821296</v>
      </c>
      <c r="BO80">
        <f t="shared" si="110"/>
        <v>0.27870970173077703</v>
      </c>
      <c r="BP80">
        <f t="shared" si="110"/>
        <v>0.31231790685898225</v>
      </c>
      <c r="BQ80">
        <f t="shared" si="110"/>
        <v>0.35432816326923872</v>
      </c>
      <c r="BR80">
        <f t="shared" si="110"/>
        <v>0.40684098378205913</v>
      </c>
      <c r="BS80">
        <f t="shared" si="110"/>
        <v>0.47248200942308477</v>
      </c>
      <c r="BT80">
        <f t="shared" si="110"/>
        <v>0.55453329147436681</v>
      </c>
      <c r="BU80">
        <f t="shared" si="110"/>
        <v>0.65709739403846934</v>
      </c>
      <c r="BV80">
        <v>27</v>
      </c>
    </row>
    <row r="81" spans="23:74">
      <c r="W81">
        <f>G4*G20</f>
        <v>8.5190282749061321</v>
      </c>
      <c r="X81">
        <f t="shared" si="58"/>
        <v>8.5190282749061321</v>
      </c>
      <c r="Y81">
        <f>AS20</f>
        <v>8.5190282749061303</v>
      </c>
      <c r="AA81">
        <f t="shared" ref="AA81:AA95" si="111">AB4-G4</f>
        <v>0</v>
      </c>
      <c r="AB81">
        <f t="shared" si="54"/>
        <v>0</v>
      </c>
      <c r="AC81">
        <v>3</v>
      </c>
      <c r="AN81">
        <v>13</v>
      </c>
      <c r="AO81">
        <f t="shared" si="109"/>
        <v>14.551915228366843</v>
      </c>
      <c r="AP81">
        <f t="shared" si="110"/>
        <v>0.16367943485577896</v>
      </c>
      <c r="AQ81">
        <f t="shared" si="110"/>
        <v>0.18623351952810718</v>
      </c>
      <c r="AR81">
        <f t="shared" si="110"/>
        <v>0.19187204069618921</v>
      </c>
      <c r="AS81">
        <f t="shared" si="110"/>
        <v>0.19892019215629178</v>
      </c>
      <c r="AT81">
        <f t="shared" si="110"/>
        <v>0.20773038148142001</v>
      </c>
      <c r="AU81">
        <f t="shared" si="110"/>
        <v>0.21874311813783032</v>
      </c>
      <c r="AV81">
        <f t="shared" si="110"/>
        <v>0.23250903895834313</v>
      </c>
      <c r="AW81">
        <f t="shared" si="110"/>
        <v>0.2497164399839841</v>
      </c>
      <c r="AX81">
        <f t="shared" si="110"/>
        <v>0.27122569126603546</v>
      </c>
      <c r="AY81">
        <f t="shared" si="110"/>
        <v>0.29811225536859959</v>
      </c>
      <c r="AZ81">
        <f t="shared" si="110"/>
        <v>0.3317204604968047</v>
      </c>
      <c r="BA81">
        <f t="shared" si="110"/>
        <v>0.37373071690706111</v>
      </c>
      <c r="BB81">
        <f t="shared" si="110"/>
        <v>0.42624353741988152</v>
      </c>
      <c r="BC81">
        <f t="shared" si="110"/>
        <v>0.49188456306090722</v>
      </c>
      <c r="BD81">
        <f t="shared" si="110"/>
        <v>0.57393584511218931</v>
      </c>
      <c r="BE81">
        <f t="shared" si="110"/>
        <v>0.67649994767629185</v>
      </c>
      <c r="BF81">
        <f t="shared" si="110"/>
        <v>0.16367943485577896</v>
      </c>
      <c r="BG81">
        <f t="shared" si="110"/>
        <v>0.18623351952810718</v>
      </c>
      <c r="BH81">
        <f t="shared" si="110"/>
        <v>0.19187204069618924</v>
      </c>
      <c r="BI81">
        <f t="shared" si="110"/>
        <v>0.19892019215629178</v>
      </c>
      <c r="BJ81">
        <f t="shared" si="110"/>
        <v>0.20773038148141998</v>
      </c>
      <c r="BK81">
        <f t="shared" si="110"/>
        <v>0.21874311813783026</v>
      </c>
      <c r="BL81">
        <f t="shared" si="110"/>
        <v>0.23250903895834313</v>
      </c>
      <c r="BM81">
        <f t="shared" si="110"/>
        <v>0.2497164399839841</v>
      </c>
      <c r="BN81">
        <f t="shared" si="110"/>
        <v>0.27122569126603541</v>
      </c>
      <c r="BO81">
        <f t="shared" si="110"/>
        <v>0.29811225536859948</v>
      </c>
      <c r="BP81">
        <f t="shared" si="110"/>
        <v>0.3317204604968047</v>
      </c>
      <c r="BQ81">
        <f t="shared" si="110"/>
        <v>0.37373071690706106</v>
      </c>
      <c r="BR81">
        <f t="shared" si="110"/>
        <v>0.42624353741988147</v>
      </c>
      <c r="BS81">
        <f t="shared" si="110"/>
        <v>0.49188456306090722</v>
      </c>
      <c r="BT81">
        <f t="shared" si="110"/>
        <v>0.5739358451121892</v>
      </c>
      <c r="BU81">
        <f t="shared" si="110"/>
        <v>0.67649994767629174</v>
      </c>
      <c r="BV81">
        <v>28</v>
      </c>
    </row>
    <row r="82" spans="23:74">
      <c r="W82">
        <f t="shared" ref="W82:W95" si="112">G5*G21</f>
        <v>8.3997652126574618</v>
      </c>
      <c r="X82">
        <f t="shared" si="58"/>
        <v>8.3997652126574618</v>
      </c>
      <c r="Y82">
        <f t="shared" ref="Y82:Y95" si="113">AS21</f>
        <v>8.3997652126574618</v>
      </c>
      <c r="AA82">
        <f t="shared" si="111"/>
        <v>0</v>
      </c>
      <c r="AB82">
        <f t="shared" si="54"/>
        <v>0</v>
      </c>
      <c r="AC82">
        <v>3</v>
      </c>
      <c r="AN82">
        <v>14</v>
      </c>
      <c r="AO82">
        <f t="shared" si="109"/>
        <v>18.189894035458554</v>
      </c>
      <c r="AP82">
        <f t="shared" si="110"/>
        <v>0.18793262690305698</v>
      </c>
      <c r="AQ82">
        <f t="shared" si="110"/>
        <v>0.2104867115753852</v>
      </c>
      <c r="AR82">
        <f t="shared" si="110"/>
        <v>0.21612523274346732</v>
      </c>
      <c r="AS82">
        <f t="shared" si="110"/>
        <v>0.22317338420356989</v>
      </c>
      <c r="AT82">
        <f t="shared" si="110"/>
        <v>0.23198357352869808</v>
      </c>
      <c r="AU82">
        <f t="shared" si="110"/>
        <v>0.24299631018510831</v>
      </c>
      <c r="AV82">
        <f t="shared" si="110"/>
        <v>0.25676223100562118</v>
      </c>
      <c r="AW82">
        <f t="shared" si="110"/>
        <v>0.27396963203126223</v>
      </c>
      <c r="AX82">
        <f t="shared" si="110"/>
        <v>0.29547888331331351</v>
      </c>
      <c r="AY82">
        <f t="shared" si="110"/>
        <v>0.32236544741587764</v>
      </c>
      <c r="AZ82">
        <f t="shared" si="110"/>
        <v>0.35597365254408281</v>
      </c>
      <c r="BA82">
        <f t="shared" si="110"/>
        <v>0.39798390895433922</v>
      </c>
      <c r="BB82">
        <f t="shared" si="110"/>
        <v>0.45049672946715968</v>
      </c>
      <c r="BC82">
        <f t="shared" si="110"/>
        <v>0.51613775510818538</v>
      </c>
      <c r="BD82">
        <f t="shared" si="110"/>
        <v>0.59818903715946736</v>
      </c>
      <c r="BE82">
        <f t="shared" si="110"/>
        <v>0.7007531397235699</v>
      </c>
      <c r="BF82">
        <f t="shared" si="110"/>
        <v>0.18793262690305704</v>
      </c>
      <c r="BG82">
        <f t="shared" si="110"/>
        <v>0.21048671157538523</v>
      </c>
      <c r="BH82">
        <f t="shared" si="110"/>
        <v>0.21612523274346729</v>
      </c>
      <c r="BI82">
        <f t="shared" si="110"/>
        <v>0.22317338420356989</v>
      </c>
      <c r="BJ82">
        <f t="shared" si="110"/>
        <v>0.23198357352869808</v>
      </c>
      <c r="BK82">
        <f t="shared" si="110"/>
        <v>0.24299631018510831</v>
      </c>
      <c r="BL82">
        <f t="shared" si="110"/>
        <v>0.25676223100562112</v>
      </c>
      <c r="BM82">
        <f t="shared" si="110"/>
        <v>0.27396963203126218</v>
      </c>
      <c r="BN82">
        <f t="shared" si="110"/>
        <v>0.29547888331331346</v>
      </c>
      <c r="BO82">
        <f t="shared" si="110"/>
        <v>0.32236544741587764</v>
      </c>
      <c r="BP82">
        <f t="shared" si="110"/>
        <v>0.3559736525440827</v>
      </c>
      <c r="BQ82">
        <f t="shared" si="110"/>
        <v>0.39798390895433911</v>
      </c>
      <c r="BR82">
        <f t="shared" si="110"/>
        <v>0.45049672946715963</v>
      </c>
      <c r="BS82">
        <f t="shared" si="110"/>
        <v>0.51613775510818527</v>
      </c>
      <c r="BT82">
        <f t="shared" si="110"/>
        <v>0.59818903715946714</v>
      </c>
      <c r="BU82">
        <f t="shared" si="110"/>
        <v>0.70075313972356978</v>
      </c>
      <c r="BV82">
        <v>29</v>
      </c>
    </row>
    <row r="83" spans="23:74">
      <c r="W83">
        <f t="shared" si="112"/>
        <v>8.255301474848233</v>
      </c>
      <c r="X83">
        <f t="shared" si="58"/>
        <v>8.255301474848233</v>
      </c>
      <c r="Y83">
        <f t="shared" si="113"/>
        <v>8.255301474848233</v>
      </c>
      <c r="AA83">
        <f t="shared" si="111"/>
        <v>0</v>
      </c>
      <c r="AB83">
        <f t="shared" si="54"/>
        <v>0</v>
      </c>
      <c r="AC83">
        <v>3</v>
      </c>
      <c r="AN83">
        <v>15</v>
      </c>
      <c r="AO83">
        <f t="shared" si="109"/>
        <v>22.737367544323188</v>
      </c>
      <c r="AP83">
        <f t="shared" si="110"/>
        <v>0.21824911696215457</v>
      </c>
      <c r="AQ83">
        <f t="shared" si="110"/>
        <v>0.24080320163448282</v>
      </c>
      <c r="AR83">
        <f t="shared" si="110"/>
        <v>0.24644172280256482</v>
      </c>
      <c r="AS83">
        <f t="shared" si="110"/>
        <v>0.25348987426266739</v>
      </c>
      <c r="AT83">
        <f t="shared" si="110"/>
        <v>0.26230006358779562</v>
      </c>
      <c r="AU83">
        <f t="shared" si="110"/>
        <v>0.2733128002442059</v>
      </c>
      <c r="AV83">
        <f t="shared" si="110"/>
        <v>0.28707872106471871</v>
      </c>
      <c r="AW83">
        <f t="shared" si="110"/>
        <v>0.30428612209035977</v>
      </c>
      <c r="AX83">
        <f t="shared" si="110"/>
        <v>0.32579537337241105</v>
      </c>
      <c r="AY83">
        <f t="shared" si="110"/>
        <v>0.35268193747497512</v>
      </c>
      <c r="AZ83">
        <f t="shared" si="110"/>
        <v>0.38629014260318029</v>
      </c>
      <c r="BA83">
        <f t="shared" si="110"/>
        <v>0.42830039901343675</v>
      </c>
      <c r="BB83">
        <f t="shared" si="110"/>
        <v>0.48081321952625722</v>
      </c>
      <c r="BC83">
        <f t="shared" si="110"/>
        <v>0.54645424516728291</v>
      </c>
      <c r="BD83">
        <f t="shared" si="110"/>
        <v>0.6285055272185649</v>
      </c>
      <c r="BE83">
        <f t="shared" si="110"/>
        <v>0.73106962978266743</v>
      </c>
      <c r="BF83">
        <f t="shared" si="110"/>
        <v>0.21824911696215457</v>
      </c>
      <c r="BG83">
        <f t="shared" si="110"/>
        <v>0.24080320163448282</v>
      </c>
      <c r="BH83">
        <f t="shared" si="110"/>
        <v>0.24644172280256482</v>
      </c>
      <c r="BI83">
        <f t="shared" si="110"/>
        <v>0.25348987426266745</v>
      </c>
      <c r="BJ83">
        <f t="shared" si="110"/>
        <v>0.26230006358779567</v>
      </c>
      <c r="BK83">
        <f t="shared" si="110"/>
        <v>0.2733128002442059</v>
      </c>
      <c r="BL83">
        <f t="shared" si="110"/>
        <v>0.28707872106471871</v>
      </c>
      <c r="BM83">
        <f t="shared" si="110"/>
        <v>0.30428612209035977</v>
      </c>
      <c r="BN83">
        <f t="shared" si="110"/>
        <v>0.3257953733724111</v>
      </c>
      <c r="BO83">
        <f t="shared" si="110"/>
        <v>0.35268193747497512</v>
      </c>
      <c r="BP83">
        <f t="shared" si="110"/>
        <v>0.38629014260318029</v>
      </c>
      <c r="BQ83">
        <f t="shared" si="110"/>
        <v>0.42830039901343675</v>
      </c>
      <c r="BR83">
        <f t="shared" si="110"/>
        <v>0.48081321952625711</v>
      </c>
      <c r="BS83">
        <f t="shared" si="110"/>
        <v>0.54645424516728291</v>
      </c>
      <c r="BT83">
        <f t="shared" si="110"/>
        <v>0.62850552721856479</v>
      </c>
      <c r="BU83">
        <f t="shared" si="110"/>
        <v>0.73106962978266732</v>
      </c>
      <c r="BV83">
        <v>30</v>
      </c>
    </row>
    <row r="84" spans="23:74">
      <c r="W84">
        <f t="shared" si="112"/>
        <v>8.0815625803466347</v>
      </c>
      <c r="X84">
        <f t="shared" si="58"/>
        <v>8.0815625803466347</v>
      </c>
      <c r="Y84">
        <f t="shared" si="113"/>
        <v>8.0815625803466329</v>
      </c>
      <c r="AA84">
        <f t="shared" si="111"/>
        <v>0</v>
      </c>
      <c r="AB84">
        <f t="shared" si="54"/>
        <v>0</v>
      </c>
      <c r="AC84">
        <v>3</v>
      </c>
    </row>
    <row r="85" spans="23:74">
      <c r="W85">
        <f t="shared" si="112"/>
        <v>7.8744091610171587</v>
      </c>
      <c r="X85">
        <f t="shared" si="58"/>
        <v>7.8744091610171587</v>
      </c>
      <c r="Y85">
        <f t="shared" si="113"/>
        <v>7.8744091610171569</v>
      </c>
      <c r="AA85">
        <f t="shared" si="111"/>
        <v>0</v>
      </c>
      <c r="AB85">
        <f t="shared" si="54"/>
        <v>0</v>
      </c>
      <c r="AC85">
        <v>3</v>
      </c>
    </row>
    <row r="86" spans="23:74">
      <c r="W86">
        <f t="shared" si="112"/>
        <v>7.6299379165980046</v>
      </c>
      <c r="X86">
        <f t="shared" si="58"/>
        <v>7.6299379165980046</v>
      </c>
      <c r="Y86">
        <f t="shared" si="113"/>
        <v>7.6299379165980028</v>
      </c>
      <c r="AA86">
        <f t="shared" si="111"/>
        <v>0</v>
      </c>
      <c r="AB86">
        <f t="shared" ref="AB86:AB149" si="114">IFERROR(AA86,"")</f>
        <v>0</v>
      </c>
      <c r="AC86">
        <v>3</v>
      </c>
    </row>
    <row r="87" spans="23:74">
      <c r="W87">
        <f t="shared" si="112"/>
        <v>7.3448980596302311</v>
      </c>
      <c r="X87">
        <f t="shared" si="58"/>
        <v>7.3448980596302311</v>
      </c>
      <c r="Y87">
        <f t="shared" si="113"/>
        <v>7.3448980596302311</v>
      </c>
      <c r="AA87">
        <f t="shared" si="111"/>
        <v>0</v>
      </c>
      <c r="AB87">
        <f t="shared" si="114"/>
        <v>0</v>
      </c>
      <c r="AC87">
        <v>3</v>
      </c>
    </row>
    <row r="88" spans="23:74">
      <c r="W88">
        <f t="shared" si="112"/>
        <v>7.0172111122381269</v>
      </c>
      <c r="X88">
        <f t="shared" si="58"/>
        <v>7.0172111122381269</v>
      </c>
      <c r="Y88">
        <f t="shared" si="113"/>
        <v>7.0172111122381269</v>
      </c>
      <c r="AA88">
        <f t="shared" si="111"/>
        <v>0</v>
      </c>
      <c r="AB88">
        <f t="shared" si="114"/>
        <v>0</v>
      </c>
      <c r="AC88">
        <v>3</v>
      </c>
    </row>
    <row r="89" spans="23:74">
      <c r="W89">
        <f t="shared" si="112"/>
        <v>6.6465478701188117</v>
      </c>
      <c r="X89">
        <f t="shared" ref="X89:X152" si="115">IFERROR(W89, NA())</f>
        <v>6.6465478701188117</v>
      </c>
      <c r="Y89">
        <f t="shared" si="113"/>
        <v>6.6465478701188108</v>
      </c>
      <c r="AA89">
        <f t="shared" si="111"/>
        <v>0</v>
      </c>
      <c r="AB89">
        <f t="shared" si="114"/>
        <v>0</v>
      </c>
      <c r="AC89">
        <v>3</v>
      </c>
    </row>
    <row r="90" spans="23:74">
      <c r="W90">
        <f t="shared" si="112"/>
        <v>6.2348745604152827</v>
      </c>
      <c r="X90">
        <f t="shared" si="115"/>
        <v>6.2348745604152827</v>
      </c>
      <c r="Y90">
        <f t="shared" si="113"/>
        <v>6.23487456041528</v>
      </c>
      <c r="AA90">
        <f t="shared" si="111"/>
        <v>0</v>
      </c>
      <c r="AB90">
        <f t="shared" si="114"/>
        <v>0</v>
      </c>
      <c r="AC90">
        <v>3</v>
      </c>
    </row>
    <row r="91" spans="23:74">
      <c r="W91">
        <f t="shared" si="112"/>
        <v>5.7868433072755838</v>
      </c>
      <c r="X91">
        <f t="shared" si="115"/>
        <v>5.7868433072755838</v>
      </c>
      <c r="Y91">
        <f t="shared" si="113"/>
        <v>5.786843307275582</v>
      </c>
      <c r="AA91">
        <f t="shared" si="111"/>
        <v>0</v>
      </c>
      <c r="AB91">
        <f t="shared" si="114"/>
        <v>0</v>
      </c>
      <c r="AC91">
        <v>3</v>
      </c>
    </row>
    <row r="92" spans="23:74">
      <c r="W92">
        <f t="shared" si="112"/>
        <v>5.3098897356288717</v>
      </c>
      <c r="X92">
        <f t="shared" si="115"/>
        <v>5.3098897356288717</v>
      </c>
      <c r="Y92">
        <f t="shared" si="113"/>
        <v>5.3098897356288717</v>
      </c>
      <c r="AA92">
        <f t="shared" si="111"/>
        <v>0</v>
      </c>
      <c r="AB92">
        <f t="shared" si="114"/>
        <v>0</v>
      </c>
      <c r="AC92">
        <v>3</v>
      </c>
    </row>
    <row r="93" spans="23:74">
      <c r="W93">
        <f t="shared" si="112"/>
        <v>4.8139323331933657</v>
      </c>
      <c r="X93">
        <f t="shared" si="115"/>
        <v>4.8139323331933657</v>
      </c>
      <c r="Y93">
        <f t="shared" si="113"/>
        <v>4.8139323331933648</v>
      </c>
      <c r="AA93">
        <f t="shared" si="111"/>
        <v>0</v>
      </c>
      <c r="AB93">
        <f t="shared" si="114"/>
        <v>0</v>
      </c>
      <c r="AC93">
        <v>3</v>
      </c>
    </row>
    <row r="94" spans="23:74">
      <c r="W94">
        <f t="shared" si="112"/>
        <v>4.3106500377980108</v>
      </c>
      <c r="X94">
        <f t="shared" si="115"/>
        <v>4.3106500377980108</v>
      </c>
      <c r="Y94">
        <f t="shared" si="113"/>
        <v>4.3106500377980108</v>
      </c>
      <c r="AA94">
        <f t="shared" si="111"/>
        <v>0</v>
      </c>
      <c r="AB94">
        <f t="shared" si="114"/>
        <v>0</v>
      </c>
      <c r="AC94">
        <v>3</v>
      </c>
    </row>
    <row r="95" spans="23:74">
      <c r="W95">
        <f t="shared" si="112"/>
        <v>3.8124275927416442</v>
      </c>
      <c r="X95">
        <f t="shared" si="115"/>
        <v>3.8124275927416442</v>
      </c>
      <c r="Y95">
        <f t="shared" si="113"/>
        <v>3.8124275927416447</v>
      </c>
      <c r="AA95">
        <f t="shared" si="111"/>
        <v>0</v>
      </c>
      <c r="AB95">
        <f t="shared" si="114"/>
        <v>0</v>
      </c>
      <c r="AC95">
        <v>3</v>
      </c>
    </row>
    <row r="96" spans="23:74">
      <c r="W96">
        <f>H4*H20</f>
        <v>7.7883429565619595</v>
      </c>
      <c r="X96">
        <f t="shared" si="115"/>
        <v>7.7883429565619595</v>
      </c>
      <c r="Y96">
        <f>AT20</f>
        <v>7.7883429565619586</v>
      </c>
      <c r="AA96">
        <f t="shared" ref="AA96:AA110" si="116">AC4-H4</f>
        <v>0</v>
      </c>
      <c r="AB96">
        <f t="shared" si="114"/>
        <v>0</v>
      </c>
      <c r="AC96">
        <v>3</v>
      </c>
    </row>
    <row r="97" spans="23:29">
      <c r="W97">
        <f t="shared" ref="W97:W110" si="117">H5*H21</f>
        <v>7.6885412958161172</v>
      </c>
      <c r="X97">
        <f t="shared" si="115"/>
        <v>7.6885412958161172</v>
      </c>
      <c r="Y97">
        <f t="shared" ref="Y97:Y110" si="118">AT21</f>
        <v>7.6885412958161172</v>
      </c>
      <c r="AA97">
        <f t="shared" si="116"/>
        <v>0</v>
      </c>
      <c r="AB97">
        <f t="shared" si="114"/>
        <v>0</v>
      </c>
      <c r="AC97">
        <v>3</v>
      </c>
    </row>
    <row r="98" spans="23:29">
      <c r="W98">
        <f t="shared" si="117"/>
        <v>7.5673293700644866</v>
      </c>
      <c r="X98">
        <f t="shared" si="115"/>
        <v>7.5673293700644866</v>
      </c>
      <c r="Y98">
        <f t="shared" si="118"/>
        <v>7.5673293700644866</v>
      </c>
      <c r="AA98">
        <f t="shared" si="116"/>
        <v>0</v>
      </c>
      <c r="AB98">
        <f t="shared" si="114"/>
        <v>0</v>
      </c>
      <c r="AC98">
        <v>3</v>
      </c>
    </row>
    <row r="99" spans="23:29">
      <c r="W99">
        <f t="shared" si="117"/>
        <v>7.4210851114151106</v>
      </c>
      <c r="X99">
        <f t="shared" si="115"/>
        <v>7.4210851114151106</v>
      </c>
      <c r="Y99">
        <f t="shared" si="118"/>
        <v>7.4210851114151106</v>
      </c>
      <c r="AA99">
        <f t="shared" si="116"/>
        <v>0</v>
      </c>
      <c r="AB99">
        <f t="shared" si="114"/>
        <v>0</v>
      </c>
      <c r="AC99">
        <v>3</v>
      </c>
    </row>
    <row r="100" spans="23:29">
      <c r="W100">
        <f t="shared" si="117"/>
        <v>7.2460412035620694</v>
      </c>
      <c r="X100">
        <f t="shared" si="115"/>
        <v>7.2460412035620694</v>
      </c>
      <c r="Y100">
        <f t="shared" si="118"/>
        <v>7.2460412035620676</v>
      </c>
      <c r="AA100">
        <f t="shared" si="116"/>
        <v>0</v>
      </c>
      <c r="AB100">
        <f t="shared" si="114"/>
        <v>0</v>
      </c>
      <c r="AC100">
        <v>3</v>
      </c>
    </row>
    <row r="101" spans="23:29">
      <c r="W101">
        <f t="shared" si="117"/>
        <v>7.0385160675062277</v>
      </c>
      <c r="X101">
        <f t="shared" si="115"/>
        <v>7.0385160675062277</v>
      </c>
      <c r="Y101">
        <f t="shared" si="118"/>
        <v>7.0385160675062268</v>
      </c>
      <c r="AA101">
        <f t="shared" si="116"/>
        <v>0</v>
      </c>
      <c r="AB101">
        <f t="shared" si="114"/>
        <v>0</v>
      </c>
      <c r="AC101">
        <v>3</v>
      </c>
    </row>
    <row r="102" spans="23:29">
      <c r="W102">
        <f t="shared" si="117"/>
        <v>6.7952479311825931</v>
      </c>
      <c r="X102">
        <f t="shared" si="115"/>
        <v>6.7952479311825931</v>
      </c>
      <c r="Y102">
        <f t="shared" si="118"/>
        <v>6.7952479311825913</v>
      </c>
      <c r="AA102">
        <f t="shared" si="116"/>
        <v>0</v>
      </c>
      <c r="AB102">
        <f t="shared" si="114"/>
        <v>0</v>
      </c>
      <c r="AC102">
        <v>3</v>
      </c>
    </row>
    <row r="103" spans="23:29">
      <c r="W103">
        <f t="shared" si="117"/>
        <v>6.5138307524277339</v>
      </c>
      <c r="X103">
        <f t="shared" si="115"/>
        <v>6.5138307524277339</v>
      </c>
      <c r="Y103">
        <f t="shared" si="118"/>
        <v>6.5138307524277339</v>
      </c>
      <c r="AA103">
        <f t="shared" si="116"/>
        <v>0</v>
      </c>
      <c r="AB103">
        <f t="shared" si="114"/>
        <v>0</v>
      </c>
      <c r="AC103">
        <v>3</v>
      </c>
    </row>
    <row r="104" spans="23:29">
      <c r="W104">
        <f t="shared" si="117"/>
        <v>6.1932243972721324</v>
      </c>
      <c r="X104">
        <f t="shared" si="115"/>
        <v>6.1932243972721324</v>
      </c>
      <c r="Y104">
        <f t="shared" si="118"/>
        <v>6.1932243972721315</v>
      </c>
      <c r="AA104">
        <f t="shared" si="116"/>
        <v>0</v>
      </c>
      <c r="AB104">
        <f t="shared" si="114"/>
        <v>0</v>
      </c>
      <c r="AC104">
        <v>3</v>
      </c>
    </row>
    <row r="105" spans="23:29">
      <c r="W105">
        <f t="shared" si="117"/>
        <v>5.8342755161709485</v>
      </c>
      <c r="X105">
        <f t="shared" si="115"/>
        <v>5.8342755161709485</v>
      </c>
      <c r="Y105">
        <f t="shared" si="118"/>
        <v>5.8342755161709459</v>
      </c>
      <c r="AA105">
        <f t="shared" si="116"/>
        <v>0</v>
      </c>
      <c r="AB105">
        <f t="shared" si="114"/>
        <v>0</v>
      </c>
      <c r="AC105">
        <v>3</v>
      </c>
    </row>
    <row r="106" spans="23:29">
      <c r="W106">
        <f t="shared" si="117"/>
        <v>5.440148203519021</v>
      </c>
      <c r="X106">
        <f t="shared" si="115"/>
        <v>5.440148203519021</v>
      </c>
      <c r="Y106">
        <f t="shared" si="118"/>
        <v>5.4401482035190201</v>
      </c>
      <c r="AA106">
        <f t="shared" si="116"/>
        <v>0</v>
      </c>
      <c r="AB106">
        <f t="shared" si="114"/>
        <v>0</v>
      </c>
      <c r="AC106">
        <v>3</v>
      </c>
    </row>
    <row r="107" spans="23:29">
      <c r="W107">
        <f t="shared" si="117"/>
        <v>5.0165404242143632</v>
      </c>
      <c r="X107">
        <f t="shared" si="115"/>
        <v>5.0165404242143632</v>
      </c>
      <c r="Y107">
        <f t="shared" si="118"/>
        <v>5.0165404242143641</v>
      </c>
      <c r="AA107">
        <f t="shared" si="116"/>
        <v>0</v>
      </c>
      <c r="AB107">
        <f t="shared" si="114"/>
        <v>0</v>
      </c>
      <c r="AC107">
        <v>3</v>
      </c>
    </row>
    <row r="108" spans="23:29">
      <c r="W108">
        <f t="shared" si="117"/>
        <v>4.5715723928279148</v>
      </c>
      <c r="X108">
        <f t="shared" si="115"/>
        <v>4.5715723928279148</v>
      </c>
      <c r="Y108">
        <f t="shared" si="118"/>
        <v>4.5715723928279139</v>
      </c>
      <c r="AA108">
        <f t="shared" si="116"/>
        <v>0</v>
      </c>
      <c r="AB108">
        <f t="shared" si="114"/>
        <v>0</v>
      </c>
      <c r="AC108">
        <v>3</v>
      </c>
    </row>
    <row r="109" spans="23:29">
      <c r="W109">
        <f t="shared" si="117"/>
        <v>4.115288825736596</v>
      </c>
      <c r="X109">
        <f t="shared" si="115"/>
        <v>4.115288825736596</v>
      </c>
      <c r="Y109">
        <f t="shared" si="118"/>
        <v>4.115288825736596</v>
      </c>
      <c r="AA109">
        <f t="shared" si="116"/>
        <v>0</v>
      </c>
      <c r="AB109">
        <f t="shared" si="114"/>
        <v>0</v>
      </c>
      <c r="AC109">
        <v>3</v>
      </c>
    </row>
    <row r="110" spans="23:29">
      <c r="W110">
        <f t="shared" si="117"/>
        <v>3.6588114391513926</v>
      </c>
      <c r="X110">
        <f t="shared" si="115"/>
        <v>3.6588114391513926</v>
      </c>
      <c r="Y110">
        <f t="shared" si="118"/>
        <v>3.6588114391513926</v>
      </c>
      <c r="AA110">
        <f t="shared" si="116"/>
        <v>0</v>
      </c>
      <c r="AB110">
        <f t="shared" si="114"/>
        <v>0</v>
      </c>
      <c r="AC110">
        <v>3</v>
      </c>
    </row>
    <row r="111" spans="23:29">
      <c r="W111">
        <f>I4*I20</f>
        <v>7.0341821717837583</v>
      </c>
      <c r="X111">
        <f t="shared" si="115"/>
        <v>7.0341821717837583</v>
      </c>
      <c r="Y111">
        <f>AU20</f>
        <v>7.0341821717837574</v>
      </c>
      <c r="AA111">
        <f t="shared" ref="AA111:AA125" si="119">AD4-I4</f>
        <v>0</v>
      </c>
      <c r="AB111">
        <f t="shared" si="114"/>
        <v>0</v>
      </c>
      <c r="AC111">
        <v>3</v>
      </c>
    </row>
    <row r="112" spans="23:29">
      <c r="W112">
        <f t="shared" ref="W112:W125" si="120">I5*I21</f>
        <v>6.952671574392328</v>
      </c>
      <c r="X112">
        <f t="shared" si="115"/>
        <v>6.952671574392328</v>
      </c>
      <c r="Y112">
        <f t="shared" ref="Y112:Y125" si="121">AU21</f>
        <v>6.952671574392328</v>
      </c>
      <c r="AA112">
        <f t="shared" si="119"/>
        <v>0</v>
      </c>
      <c r="AB112">
        <f t="shared" si="114"/>
        <v>0</v>
      </c>
      <c r="AC112">
        <v>3</v>
      </c>
    </row>
    <row r="113" spans="23:29">
      <c r="W113">
        <f t="shared" si="120"/>
        <v>6.8534018817852953</v>
      </c>
      <c r="X113">
        <f t="shared" si="115"/>
        <v>6.8534018817852953</v>
      </c>
      <c r="Y113">
        <f t="shared" si="121"/>
        <v>6.8534018817852953</v>
      </c>
      <c r="AA113">
        <f t="shared" si="119"/>
        <v>0</v>
      </c>
      <c r="AB113">
        <f t="shared" si="114"/>
        <v>0</v>
      </c>
      <c r="AC113">
        <v>3</v>
      </c>
    </row>
    <row r="114" spans="23:29">
      <c r="W114">
        <f t="shared" si="120"/>
        <v>6.7332312062145503</v>
      </c>
      <c r="X114">
        <f t="shared" si="115"/>
        <v>6.7332312062145503</v>
      </c>
      <c r="Y114">
        <f t="shared" si="121"/>
        <v>6.7332312062145494</v>
      </c>
      <c r="AA114">
        <f t="shared" si="119"/>
        <v>0</v>
      </c>
      <c r="AB114">
        <f t="shared" si="114"/>
        <v>0</v>
      </c>
      <c r="AC114">
        <v>3</v>
      </c>
    </row>
    <row r="115" spans="23:29">
      <c r="W115">
        <f t="shared" si="120"/>
        <v>6.5888170506880819</v>
      </c>
      <c r="X115">
        <f t="shared" si="115"/>
        <v>6.5888170506880819</v>
      </c>
      <c r="Y115">
        <f t="shared" si="121"/>
        <v>6.5888170506880792</v>
      </c>
      <c r="AA115">
        <f t="shared" si="119"/>
        <v>0</v>
      </c>
      <c r="AB115">
        <f t="shared" si="114"/>
        <v>0</v>
      </c>
      <c r="AC115">
        <v>3</v>
      </c>
    </row>
    <row r="116" spans="23:29">
      <c r="W116">
        <f t="shared" si="120"/>
        <v>6.41678331328119</v>
      </c>
      <c r="X116">
        <f t="shared" si="115"/>
        <v>6.41678331328119</v>
      </c>
      <c r="Y116">
        <f t="shared" si="121"/>
        <v>6.4167833132811882</v>
      </c>
      <c r="AA116">
        <f t="shared" si="119"/>
        <v>0</v>
      </c>
      <c r="AB116">
        <f t="shared" si="114"/>
        <v>0</v>
      </c>
      <c r="AC116">
        <v>3</v>
      </c>
    </row>
    <row r="117" spans="23:29">
      <c r="W117">
        <f t="shared" si="120"/>
        <v>6.2139750284124995</v>
      </c>
      <c r="X117">
        <f t="shared" si="115"/>
        <v>6.2139750284124995</v>
      </c>
      <c r="Y117">
        <f t="shared" si="121"/>
        <v>6.2139750284124986</v>
      </c>
      <c r="AA117">
        <f t="shared" si="119"/>
        <v>0</v>
      </c>
      <c r="AB117">
        <f t="shared" si="114"/>
        <v>0</v>
      </c>
      <c r="AC117">
        <v>3</v>
      </c>
    </row>
    <row r="118" spans="23:29">
      <c r="W118">
        <f t="shared" si="120"/>
        <v>5.9778074621483608</v>
      </c>
      <c r="X118">
        <f t="shared" si="115"/>
        <v>5.9778074621483608</v>
      </c>
      <c r="Y118">
        <f t="shared" si="121"/>
        <v>5.9778074621483608</v>
      </c>
      <c r="AA118">
        <f t="shared" si="119"/>
        <v>0</v>
      </c>
      <c r="AB118">
        <f t="shared" si="114"/>
        <v>0</v>
      </c>
      <c r="AC118">
        <v>3</v>
      </c>
    </row>
    <row r="119" spans="23:29">
      <c r="W119">
        <f t="shared" si="120"/>
        <v>5.7066974170046514</v>
      </c>
      <c r="X119">
        <f t="shared" si="115"/>
        <v>5.7066974170046514</v>
      </c>
      <c r="Y119">
        <f t="shared" si="121"/>
        <v>5.7066974170046514</v>
      </c>
      <c r="AA119">
        <f t="shared" si="119"/>
        <v>0</v>
      </c>
      <c r="AB119">
        <f t="shared" si="114"/>
        <v>0</v>
      </c>
      <c r="AC119">
        <v>3</v>
      </c>
    </row>
    <row r="120" spans="23:29">
      <c r="W120">
        <f t="shared" si="120"/>
        <v>5.4005359295109301</v>
      </c>
      <c r="X120">
        <f t="shared" si="115"/>
        <v>5.4005359295109301</v>
      </c>
      <c r="Y120">
        <f t="shared" si="121"/>
        <v>5.4005359295109283</v>
      </c>
      <c r="AA120">
        <f t="shared" si="119"/>
        <v>0</v>
      </c>
      <c r="AB120">
        <f t="shared" si="114"/>
        <v>0</v>
      </c>
      <c r="AC120">
        <v>3</v>
      </c>
    </row>
    <row r="121" spans="23:29">
      <c r="W121">
        <f t="shared" si="120"/>
        <v>5.0611272213609233</v>
      </c>
      <c r="X121">
        <f t="shared" si="115"/>
        <v>5.0611272213609233</v>
      </c>
      <c r="Y121">
        <f t="shared" si="121"/>
        <v>5.0611272213609215</v>
      </c>
      <c r="AA121">
        <f t="shared" si="119"/>
        <v>0</v>
      </c>
      <c r="AB121">
        <f t="shared" si="114"/>
        <v>0</v>
      </c>
      <c r="AC121">
        <v>3</v>
      </c>
    </row>
    <row r="122" spans="23:29">
      <c r="W122">
        <f t="shared" si="120"/>
        <v>4.6924897592673442</v>
      </c>
      <c r="X122">
        <f t="shared" si="115"/>
        <v>4.6924897592673442</v>
      </c>
      <c r="Y122">
        <f t="shared" si="121"/>
        <v>4.6924897592673442</v>
      </c>
      <c r="AA122">
        <f t="shared" si="119"/>
        <v>0</v>
      </c>
      <c r="AB122">
        <f t="shared" si="114"/>
        <v>0</v>
      </c>
      <c r="AC122">
        <v>3</v>
      </c>
    </row>
    <row r="123" spans="23:29">
      <c r="W123">
        <f t="shared" si="120"/>
        <v>4.3009080613814863</v>
      </c>
      <c r="X123">
        <f t="shared" si="115"/>
        <v>4.3009080613814863</v>
      </c>
      <c r="Y123">
        <f t="shared" si="121"/>
        <v>4.3009080613814863</v>
      </c>
      <c r="AA123">
        <f t="shared" si="119"/>
        <v>0</v>
      </c>
      <c r="AB123">
        <f t="shared" si="114"/>
        <v>0</v>
      </c>
      <c r="AC123">
        <v>3</v>
      </c>
    </row>
    <row r="124" spans="23:29">
      <c r="W124">
        <f t="shared" si="120"/>
        <v>3.8946538051311279</v>
      </c>
      <c r="X124">
        <f t="shared" si="115"/>
        <v>3.8946538051311279</v>
      </c>
      <c r="Y124">
        <f t="shared" si="121"/>
        <v>3.894653805131127</v>
      </c>
      <c r="AA124">
        <f t="shared" si="119"/>
        <v>0</v>
      </c>
      <c r="AB124">
        <f t="shared" si="114"/>
        <v>0</v>
      </c>
      <c r="AC124">
        <v>3</v>
      </c>
    </row>
    <row r="125" spans="23:29">
      <c r="W125">
        <f t="shared" si="120"/>
        <v>3.4833651072820584</v>
      </c>
      <c r="X125">
        <f t="shared" si="115"/>
        <v>3.4833651072820584</v>
      </c>
      <c r="Y125">
        <f t="shared" si="121"/>
        <v>3.4833651072820584</v>
      </c>
      <c r="AA125">
        <f t="shared" si="119"/>
        <v>0</v>
      </c>
      <c r="AB125">
        <f t="shared" si="114"/>
        <v>0</v>
      </c>
      <c r="AC125">
        <v>3</v>
      </c>
    </row>
    <row r="126" spans="23:29">
      <c r="W126">
        <f>J4*J20</f>
        <v>6.274693331603447</v>
      </c>
      <c r="X126">
        <f t="shared" si="115"/>
        <v>6.274693331603447</v>
      </c>
      <c r="Y126">
        <f>AV20</f>
        <v>6.2746933316034452</v>
      </c>
      <c r="AA126">
        <f t="shared" ref="AA126:AA140" si="122">AE4-J4</f>
        <v>0</v>
      </c>
      <c r="AB126">
        <f t="shared" si="114"/>
        <v>0</v>
      </c>
      <c r="AC126">
        <v>3</v>
      </c>
    </row>
    <row r="127" spans="23:29">
      <c r="W127">
        <f t="shared" ref="W127:W140" si="123">J5*J21</f>
        <v>6.2097528403727917</v>
      </c>
      <c r="X127">
        <f t="shared" si="115"/>
        <v>6.2097528403727917</v>
      </c>
      <c r="Y127">
        <f t="shared" ref="Y127:Y139" si="124">AV21</f>
        <v>6.2097528403727917</v>
      </c>
      <c r="AA127">
        <f t="shared" si="122"/>
        <v>0</v>
      </c>
      <c r="AB127">
        <f t="shared" si="114"/>
        <v>0</v>
      </c>
      <c r="AC127">
        <v>3</v>
      </c>
    </row>
    <row r="128" spans="23:29">
      <c r="W128">
        <f t="shared" si="123"/>
        <v>6.1304433857325886</v>
      </c>
      <c r="X128">
        <f t="shared" si="115"/>
        <v>6.1304433857325886</v>
      </c>
      <c r="Y128">
        <f t="shared" si="124"/>
        <v>6.1304433857325886</v>
      </c>
      <c r="AA128">
        <f t="shared" si="122"/>
        <v>0</v>
      </c>
      <c r="AB128">
        <f t="shared" si="114"/>
        <v>0</v>
      </c>
      <c r="AC128">
        <v>3</v>
      </c>
    </row>
    <row r="129" spans="23:29">
      <c r="W129">
        <f t="shared" si="123"/>
        <v>6.0341106417931112</v>
      </c>
      <c r="X129">
        <f t="shared" si="115"/>
        <v>6.0341106417931112</v>
      </c>
      <c r="Y129">
        <f t="shared" si="124"/>
        <v>6.0341106417931112</v>
      </c>
      <c r="AA129">
        <f t="shared" si="122"/>
        <v>0</v>
      </c>
      <c r="AB129">
        <f t="shared" si="114"/>
        <v>0</v>
      </c>
      <c r="AC129">
        <v>3</v>
      </c>
    </row>
    <row r="130" spans="23:29">
      <c r="W130">
        <f t="shared" si="123"/>
        <v>5.9178701366872071</v>
      </c>
      <c r="X130">
        <f t="shared" si="115"/>
        <v>5.9178701366872071</v>
      </c>
      <c r="Y130">
        <f t="shared" si="124"/>
        <v>5.9178701366872062</v>
      </c>
      <c r="AA130">
        <f t="shared" si="122"/>
        <v>0</v>
      </c>
      <c r="AB130">
        <f t="shared" si="114"/>
        <v>0</v>
      </c>
      <c r="AC130">
        <v>3</v>
      </c>
    </row>
    <row r="131" spans="23:29">
      <c r="W131">
        <f t="shared" si="123"/>
        <v>5.7787192970219081</v>
      </c>
      <c r="X131">
        <f t="shared" si="115"/>
        <v>5.7787192970219081</v>
      </c>
      <c r="Y131">
        <f t="shared" si="124"/>
        <v>5.7787192970219072</v>
      </c>
      <c r="AA131">
        <f t="shared" si="122"/>
        <v>0</v>
      </c>
      <c r="AB131">
        <f t="shared" si="114"/>
        <v>0</v>
      </c>
      <c r="AC131">
        <v>3</v>
      </c>
    </row>
    <row r="132" spans="23:29">
      <c r="W132">
        <f t="shared" si="123"/>
        <v>5.6137203443744017</v>
      </c>
      <c r="X132">
        <f t="shared" si="115"/>
        <v>5.6137203443744017</v>
      </c>
      <c r="Y132">
        <f t="shared" si="124"/>
        <v>5.6137203443744008</v>
      </c>
      <c r="AA132">
        <f t="shared" si="122"/>
        <v>0</v>
      </c>
      <c r="AB132">
        <f t="shared" si="114"/>
        <v>0</v>
      </c>
      <c r="AC132">
        <v>3</v>
      </c>
    </row>
    <row r="133" spans="23:29">
      <c r="W133">
        <f t="shared" si="123"/>
        <v>5.4202652625842713</v>
      </c>
      <c r="X133">
        <f t="shared" si="115"/>
        <v>5.4202652625842713</v>
      </c>
      <c r="Y133">
        <f t="shared" si="124"/>
        <v>5.4202652625842713</v>
      </c>
      <c r="AA133">
        <f t="shared" si="122"/>
        <v>0</v>
      </c>
      <c r="AB133">
        <f t="shared" si="114"/>
        <v>0</v>
      </c>
      <c r="AC133">
        <v>3</v>
      </c>
    </row>
    <row r="134" spans="23:29">
      <c r="W134">
        <f t="shared" si="123"/>
        <v>5.1964221149916181</v>
      </c>
      <c r="X134">
        <f t="shared" si="115"/>
        <v>5.1964221149916181</v>
      </c>
      <c r="Y134">
        <f t="shared" si="124"/>
        <v>5.1964221149916172</v>
      </c>
      <c r="AA134">
        <f t="shared" si="122"/>
        <v>0</v>
      </c>
      <c r="AB134">
        <f t="shared" si="114"/>
        <v>0</v>
      </c>
      <c r="AC134">
        <v>3</v>
      </c>
    </row>
    <row r="135" spans="23:29">
      <c r="W135">
        <f t="shared" si="123"/>
        <v>4.941341114607301</v>
      </c>
      <c r="X135">
        <f t="shared" si="115"/>
        <v>4.941341114607301</v>
      </c>
      <c r="Y135">
        <f t="shared" si="124"/>
        <v>4.9413411146072983</v>
      </c>
      <c r="AA135">
        <f t="shared" si="122"/>
        <v>0</v>
      </c>
      <c r="AB135">
        <f t="shared" si="114"/>
        <v>0</v>
      </c>
      <c r="AC135">
        <v>3</v>
      </c>
    </row>
    <row r="136" spans="23:29">
      <c r="W136">
        <f t="shared" si="123"/>
        <v>4.6556702712894733</v>
      </c>
      <c r="X136">
        <f t="shared" si="115"/>
        <v>4.6556702712894733</v>
      </c>
      <c r="Y136">
        <f t="shared" si="124"/>
        <v>4.6556702712894724</v>
      </c>
      <c r="AA136">
        <f t="shared" si="122"/>
        <v>0</v>
      </c>
      <c r="AB136">
        <f t="shared" si="114"/>
        <v>0</v>
      </c>
      <c r="AC136">
        <v>3</v>
      </c>
    </row>
    <row r="137" spans="23:29">
      <c r="W137">
        <f t="shared" si="123"/>
        <v>4.3419005942915678</v>
      </c>
      <c r="X137">
        <f t="shared" si="115"/>
        <v>4.3419005942915678</v>
      </c>
      <c r="Y137">
        <f t="shared" si="124"/>
        <v>4.3419005942915678</v>
      </c>
      <c r="AA137">
        <f t="shared" si="122"/>
        <v>0</v>
      </c>
      <c r="AB137">
        <f t="shared" si="114"/>
        <v>0</v>
      </c>
      <c r="AC137">
        <v>3</v>
      </c>
    </row>
    <row r="138" spans="23:29">
      <c r="W138">
        <f t="shared" si="123"/>
        <v>4.0045421121017757</v>
      </c>
      <c r="X138">
        <f t="shared" si="115"/>
        <v>4.0045421121017757</v>
      </c>
      <c r="Y138">
        <f t="shared" si="124"/>
        <v>4.0045421121017757</v>
      </c>
      <c r="AA138">
        <f t="shared" si="122"/>
        <v>0</v>
      </c>
      <c r="AB138">
        <f t="shared" si="114"/>
        <v>0</v>
      </c>
      <c r="AC138">
        <v>3</v>
      </c>
    </row>
    <row r="139" spans="23:29">
      <c r="W139">
        <f t="shared" si="123"/>
        <v>3.6500395776926537</v>
      </c>
      <c r="X139">
        <f t="shared" si="115"/>
        <v>3.6500395776926537</v>
      </c>
      <c r="Y139">
        <f t="shared" si="124"/>
        <v>3.6500395776926533</v>
      </c>
      <c r="AA139">
        <f t="shared" si="122"/>
        <v>0</v>
      </c>
      <c r="AB139">
        <f t="shared" si="114"/>
        <v>0</v>
      </c>
      <c r="AC139">
        <v>3</v>
      </c>
    </row>
    <row r="140" spans="23:29">
      <c r="W140">
        <f t="shared" si="123"/>
        <v>3.2863805721085217</v>
      </c>
      <c r="X140">
        <f t="shared" si="115"/>
        <v>3.2863805721085217</v>
      </c>
      <c r="Y140">
        <f>AV34</f>
        <v>3.2863805721085217</v>
      </c>
      <c r="AA140">
        <f t="shared" si="122"/>
        <v>0</v>
      </c>
      <c r="AB140">
        <f t="shared" si="114"/>
        <v>0</v>
      </c>
      <c r="AC140">
        <v>3</v>
      </c>
    </row>
    <row r="141" spans="23:29">
      <c r="W141">
        <f>K4*K20</f>
        <v>5.528539739710677</v>
      </c>
      <c r="X141">
        <f t="shared" si="115"/>
        <v>5.528539739710677</v>
      </c>
      <c r="Y141">
        <f>AW20</f>
        <v>5.5285397397106761</v>
      </c>
      <c r="AA141">
        <f t="shared" ref="AA141:AA155" si="125">AF4-K4</f>
        <v>0</v>
      </c>
      <c r="AB141">
        <f t="shared" si="114"/>
        <v>0</v>
      </c>
      <c r="AC141">
        <v>3</v>
      </c>
    </row>
    <row r="142" spans="23:29">
      <c r="W142">
        <f t="shared" ref="W142:W155" si="126">K5*K21</f>
        <v>5.4780635859909887</v>
      </c>
      <c r="X142">
        <f t="shared" si="115"/>
        <v>5.4780635859909887</v>
      </c>
      <c r="Y142">
        <f t="shared" ref="Y142:Y155" si="127">AW21</f>
        <v>5.4780635859909879</v>
      </c>
      <c r="AA142">
        <f t="shared" si="125"/>
        <v>0</v>
      </c>
      <c r="AB142">
        <f t="shared" si="114"/>
        <v>0</v>
      </c>
      <c r="AC142">
        <v>3</v>
      </c>
    </row>
    <row r="143" spans="23:29">
      <c r="W143">
        <f t="shared" si="126"/>
        <v>5.4162499163258806</v>
      </c>
      <c r="X143">
        <f t="shared" si="115"/>
        <v>5.4162499163258806</v>
      </c>
      <c r="Y143">
        <f t="shared" si="127"/>
        <v>5.4162499163258806</v>
      </c>
      <c r="AA143">
        <f t="shared" si="125"/>
        <v>0</v>
      </c>
      <c r="AB143">
        <f t="shared" si="114"/>
        <v>0</v>
      </c>
      <c r="AC143">
        <v>3</v>
      </c>
    </row>
    <row r="144" spans="23:29">
      <c r="W144">
        <f t="shared" si="126"/>
        <v>5.3409172532374676</v>
      </c>
      <c r="X144">
        <f t="shared" si="115"/>
        <v>5.3409172532374676</v>
      </c>
      <c r="Y144">
        <f t="shared" si="127"/>
        <v>5.3409172532374667</v>
      </c>
      <c r="AA144">
        <f t="shared" si="125"/>
        <v>0</v>
      </c>
      <c r="AB144">
        <f t="shared" si="114"/>
        <v>0</v>
      </c>
      <c r="AC144">
        <v>3</v>
      </c>
    </row>
    <row r="145" spans="23:29">
      <c r="W145">
        <f t="shared" si="126"/>
        <v>5.2496479328661545</v>
      </c>
      <c r="X145">
        <f t="shared" si="115"/>
        <v>5.2496479328661545</v>
      </c>
      <c r="Y145">
        <f t="shared" si="127"/>
        <v>5.2496479328661536</v>
      </c>
      <c r="AA145">
        <f t="shared" si="125"/>
        <v>0</v>
      </c>
      <c r="AB145">
        <f t="shared" si="114"/>
        <v>0</v>
      </c>
      <c r="AC145">
        <v>3</v>
      </c>
    </row>
    <row r="146" spans="23:29">
      <c r="W146">
        <f t="shared" si="126"/>
        <v>5.1398561234835274</v>
      </c>
      <c r="X146">
        <f t="shared" si="115"/>
        <v>5.1398561234835274</v>
      </c>
      <c r="Y146">
        <f t="shared" si="127"/>
        <v>5.1398561234835265</v>
      </c>
      <c r="AA146">
        <f t="shared" si="125"/>
        <v>0</v>
      </c>
      <c r="AB146">
        <f t="shared" si="114"/>
        <v>0</v>
      </c>
      <c r="AC146">
        <v>3</v>
      </c>
    </row>
    <row r="147" spans="23:29">
      <c r="W147">
        <f t="shared" si="126"/>
        <v>5.0089098944740771</v>
      </c>
      <c r="X147">
        <f t="shared" si="115"/>
        <v>5.0089098944740771</v>
      </c>
      <c r="Y147">
        <f t="shared" si="127"/>
        <v>5.0089098944740762</v>
      </c>
      <c r="AA147">
        <f t="shared" si="125"/>
        <v>0</v>
      </c>
      <c r="AB147">
        <f t="shared" si="114"/>
        <v>0</v>
      </c>
      <c r="AC147">
        <v>3</v>
      </c>
    </row>
    <row r="148" spans="23:29">
      <c r="W148">
        <f t="shared" si="126"/>
        <v>4.8543202248941402</v>
      </c>
      <c r="X148">
        <f t="shared" si="115"/>
        <v>4.8543202248941402</v>
      </c>
      <c r="Y148">
        <f t="shared" si="127"/>
        <v>4.8543202248941393</v>
      </c>
      <c r="AA148">
        <f t="shared" si="125"/>
        <v>0</v>
      </c>
      <c r="AB148">
        <f t="shared" si="114"/>
        <v>0</v>
      </c>
      <c r="AC148">
        <v>3</v>
      </c>
    </row>
    <row r="149" spans="23:29">
      <c r="W149">
        <f t="shared" si="126"/>
        <v>4.6740033859337933</v>
      </c>
      <c r="X149">
        <f t="shared" si="115"/>
        <v>4.6740033859337933</v>
      </c>
      <c r="Y149">
        <f t="shared" si="127"/>
        <v>4.6740033859337933</v>
      </c>
      <c r="AA149">
        <f t="shared" si="125"/>
        <v>0</v>
      </c>
      <c r="AB149">
        <f t="shared" si="114"/>
        <v>0</v>
      </c>
      <c r="AC149">
        <v>3</v>
      </c>
    </row>
    <row r="150" spans="23:29">
      <c r="W150">
        <f t="shared" si="126"/>
        <v>4.4666095398880525</v>
      </c>
      <c r="X150">
        <f t="shared" si="115"/>
        <v>4.4666095398880525</v>
      </c>
      <c r="Y150">
        <f t="shared" si="127"/>
        <v>4.4666095398880508</v>
      </c>
      <c r="AA150">
        <f t="shared" si="125"/>
        <v>0</v>
      </c>
      <c r="AB150">
        <f t="shared" ref="AB150:AB213" si="128">IFERROR(AA150,"")</f>
        <v>0</v>
      </c>
      <c r="AC150">
        <v>3</v>
      </c>
    </row>
    <row r="151" spans="23:29">
      <c r="W151">
        <f t="shared" si="126"/>
        <v>4.2318889855063224</v>
      </c>
      <c r="X151">
        <f t="shared" si="115"/>
        <v>4.2318889855063224</v>
      </c>
      <c r="Y151">
        <f t="shared" si="127"/>
        <v>4.2318889855063215</v>
      </c>
      <c r="AA151">
        <f t="shared" si="125"/>
        <v>0</v>
      </c>
      <c r="AB151">
        <f t="shared" si="128"/>
        <v>0</v>
      </c>
      <c r="AC151">
        <v>3</v>
      </c>
    </row>
    <row r="152" spans="23:29">
      <c r="W152">
        <f t="shared" si="126"/>
        <v>3.971040983042557</v>
      </c>
      <c r="X152">
        <f t="shared" si="115"/>
        <v>3.971040983042557</v>
      </c>
      <c r="Y152">
        <f t="shared" si="127"/>
        <v>3.971040983042557</v>
      </c>
      <c r="AA152">
        <f t="shared" si="125"/>
        <v>0</v>
      </c>
      <c r="AB152">
        <f t="shared" si="128"/>
        <v>0</v>
      </c>
      <c r="AC152">
        <v>3</v>
      </c>
    </row>
    <row r="153" spans="23:29">
      <c r="W153">
        <f t="shared" si="126"/>
        <v>3.6869663612328538</v>
      </c>
      <c r="X153">
        <f t="shared" ref="X153:X216" si="129">IFERROR(W153, NA())</f>
        <v>3.6869663612328538</v>
      </c>
      <c r="Y153">
        <f t="shared" si="127"/>
        <v>3.6869663612328534</v>
      </c>
      <c r="AA153">
        <f t="shared" si="125"/>
        <v>0</v>
      </c>
      <c r="AB153">
        <f t="shared" si="128"/>
        <v>0</v>
      </c>
      <c r="AC153">
        <v>3</v>
      </c>
    </row>
    <row r="154" spans="23:29">
      <c r="W154">
        <f t="shared" si="126"/>
        <v>3.3843366022865391</v>
      </c>
      <c r="X154">
        <f t="shared" si="129"/>
        <v>3.3843366022865391</v>
      </c>
      <c r="Y154">
        <f t="shared" si="127"/>
        <v>3.3843366022865387</v>
      </c>
      <c r="AA154">
        <f t="shared" si="125"/>
        <v>0</v>
      </c>
      <c r="AB154">
        <f t="shared" si="128"/>
        <v>0</v>
      </c>
      <c r="AC154">
        <v>3</v>
      </c>
    </row>
    <row r="155" spans="23:29">
      <c r="W155">
        <f t="shared" si="126"/>
        <v>3.0694112984131214</v>
      </c>
      <c r="X155">
        <f t="shared" si="129"/>
        <v>3.0694112984131214</v>
      </c>
      <c r="Y155">
        <f t="shared" si="127"/>
        <v>3.0694112984131219</v>
      </c>
      <c r="AA155">
        <f t="shared" si="125"/>
        <v>0</v>
      </c>
      <c r="AB155">
        <f t="shared" si="128"/>
        <v>0</v>
      </c>
      <c r="AC155">
        <v>3</v>
      </c>
    </row>
    <row r="156" spans="23:29">
      <c r="W156">
        <f>L4*L20</f>
        <v>4.8131034891297899</v>
      </c>
      <c r="X156">
        <f t="shared" si="129"/>
        <v>4.8131034891297899</v>
      </c>
      <c r="Y156">
        <f>AX20</f>
        <v>4.8131034891297881</v>
      </c>
      <c r="AA156">
        <f t="shared" ref="AA156:AA170" si="130">AG4-L4</f>
        <v>0</v>
      </c>
      <c r="AB156">
        <f t="shared" si="128"/>
        <v>0</v>
      </c>
      <c r="AC156">
        <v>3</v>
      </c>
    </row>
    <row r="157" spans="23:29">
      <c r="W157">
        <f t="shared" ref="W157:W170" si="131">L5*L21</f>
        <v>4.7748008051048725</v>
      </c>
      <c r="X157">
        <f t="shared" si="129"/>
        <v>4.7748008051048725</v>
      </c>
      <c r="Y157">
        <f t="shared" ref="Y157:Y170" si="132">AX21</f>
        <v>4.7748008051048716</v>
      </c>
      <c r="AA157">
        <f t="shared" si="130"/>
        <v>0</v>
      </c>
      <c r="AB157">
        <f t="shared" si="128"/>
        <v>0</v>
      </c>
      <c r="AC157">
        <v>3</v>
      </c>
    </row>
    <row r="158" spans="23:29">
      <c r="W158">
        <f t="shared" si="131"/>
        <v>4.7277712922453627</v>
      </c>
      <c r="X158">
        <f t="shared" si="129"/>
        <v>4.7277712922453627</v>
      </c>
      <c r="Y158">
        <f t="shared" si="132"/>
        <v>4.7277712922453619</v>
      </c>
      <c r="AA158">
        <f t="shared" si="130"/>
        <v>0</v>
      </c>
      <c r="AB158">
        <f t="shared" si="128"/>
        <v>0</v>
      </c>
      <c r="AC158">
        <v>3</v>
      </c>
    </row>
    <row r="159" spans="23:29">
      <c r="W159">
        <f t="shared" si="131"/>
        <v>4.670271357734701</v>
      </c>
      <c r="X159">
        <f t="shared" si="129"/>
        <v>4.670271357734701</v>
      </c>
      <c r="Y159">
        <f t="shared" si="132"/>
        <v>4.670271357734701</v>
      </c>
      <c r="AA159">
        <f t="shared" si="130"/>
        <v>0</v>
      </c>
      <c r="AB159">
        <f t="shared" si="128"/>
        <v>0</v>
      </c>
      <c r="AC159">
        <v>3</v>
      </c>
    </row>
    <row r="160" spans="23:29">
      <c r="W160">
        <f t="shared" si="131"/>
        <v>4.6003338338408062</v>
      </c>
      <c r="X160">
        <f t="shared" si="129"/>
        <v>4.6003338338408062</v>
      </c>
      <c r="Y160">
        <f t="shared" si="132"/>
        <v>4.6003338338408053</v>
      </c>
      <c r="AA160">
        <f t="shared" si="130"/>
        <v>0</v>
      </c>
      <c r="AB160">
        <f t="shared" si="128"/>
        <v>0</v>
      </c>
      <c r="AC160">
        <v>3</v>
      </c>
    </row>
    <row r="161" spans="23:29">
      <c r="W161">
        <f t="shared" si="131"/>
        <v>4.5158033850324664</v>
      </c>
      <c r="X161">
        <f t="shared" si="129"/>
        <v>4.5158033850324664</v>
      </c>
      <c r="Y161">
        <f t="shared" si="132"/>
        <v>4.5158033850324664</v>
      </c>
      <c r="AA161">
        <f t="shared" si="130"/>
        <v>0</v>
      </c>
      <c r="AB161">
        <f t="shared" si="128"/>
        <v>0</v>
      </c>
      <c r="AC161">
        <v>3</v>
      </c>
    </row>
    <row r="162" spans="23:29">
      <c r="W162">
        <f t="shared" si="131"/>
        <v>4.4144107111219038</v>
      </c>
      <c r="X162">
        <f t="shared" si="129"/>
        <v>4.4144107111219038</v>
      </c>
      <c r="Y162">
        <f t="shared" si="132"/>
        <v>4.4144107111219029</v>
      </c>
      <c r="AA162">
        <f t="shared" si="130"/>
        <v>0</v>
      </c>
      <c r="AB162">
        <f t="shared" si="128"/>
        <v>0</v>
      </c>
      <c r="AC162">
        <v>3</v>
      </c>
    </row>
    <row r="163" spans="23:29">
      <c r="W163">
        <f t="shared" si="131"/>
        <v>4.2938978835067028</v>
      </c>
      <c r="X163">
        <f t="shared" si="129"/>
        <v>4.2938978835067028</v>
      </c>
      <c r="Y163">
        <f t="shared" si="132"/>
        <v>4.2938978835067019</v>
      </c>
      <c r="AA163">
        <f t="shared" si="130"/>
        <v>0</v>
      </c>
      <c r="AB163">
        <f t="shared" si="128"/>
        <v>0</v>
      </c>
      <c r="AC163">
        <v>3</v>
      </c>
    </row>
    <row r="164" spans="23:29">
      <c r="W164">
        <f t="shared" si="131"/>
        <v>4.1522045894694424</v>
      </c>
      <c r="X164">
        <f t="shared" si="129"/>
        <v>4.1522045894694424</v>
      </c>
      <c r="Y164">
        <f t="shared" si="132"/>
        <v>4.1522045894694415</v>
      </c>
      <c r="AA164">
        <f t="shared" si="130"/>
        <v>0</v>
      </c>
      <c r="AB164">
        <f t="shared" si="128"/>
        <v>0</v>
      </c>
      <c r="AC164">
        <v>3</v>
      </c>
    </row>
    <row r="165" spans="23:29">
      <c r="W165">
        <f t="shared" si="131"/>
        <v>3.9877174396123043</v>
      </c>
      <c r="X165">
        <f t="shared" si="129"/>
        <v>3.9877174396123043</v>
      </c>
      <c r="Y165">
        <f t="shared" si="132"/>
        <v>3.9877174396123025</v>
      </c>
      <c r="AA165">
        <f t="shared" si="130"/>
        <v>0</v>
      </c>
      <c r="AB165">
        <f t="shared" si="128"/>
        <v>0</v>
      </c>
      <c r="AC165">
        <v>3</v>
      </c>
    </row>
    <row r="166" spans="23:29">
      <c r="W166">
        <f t="shared" si="131"/>
        <v>3.7995702552373491</v>
      </c>
      <c r="X166">
        <f t="shared" si="129"/>
        <v>3.7995702552373491</v>
      </c>
      <c r="Y166">
        <f t="shared" si="132"/>
        <v>3.7995702552373478</v>
      </c>
      <c r="AA166">
        <f t="shared" si="130"/>
        <v>0</v>
      </c>
      <c r="AB166">
        <f t="shared" si="128"/>
        <v>0</v>
      </c>
      <c r="AC166">
        <v>3</v>
      </c>
    </row>
    <row r="167" spans="23:29">
      <c r="W167">
        <f t="shared" si="131"/>
        <v>3.587962649990426</v>
      </c>
      <c r="X167">
        <f t="shared" si="129"/>
        <v>3.587962649990426</v>
      </c>
      <c r="Y167">
        <f t="shared" si="132"/>
        <v>3.5879626499904251</v>
      </c>
      <c r="AA167">
        <f t="shared" si="130"/>
        <v>0</v>
      </c>
      <c r="AB167">
        <f t="shared" si="128"/>
        <v>0</v>
      </c>
      <c r="AC167">
        <v>3</v>
      </c>
    </row>
    <row r="168" spans="23:29">
      <c r="W168">
        <f t="shared" si="131"/>
        <v>3.3544410938877864</v>
      </c>
      <c r="X168">
        <f t="shared" si="129"/>
        <v>3.3544410938877864</v>
      </c>
      <c r="Y168">
        <f t="shared" si="132"/>
        <v>3.3544410938877856</v>
      </c>
      <c r="AA168">
        <f t="shared" si="130"/>
        <v>0</v>
      </c>
      <c r="AB168">
        <f t="shared" si="128"/>
        <v>0</v>
      </c>
      <c r="AC168">
        <v>3</v>
      </c>
    </row>
    <row r="169" spans="23:29">
      <c r="W169">
        <f t="shared" si="131"/>
        <v>3.1020694308776795</v>
      </c>
      <c r="X169">
        <f t="shared" si="129"/>
        <v>3.1020694308776795</v>
      </c>
      <c r="Y169">
        <f t="shared" si="132"/>
        <v>3.1020694308776795</v>
      </c>
      <c r="AA169">
        <f t="shared" si="130"/>
        <v>0</v>
      </c>
      <c r="AB169">
        <f t="shared" si="128"/>
        <v>0</v>
      </c>
      <c r="AC169">
        <v>3</v>
      </c>
    </row>
    <row r="170" spans="23:29">
      <c r="W170">
        <f t="shared" si="131"/>
        <v>2.8354159761044069</v>
      </c>
      <c r="X170">
        <f t="shared" si="129"/>
        <v>2.8354159761044069</v>
      </c>
      <c r="Y170">
        <f t="shared" si="132"/>
        <v>2.8354159761044069</v>
      </c>
      <c r="AA170">
        <f t="shared" si="130"/>
        <v>0</v>
      </c>
      <c r="AB170">
        <f t="shared" si="128"/>
        <v>0</v>
      </c>
      <c r="AC170">
        <v>3</v>
      </c>
    </row>
    <row r="171" spans="23:29">
      <c r="W171">
        <f>M4*M20</f>
        <v>4.142942126285373</v>
      </c>
      <c r="X171">
        <f t="shared" si="129"/>
        <v>4.142942126285373</v>
      </c>
      <c r="Y171">
        <f>AY20</f>
        <v>4.1429421262853721</v>
      </c>
      <c r="AA171">
        <f t="shared" ref="AA171:AA185" si="133">AH4-M4</f>
        <v>0</v>
      </c>
      <c r="AB171">
        <f t="shared" si="128"/>
        <v>0</v>
      </c>
      <c r="AC171">
        <v>3</v>
      </c>
    </row>
    <row r="172" spans="23:29">
      <c r="W172">
        <f t="shared" ref="W172:W185" si="134">M5*M21</f>
        <v>4.1145316818939488</v>
      </c>
      <c r="X172">
        <f t="shared" si="129"/>
        <v>4.1145316818939488</v>
      </c>
      <c r="Y172">
        <f t="shared" ref="Y172:Y185" si="135">AY21</f>
        <v>4.1145316818939488</v>
      </c>
      <c r="AA172">
        <f t="shared" si="133"/>
        <v>0</v>
      </c>
      <c r="AB172">
        <f t="shared" si="128"/>
        <v>0</v>
      </c>
      <c r="AC172">
        <v>3</v>
      </c>
    </row>
    <row r="173" spans="23:29">
      <c r="W173">
        <f t="shared" si="134"/>
        <v>4.0795619178125166</v>
      </c>
      <c r="X173">
        <f t="shared" si="129"/>
        <v>4.0795619178125166</v>
      </c>
      <c r="Y173">
        <f t="shared" si="135"/>
        <v>4.0795619178125158</v>
      </c>
      <c r="AA173">
        <f t="shared" si="133"/>
        <v>0</v>
      </c>
      <c r="AB173">
        <f t="shared" si="128"/>
        <v>0</v>
      </c>
      <c r="AC173">
        <v>3</v>
      </c>
    </row>
    <row r="174" spans="23:29">
      <c r="W174">
        <f t="shared" si="134"/>
        <v>4.0366768316744563</v>
      </c>
      <c r="X174">
        <f t="shared" si="129"/>
        <v>4.0366768316744563</v>
      </c>
      <c r="Y174">
        <f t="shared" si="135"/>
        <v>4.0366768316744555</v>
      </c>
      <c r="AA174">
        <f t="shared" si="133"/>
        <v>0</v>
      </c>
      <c r="AB174">
        <f t="shared" si="128"/>
        <v>0</v>
      </c>
      <c r="AC174">
        <v>3</v>
      </c>
    </row>
    <row r="175" spans="23:29">
      <c r="W175">
        <f t="shared" si="134"/>
        <v>3.9843219485377559</v>
      </c>
      <c r="X175">
        <f t="shared" si="129"/>
        <v>3.9843219485377559</v>
      </c>
      <c r="Y175">
        <f t="shared" si="135"/>
        <v>3.984321948537755</v>
      </c>
      <c r="AA175">
        <f t="shared" si="133"/>
        <v>0</v>
      </c>
      <c r="AB175">
        <f t="shared" si="128"/>
        <v>0</v>
      </c>
      <c r="AC175">
        <v>3</v>
      </c>
    </row>
    <row r="176" spans="23:29">
      <c r="W176">
        <f t="shared" si="134"/>
        <v>3.9207576550005006</v>
      </c>
      <c r="X176">
        <f t="shared" si="129"/>
        <v>3.9207576550005006</v>
      </c>
      <c r="Y176">
        <f t="shared" si="135"/>
        <v>3.9207576550005006</v>
      </c>
      <c r="AA176">
        <f t="shared" si="133"/>
        <v>0</v>
      </c>
      <c r="AB176">
        <f t="shared" si="128"/>
        <v>0</v>
      </c>
      <c r="AC176">
        <v>3</v>
      </c>
    </row>
    <row r="177" spans="23:29">
      <c r="W177">
        <f t="shared" si="134"/>
        <v>3.8440986223060856</v>
      </c>
      <c r="X177">
        <f t="shared" si="129"/>
        <v>3.8440986223060856</v>
      </c>
      <c r="Y177">
        <f t="shared" si="135"/>
        <v>3.8440986223060856</v>
      </c>
      <c r="AA177">
        <f t="shared" si="133"/>
        <v>0</v>
      </c>
      <c r="AB177">
        <f t="shared" si="128"/>
        <v>0</v>
      </c>
      <c r="AC177">
        <v>3</v>
      </c>
    </row>
    <row r="178" spans="23:29">
      <c r="W178">
        <f t="shared" si="134"/>
        <v>3.7523897630624155</v>
      </c>
      <c r="X178">
        <f t="shared" si="129"/>
        <v>3.7523897630624155</v>
      </c>
      <c r="Y178">
        <f t="shared" si="135"/>
        <v>3.7523897630624146</v>
      </c>
      <c r="AA178">
        <f t="shared" si="133"/>
        <v>0</v>
      </c>
      <c r="AB178">
        <f t="shared" si="128"/>
        <v>0</v>
      </c>
      <c r="AC178">
        <v>3</v>
      </c>
    </row>
    <row r="179" spans="23:29">
      <c r="W179">
        <f t="shared" si="134"/>
        <v>3.643728975271924</v>
      </c>
      <c r="X179">
        <f t="shared" si="129"/>
        <v>3.643728975271924</v>
      </c>
      <c r="Y179">
        <f t="shared" si="135"/>
        <v>3.6437289752719231</v>
      </c>
      <c r="AA179">
        <f t="shared" si="133"/>
        <v>0</v>
      </c>
      <c r="AB179">
        <f t="shared" si="128"/>
        <v>0</v>
      </c>
      <c r="AC179">
        <v>3</v>
      </c>
    </row>
    <row r="180" spans="23:29">
      <c r="W180">
        <f t="shared" si="134"/>
        <v>3.5164435805596921</v>
      </c>
      <c r="X180">
        <f t="shared" si="129"/>
        <v>3.5164435805596921</v>
      </c>
      <c r="Y180">
        <f t="shared" si="135"/>
        <v>3.5164435805596903</v>
      </c>
      <c r="AA180">
        <f t="shared" si="133"/>
        <v>0</v>
      </c>
      <c r="AB180">
        <f t="shared" si="128"/>
        <v>0</v>
      </c>
      <c r="AC180">
        <v>3</v>
      </c>
    </row>
    <row r="181" spans="23:29">
      <c r="W181">
        <f t="shared" si="134"/>
        <v>3.3693191902861708</v>
      </c>
      <c r="X181">
        <f t="shared" si="129"/>
        <v>3.3693191902861708</v>
      </c>
      <c r="Y181">
        <f t="shared" si="135"/>
        <v>3.3693191902861699</v>
      </c>
      <c r="AA181">
        <f t="shared" si="133"/>
        <v>0</v>
      </c>
      <c r="AB181">
        <f t="shared" si="128"/>
        <v>0</v>
      </c>
      <c r="AC181">
        <v>3</v>
      </c>
    </row>
    <row r="182" spans="23:29">
      <c r="W182">
        <f t="shared" si="134"/>
        <v>3.2018657209159636</v>
      </c>
      <c r="X182">
        <f t="shared" si="129"/>
        <v>3.2018657209159636</v>
      </c>
      <c r="Y182">
        <f t="shared" si="135"/>
        <v>3.2018657209159636</v>
      </c>
      <c r="AA182">
        <f t="shared" si="133"/>
        <v>0</v>
      </c>
      <c r="AB182">
        <f t="shared" si="128"/>
        <v>0</v>
      </c>
      <c r="AC182">
        <v>3</v>
      </c>
    </row>
    <row r="183" spans="23:29">
      <c r="W183">
        <f t="shared" si="134"/>
        <v>3.0145864337169295</v>
      </c>
      <c r="X183">
        <f t="shared" si="129"/>
        <v>3.0145864337169295</v>
      </c>
      <c r="Y183">
        <f t="shared" si="135"/>
        <v>3.0145864337169295</v>
      </c>
      <c r="AA183">
        <f t="shared" si="133"/>
        <v>0</v>
      </c>
      <c r="AB183">
        <f t="shared" si="128"/>
        <v>0</v>
      </c>
      <c r="AC183">
        <v>3</v>
      </c>
    </row>
    <row r="184" spans="23:29">
      <c r="W184">
        <f t="shared" si="134"/>
        <v>2.8091966718693122</v>
      </c>
      <c r="X184">
        <f t="shared" si="129"/>
        <v>2.8091966718693122</v>
      </c>
      <c r="Y184">
        <f t="shared" si="135"/>
        <v>2.8091966718693113</v>
      </c>
      <c r="AA184">
        <f t="shared" si="133"/>
        <v>0</v>
      </c>
      <c r="AB184">
        <f t="shared" si="128"/>
        <v>0</v>
      </c>
      <c r="AC184">
        <v>3</v>
      </c>
    </row>
    <row r="185" spans="23:29">
      <c r="W185">
        <f t="shared" si="134"/>
        <v>2.5887277196903731</v>
      </c>
      <c r="X185">
        <f t="shared" si="129"/>
        <v>2.5887277196903731</v>
      </c>
      <c r="Y185">
        <f t="shared" si="135"/>
        <v>2.5887277196903731</v>
      </c>
      <c r="AA185">
        <f t="shared" si="133"/>
        <v>0</v>
      </c>
      <c r="AB185">
        <f t="shared" si="128"/>
        <v>0</v>
      </c>
      <c r="AC185">
        <v>3</v>
      </c>
    </row>
    <row r="186" spans="23:29">
      <c r="W186">
        <f>N4*N20</f>
        <v>3.5287730727470135</v>
      </c>
      <c r="X186">
        <f t="shared" si="129"/>
        <v>3.5287730727470135</v>
      </c>
      <c r="Y186">
        <f>AZ20</f>
        <v>3.528773072747013</v>
      </c>
      <c r="AA186">
        <f t="shared" ref="AA186:AA200" si="136">AI4-N4</f>
        <v>0</v>
      </c>
      <c r="AB186">
        <f t="shared" si="128"/>
        <v>0</v>
      </c>
      <c r="AC186">
        <v>3</v>
      </c>
    </row>
    <row r="187" spans="23:29">
      <c r="W187">
        <f t="shared" ref="W187:W200" si="137">N5*N21</f>
        <v>3.5081406854367176</v>
      </c>
      <c r="X187">
        <f t="shared" si="129"/>
        <v>3.5081406854367176</v>
      </c>
      <c r="Y187">
        <f t="shared" ref="Y187:Y200" si="138">AZ21</f>
        <v>3.5081406854367172</v>
      </c>
      <c r="AA187">
        <f t="shared" si="136"/>
        <v>0</v>
      </c>
      <c r="AB187">
        <f t="shared" si="128"/>
        <v>0</v>
      </c>
      <c r="AC187">
        <v>3</v>
      </c>
    </row>
    <row r="188" spans="23:29">
      <c r="W188">
        <f t="shared" si="137"/>
        <v>3.4826870269908237</v>
      </c>
      <c r="X188">
        <f t="shared" si="129"/>
        <v>3.4826870269908237</v>
      </c>
      <c r="Y188">
        <f t="shared" si="138"/>
        <v>3.4826870269908232</v>
      </c>
      <c r="AA188">
        <f t="shared" si="136"/>
        <v>0</v>
      </c>
      <c r="AB188">
        <f t="shared" si="128"/>
        <v>0</v>
      </c>
      <c r="AC188">
        <v>3</v>
      </c>
    </row>
    <row r="189" spans="23:29">
      <c r="W189">
        <f t="shared" si="137"/>
        <v>3.4513847021797917</v>
      </c>
      <c r="X189">
        <f t="shared" si="129"/>
        <v>3.4513847021797917</v>
      </c>
      <c r="Y189">
        <f t="shared" si="138"/>
        <v>3.4513847021797908</v>
      </c>
      <c r="AA189">
        <f t="shared" si="136"/>
        <v>0</v>
      </c>
      <c r="AB189">
        <f t="shared" si="128"/>
        <v>0</v>
      </c>
      <c r="AC189">
        <v>3</v>
      </c>
    </row>
    <row r="190" spans="23:29">
      <c r="W190">
        <f t="shared" si="137"/>
        <v>3.4130392868716943</v>
      </c>
      <c r="X190">
        <f t="shared" si="129"/>
        <v>3.4130392868716943</v>
      </c>
      <c r="Y190">
        <f t="shared" si="138"/>
        <v>3.4130392868716939</v>
      </c>
      <c r="AA190">
        <f t="shared" si="136"/>
        <v>0</v>
      </c>
      <c r="AB190">
        <f t="shared" si="128"/>
        <v>0</v>
      </c>
      <c r="AC190">
        <v>3</v>
      </c>
    </row>
    <row r="191" spans="23:29">
      <c r="W191">
        <f t="shared" si="137"/>
        <v>3.3662892965554532</v>
      </c>
      <c r="X191">
        <f t="shared" si="129"/>
        <v>3.3662892965554532</v>
      </c>
      <c r="Y191">
        <f t="shared" si="138"/>
        <v>3.3662892965554532</v>
      </c>
      <c r="AA191">
        <f t="shared" si="136"/>
        <v>0</v>
      </c>
      <c r="AB191">
        <f t="shared" si="128"/>
        <v>0</v>
      </c>
      <c r="AC191">
        <v>3</v>
      </c>
    </row>
    <row r="192" spans="23:29">
      <c r="W192">
        <f t="shared" si="137"/>
        <v>3.3096224936981167</v>
      </c>
      <c r="X192">
        <f t="shared" si="129"/>
        <v>3.3096224936981167</v>
      </c>
      <c r="Y192">
        <f t="shared" si="138"/>
        <v>3.3096224936981167</v>
      </c>
      <c r="AA192">
        <f t="shared" si="136"/>
        <v>0</v>
      </c>
      <c r="AB192">
        <f t="shared" si="128"/>
        <v>0</v>
      </c>
      <c r="AC192">
        <v>3</v>
      </c>
    </row>
    <row r="193" spans="23:29">
      <c r="W193">
        <f t="shared" si="137"/>
        <v>3.2414165638082761</v>
      </c>
      <c r="X193">
        <f t="shared" si="129"/>
        <v>3.2414165638082761</v>
      </c>
      <c r="Y193">
        <f t="shared" si="138"/>
        <v>3.2414165638082757</v>
      </c>
      <c r="AA193">
        <f t="shared" si="136"/>
        <v>0</v>
      </c>
      <c r="AB193">
        <f t="shared" si="128"/>
        <v>0</v>
      </c>
      <c r="AC193">
        <v>3</v>
      </c>
    </row>
    <row r="194" spans="23:29">
      <c r="W194">
        <f t="shared" si="137"/>
        <v>3.1600131574240744</v>
      </c>
      <c r="X194">
        <f t="shared" si="129"/>
        <v>3.1600131574240744</v>
      </c>
      <c r="Y194">
        <f t="shared" si="138"/>
        <v>3.1600131574240735</v>
      </c>
      <c r="AA194">
        <f t="shared" si="136"/>
        <v>0</v>
      </c>
      <c r="AB194">
        <f t="shared" si="128"/>
        <v>0</v>
      </c>
      <c r="AC194">
        <v>3</v>
      </c>
    </row>
    <row r="195" spans="23:29">
      <c r="W195">
        <f t="shared" si="137"/>
        <v>3.0638335688891698</v>
      </c>
      <c r="X195">
        <f t="shared" si="129"/>
        <v>3.0638335688891698</v>
      </c>
      <c r="Y195">
        <f t="shared" si="138"/>
        <v>3.0638335688891685</v>
      </c>
      <c r="AA195">
        <f t="shared" si="136"/>
        <v>0</v>
      </c>
      <c r="AB195">
        <f t="shared" si="128"/>
        <v>0</v>
      </c>
      <c r="AC195">
        <v>3</v>
      </c>
    </row>
    <row r="196" spans="23:29">
      <c r="W196">
        <f t="shared" si="137"/>
        <v>2.9515405416538938</v>
      </c>
      <c r="X196">
        <f t="shared" si="129"/>
        <v>2.9515405416538938</v>
      </c>
      <c r="Y196">
        <f t="shared" si="138"/>
        <v>2.9515405416538929</v>
      </c>
      <c r="AA196">
        <f t="shared" si="136"/>
        <v>0</v>
      </c>
      <c r="AB196">
        <f t="shared" si="128"/>
        <v>0</v>
      </c>
      <c r="AC196">
        <v>3</v>
      </c>
    </row>
    <row r="197" spans="23:29">
      <c r="W197">
        <f t="shared" si="137"/>
        <v>2.8222424962594439</v>
      </c>
      <c r="X197">
        <f t="shared" si="129"/>
        <v>2.8222424962594439</v>
      </c>
      <c r="Y197">
        <f t="shared" si="138"/>
        <v>2.8222424962594439</v>
      </c>
      <c r="AA197">
        <f t="shared" si="136"/>
        <v>0</v>
      </c>
      <c r="AB197">
        <f t="shared" si="128"/>
        <v>0</v>
      </c>
      <c r="AC197">
        <v>3</v>
      </c>
    </row>
    <row r="198" spans="23:29">
      <c r="W198">
        <f t="shared" si="137"/>
        <v>2.6757233343725368</v>
      </c>
      <c r="X198">
        <f t="shared" si="129"/>
        <v>2.6757233343725368</v>
      </c>
      <c r="Y198">
        <f t="shared" si="138"/>
        <v>2.6757233343725364</v>
      </c>
      <c r="AA198">
        <f t="shared" si="136"/>
        <v>0</v>
      </c>
      <c r="AB198">
        <f t="shared" si="128"/>
        <v>0</v>
      </c>
      <c r="AC198">
        <v>3</v>
      </c>
    </row>
    <row r="199" spans="23:29">
      <c r="W199">
        <f t="shared" si="137"/>
        <v>2.5126644004964795</v>
      </c>
      <c r="X199">
        <f t="shared" si="129"/>
        <v>2.5126644004964795</v>
      </c>
      <c r="Y199">
        <f t="shared" si="138"/>
        <v>2.5126644004964791</v>
      </c>
      <c r="AA199">
        <f t="shared" si="136"/>
        <v>0</v>
      </c>
      <c r="AB199">
        <f t="shared" si="128"/>
        <v>0</v>
      </c>
      <c r="AC199">
        <v>3</v>
      </c>
    </row>
    <row r="200" spans="23:29">
      <c r="W200">
        <f t="shared" si="137"/>
        <v>2.3348098724713719</v>
      </c>
      <c r="X200">
        <f t="shared" si="129"/>
        <v>2.3348098724713719</v>
      </c>
      <c r="Y200">
        <f t="shared" si="138"/>
        <v>2.3348098724713719</v>
      </c>
      <c r="AA200">
        <f t="shared" si="136"/>
        <v>0</v>
      </c>
      <c r="AB200">
        <f t="shared" si="128"/>
        <v>0</v>
      </c>
      <c r="AC200">
        <v>3</v>
      </c>
    </row>
    <row r="201" spans="23:29">
      <c r="W201">
        <f>O4*O20</f>
        <v>2.9770992366412217</v>
      </c>
      <c r="X201">
        <f t="shared" si="129"/>
        <v>2.9770992366412217</v>
      </c>
      <c r="Y201">
        <f>BA20</f>
        <v>2.9770992366412208</v>
      </c>
      <c r="AA201">
        <f t="shared" ref="AA201:AA215" si="139">AJ4-O4</f>
        <v>0</v>
      </c>
      <c r="AB201">
        <f t="shared" si="128"/>
        <v>0</v>
      </c>
      <c r="AC201">
        <v>3</v>
      </c>
    </row>
    <row r="202" spans="23:29">
      <c r="W202">
        <f t="shared" ref="W202:W215" si="140">O5*O21</f>
        <v>2.9624003038359286</v>
      </c>
      <c r="X202">
        <f t="shared" si="129"/>
        <v>2.9624003038359286</v>
      </c>
      <c r="Y202">
        <f t="shared" ref="Y202:Y215" si="141">BA21</f>
        <v>2.9624003038359281</v>
      </c>
      <c r="AA202">
        <f t="shared" si="139"/>
        <v>0</v>
      </c>
      <c r="AB202">
        <f t="shared" si="128"/>
        <v>0</v>
      </c>
      <c r="AC202">
        <v>3</v>
      </c>
    </row>
    <row r="203" spans="23:29">
      <c r="W203">
        <f t="shared" si="140"/>
        <v>2.9442294989147868</v>
      </c>
      <c r="X203">
        <f t="shared" si="129"/>
        <v>2.9442294989147868</v>
      </c>
      <c r="Y203">
        <f t="shared" si="141"/>
        <v>2.9442294989147864</v>
      </c>
      <c r="AA203">
        <f t="shared" si="139"/>
        <v>0</v>
      </c>
      <c r="AB203">
        <f t="shared" si="128"/>
        <v>0</v>
      </c>
      <c r="AC203">
        <v>3</v>
      </c>
    </row>
    <row r="204" spans="23:29">
      <c r="W204">
        <f t="shared" si="140"/>
        <v>2.9218270784070421</v>
      </c>
      <c r="X204">
        <f t="shared" si="129"/>
        <v>2.9218270784070421</v>
      </c>
      <c r="Y204">
        <f t="shared" si="141"/>
        <v>2.9218270784070413</v>
      </c>
      <c r="AA204">
        <f t="shared" si="139"/>
        <v>0</v>
      </c>
      <c r="AB204">
        <f t="shared" si="128"/>
        <v>0</v>
      </c>
      <c r="AC204">
        <v>3</v>
      </c>
    </row>
    <row r="205" spans="23:29">
      <c r="W205">
        <f t="shared" si="140"/>
        <v>2.8942989500049277</v>
      </c>
      <c r="X205">
        <f t="shared" si="129"/>
        <v>2.8942989500049277</v>
      </c>
      <c r="Y205">
        <f t="shared" si="141"/>
        <v>2.8942989500049268</v>
      </c>
      <c r="AA205">
        <f t="shared" si="139"/>
        <v>0</v>
      </c>
      <c r="AB205">
        <f t="shared" si="128"/>
        <v>0</v>
      </c>
      <c r="AC205">
        <v>3</v>
      </c>
    </row>
    <row r="206" spans="23:29">
      <c r="W206">
        <f t="shared" si="140"/>
        <v>2.8606097419462975</v>
      </c>
      <c r="X206">
        <f t="shared" si="129"/>
        <v>2.8606097419462975</v>
      </c>
      <c r="Y206">
        <f t="shared" si="141"/>
        <v>2.8606097419462975</v>
      </c>
      <c r="AA206">
        <f t="shared" si="139"/>
        <v>0</v>
      </c>
      <c r="AB206">
        <f t="shared" si="128"/>
        <v>0</v>
      </c>
      <c r="AC206">
        <v>3</v>
      </c>
    </row>
    <row r="207" spans="23:29">
      <c r="W207">
        <f t="shared" si="140"/>
        <v>2.8195853015278045</v>
      </c>
      <c r="X207">
        <f t="shared" si="129"/>
        <v>2.8195853015278045</v>
      </c>
      <c r="Y207">
        <f t="shared" si="141"/>
        <v>2.8195853015278041</v>
      </c>
      <c r="AA207">
        <f t="shared" si="139"/>
        <v>0</v>
      </c>
      <c r="AB207">
        <f t="shared" si="128"/>
        <v>0</v>
      </c>
      <c r="AC207">
        <v>3</v>
      </c>
    </row>
    <row r="208" spans="23:29">
      <c r="W208">
        <f t="shared" si="140"/>
        <v>2.7699303104441215</v>
      </c>
      <c r="X208">
        <f t="shared" si="129"/>
        <v>2.7699303104441215</v>
      </c>
      <c r="Y208">
        <f t="shared" si="141"/>
        <v>2.7699303104441215</v>
      </c>
      <c r="AA208">
        <f t="shared" si="139"/>
        <v>0</v>
      </c>
      <c r="AB208">
        <f t="shared" si="128"/>
        <v>0</v>
      </c>
      <c r="AC208">
        <v>3</v>
      </c>
    </row>
    <row r="209" spans="23:29">
      <c r="W209">
        <f t="shared" si="140"/>
        <v>2.7102680197336131</v>
      </c>
      <c r="X209">
        <f t="shared" si="129"/>
        <v>2.7102680197336131</v>
      </c>
      <c r="Y209">
        <f t="shared" si="141"/>
        <v>2.7102680197336126</v>
      </c>
      <c r="AA209">
        <f t="shared" si="139"/>
        <v>0</v>
      </c>
      <c r="AB209">
        <f t="shared" si="128"/>
        <v>0</v>
      </c>
      <c r="AC209">
        <v>3</v>
      </c>
    </row>
    <row r="210" spans="23:29">
      <c r="W210">
        <f t="shared" si="140"/>
        <v>2.6392096905713478</v>
      </c>
      <c r="X210">
        <f t="shared" si="129"/>
        <v>2.6392096905713478</v>
      </c>
      <c r="Y210">
        <f t="shared" si="141"/>
        <v>2.6392096905713469</v>
      </c>
      <c r="AA210">
        <f t="shared" si="139"/>
        <v>0</v>
      </c>
      <c r="AB210">
        <f t="shared" si="128"/>
        <v>0</v>
      </c>
      <c r="AC210">
        <v>3</v>
      </c>
    </row>
    <row r="211" spans="23:29">
      <c r="W211">
        <f t="shared" si="140"/>
        <v>2.5554602539098847</v>
      </c>
      <c r="X211">
        <f t="shared" si="129"/>
        <v>2.5554602539098847</v>
      </c>
      <c r="Y211">
        <f t="shared" si="141"/>
        <v>2.5554602539098843</v>
      </c>
      <c r="AA211">
        <f t="shared" si="139"/>
        <v>0</v>
      </c>
      <c r="AB211">
        <f t="shared" si="128"/>
        <v>0</v>
      </c>
      <c r="AC211">
        <v>3</v>
      </c>
    </row>
    <row r="212" spans="23:29">
      <c r="W212">
        <f t="shared" si="140"/>
        <v>2.4579627910242459</v>
      </c>
      <c r="X212">
        <f t="shared" si="129"/>
        <v>2.4579627910242459</v>
      </c>
      <c r="Y212">
        <f t="shared" si="141"/>
        <v>2.4579627910242459</v>
      </c>
      <c r="AA212">
        <f t="shared" si="139"/>
        <v>0</v>
      </c>
      <c r="AB212">
        <f t="shared" si="128"/>
        <v>0</v>
      </c>
      <c r="AC212">
        <v>3</v>
      </c>
    </row>
    <row r="213" spans="23:29">
      <c r="W213">
        <f t="shared" si="140"/>
        <v>2.3460766257082883</v>
      </c>
      <c r="X213">
        <f t="shared" si="129"/>
        <v>2.3460766257082883</v>
      </c>
      <c r="Y213">
        <f t="shared" si="141"/>
        <v>2.3460766257082879</v>
      </c>
      <c r="AA213">
        <f t="shared" si="139"/>
        <v>0</v>
      </c>
      <c r="AB213">
        <f t="shared" si="128"/>
        <v>0</v>
      </c>
      <c r="AC213">
        <v>3</v>
      </c>
    </row>
    <row r="214" spans="23:29">
      <c r="W214">
        <f t="shared" si="140"/>
        <v>2.2197719419246043</v>
      </c>
      <c r="X214">
        <f t="shared" si="129"/>
        <v>2.2197719419246043</v>
      </c>
      <c r="Y214">
        <f t="shared" si="141"/>
        <v>2.2197719419246038</v>
      </c>
      <c r="AA214">
        <f t="shared" si="139"/>
        <v>0</v>
      </c>
      <c r="AB214">
        <f t="shared" ref="AB214:AB260" si="142">IFERROR(AA214,"")</f>
        <v>0</v>
      </c>
      <c r="AC214">
        <v>3</v>
      </c>
    </row>
    <row r="215" spans="23:29">
      <c r="W215">
        <f t="shared" si="140"/>
        <v>2.0798097044529995</v>
      </c>
      <c r="X215">
        <f t="shared" si="129"/>
        <v>2.0798097044529995</v>
      </c>
      <c r="Y215">
        <f t="shared" si="141"/>
        <v>2.0798097044529991</v>
      </c>
      <c r="AA215">
        <f t="shared" si="139"/>
        <v>0</v>
      </c>
      <c r="AB215">
        <f t="shared" si="142"/>
        <v>0</v>
      </c>
      <c r="AC215">
        <v>3</v>
      </c>
    </row>
    <row r="216" spans="23:29">
      <c r="W216">
        <f>P4*P20</f>
        <v>2.490421455938697</v>
      </c>
      <c r="X216">
        <f t="shared" si="129"/>
        <v>2.490421455938697</v>
      </c>
      <c r="Y216">
        <f>BB20</f>
        <v>2.4904214559386966</v>
      </c>
      <c r="AA216">
        <f t="shared" ref="AA216:AA230" si="143">AK4-P4</f>
        <v>0</v>
      </c>
      <c r="AB216">
        <f t="shared" si="142"/>
        <v>0</v>
      </c>
      <c r="AC216">
        <v>3</v>
      </c>
    </row>
    <row r="217" spans="23:29">
      <c r="W217">
        <f t="shared" ref="W217:W230" si="144">P5*P21</f>
        <v>2.4801271860095389</v>
      </c>
      <c r="X217">
        <f t="shared" ref="X217:X260" si="145">IFERROR(W217, NA())</f>
        <v>2.4801271860095389</v>
      </c>
      <c r="Y217">
        <f t="shared" ref="Y217:Y230" si="146">BB21</f>
        <v>2.4801271860095384</v>
      </c>
      <c r="AA217">
        <f t="shared" si="143"/>
        <v>0</v>
      </c>
      <c r="AB217">
        <f t="shared" si="142"/>
        <v>0</v>
      </c>
      <c r="AC217">
        <v>3</v>
      </c>
    </row>
    <row r="218" spans="23:29">
      <c r="W218">
        <f t="shared" si="144"/>
        <v>2.4673784104389083</v>
      </c>
      <c r="X218">
        <f t="shared" si="145"/>
        <v>2.4673784104389083</v>
      </c>
      <c r="Y218">
        <f t="shared" si="146"/>
        <v>2.4673784104389074</v>
      </c>
      <c r="AA218">
        <f t="shared" si="143"/>
        <v>0</v>
      </c>
      <c r="AB218">
        <f t="shared" si="142"/>
        <v>0</v>
      </c>
      <c r="AC218">
        <v>3</v>
      </c>
    </row>
    <row r="219" spans="23:29">
      <c r="W219">
        <f t="shared" si="144"/>
        <v>2.4516255770552982</v>
      </c>
      <c r="X219">
        <f t="shared" si="145"/>
        <v>2.4516255770552982</v>
      </c>
      <c r="Y219">
        <f t="shared" si="146"/>
        <v>2.4516255770552977</v>
      </c>
      <c r="AA219">
        <f t="shared" si="143"/>
        <v>0</v>
      </c>
      <c r="AB219">
        <f t="shared" si="142"/>
        <v>0</v>
      </c>
      <c r="AC219">
        <v>3</v>
      </c>
    </row>
    <row r="220" spans="23:29">
      <c r="W220">
        <f t="shared" si="144"/>
        <v>2.4322151574947006</v>
      </c>
      <c r="X220">
        <f t="shared" si="145"/>
        <v>2.4322151574947006</v>
      </c>
      <c r="Y220">
        <f t="shared" si="146"/>
        <v>2.4322151574947002</v>
      </c>
      <c r="AA220">
        <f t="shared" si="143"/>
        <v>0</v>
      </c>
      <c r="AB220">
        <f t="shared" si="142"/>
        <v>0</v>
      </c>
      <c r="AC220">
        <v>3</v>
      </c>
    </row>
    <row r="221" spans="23:29">
      <c r="W221">
        <f t="shared" si="144"/>
        <v>2.408380120732597</v>
      </c>
      <c r="X221">
        <f t="shared" si="145"/>
        <v>2.408380120732597</v>
      </c>
      <c r="Y221">
        <f t="shared" si="146"/>
        <v>2.4083801207325966</v>
      </c>
      <c r="AA221">
        <f t="shared" si="143"/>
        <v>0</v>
      </c>
      <c r="AB221">
        <f t="shared" si="142"/>
        <v>0</v>
      </c>
      <c r="AC221">
        <v>3</v>
      </c>
    </row>
    <row r="222" spans="23:29">
      <c r="W222">
        <f t="shared" si="144"/>
        <v>2.3792353096249821</v>
      </c>
      <c r="X222">
        <f t="shared" si="145"/>
        <v>2.3792353096249821</v>
      </c>
      <c r="Y222">
        <f t="shared" si="146"/>
        <v>2.3792353096249821</v>
      </c>
      <c r="AA222">
        <f t="shared" si="143"/>
        <v>0</v>
      </c>
      <c r="AB222">
        <f t="shared" si="142"/>
        <v>0</v>
      </c>
      <c r="AC222">
        <v>3</v>
      </c>
    </row>
    <row r="223" spans="23:29">
      <c r="W223">
        <f t="shared" si="144"/>
        <v>2.3437814647973902</v>
      </c>
      <c r="X223">
        <f t="shared" si="145"/>
        <v>2.3437814647973902</v>
      </c>
      <c r="Y223">
        <f t="shared" si="146"/>
        <v>2.3437814647973902</v>
      </c>
      <c r="AA223">
        <f t="shared" si="143"/>
        <v>0</v>
      </c>
      <c r="AB223">
        <f t="shared" si="142"/>
        <v>0</v>
      </c>
      <c r="AC223">
        <v>3</v>
      </c>
    </row>
    <row r="224" spans="23:29">
      <c r="W224">
        <f t="shared" si="144"/>
        <v>2.3009228613644601</v>
      </c>
      <c r="X224">
        <f t="shared" si="145"/>
        <v>2.3009228613644601</v>
      </c>
      <c r="Y224">
        <f t="shared" si="146"/>
        <v>2.3009228613644601</v>
      </c>
      <c r="AA224">
        <f t="shared" si="143"/>
        <v>0</v>
      </c>
      <c r="AB224">
        <f t="shared" si="142"/>
        <v>0</v>
      </c>
      <c r="AC224">
        <v>3</v>
      </c>
    </row>
    <row r="225" spans="23:29">
      <c r="W225">
        <f t="shared" si="144"/>
        <v>2.2495045524364046</v>
      </c>
      <c r="X225">
        <f t="shared" si="145"/>
        <v>2.2495045524364046</v>
      </c>
      <c r="Y225">
        <f t="shared" si="146"/>
        <v>2.2495045524364037</v>
      </c>
      <c r="AA225">
        <f t="shared" si="143"/>
        <v>0</v>
      </c>
      <c r="AB225">
        <f t="shared" si="142"/>
        <v>0</v>
      </c>
      <c r="AC225">
        <v>3</v>
      </c>
    </row>
    <row r="226" spans="23:29">
      <c r="W226">
        <f t="shared" si="144"/>
        <v>2.1883755105096943</v>
      </c>
      <c r="X226">
        <f t="shared" si="145"/>
        <v>2.1883755105096943</v>
      </c>
      <c r="Y226">
        <f t="shared" si="146"/>
        <v>2.1883755105096934</v>
      </c>
      <c r="AA226">
        <f t="shared" si="143"/>
        <v>0</v>
      </c>
      <c r="AB226">
        <f t="shared" si="142"/>
        <v>0</v>
      </c>
      <c r="AC226">
        <v>3</v>
      </c>
    </row>
    <row r="227" spans="23:29">
      <c r="W227">
        <f t="shared" si="144"/>
        <v>2.1164827021054857</v>
      </c>
      <c r="X227">
        <f t="shared" si="145"/>
        <v>2.1164827021054857</v>
      </c>
      <c r="Y227">
        <f t="shared" si="146"/>
        <v>2.1164827021054853</v>
      </c>
      <c r="AA227">
        <f t="shared" si="143"/>
        <v>0</v>
      </c>
      <c r="AB227">
        <f t="shared" si="142"/>
        <v>0</v>
      </c>
      <c r="AC227">
        <v>3</v>
      </c>
    </row>
    <row r="228" spans="23:29">
      <c r="W228">
        <f t="shared" si="144"/>
        <v>2.0329973231466827</v>
      </c>
      <c r="X228">
        <f t="shared" si="145"/>
        <v>2.0329973231466827</v>
      </c>
      <c r="Y228">
        <f t="shared" si="146"/>
        <v>2.0329973231466827</v>
      </c>
      <c r="AA228">
        <f t="shared" si="143"/>
        <v>0</v>
      </c>
      <c r="AB228">
        <f t="shared" si="142"/>
        <v>0</v>
      </c>
      <c r="AC228">
        <v>3</v>
      </c>
    </row>
    <row r="229" spans="23:29">
      <c r="W229">
        <f t="shared" si="144"/>
        <v>1.937467255791808</v>
      </c>
      <c r="X229">
        <f t="shared" si="145"/>
        <v>1.937467255791808</v>
      </c>
      <c r="Y229">
        <f>BB33</f>
        <v>1.9374672557918078</v>
      </c>
      <c r="AA229">
        <f t="shared" si="143"/>
        <v>0</v>
      </c>
      <c r="AB229">
        <f t="shared" si="142"/>
        <v>0</v>
      </c>
      <c r="AC229">
        <v>3</v>
      </c>
    </row>
    <row r="230" spans="23:29">
      <c r="W230">
        <f t="shared" si="144"/>
        <v>1.8299793785916618</v>
      </c>
      <c r="X230">
        <f t="shared" si="145"/>
        <v>1.8299793785916618</v>
      </c>
      <c r="Y230">
        <f t="shared" si="146"/>
        <v>1.8299793785916618</v>
      </c>
      <c r="AA230">
        <f t="shared" si="143"/>
        <v>0</v>
      </c>
      <c r="AB230">
        <f t="shared" si="142"/>
        <v>0</v>
      </c>
      <c r="AC230">
        <v>3</v>
      </c>
    </row>
    <row r="231" spans="23:29">
      <c r="W231">
        <f>Q4*Q20</f>
        <v>2.0678685047720045</v>
      </c>
      <c r="X231">
        <f t="shared" si="145"/>
        <v>2.0678685047720045</v>
      </c>
      <c r="Y231">
        <f>BC20</f>
        <v>2.0678685047720036</v>
      </c>
      <c r="AA231">
        <f t="shared" ref="AA231:AA245" si="147">AL4-Q4</f>
        <v>0</v>
      </c>
      <c r="AB231">
        <f t="shared" si="142"/>
        <v>0</v>
      </c>
      <c r="AC231">
        <v>3</v>
      </c>
    </row>
    <row r="232" spans="23:29">
      <c r="W232">
        <f t="shared" ref="W232:W245" si="148">Q5*Q21</f>
        <v>2.0607661822985466</v>
      </c>
      <c r="X232">
        <f t="shared" si="145"/>
        <v>2.0607661822985466</v>
      </c>
      <c r="Y232">
        <f t="shared" ref="Y232:Y245" si="149">BC21</f>
        <v>2.0607661822985466</v>
      </c>
      <c r="AA232">
        <f t="shared" si="147"/>
        <v>0</v>
      </c>
      <c r="AB232">
        <f t="shared" si="142"/>
        <v>0</v>
      </c>
      <c r="AC232">
        <v>3</v>
      </c>
    </row>
    <row r="233" spans="23:29">
      <c r="W233">
        <f t="shared" si="148"/>
        <v>2.0519565932259125</v>
      </c>
      <c r="X233">
        <f t="shared" si="145"/>
        <v>2.0519565932259125</v>
      </c>
      <c r="Y233">
        <f t="shared" si="149"/>
        <v>2.0519565932259121</v>
      </c>
      <c r="AA233">
        <f t="shared" si="147"/>
        <v>0</v>
      </c>
      <c r="AB233">
        <f t="shared" si="142"/>
        <v>0</v>
      </c>
      <c r="AC233">
        <v>3</v>
      </c>
    </row>
    <row r="234" spans="23:29">
      <c r="W234">
        <f t="shared" si="148"/>
        <v>2.0410499632022239</v>
      </c>
      <c r="X234">
        <f t="shared" si="145"/>
        <v>2.0410499632022239</v>
      </c>
      <c r="Y234">
        <f t="shared" si="149"/>
        <v>2.0410499632022234</v>
      </c>
      <c r="AA234">
        <f t="shared" si="147"/>
        <v>0</v>
      </c>
      <c r="AB234">
        <f t="shared" si="142"/>
        <v>0</v>
      </c>
      <c r="AC234">
        <v>3</v>
      </c>
    </row>
    <row r="235" spans="23:29">
      <c r="W235">
        <f t="shared" si="148"/>
        <v>2.0275786438130825</v>
      </c>
      <c r="X235">
        <f t="shared" si="145"/>
        <v>2.0275786438130825</v>
      </c>
      <c r="Y235">
        <f t="shared" si="149"/>
        <v>2.0275786438130816</v>
      </c>
      <c r="AA235">
        <f t="shared" si="147"/>
        <v>0</v>
      </c>
      <c r="AB235">
        <f t="shared" si="142"/>
        <v>0</v>
      </c>
      <c r="AC235">
        <v>3</v>
      </c>
    </row>
    <row r="236" spans="23:29">
      <c r="W236">
        <f t="shared" si="148"/>
        <v>2.0109875169319547</v>
      </c>
      <c r="X236">
        <f t="shared" si="145"/>
        <v>2.0109875169319547</v>
      </c>
      <c r="Y236">
        <f t="shared" si="149"/>
        <v>2.0109875169319547</v>
      </c>
      <c r="AA236">
        <f t="shared" si="147"/>
        <v>0</v>
      </c>
      <c r="AB236">
        <f t="shared" si="142"/>
        <v>0</v>
      </c>
      <c r="AC236">
        <v>3</v>
      </c>
    </row>
    <row r="237" spans="23:29">
      <c r="W237">
        <f t="shared" si="148"/>
        <v>1.9906265693517975</v>
      </c>
      <c r="X237">
        <f t="shared" si="145"/>
        <v>1.9906265693517975</v>
      </c>
      <c r="Y237">
        <f t="shared" si="149"/>
        <v>1.9906265693517973</v>
      </c>
      <c r="AA237">
        <f t="shared" si="147"/>
        <v>0</v>
      </c>
      <c r="AB237">
        <f t="shared" si="142"/>
        <v>0</v>
      </c>
      <c r="AC237">
        <v>3</v>
      </c>
    </row>
    <row r="238" spans="23:29">
      <c r="W238">
        <f t="shared" si="148"/>
        <v>1.9657479398095519</v>
      </c>
      <c r="X238">
        <f t="shared" si="145"/>
        <v>1.9657479398095519</v>
      </c>
      <c r="Y238">
        <f t="shared" si="149"/>
        <v>1.9657479398095519</v>
      </c>
      <c r="AA238">
        <f t="shared" si="147"/>
        <v>0</v>
      </c>
      <c r="AB238">
        <f t="shared" si="142"/>
        <v>0</v>
      </c>
      <c r="AC238">
        <v>3</v>
      </c>
    </row>
    <row r="239" spans="23:29">
      <c r="W239">
        <f t="shared" si="148"/>
        <v>1.9355106930001926</v>
      </c>
      <c r="X239">
        <f t="shared" si="145"/>
        <v>1.9355106930001926</v>
      </c>
      <c r="Y239">
        <f t="shared" si="149"/>
        <v>1.9355106930001926</v>
      </c>
      <c r="AA239">
        <f t="shared" si="147"/>
        <v>0</v>
      </c>
      <c r="AB239">
        <f t="shared" si="142"/>
        <v>0</v>
      </c>
      <c r="AC239">
        <v>3</v>
      </c>
    </row>
    <row r="240" spans="23:29">
      <c r="W240">
        <f t="shared" si="148"/>
        <v>1.898997581751954</v>
      </c>
      <c r="X240">
        <f t="shared" si="145"/>
        <v>1.898997581751954</v>
      </c>
      <c r="Y240">
        <f t="shared" si="149"/>
        <v>1.8989975817519531</v>
      </c>
      <c r="AA240">
        <f t="shared" si="147"/>
        <v>0</v>
      </c>
      <c r="AB240">
        <f t="shared" si="142"/>
        <v>0</v>
      </c>
      <c r="AC240">
        <v>3</v>
      </c>
    </row>
    <row r="241" spans="23:29">
      <c r="W241">
        <f t="shared" si="148"/>
        <v>1.8552488517891519</v>
      </c>
      <c r="X241">
        <f t="shared" si="145"/>
        <v>1.8552488517891519</v>
      </c>
      <c r="Y241">
        <f t="shared" si="149"/>
        <v>1.8552488517891514</v>
      </c>
      <c r="AA241">
        <f t="shared" si="147"/>
        <v>0</v>
      </c>
      <c r="AB241">
        <f t="shared" si="142"/>
        <v>0</v>
      </c>
      <c r="AC241">
        <v>3</v>
      </c>
    </row>
    <row r="242" spans="23:29">
      <c r="W242">
        <f t="shared" si="148"/>
        <v>1.8033182414373128</v>
      </c>
      <c r="X242">
        <f t="shared" si="145"/>
        <v>1.8033182414373128</v>
      </c>
      <c r="Y242">
        <f t="shared" si="149"/>
        <v>1.8033182414373126</v>
      </c>
      <c r="AA242">
        <f t="shared" si="147"/>
        <v>0</v>
      </c>
      <c r="AB242">
        <f t="shared" si="142"/>
        <v>0</v>
      </c>
      <c r="AC242">
        <v>3</v>
      </c>
    </row>
    <row r="243" spans="23:29">
      <c r="W243">
        <f t="shared" si="148"/>
        <v>1.7423550184507584</v>
      </c>
      <c r="X243">
        <f t="shared" si="145"/>
        <v>1.7423550184507584</v>
      </c>
      <c r="Y243">
        <f t="shared" si="149"/>
        <v>1.7423550184507579</v>
      </c>
      <c r="AA243">
        <f t="shared" si="147"/>
        <v>0</v>
      </c>
      <c r="AB243">
        <f t="shared" si="142"/>
        <v>0</v>
      </c>
      <c r="AC243">
        <v>3</v>
      </c>
    </row>
    <row r="244" spans="23:29">
      <c r="W244">
        <f t="shared" si="148"/>
        <v>1.6717123482378644</v>
      </c>
      <c r="X244">
        <f t="shared" si="145"/>
        <v>1.6717123482378644</v>
      </c>
      <c r="Y244">
        <f t="shared" si="149"/>
        <v>1.671712348237864</v>
      </c>
      <c r="AA244">
        <f t="shared" si="147"/>
        <v>0</v>
      </c>
      <c r="AB244">
        <f t="shared" si="142"/>
        <v>0</v>
      </c>
      <c r="AC244">
        <v>3</v>
      </c>
    </row>
    <row r="245" spans="23:29">
      <c r="W245">
        <f t="shared" si="148"/>
        <v>1.5910759041777636</v>
      </c>
      <c r="X245">
        <f t="shared" si="145"/>
        <v>1.5910759041777636</v>
      </c>
      <c r="Y245">
        <f t="shared" si="149"/>
        <v>1.5910759041777633</v>
      </c>
      <c r="AA245">
        <f t="shared" si="147"/>
        <v>0</v>
      </c>
      <c r="AB245">
        <f t="shared" si="142"/>
        <v>0</v>
      </c>
      <c r="AC245">
        <v>3</v>
      </c>
    </row>
    <row r="246" spans="23:29">
      <c r="W246">
        <f>R4*R20</f>
        <v>1.7060367454068244</v>
      </c>
      <c r="X246">
        <f t="shared" si="145"/>
        <v>1.7060367454068244</v>
      </c>
      <c r="Y246">
        <f>BD20</f>
        <v>1.7060367454068239</v>
      </c>
      <c r="AA246">
        <f t="shared" ref="AA246:AA260" si="150">AM4-R4</f>
        <v>0</v>
      </c>
      <c r="AB246">
        <f t="shared" si="142"/>
        <v>0</v>
      </c>
      <c r="AC246">
        <v>3</v>
      </c>
    </row>
    <row r="247" spans="23:29">
      <c r="W247">
        <f t="shared" ref="W247:W260" si="151">R5*R21</f>
        <v>1.7011995637949837</v>
      </c>
      <c r="X247">
        <f t="shared" si="145"/>
        <v>1.7011995637949837</v>
      </c>
      <c r="Y247">
        <f t="shared" ref="Y247:Y260" si="152">BD21</f>
        <v>1.7011995637949835</v>
      </c>
      <c r="AA247">
        <f t="shared" si="150"/>
        <v>0</v>
      </c>
      <c r="AB247">
        <f t="shared" si="142"/>
        <v>0</v>
      </c>
      <c r="AC247">
        <v>3</v>
      </c>
    </row>
    <row r="248" spans="23:29">
      <c r="W248">
        <f t="shared" si="151"/>
        <v>1.6951915240423798</v>
      </c>
      <c r="X248">
        <f t="shared" si="145"/>
        <v>1.6951915240423798</v>
      </c>
      <c r="Y248">
        <f t="shared" si="152"/>
        <v>1.6951915240423796</v>
      </c>
      <c r="AA248">
        <f t="shared" si="150"/>
        <v>0</v>
      </c>
      <c r="AB248">
        <f t="shared" si="142"/>
        <v>0</v>
      </c>
      <c r="AC248">
        <v>3</v>
      </c>
    </row>
    <row r="249" spans="23:29">
      <c r="W249">
        <f t="shared" si="151"/>
        <v>1.6877408884982084</v>
      </c>
      <c r="X249">
        <f t="shared" si="145"/>
        <v>1.6877408884982084</v>
      </c>
      <c r="Y249">
        <f t="shared" si="152"/>
        <v>1.6877408884982079</v>
      </c>
      <c r="AA249">
        <f t="shared" si="150"/>
        <v>0</v>
      </c>
      <c r="AB249">
        <f t="shared" si="142"/>
        <v>0</v>
      </c>
      <c r="AC249">
        <v>3</v>
      </c>
    </row>
    <row r="250" spans="23:29">
      <c r="W250">
        <f t="shared" si="151"/>
        <v>1.6785191910021688</v>
      </c>
      <c r="X250">
        <f t="shared" si="145"/>
        <v>1.6785191910021688</v>
      </c>
      <c r="Y250">
        <f t="shared" si="152"/>
        <v>1.6785191910021682</v>
      </c>
      <c r="AA250">
        <f t="shared" si="150"/>
        <v>0</v>
      </c>
      <c r="AB250">
        <f t="shared" si="142"/>
        <v>0</v>
      </c>
      <c r="AC250">
        <v>3</v>
      </c>
    </row>
    <row r="251" spans="23:29">
      <c r="W251">
        <f t="shared" si="151"/>
        <v>1.6671328204250488</v>
      </c>
      <c r="X251">
        <f t="shared" si="145"/>
        <v>1.6671328204250488</v>
      </c>
      <c r="Y251">
        <f t="shared" si="152"/>
        <v>1.6671328204250486</v>
      </c>
      <c r="AA251">
        <f t="shared" si="150"/>
        <v>0</v>
      </c>
      <c r="AB251">
        <f t="shared" si="142"/>
        <v>0</v>
      </c>
      <c r="AC251">
        <v>3</v>
      </c>
    </row>
    <row r="252" spans="23:29">
      <c r="W252">
        <f t="shared" si="151"/>
        <v>1.6531152691496926</v>
      </c>
      <c r="X252">
        <f t="shared" si="145"/>
        <v>1.6531152691496926</v>
      </c>
      <c r="Y252">
        <f t="shared" si="152"/>
        <v>1.6531152691496924</v>
      </c>
      <c r="AA252">
        <f t="shared" si="150"/>
        <v>0</v>
      </c>
      <c r="AB252">
        <f t="shared" si="142"/>
        <v>0</v>
      </c>
      <c r="AC252">
        <v>3</v>
      </c>
    </row>
    <row r="253" spans="23:29">
      <c r="W253">
        <f t="shared" si="151"/>
        <v>1.6359213693918624</v>
      </c>
      <c r="X253">
        <f t="shared" si="145"/>
        <v>1.6359213693918624</v>
      </c>
      <c r="Y253">
        <f t="shared" si="152"/>
        <v>1.6359213693918624</v>
      </c>
      <c r="AA253">
        <f t="shared" si="150"/>
        <v>0</v>
      </c>
      <c r="AB253">
        <f t="shared" si="142"/>
        <v>0</v>
      </c>
      <c r="AC253">
        <v>3</v>
      </c>
    </row>
    <row r="254" spans="23:29">
      <c r="W254">
        <f t="shared" si="151"/>
        <v>1.6149255049722429</v>
      </c>
      <c r="X254">
        <f t="shared" si="145"/>
        <v>1.6149255049722429</v>
      </c>
      <c r="Y254">
        <f t="shared" si="152"/>
        <v>1.6149255049722429</v>
      </c>
      <c r="AA254">
        <f t="shared" si="150"/>
        <v>0</v>
      </c>
      <c r="AB254">
        <f t="shared" si="142"/>
        <v>0</v>
      </c>
      <c r="AC254">
        <v>3</v>
      </c>
    </row>
    <row r="255" spans="23:29">
      <c r="W255">
        <f t="shared" si="151"/>
        <v>1.5894265830293828</v>
      </c>
      <c r="X255">
        <f t="shared" si="145"/>
        <v>1.5894265830293828</v>
      </c>
      <c r="Y255">
        <f t="shared" si="152"/>
        <v>1.5894265830293823</v>
      </c>
      <c r="AA255">
        <f t="shared" si="150"/>
        <v>0</v>
      </c>
      <c r="AB255">
        <f t="shared" si="142"/>
        <v>0</v>
      </c>
      <c r="AC255">
        <v>3</v>
      </c>
    </row>
    <row r="256" spans="23:29">
      <c r="W256">
        <f t="shared" si="151"/>
        <v>1.5586633717169749</v>
      </c>
      <c r="X256">
        <f t="shared" si="145"/>
        <v>1.5586633717169749</v>
      </c>
      <c r="Y256">
        <f t="shared" si="152"/>
        <v>1.5586633717169749</v>
      </c>
      <c r="AA256">
        <f t="shared" si="150"/>
        <v>0</v>
      </c>
      <c r="AB256">
        <f t="shared" si="142"/>
        <v>0</v>
      </c>
      <c r="AC256">
        <v>3</v>
      </c>
    </row>
    <row r="257" spans="23:29">
      <c r="W257">
        <f t="shared" si="151"/>
        <v>1.5218444161741047</v>
      </c>
      <c r="X257">
        <f t="shared" si="145"/>
        <v>1.5218444161741047</v>
      </c>
      <c r="Y257">
        <f t="shared" si="152"/>
        <v>1.5218444161741045</v>
      </c>
      <c r="AA257">
        <f t="shared" si="150"/>
        <v>0</v>
      </c>
      <c r="AB257">
        <f t="shared" si="142"/>
        <v>0</v>
      </c>
      <c r="AC257">
        <v>3</v>
      </c>
    </row>
    <row r="258" spans="23:29">
      <c r="W258">
        <f t="shared" si="151"/>
        <v>1.478196714478542</v>
      </c>
      <c r="X258">
        <f t="shared" si="145"/>
        <v>1.478196714478542</v>
      </c>
      <c r="Y258">
        <f t="shared" si="152"/>
        <v>1.4781967144785417</v>
      </c>
      <c r="AA258">
        <f t="shared" si="150"/>
        <v>0</v>
      </c>
      <c r="AB258">
        <f t="shared" si="142"/>
        <v>0</v>
      </c>
      <c r="AC258">
        <v>3</v>
      </c>
    </row>
    <row r="259" spans="23:29">
      <c r="W259">
        <f t="shared" si="151"/>
        <v>1.4270360606510817</v>
      </c>
      <c r="X259">
        <f t="shared" si="145"/>
        <v>1.4270360606510817</v>
      </c>
      <c r="Y259">
        <f t="shared" si="152"/>
        <v>1.4270360606510815</v>
      </c>
      <c r="AA259">
        <f t="shared" si="150"/>
        <v>0</v>
      </c>
      <c r="AB259">
        <f t="shared" si="142"/>
        <v>0</v>
      </c>
      <c r="AC259">
        <v>3</v>
      </c>
    </row>
    <row r="260" spans="23:29">
      <c r="W260">
        <f t="shared" si="151"/>
        <v>1.3678587637367461</v>
      </c>
      <c r="X260">
        <f t="shared" si="145"/>
        <v>1.3678587637367461</v>
      </c>
      <c r="Y260">
        <f t="shared" si="152"/>
        <v>1.3678587637367459</v>
      </c>
      <c r="AA260">
        <f t="shared" si="150"/>
        <v>0</v>
      </c>
      <c r="AB260">
        <f t="shared" si="142"/>
        <v>0</v>
      </c>
      <c r="AC260">
        <v>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C260"/>
  <sheetViews>
    <sheetView topLeftCell="AP60" zoomScale="80" zoomScaleNormal="80" workbookViewId="0">
      <selection activeCell="BK73" sqref="BK73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6.1373315258937868E-7</v>
      </c>
      <c r="BW1" t="s">
        <v>38</v>
      </c>
      <c r="CN1" t="s">
        <v>35</v>
      </c>
      <c r="CQ1" t="s">
        <v>40</v>
      </c>
      <c r="CR1">
        <f>SUM(CN4:DC18)</f>
        <v>2.8352229567037415E-3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4.3980465111040035E-2</v>
      </c>
      <c r="E3" s="2">
        <f>'Raw data and fitting summary'!E5</f>
        <v>5.4975581388800036E-2</v>
      </c>
      <c r="F3" s="2">
        <f>'Raw data and fitting summary'!F5</f>
        <v>6.871947673600004E-2</v>
      </c>
      <c r="G3" s="2">
        <f>'Raw data and fitting summary'!G5</f>
        <v>8.589934592000005E-2</v>
      </c>
      <c r="H3" s="2">
        <f>'Raw data and fitting summary'!H5</f>
        <v>0.10737418240000006</v>
      </c>
      <c r="I3" s="2">
        <f>'Raw data and fitting summary'!I5</f>
        <v>0.13421772800000006</v>
      </c>
      <c r="J3" s="2">
        <f>'Raw data and fitting summary'!J5</f>
        <v>0.16777216000000009</v>
      </c>
      <c r="K3" s="2">
        <f>'Raw data and fitting summary'!K5</f>
        <v>0.2097152000000001</v>
      </c>
      <c r="L3" s="2">
        <f>'Raw data and fitting summary'!L5</f>
        <v>0.2621440000000001</v>
      </c>
      <c r="M3" s="2">
        <f>'Raw data and fitting summary'!M5</f>
        <v>0.32768000000000014</v>
      </c>
      <c r="N3" s="2">
        <f>'Raw data and fitting summary'!N5</f>
        <v>0.40960000000000013</v>
      </c>
      <c r="O3" s="2">
        <f>'Raw data and fitting summary'!O5</f>
        <v>0.51200000000000012</v>
      </c>
      <c r="P3" s="2">
        <f>'Raw data and fitting summary'!P5</f>
        <v>0.64000000000000012</v>
      </c>
      <c r="Q3" s="2">
        <f>'Raw data and fitting summary'!Q5</f>
        <v>0.8</v>
      </c>
      <c r="R3" s="2">
        <f>'Raw data and fitting summary'!R5</f>
        <v>1</v>
      </c>
      <c r="S3" t="s">
        <v>32</v>
      </c>
      <c r="T3" t="s">
        <v>33</v>
      </c>
      <c r="U3" t="s">
        <v>31</v>
      </c>
      <c r="V3" s="5" t="s">
        <v>41</v>
      </c>
      <c r="X3" s="2">
        <f>C3</f>
        <v>0</v>
      </c>
      <c r="Y3" s="2">
        <f t="shared" ref="Y3:AM3" si="0">D3</f>
        <v>4.3980465111040035E-2</v>
      </c>
      <c r="Z3" s="2">
        <f t="shared" si="0"/>
        <v>5.4975581388800036E-2</v>
      </c>
      <c r="AA3" s="2">
        <f t="shared" si="0"/>
        <v>6.871947673600004E-2</v>
      </c>
      <c r="AB3" s="2">
        <f t="shared" si="0"/>
        <v>8.589934592000005E-2</v>
      </c>
      <c r="AC3" s="2">
        <f t="shared" si="0"/>
        <v>0.10737418240000006</v>
      </c>
      <c r="AD3" s="2">
        <f t="shared" si="0"/>
        <v>0.13421772800000006</v>
      </c>
      <c r="AE3" s="2">
        <f t="shared" si="0"/>
        <v>0.16777216000000009</v>
      </c>
      <c r="AF3" s="2">
        <f t="shared" si="0"/>
        <v>0.2097152000000001</v>
      </c>
      <c r="AG3" s="2">
        <f t="shared" si="0"/>
        <v>0.2621440000000001</v>
      </c>
      <c r="AH3" s="2">
        <f t="shared" si="0"/>
        <v>0.32768000000000014</v>
      </c>
      <c r="AI3" s="2">
        <f t="shared" si="0"/>
        <v>0.40960000000000013</v>
      </c>
      <c r="AJ3" s="2">
        <f t="shared" si="0"/>
        <v>0.51200000000000012</v>
      </c>
      <c r="AK3" s="2">
        <f t="shared" si="0"/>
        <v>0.64000000000000012</v>
      </c>
      <c r="AL3" s="2">
        <f t="shared" si="0"/>
        <v>0.8</v>
      </c>
      <c r="AM3" s="2">
        <f t="shared" si="0"/>
        <v>1</v>
      </c>
      <c r="BF3" s="2">
        <f t="shared" ref="BF3:BU3" si="1">X3</f>
        <v>0</v>
      </c>
      <c r="BG3" s="2">
        <f t="shared" si="1"/>
        <v>4.3980465111040035E-2</v>
      </c>
      <c r="BH3" s="2">
        <f t="shared" si="1"/>
        <v>5.4975581388800036E-2</v>
      </c>
      <c r="BI3" s="2">
        <f t="shared" si="1"/>
        <v>6.871947673600004E-2</v>
      </c>
      <c r="BJ3" s="2">
        <f t="shared" si="1"/>
        <v>8.589934592000005E-2</v>
      </c>
      <c r="BK3" s="2">
        <f t="shared" si="1"/>
        <v>0.10737418240000006</v>
      </c>
      <c r="BL3" s="2">
        <f t="shared" si="1"/>
        <v>0.13421772800000006</v>
      </c>
      <c r="BM3" s="2">
        <f t="shared" si="1"/>
        <v>0.16777216000000009</v>
      </c>
      <c r="BN3" s="2">
        <f t="shared" si="1"/>
        <v>0.2097152000000001</v>
      </c>
      <c r="BO3" s="2">
        <f t="shared" si="1"/>
        <v>0.2621440000000001</v>
      </c>
      <c r="BP3" s="2">
        <f t="shared" si="1"/>
        <v>0.32768000000000014</v>
      </c>
      <c r="BQ3" s="2">
        <f t="shared" si="1"/>
        <v>0.40960000000000013</v>
      </c>
      <c r="BR3" s="2">
        <f t="shared" si="1"/>
        <v>0.51200000000000012</v>
      </c>
      <c r="BS3" s="2">
        <f t="shared" si="1"/>
        <v>0.64000000000000012</v>
      </c>
      <c r="BT3" s="2">
        <f t="shared" si="1"/>
        <v>0.8</v>
      </c>
      <c r="BU3" s="2">
        <f t="shared" si="1"/>
        <v>1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4.3980465111040035E-2</v>
      </c>
      <c r="CP3" s="2">
        <f t="shared" si="3"/>
        <v>5.4975581388800036E-2</v>
      </c>
      <c r="CQ3" s="2">
        <f t="shared" si="3"/>
        <v>6.871947673600004E-2</v>
      </c>
      <c r="CR3" s="2">
        <f t="shared" si="3"/>
        <v>8.589934592000005E-2</v>
      </c>
      <c r="CS3" s="2">
        <f t="shared" si="3"/>
        <v>0.10737418240000006</v>
      </c>
      <c r="CT3" s="2">
        <f t="shared" si="3"/>
        <v>0.13421772800000006</v>
      </c>
      <c r="CU3" s="2">
        <f t="shared" si="3"/>
        <v>0.16777216000000009</v>
      </c>
      <c r="CV3" s="2">
        <f t="shared" si="3"/>
        <v>0.2097152000000001</v>
      </c>
      <c r="CW3" s="2">
        <f t="shared" si="3"/>
        <v>0.2621440000000001</v>
      </c>
      <c r="CX3" s="2">
        <f t="shared" si="3"/>
        <v>0.32768000000000014</v>
      </c>
      <c r="CY3" s="2">
        <f t="shared" si="3"/>
        <v>0.40960000000000013</v>
      </c>
      <c r="CZ3" s="2">
        <f t="shared" si="3"/>
        <v>0.51200000000000012</v>
      </c>
      <c r="DA3" s="2">
        <f t="shared" si="3"/>
        <v>0.64000000000000012</v>
      </c>
      <c r="DB3" s="2">
        <f t="shared" si="3"/>
        <v>0.8</v>
      </c>
      <c r="DC3" s="2">
        <f t="shared" si="3"/>
        <v>1</v>
      </c>
    </row>
    <row r="4" spans="1:107">
      <c r="A4" s="1" t="s">
        <v>16</v>
      </c>
      <c r="B4" s="1">
        <f>'Raw data and fitting summary'!B6</f>
        <v>1</v>
      </c>
      <c r="C4">
        <f>'Raw data and fitting summary'!C6</f>
        <v>13.636363636363635</v>
      </c>
      <c r="D4">
        <f>'Raw data and fitting summary'!D6</f>
        <v>10.42889693766659</v>
      </c>
      <c r="E4">
        <f>'Raw data and fitting summary'!E6</f>
        <v>9.8496995756786596</v>
      </c>
      <c r="F4">
        <f>'Raw data and fitting summary'!F6</f>
        <v>9.2103004884690822</v>
      </c>
      <c r="G4">
        <f>'Raw data and fitting summary'!G6</f>
        <v>8.5190282749061321</v>
      </c>
      <c r="H4">
        <f>'Raw data and fitting summary'!H6</f>
        <v>7.7883429565619595</v>
      </c>
      <c r="I4">
        <f>'Raw data and fitting summary'!I6</f>
        <v>7.0341821717837583</v>
      </c>
      <c r="J4">
        <f>'Raw data and fitting summary'!J6</f>
        <v>6.274693331603447</v>
      </c>
      <c r="K4">
        <f>'Raw data and fitting summary'!K6</f>
        <v>5.528539739710677</v>
      </c>
      <c r="L4">
        <f>'Raw data and fitting summary'!L6</f>
        <v>4.8131034891297899</v>
      </c>
      <c r="M4">
        <f>'Raw data and fitting summary'!M6</f>
        <v>4.142942126285373</v>
      </c>
      <c r="N4">
        <f>'Raw data and fitting summary'!N6</f>
        <v>3.5287730727470135</v>
      </c>
      <c r="O4">
        <f>'Raw data and fitting summary'!O6</f>
        <v>2.9770992366412217</v>
      </c>
      <c r="P4">
        <f>'Raw data and fitting summary'!P6</f>
        <v>2.490421455938697</v>
      </c>
      <c r="Q4">
        <f>'Raw data and fitting summary'!Q6</f>
        <v>2.0678685047720045</v>
      </c>
      <c r="R4">
        <f>'Raw data and fitting summary'!R6</f>
        <v>1.7060367454068244</v>
      </c>
      <c r="S4">
        <f>'Raw data and fitting summary'!D43</f>
        <v>9.9993918307242538E-2</v>
      </c>
      <c r="T4">
        <f>'Raw data and fitting summary'!F43</f>
        <v>14.99976674976697</v>
      </c>
      <c r="U4">
        <f>'Raw data and fitting summary'!H43</f>
        <v>1708.8883303268794</v>
      </c>
      <c r="V4">
        <f>'Raw data and fitting summary'!I43</f>
        <v>0.13000597899992561</v>
      </c>
      <c r="X4">
        <f>($T$4*B4/((B4*(1+$C$3/$V$4))+$S$4*(1+$C$3/$U$4)))*C20</f>
        <v>13.636226982827138</v>
      </c>
      <c r="Y4">
        <f>($T$4*B4/((B4*(1+$D$3/$V$4))+$S$4*(1+$D$3/$U$4)))*D20</f>
        <v>10.428873020296281</v>
      </c>
      <c r="Z4">
        <f>($T$4*B4/((B4*(1+$E$3/$V$4))+$S$4*(1+$E$3/$U$4)))*E20</f>
        <v>9.8496907318542348</v>
      </c>
      <c r="AA4">
        <f>($T$4*B4/((B4*(1+$F$3/$V$4))+$S$4*(1+$F$3/$U$4)))*F20</f>
        <v>9.2103064076724088</v>
      </c>
      <c r="AB4">
        <f>($T$4*B4/((B4*(1+$G$3/$V$4))+$S$4*(1+$G$3/$U$4)))*G20</f>
        <v>8.5190479386019113</v>
      </c>
      <c r="AC4">
        <f>($T$4*B4/((B4*(1+$H$3/$V$4))+$S$4*(1+$H$3/$U$4)))*H20</f>
        <v>7.7883746450907303</v>
      </c>
      <c r="AD4">
        <f>($T$4*B4/((B4*(1+$I$3/$V$4))+$S$4*(1+$I$3/$U$4)))*I20</f>
        <v>7.0342235734629348</v>
      </c>
      <c r="AE4">
        <f>($T$4*B4/((B4*(1+$J$3/$V$4))+$S$4*(1+$J$3/$U$4)))*J20</f>
        <v>6.2747417452558238</v>
      </c>
      <c r="AF4">
        <f>($T$4*B4/((B4*(1+$K$3/$V$4))+$S$4*(1+$K$3/$U$4)))*K20</f>
        <v>5.5285923354321316</v>
      </c>
      <c r="AG4">
        <f>($T$4*B4/((B4*(1+$L$3/$V$4))+$S$4*(1+$L$3/$U$4)))*L20</f>
        <v>4.8131575753222</v>
      </c>
      <c r="AH4">
        <f>($T$4*B4/((B4*(1+$M$3/$V$4))+$S$4*(1+$M$3/$U$4)))*M20</f>
        <v>4.1429953713233889</v>
      </c>
      <c r="AI4">
        <f>($T$4*B4/((B4*(1+$N$3/$V$4))+$S$4*(1+$N$3/$U$4)))*N20</f>
        <v>3.5288236463770892</v>
      </c>
      <c r="AJ4">
        <f>($T$4*B4/((B4*(1+$O$3/$V$4))+$S$4*(1+$O$3/$U$4)))*O20</f>
        <v>2.977145861039777</v>
      </c>
      <c r="AK4">
        <f>($T$4*B4/((B4*(1+$P$3/$V$4))+$S$4*(1+$P$3/$U$4)))*P20</f>
        <v>2.4904633788012198</v>
      </c>
      <c r="AL4">
        <f>($T$4*B4/((B4*(1+$Q$3/$V$4))+$S$4*(1+$Q$3/$U$4)))*Q20</f>
        <v>2.0679054198728934</v>
      </c>
      <c r="AM4">
        <f>($T$4*B4/((B4*(1+$R$3/$V$4))+$S$4*(1+$R$3/$U$4)))*R20</f>
        <v>1.7060686885278988</v>
      </c>
      <c r="AO4">
        <f>IFERROR(X4, 0)</f>
        <v>13.636226982827138</v>
      </c>
      <c r="AP4">
        <f t="shared" ref="AP4:BD18" si="4">IFERROR(Y4, 0)</f>
        <v>10.428873020296281</v>
      </c>
      <c r="AQ4">
        <f t="shared" si="4"/>
        <v>9.8496907318542348</v>
      </c>
      <c r="AR4">
        <f t="shared" si="4"/>
        <v>9.2103064076724088</v>
      </c>
      <c r="AS4">
        <f t="shared" si="4"/>
        <v>8.5190479386019113</v>
      </c>
      <c r="AT4">
        <f t="shared" si="4"/>
        <v>7.7883746450907303</v>
      </c>
      <c r="AU4">
        <f t="shared" si="4"/>
        <v>7.0342235734629348</v>
      </c>
      <c r="AV4">
        <f t="shared" si="4"/>
        <v>6.2747417452558238</v>
      </c>
      <c r="AW4">
        <f t="shared" si="4"/>
        <v>5.5285923354321316</v>
      </c>
      <c r="AX4">
        <f t="shared" si="4"/>
        <v>4.8131575753222</v>
      </c>
      <c r="AY4">
        <f t="shared" si="4"/>
        <v>4.1429953713233889</v>
      </c>
      <c r="AZ4">
        <f t="shared" si="4"/>
        <v>3.5288236463770892</v>
      </c>
      <c r="BA4">
        <f t="shared" si="4"/>
        <v>2.977145861039777</v>
      </c>
      <c r="BB4">
        <f t="shared" si="4"/>
        <v>2.4904633788012198</v>
      </c>
      <c r="BC4">
        <f t="shared" si="4"/>
        <v>2.0679054198728934</v>
      </c>
      <c r="BD4">
        <f t="shared" si="4"/>
        <v>1.7060686885278988</v>
      </c>
      <c r="BF4">
        <f>(C4-AO4)^2</f>
        <v>1.8674189037212787E-8</v>
      </c>
      <c r="BG4">
        <f>(D4-AP4)^2</f>
        <v>5.7204060246284167E-10</v>
      </c>
      <c r="BH4">
        <f t="shared" ref="BH4:BU18" si="5">(E4-AQ4)^2</f>
        <v>7.8213230456455876E-11</v>
      </c>
      <c r="BI4">
        <f t="shared" si="5"/>
        <v>3.5036968021616837E-11</v>
      </c>
      <c r="BJ4">
        <f t="shared" si="5"/>
        <v>3.8666093169752247E-10</v>
      </c>
      <c r="BK4">
        <f t="shared" si="5"/>
        <v>1.0041628556564948E-9</v>
      </c>
      <c r="BL4">
        <f t="shared" si="5"/>
        <v>1.7140990386375435E-9</v>
      </c>
      <c r="BM4">
        <f t="shared" si="5"/>
        <v>2.3438817364659063E-9</v>
      </c>
      <c r="BN4">
        <f t="shared" si="5"/>
        <v>2.7663099153247563E-9</v>
      </c>
      <c r="BO4">
        <f t="shared" si="5"/>
        <v>2.9253162094219913E-9</v>
      </c>
      <c r="BP4">
        <f t="shared" si="5"/>
        <v>2.835034073320899E-9</v>
      </c>
      <c r="BQ4">
        <f t="shared" si="5"/>
        <v>2.557692059040579E-9</v>
      </c>
      <c r="BR4">
        <f t="shared" si="5"/>
        <v>2.1738345406429932E-9</v>
      </c>
      <c r="BS4">
        <f t="shared" si="5"/>
        <v>1.757526402105838E-9</v>
      </c>
      <c r="BT4">
        <f t="shared" si="5"/>
        <v>1.3627246736443164E-9</v>
      </c>
      <c r="BU4">
        <f t="shared" si="5"/>
        <v>1.020362983977771E-9</v>
      </c>
      <c r="BW4">
        <f>ABS((AO4-C4)/AO4)</f>
        <v>1.0021359769778917E-5</v>
      </c>
      <c r="BX4">
        <f t="shared" ref="BX4:CL18" si="6">ABS((AP4-D4)/AP4)</f>
        <v>2.2933801439255584E-6</v>
      </c>
      <c r="BY4">
        <f t="shared" si="6"/>
        <v>8.9787838679904817E-7</v>
      </c>
      <c r="BZ4">
        <f t="shared" si="6"/>
        <v>6.4267170543510215E-7</v>
      </c>
      <c r="CA4">
        <f t="shared" si="6"/>
        <v>2.3082034425600605E-6</v>
      </c>
      <c r="CB4">
        <f t="shared" si="6"/>
        <v>4.0686960007443179E-6</v>
      </c>
      <c r="CC4">
        <f t="shared" si="6"/>
        <v>5.8857496842629974E-6</v>
      </c>
      <c r="CD4">
        <f t="shared" si="6"/>
        <v>7.7156406338872033E-6</v>
      </c>
      <c r="CE4">
        <f t="shared" si="6"/>
        <v>9.513402013288495E-6</v>
      </c>
      <c r="CF4">
        <f t="shared" si="6"/>
        <v>1.1237153898182107E-5</v>
      </c>
      <c r="CG4">
        <f t="shared" si="6"/>
        <v>1.2851821748222434E-5</v>
      </c>
      <c r="CH4">
        <f t="shared" si="6"/>
        <v>1.4331583310401353E-5</v>
      </c>
      <c r="CI4">
        <f t="shared" si="6"/>
        <v>1.5660770661404974E-5</v>
      </c>
      <c r="CJ4">
        <f t="shared" si="6"/>
        <v>1.6833358353971246E-5</v>
      </c>
      <c r="CK4">
        <f t="shared" si="6"/>
        <v>1.7851445493701118E-5</v>
      </c>
      <c r="CL4">
        <f t="shared" si="6"/>
        <v>1.8723232709947337E-5</v>
      </c>
      <c r="CN4">
        <f>IFERROR(BW4, 0)</f>
        <v>1.0021359769778917E-5</v>
      </c>
      <c r="CO4">
        <f t="shared" ref="CO4:DC18" si="7">IFERROR(BX4, 0)</f>
        <v>2.2933801439255584E-6</v>
      </c>
      <c r="CP4">
        <f t="shared" si="7"/>
        <v>8.9787838679904817E-7</v>
      </c>
      <c r="CQ4">
        <f t="shared" si="7"/>
        <v>6.4267170543510215E-7</v>
      </c>
      <c r="CR4">
        <f t="shared" si="7"/>
        <v>2.3082034425600605E-6</v>
      </c>
      <c r="CS4">
        <f t="shared" si="7"/>
        <v>4.0686960007443179E-6</v>
      </c>
      <c r="CT4">
        <f t="shared" si="7"/>
        <v>5.8857496842629974E-6</v>
      </c>
      <c r="CU4">
        <f t="shared" si="7"/>
        <v>7.7156406338872033E-6</v>
      </c>
      <c r="CV4">
        <f t="shared" si="7"/>
        <v>9.513402013288495E-6</v>
      </c>
      <c r="CW4">
        <f t="shared" si="7"/>
        <v>1.1237153898182107E-5</v>
      </c>
      <c r="CX4">
        <f t="shared" si="7"/>
        <v>1.2851821748222434E-5</v>
      </c>
      <c r="CY4">
        <f t="shared" si="7"/>
        <v>1.4331583310401353E-5</v>
      </c>
      <c r="CZ4">
        <f t="shared" si="7"/>
        <v>1.5660770661404974E-5</v>
      </c>
      <c r="DA4">
        <f t="shared" si="7"/>
        <v>1.6833358353971246E-5</v>
      </c>
      <c r="DB4">
        <f t="shared" si="7"/>
        <v>1.7851445493701118E-5</v>
      </c>
      <c r="DC4">
        <f t="shared" si="7"/>
        <v>1.8723232709947337E-5</v>
      </c>
    </row>
    <row r="5" spans="1:107">
      <c r="A5" s="1" t="s">
        <v>17</v>
      </c>
      <c r="B5" s="1">
        <f>'Raw data and fitting summary'!B7</f>
        <v>0.8</v>
      </c>
      <c r="C5">
        <f>'Raw data and fitting summary'!C7</f>
        <v>13.333333333333332</v>
      </c>
      <c r="D5">
        <f>'Raw data and fitting summary'!D7</f>
        <v>10.250724030253298</v>
      </c>
      <c r="E5">
        <f>'Raw data and fitting summary'!E7</f>
        <v>9.6906168020073338</v>
      </c>
      <c r="F5">
        <f>'Raw data and fitting summary'!F7</f>
        <v>9.0710552475073367</v>
      </c>
      <c r="G5">
        <f>'Raw data and fitting summary'!G7</f>
        <v>8.3997652126574618</v>
      </c>
      <c r="H5">
        <f>'Raw data and fitting summary'!H7</f>
        <v>7.6885412958161172</v>
      </c>
      <c r="I5">
        <f>'Raw data and fitting summary'!I7</f>
        <v>6.952671574392328</v>
      </c>
      <c r="J5">
        <f>'Raw data and fitting summary'!J7</f>
        <v>6.2097528403727917</v>
      </c>
      <c r="K5">
        <f>'Raw data and fitting summary'!K7</f>
        <v>5.4780635859909887</v>
      </c>
      <c r="L5">
        <f>'Raw data and fitting summary'!L7</f>
        <v>4.7748008051048725</v>
      </c>
      <c r="M5">
        <f>'Raw data and fitting summary'!M7</f>
        <v>4.1145316818939488</v>
      </c>
      <c r="N5">
        <f>'Raw data and fitting summary'!N7</f>
        <v>3.5081406854367176</v>
      </c>
      <c r="O5">
        <f>'Raw data and fitting summary'!O7</f>
        <v>2.9624003038359286</v>
      </c>
      <c r="P5">
        <f>'Raw data and fitting summary'!P7</f>
        <v>2.4801271860095389</v>
      </c>
      <c r="Q5">
        <f>'Raw data and fitting summary'!Q7</f>
        <v>2.0607661822985466</v>
      </c>
      <c r="R5">
        <f>'Raw data and fitting summary'!R7</f>
        <v>1.7011995637949837</v>
      </c>
      <c r="X5">
        <f t="shared" ref="X5:X18" si="8">($T$4*B5/((B5*(1+$C$3/$V$4))+$S$4*(1+$C$3/$U$4)))*C21</f>
        <v>13.333216098152613</v>
      </c>
      <c r="Y5">
        <f t="shared" ref="Y5:Y18" si="9">($T$4*B5/((B5*(1+$D$3/$V$4))+$S$4*(1+$D$3/$U$4)))*D21</f>
        <v>10.250704343823076</v>
      </c>
      <c r="Z5">
        <f t="shared" ref="Z5:Z18" si="10">($T$4*B5/((B5*(1+$E$3/$V$4))+$S$4*(1+$E$3/$U$4)))*E21</f>
        <v>9.6906102916680172</v>
      </c>
      <c r="AA5">
        <f t="shared" ref="AA5:AA18" si="11">($T$4*B5/((B5*(1+$F$3/$V$4))+$S$4*(1+$F$3/$U$4)))*F21</f>
        <v>9.0710616825304307</v>
      </c>
      <c r="AB5">
        <f t="shared" ref="AB5:AB18" si="12">($T$4*B5/((B5*(1+$G$3/$V$4))+$S$4*(1+$G$3/$U$4)))*G21</f>
        <v>8.3997837421011123</v>
      </c>
      <c r="AC5">
        <f t="shared" ref="AC5:AC18" si="13">($T$4*B5/((B5*(1+$H$3/$V$4))+$S$4*(1+$H$3/$U$4)))*H21</f>
        <v>7.6885704471173595</v>
      </c>
      <c r="AD5">
        <f t="shared" ref="AD5:AD18" si="14">($T$4*B5/((B5*(1+$I$3/$V$4))+$S$4*(1+$I$3/$U$4)))*I21</f>
        <v>6.952709341674252</v>
      </c>
      <c r="AE5">
        <f t="shared" ref="AE5:AE18" si="15">($T$4*B5/((B5*(1+$J$3/$V$4))+$S$4*(1+$J$3/$U$4)))*J21</f>
        <v>6.2097968569709048</v>
      </c>
      <c r="AF5">
        <f t="shared" ref="AF5:AF18" si="16">($T$4*B5/((B5*(1+$K$3/$V$4))+$S$4*(1+$K$3/$U$4)))*K21</f>
        <v>5.4781113520740909</v>
      </c>
      <c r="AG5">
        <f t="shared" ref="AG5:AG18" si="17">($T$4*B5/((B5*(1+$L$3/$V$4))+$S$4*(1+$L$3/$U$4)))*L21</f>
        <v>4.7748499252454071</v>
      </c>
      <c r="AH5">
        <f t="shared" ref="AH5:AH18" si="18">($T$4*B5/((B5*(1+$M$3/$V$4))+$S$4*(1+$M$3/$U$4)))*M21</f>
        <v>4.1145800662115102</v>
      </c>
      <c r="AI5">
        <f t="shared" ref="AI5:AI18" si="19">($T$4*B5/((B5*(1+$N$3/$V$4))+$S$4*(1+$N$3/$U$4)))*N21</f>
        <v>3.5081866816046059</v>
      </c>
      <c r="AJ5">
        <f t="shared" ref="AJ5:AJ18" si="20">($T$4*B5/((B5*(1+$O$3/$V$4))+$S$4*(1+$O$3/$U$4)))*O21</f>
        <v>2.9624427489513443</v>
      </c>
      <c r="AK5">
        <f t="shared" ref="AK5:AK18" si="21">($T$4*B5/((B5*(1+$P$3/$V$4))+$S$4*(1+$P$3/$U$4)))*P21</f>
        <v>2.4801653877451058</v>
      </c>
      <c r="AL5">
        <f t="shared" ref="AL5:AL18" si="22">($T$4*B5/((B5*(1+$Q$3/$V$4))+$S$4*(1+$Q$3/$U$4)))*Q21</f>
        <v>2.0607998512377121</v>
      </c>
      <c r="AM5">
        <f t="shared" ref="AM5:AM18" si="23">($T$4*B5/((B5*(1+$R$3/$V$4))+$S$4*(1+$R$3/$U$4)))*R21</f>
        <v>1.7012287218381195</v>
      </c>
      <c r="AO5">
        <f t="shared" ref="AO5:AO18" si="24">IFERROR(X5, 0)</f>
        <v>13.333216098152613</v>
      </c>
      <c r="AP5">
        <f t="shared" si="4"/>
        <v>10.250704343823076</v>
      </c>
      <c r="AQ5">
        <f t="shared" si="4"/>
        <v>9.6906102916680172</v>
      </c>
      <c r="AR5">
        <f t="shared" si="4"/>
        <v>9.0710616825304307</v>
      </c>
      <c r="AS5">
        <f t="shared" si="4"/>
        <v>8.3997837421011123</v>
      </c>
      <c r="AT5">
        <f t="shared" si="4"/>
        <v>7.6885704471173595</v>
      </c>
      <c r="AU5">
        <f t="shared" si="4"/>
        <v>6.952709341674252</v>
      </c>
      <c r="AV5">
        <f t="shared" si="4"/>
        <v>6.2097968569709048</v>
      </c>
      <c r="AW5">
        <f t="shared" si="4"/>
        <v>5.4781113520740909</v>
      </c>
      <c r="AX5">
        <f t="shared" si="4"/>
        <v>4.7748499252454071</v>
      </c>
      <c r="AY5">
        <f t="shared" si="4"/>
        <v>4.1145800662115102</v>
      </c>
      <c r="AZ5">
        <f t="shared" si="4"/>
        <v>3.5081866816046059</v>
      </c>
      <c r="BA5">
        <f t="shared" si="4"/>
        <v>2.9624427489513443</v>
      </c>
      <c r="BB5">
        <f t="shared" si="4"/>
        <v>2.4801653877451058</v>
      </c>
      <c r="BC5">
        <f t="shared" si="4"/>
        <v>2.0607998512377121</v>
      </c>
      <c r="BD5">
        <f t="shared" si="4"/>
        <v>1.7012287218381195</v>
      </c>
      <c r="BF5">
        <f t="shared" ref="BF5:BG18" si="25">(C5-AO5)^2</f>
        <v>1.3744087598174879E-8</v>
      </c>
      <c r="BG5">
        <f t="shared" si="25"/>
        <v>3.8755553492016887E-10</v>
      </c>
      <c r="BH5">
        <f t="shared" si="5"/>
        <v>4.2384518016414136E-11</v>
      </c>
      <c r="BI5">
        <f t="shared" si="5"/>
        <v>4.1409522219573366E-11</v>
      </c>
      <c r="BJ5">
        <f t="shared" si="5"/>
        <v>3.4334028199891114E-10</v>
      </c>
      <c r="BK5">
        <f t="shared" si="5"/>
        <v>8.4979836411689604E-10</v>
      </c>
      <c r="BL5">
        <f t="shared" si="5"/>
        <v>1.4263675839315453E-9</v>
      </c>
      <c r="BM5">
        <f t="shared" si="5"/>
        <v>1.9374609094448019E-9</v>
      </c>
      <c r="BN5">
        <f t="shared" si="5"/>
        <v>2.2815986949259356E-9</v>
      </c>
      <c r="BO5">
        <f t="shared" si="5"/>
        <v>2.412788206138615E-9</v>
      </c>
      <c r="BP5">
        <f t="shared" si="5"/>
        <v>2.3410421858803209E-9</v>
      </c>
      <c r="BQ5">
        <f t="shared" si="5"/>
        <v>2.1156474604042139E-9</v>
      </c>
      <c r="BR5">
        <f t="shared" si="5"/>
        <v>1.8015878226550301E-9</v>
      </c>
      <c r="BS5">
        <f t="shared" si="5"/>
        <v>1.4593726003234023E-9</v>
      </c>
      <c r="BT5">
        <f t="shared" si="5"/>
        <v>1.1335974645345402E-9</v>
      </c>
      <c r="BU5">
        <f t="shared" si="5"/>
        <v>8.5019147950604342E-10</v>
      </c>
      <c r="BW5">
        <f t="shared" ref="BW5:BW18" si="26">ABS((AO5-C5)/AO5)</f>
        <v>8.7927158650841671E-6</v>
      </c>
      <c r="BX5">
        <f t="shared" si="6"/>
        <v>1.9204953691537146E-6</v>
      </c>
      <c r="BY5">
        <f t="shared" si="6"/>
        <v>6.7181933031937409E-7</v>
      </c>
      <c r="BZ5">
        <f t="shared" si="6"/>
        <v>7.0940131587192708E-7</v>
      </c>
      <c r="CA5">
        <f t="shared" si="6"/>
        <v>2.2059429408494697E-6</v>
      </c>
      <c r="CB5">
        <f t="shared" si="6"/>
        <v>3.7915112364208048E-6</v>
      </c>
      <c r="CC5">
        <f t="shared" si="6"/>
        <v>5.4320237001259367E-6</v>
      </c>
      <c r="CD5">
        <f t="shared" si="6"/>
        <v>7.0882508923987794E-6</v>
      </c>
      <c r="CE5">
        <f t="shared" si="6"/>
        <v>8.7194436243271171E-6</v>
      </c>
      <c r="CF5">
        <f t="shared" si="6"/>
        <v>1.0287263747262801E-5</v>
      </c>
      <c r="CG5">
        <f t="shared" si="6"/>
        <v>1.1759235883803874E-5</v>
      </c>
      <c r="CH5">
        <f t="shared" si="6"/>
        <v>1.3111094722933419E-5</v>
      </c>
      <c r="CI5">
        <f t="shared" si="6"/>
        <v>1.43277420064099E-5</v>
      </c>
      <c r="CJ5">
        <f t="shared" si="6"/>
        <v>1.5402898433976035E-5</v>
      </c>
      <c r="CK5">
        <f t="shared" si="6"/>
        <v>1.633780162850063E-5</v>
      </c>
      <c r="CL5">
        <f t="shared" si="6"/>
        <v>1.7139402104757589E-5</v>
      </c>
      <c r="CN5">
        <f t="shared" ref="CN5:CN18" si="27">IFERROR(BW5, 0)</f>
        <v>8.7927158650841671E-6</v>
      </c>
      <c r="CO5">
        <f t="shared" si="7"/>
        <v>1.9204953691537146E-6</v>
      </c>
      <c r="CP5">
        <f t="shared" si="7"/>
        <v>6.7181933031937409E-7</v>
      </c>
      <c r="CQ5">
        <f t="shared" si="7"/>
        <v>7.0940131587192708E-7</v>
      </c>
      <c r="CR5">
        <f t="shared" si="7"/>
        <v>2.2059429408494697E-6</v>
      </c>
      <c r="CS5">
        <f t="shared" si="7"/>
        <v>3.7915112364208048E-6</v>
      </c>
      <c r="CT5">
        <f t="shared" si="7"/>
        <v>5.4320237001259367E-6</v>
      </c>
      <c r="CU5">
        <f t="shared" si="7"/>
        <v>7.0882508923987794E-6</v>
      </c>
      <c r="CV5">
        <f t="shared" si="7"/>
        <v>8.7194436243271171E-6</v>
      </c>
      <c r="CW5">
        <f t="shared" si="7"/>
        <v>1.0287263747262801E-5</v>
      </c>
      <c r="CX5">
        <f t="shared" si="7"/>
        <v>1.1759235883803874E-5</v>
      </c>
      <c r="CY5">
        <f t="shared" si="7"/>
        <v>1.3111094722933419E-5</v>
      </c>
      <c r="CZ5">
        <f t="shared" si="7"/>
        <v>1.43277420064099E-5</v>
      </c>
      <c r="DA5">
        <f t="shared" si="7"/>
        <v>1.5402898433976035E-5</v>
      </c>
      <c r="DB5">
        <f t="shared" si="7"/>
        <v>1.633780162850063E-5</v>
      </c>
      <c r="DC5">
        <f t="shared" si="7"/>
        <v>1.7139402104757589E-5</v>
      </c>
    </row>
    <row r="6" spans="1:107">
      <c r="A6" s="1" t="s">
        <v>18</v>
      </c>
      <c r="B6" s="1">
        <f>'Raw data and fitting summary'!B8</f>
        <v>0.64000000000000012</v>
      </c>
      <c r="C6">
        <f>'Raw data and fitting summary'!C8</f>
        <v>12.972972972972974</v>
      </c>
      <c r="D6">
        <f>'Raw data and fitting summary'!D8</f>
        <v>10.036390143542041</v>
      </c>
      <c r="E6">
        <f>'Raw data and fitting summary'!E8</f>
        <v>9.4988466296143503</v>
      </c>
      <c r="F6">
        <f>'Raw data and fitting summary'!F8</f>
        <v>8.9028096676054798</v>
      </c>
      <c r="G6">
        <f>'Raw data and fitting summary'!G8</f>
        <v>8.255301474848233</v>
      </c>
      <c r="H6">
        <f>'Raw data and fitting summary'!H8</f>
        <v>7.5673293700644866</v>
      </c>
      <c r="I6">
        <f>'Raw data and fitting summary'!I8</f>
        <v>6.8534018817852953</v>
      </c>
      <c r="J6">
        <f>'Raw data and fitting summary'!J8</f>
        <v>6.1304433857325886</v>
      </c>
      <c r="K6">
        <f>'Raw data and fitting summary'!K8</f>
        <v>5.4162499163258806</v>
      </c>
      <c r="L6">
        <f>'Raw data and fitting summary'!L8</f>
        <v>4.7277712922453627</v>
      </c>
      <c r="M6">
        <f>'Raw data and fitting summary'!M8</f>
        <v>4.0795619178125166</v>
      </c>
      <c r="N6">
        <f>'Raw data and fitting summary'!N8</f>
        <v>3.4826870269908237</v>
      </c>
      <c r="O6">
        <f>'Raw data and fitting summary'!O8</f>
        <v>2.9442294989147868</v>
      </c>
      <c r="P6">
        <f>'Raw data and fitting summary'!P8</f>
        <v>2.4673784104389083</v>
      </c>
      <c r="Q6">
        <f>'Raw data and fitting summary'!Q8</f>
        <v>2.0519565932259125</v>
      </c>
      <c r="R6">
        <f>'Raw data and fitting summary'!R8</f>
        <v>1.6951915240423798</v>
      </c>
      <c r="X6">
        <f t="shared" si="8"/>
        <v>12.97287786068674</v>
      </c>
      <c r="Y6">
        <f t="shared" si="9"/>
        <v>10.03637537068016</v>
      </c>
      <c r="Z6">
        <f t="shared" si="10"/>
        <v>9.4988428366221118</v>
      </c>
      <c r="AA6">
        <f t="shared" si="11"/>
        <v>8.9028167010850616</v>
      </c>
      <c r="AB6">
        <f t="shared" si="12"/>
        <v>8.255318663036384</v>
      </c>
      <c r="AC6">
        <f t="shared" si="13"/>
        <v>7.5673555142375752</v>
      </c>
      <c r="AD6">
        <f t="shared" si="14"/>
        <v>6.8534353227275977</v>
      </c>
      <c r="AE6">
        <f t="shared" si="15"/>
        <v>6.1304821429022933</v>
      </c>
      <c r="AF6">
        <f t="shared" si="16"/>
        <v>5.4162918771687583</v>
      </c>
      <c r="AG6">
        <f t="shared" si="17"/>
        <v>4.7278144144136096</v>
      </c>
      <c r="AH6">
        <f t="shared" si="18"/>
        <v>4.0796044044324438</v>
      </c>
      <c r="AI6">
        <f t="shared" si="19"/>
        <v>3.4827274454658048</v>
      </c>
      <c r="AJ6">
        <f t="shared" si="20"/>
        <v>2.9442668317866354</v>
      </c>
      <c r="AK6">
        <f t="shared" si="21"/>
        <v>2.4674120446404948</v>
      </c>
      <c r="AL6">
        <f t="shared" si="22"/>
        <v>2.0519862655749139</v>
      </c>
      <c r="AM6">
        <f t="shared" si="23"/>
        <v>1.6952172442162643</v>
      </c>
      <c r="AO6">
        <f t="shared" si="24"/>
        <v>12.97287786068674</v>
      </c>
      <c r="AP6">
        <f t="shared" si="4"/>
        <v>10.03637537068016</v>
      </c>
      <c r="AQ6">
        <f t="shared" si="4"/>
        <v>9.4988428366221118</v>
      </c>
      <c r="AR6">
        <f t="shared" si="4"/>
        <v>8.9028167010850616</v>
      </c>
      <c r="AS6">
        <f t="shared" si="4"/>
        <v>8.255318663036384</v>
      </c>
      <c r="AT6">
        <f t="shared" si="4"/>
        <v>7.5673555142375752</v>
      </c>
      <c r="AU6">
        <f t="shared" si="4"/>
        <v>6.8534353227275977</v>
      </c>
      <c r="AV6">
        <f t="shared" si="4"/>
        <v>6.1304821429022933</v>
      </c>
      <c r="AW6">
        <f t="shared" si="4"/>
        <v>5.4162918771687583</v>
      </c>
      <c r="AX6">
        <f t="shared" si="4"/>
        <v>4.7278144144136096</v>
      </c>
      <c r="AY6">
        <f t="shared" si="4"/>
        <v>4.0796044044324438</v>
      </c>
      <c r="AZ6">
        <f t="shared" si="4"/>
        <v>3.4827274454658048</v>
      </c>
      <c r="BA6">
        <f t="shared" si="4"/>
        <v>2.9442668317866354</v>
      </c>
      <c r="BB6">
        <f t="shared" si="4"/>
        <v>2.4674120446404948</v>
      </c>
      <c r="BC6">
        <f t="shared" si="4"/>
        <v>2.0519862655749139</v>
      </c>
      <c r="BD6">
        <f t="shared" si="4"/>
        <v>1.6952172442162643</v>
      </c>
      <c r="BF6">
        <f t="shared" si="25"/>
        <v>9.0463469925823871E-9</v>
      </c>
      <c r="BG6">
        <f t="shared" si="25"/>
        <v>2.182374481651574E-10</v>
      </c>
      <c r="BH6">
        <f t="shared" si="5"/>
        <v>1.4386790121442885E-11</v>
      </c>
      <c r="BI6">
        <f t="shared" si="5"/>
        <v>4.9469835028495597E-11</v>
      </c>
      <c r="BJ6">
        <f t="shared" si="5"/>
        <v>2.9543381191404263E-10</v>
      </c>
      <c r="BK6">
        <f t="shared" si="5"/>
        <v>6.835177864898262E-10</v>
      </c>
      <c r="BL6">
        <f t="shared" si="5"/>
        <v>1.1182966220723434E-9</v>
      </c>
      <c r="BM6">
        <f t="shared" si="5"/>
        <v>1.5021182035185368E-9</v>
      </c>
      <c r="BN6">
        <f t="shared" si="5"/>
        <v>1.7607123350040145E-9</v>
      </c>
      <c r="BO6">
        <f t="shared" si="5"/>
        <v>1.8595213943111417E-9</v>
      </c>
      <c r="BP6">
        <f t="shared" si="5"/>
        <v>1.8051128728313705E-9</v>
      </c>
      <c r="BQ6">
        <f t="shared" si="5"/>
        <v>1.6336531198020125E-9</v>
      </c>
      <c r="BR6">
        <f t="shared" si="5"/>
        <v>1.3937433204635687E-9</v>
      </c>
      <c r="BS6">
        <f t="shared" si="5"/>
        <v>1.1312595163633273E-9</v>
      </c>
      <c r="BT6">
        <f t="shared" si="5"/>
        <v>8.8044829526203856E-10</v>
      </c>
      <c r="BU6">
        <f t="shared" si="5"/>
        <v>6.6152734464733315E-10</v>
      </c>
      <c r="BW6">
        <f t="shared" si="26"/>
        <v>7.3316258161830691E-6</v>
      </c>
      <c r="BX6">
        <f t="shared" si="6"/>
        <v>1.4719319809915753E-6</v>
      </c>
      <c r="BY6">
        <f t="shared" si="6"/>
        <v>3.9931097963769061E-7</v>
      </c>
      <c r="BZ6">
        <f t="shared" si="6"/>
        <v>7.9002857387894041E-7</v>
      </c>
      <c r="CA6">
        <f t="shared" si="6"/>
        <v>2.0820744604272028E-6</v>
      </c>
      <c r="CB6">
        <f t="shared" si="6"/>
        <v>3.454862539426273E-6</v>
      </c>
      <c r="CC6">
        <f t="shared" si="6"/>
        <v>4.8794423128938658E-6</v>
      </c>
      <c r="CD6">
        <f t="shared" si="6"/>
        <v>6.3220426715649304E-6</v>
      </c>
      <c r="CE6">
        <f t="shared" si="6"/>
        <v>7.7471531869508787E-6</v>
      </c>
      <c r="CF6">
        <f t="shared" si="6"/>
        <v>9.1209519805603177E-6</v>
      </c>
      <c r="CG6">
        <f t="shared" si="6"/>
        <v>1.0414397013827286E-5</v>
      </c>
      <c r="CH6">
        <f t="shared" si="6"/>
        <v>1.1605408581074359E-5</v>
      </c>
      <c r="CI6">
        <f t="shared" si="6"/>
        <v>1.267985341734128E-5</v>
      </c>
      <c r="CJ6">
        <f t="shared" si="6"/>
        <v>1.36313679993527E-5</v>
      </c>
      <c r="CK6">
        <f t="shared" si="6"/>
        <v>1.4460305850588153E-5</v>
      </c>
      <c r="CL6">
        <f t="shared" si="6"/>
        <v>1.5172199299069913E-5</v>
      </c>
      <c r="CN6">
        <f t="shared" si="27"/>
        <v>7.3316258161830691E-6</v>
      </c>
      <c r="CO6">
        <f t="shared" si="7"/>
        <v>1.4719319809915753E-6</v>
      </c>
      <c r="CP6">
        <f t="shared" si="7"/>
        <v>3.9931097963769061E-7</v>
      </c>
      <c r="CQ6">
        <f t="shared" si="7"/>
        <v>7.9002857387894041E-7</v>
      </c>
      <c r="CR6">
        <f t="shared" si="7"/>
        <v>2.0820744604272028E-6</v>
      </c>
      <c r="CS6">
        <f t="shared" si="7"/>
        <v>3.454862539426273E-6</v>
      </c>
      <c r="CT6">
        <f t="shared" si="7"/>
        <v>4.8794423128938658E-6</v>
      </c>
      <c r="CU6">
        <f t="shared" si="7"/>
        <v>6.3220426715649304E-6</v>
      </c>
      <c r="CV6">
        <f t="shared" si="7"/>
        <v>7.7471531869508787E-6</v>
      </c>
      <c r="CW6">
        <f t="shared" si="7"/>
        <v>9.1209519805603177E-6</v>
      </c>
      <c r="CX6">
        <f t="shared" si="7"/>
        <v>1.0414397013827286E-5</v>
      </c>
      <c r="CY6">
        <f t="shared" si="7"/>
        <v>1.1605408581074359E-5</v>
      </c>
      <c r="CZ6">
        <f t="shared" si="7"/>
        <v>1.267985341734128E-5</v>
      </c>
      <c r="DA6">
        <f t="shared" si="7"/>
        <v>1.36313679993527E-5</v>
      </c>
      <c r="DB6">
        <f t="shared" si="7"/>
        <v>1.4460305850588153E-5</v>
      </c>
      <c r="DC6">
        <f t="shared" si="7"/>
        <v>1.5172199299069913E-5</v>
      </c>
    </row>
    <row r="7" spans="1:107">
      <c r="A7" s="1" t="s">
        <v>19</v>
      </c>
      <c r="B7" s="1">
        <f>'Raw data and fitting summary'!B9</f>
        <v>0.51200000000000012</v>
      </c>
      <c r="C7">
        <f>'Raw data and fitting summary'!C9</f>
        <v>12.549019607843137</v>
      </c>
      <c r="D7">
        <f>'Raw data and fitting summary'!D9</f>
        <v>9.7807560710730161</v>
      </c>
      <c r="E7">
        <f>'Raw data and fitting summary'!E9</f>
        <v>9.2695496747039243</v>
      </c>
      <c r="F7">
        <f>'Raw data and fitting summary'!F9</f>
        <v>8.7010803390606863</v>
      </c>
      <c r="G7">
        <f>'Raw data and fitting summary'!G9</f>
        <v>8.0815625803466347</v>
      </c>
      <c r="H7">
        <f>'Raw data and fitting summary'!H9</f>
        <v>7.4210851114151106</v>
      </c>
      <c r="I7">
        <f>'Raw data and fitting summary'!I9</f>
        <v>6.7332312062145503</v>
      </c>
      <c r="J7">
        <f>'Raw data and fitting summary'!J9</f>
        <v>6.0341106417931112</v>
      </c>
      <c r="K7">
        <f>'Raw data and fitting summary'!K9</f>
        <v>5.3409172532374676</v>
      </c>
      <c r="L7">
        <f>'Raw data and fitting summary'!L9</f>
        <v>4.670271357734701</v>
      </c>
      <c r="M7">
        <f>'Raw data and fitting summary'!M9</f>
        <v>4.0366768316744563</v>
      </c>
      <c r="N7">
        <f>'Raw data and fitting summary'!N9</f>
        <v>3.4513847021797917</v>
      </c>
      <c r="O7">
        <f>'Raw data and fitting summary'!O9</f>
        <v>2.9218270784070421</v>
      </c>
      <c r="P7">
        <f>'Raw data and fitting summary'!P9</f>
        <v>2.4516255770552982</v>
      </c>
      <c r="Q7">
        <f>'Raw data and fitting summary'!Q9</f>
        <v>2.0410499632022239</v>
      </c>
      <c r="R7">
        <f>'Raw data and fitting summary'!R9</f>
        <v>1.6877408884982084</v>
      </c>
      <c r="X7">
        <f t="shared" si="8"/>
        <v>12.548949174401955</v>
      </c>
      <c r="Y7">
        <f t="shared" si="9"/>
        <v>9.780746907153631</v>
      </c>
      <c r="Z7">
        <f t="shared" si="10"/>
        <v>9.2695489936099396</v>
      </c>
      <c r="AA7">
        <f t="shared" si="11"/>
        <v>8.7010880543331783</v>
      </c>
      <c r="AB7">
        <f t="shared" si="12"/>
        <v>8.0815782028809586</v>
      </c>
      <c r="AC7">
        <f t="shared" si="13"/>
        <v>7.4211077360730711</v>
      </c>
      <c r="AD7">
        <f t="shared" si="14"/>
        <v>6.7332595567137394</v>
      </c>
      <c r="AE7">
        <f t="shared" si="15"/>
        <v>6.0341431741069416</v>
      </c>
      <c r="AF7">
        <f t="shared" si="16"/>
        <v>5.3409523017277118</v>
      </c>
      <c r="AG7">
        <f t="shared" si="17"/>
        <v>4.6703072956477332</v>
      </c>
      <c r="AH7">
        <f t="shared" si="18"/>
        <v>4.036712214091172</v>
      </c>
      <c r="AI7">
        <f t="shared" si="19"/>
        <v>3.451418366452824</v>
      </c>
      <c r="AJ7">
        <f t="shared" si="20"/>
        <v>2.9218581909510646</v>
      </c>
      <c r="AK7">
        <f t="shared" si="21"/>
        <v>2.4516536298640981</v>
      </c>
      <c r="AL7">
        <f t="shared" si="22"/>
        <v>2.0410747334598982</v>
      </c>
      <c r="AM7">
        <f t="shared" si="23"/>
        <v>1.6877623781852971</v>
      </c>
      <c r="AO7">
        <f t="shared" si="24"/>
        <v>12.548949174401955</v>
      </c>
      <c r="AP7">
        <f t="shared" si="4"/>
        <v>9.780746907153631</v>
      </c>
      <c r="AQ7">
        <f t="shared" si="4"/>
        <v>9.2695489936099396</v>
      </c>
      <c r="AR7">
        <f t="shared" si="4"/>
        <v>8.7010880543331783</v>
      </c>
      <c r="AS7">
        <f t="shared" si="4"/>
        <v>8.0815782028809586</v>
      </c>
      <c r="AT7">
        <f t="shared" si="4"/>
        <v>7.4211077360730711</v>
      </c>
      <c r="AU7">
        <f t="shared" si="4"/>
        <v>6.7332595567137394</v>
      </c>
      <c r="AV7">
        <f t="shared" si="4"/>
        <v>6.0341431741069416</v>
      </c>
      <c r="AW7">
        <f t="shared" si="4"/>
        <v>5.3409523017277118</v>
      </c>
      <c r="AX7">
        <f t="shared" si="4"/>
        <v>4.6703072956477332</v>
      </c>
      <c r="AY7">
        <f t="shared" si="4"/>
        <v>4.036712214091172</v>
      </c>
      <c r="AZ7">
        <f t="shared" si="4"/>
        <v>3.451418366452824</v>
      </c>
      <c r="BA7">
        <f t="shared" si="4"/>
        <v>2.9218581909510646</v>
      </c>
      <c r="BB7">
        <f t="shared" si="4"/>
        <v>2.4516536298640981</v>
      </c>
      <c r="BC7">
        <f t="shared" si="4"/>
        <v>2.0410747334598982</v>
      </c>
      <c r="BD7">
        <f t="shared" si="4"/>
        <v>1.6877623781852971</v>
      </c>
      <c r="BF7">
        <f t="shared" si="25"/>
        <v>4.9608696368109157E-9</v>
      </c>
      <c r="BG7">
        <f t="shared" si="25"/>
        <v>8.397741849665378E-11</v>
      </c>
      <c r="BH7">
        <f t="shared" si="5"/>
        <v>4.6388901608550382E-13</v>
      </c>
      <c r="BI7">
        <f t="shared" si="5"/>
        <v>5.9525429625698691E-11</v>
      </c>
      <c r="BJ7">
        <f t="shared" si="5"/>
        <v>2.4406357870352313E-10</v>
      </c>
      <c r="BK7">
        <f t="shared" si="5"/>
        <v>5.1187514782667486E-10</v>
      </c>
      <c r="BL7">
        <f t="shared" si="5"/>
        <v>8.0375080427369904E-10</v>
      </c>
      <c r="BM7">
        <f t="shared" si="5"/>
        <v>1.0583514431583424E-9</v>
      </c>
      <c r="BN7">
        <f t="shared" si="5"/>
        <v>1.228396668402801E-9</v>
      </c>
      <c r="BO7">
        <f t="shared" si="5"/>
        <v>1.291533593105355E-9</v>
      </c>
      <c r="BP7">
        <f t="shared" si="5"/>
        <v>1.251915412638825E-9</v>
      </c>
      <c r="BQ7">
        <f t="shared" si="5"/>
        <v>1.1332832787937655E-9</v>
      </c>
      <c r="BR7">
        <f t="shared" si="5"/>
        <v>9.6799039554814352E-10</v>
      </c>
      <c r="BS7">
        <f t="shared" si="5"/>
        <v>7.8696008156467612E-10</v>
      </c>
      <c r="BT7">
        <f t="shared" si="5"/>
        <v>6.1356566525288297E-10</v>
      </c>
      <c r="BU7">
        <f t="shared" si="5"/>
        <v>4.6180665117045059E-10</v>
      </c>
      <c r="BW7">
        <f t="shared" si="26"/>
        <v>5.6126963464151941E-6</v>
      </c>
      <c r="BX7">
        <f t="shared" si="6"/>
        <v>9.3693451758779485E-7</v>
      </c>
      <c r="BY7">
        <f t="shared" si="6"/>
        <v>7.3476496562703192E-8</v>
      </c>
      <c r="BZ7">
        <f t="shared" si="6"/>
        <v>8.8670203586210419E-7</v>
      </c>
      <c r="CA7">
        <f t="shared" si="6"/>
        <v>1.9331043927036036E-6</v>
      </c>
      <c r="CB7">
        <f t="shared" si="6"/>
        <v>3.0486901369804113E-6</v>
      </c>
      <c r="CC7">
        <f t="shared" si="6"/>
        <v>4.2105163109116258E-6</v>
      </c>
      <c r="CD7">
        <f t="shared" si="6"/>
        <v>5.3913725431606023E-6</v>
      </c>
      <c r="CE7">
        <f t="shared" si="6"/>
        <v>6.5622174219631154E-6</v>
      </c>
      <c r="CF7">
        <f t="shared" si="6"/>
        <v>7.6949782438569686E-6</v>
      </c>
      <c r="CG7">
        <f t="shared" si="6"/>
        <v>8.7651570979281991E-6</v>
      </c>
      <c r="CH7">
        <f t="shared" si="6"/>
        <v>9.7537503304492346E-6</v>
      </c>
      <c r="CI7">
        <f t="shared" si="6"/>
        <v>1.0648204666055639E-5</v>
      </c>
      <c r="CJ7">
        <f t="shared" si="6"/>
        <v>1.1442402979849812E-5</v>
      </c>
      <c r="CK7">
        <f t="shared" si="6"/>
        <v>1.2135889621417568E-5</v>
      </c>
      <c r="CL7">
        <f t="shared" si="6"/>
        <v>1.2732649670631293E-5</v>
      </c>
      <c r="CN7">
        <f t="shared" si="27"/>
        <v>5.6126963464151941E-6</v>
      </c>
      <c r="CO7">
        <f t="shared" si="7"/>
        <v>9.3693451758779485E-7</v>
      </c>
      <c r="CP7">
        <f t="shared" si="7"/>
        <v>7.3476496562703192E-8</v>
      </c>
      <c r="CQ7">
        <f t="shared" si="7"/>
        <v>8.8670203586210419E-7</v>
      </c>
      <c r="CR7">
        <f t="shared" si="7"/>
        <v>1.9331043927036036E-6</v>
      </c>
      <c r="CS7">
        <f t="shared" si="7"/>
        <v>3.0486901369804113E-6</v>
      </c>
      <c r="CT7">
        <f t="shared" si="7"/>
        <v>4.2105163109116258E-6</v>
      </c>
      <c r="CU7">
        <f t="shared" si="7"/>
        <v>5.3913725431606023E-6</v>
      </c>
      <c r="CV7">
        <f t="shared" si="7"/>
        <v>6.5622174219631154E-6</v>
      </c>
      <c r="CW7">
        <f t="shared" si="7"/>
        <v>7.6949782438569686E-6</v>
      </c>
      <c r="CX7">
        <f t="shared" si="7"/>
        <v>8.7651570979281991E-6</v>
      </c>
      <c r="CY7">
        <f t="shared" si="7"/>
        <v>9.7537503304492346E-6</v>
      </c>
      <c r="CZ7">
        <f t="shared" si="7"/>
        <v>1.0648204666055639E-5</v>
      </c>
      <c r="DA7">
        <f t="shared" si="7"/>
        <v>1.1442402979849812E-5</v>
      </c>
      <c r="DB7">
        <f t="shared" si="7"/>
        <v>1.2135889621417568E-5</v>
      </c>
      <c r="DC7">
        <f t="shared" si="7"/>
        <v>1.2732649670631293E-5</v>
      </c>
    </row>
    <row r="8" spans="1:107">
      <c r="A8" s="1" t="s">
        <v>20</v>
      </c>
      <c r="B8" s="1">
        <f>'Raw data and fitting summary'!B10</f>
        <v>0.40960000000000013</v>
      </c>
      <c r="C8">
        <f>'Raw data and fitting summary'!C10</f>
        <v>12.05651491365777</v>
      </c>
      <c r="D8">
        <f>'Raw data and fitting summary'!D10</f>
        <v>9.4789611277220001</v>
      </c>
      <c r="E8">
        <f>'Raw data and fitting summary'!E10</f>
        <v>8.9980399788733951</v>
      </c>
      <c r="F8">
        <f>'Raw data and fitting summary'!F10</f>
        <v>8.4614205095168007</v>
      </c>
      <c r="G8">
        <f>'Raw data and fitting summary'!G10</f>
        <v>7.8744091610171587</v>
      </c>
      <c r="H8">
        <f>'Raw data and fitting summary'!H10</f>
        <v>7.2460412035620694</v>
      </c>
      <c r="I8">
        <f>'Raw data and fitting summary'!I10</f>
        <v>6.5888170506880819</v>
      </c>
      <c r="J8">
        <f>'Raw data and fitting summary'!J10</f>
        <v>5.9178701366872071</v>
      </c>
      <c r="K8">
        <f>'Raw data and fitting summary'!K10</f>
        <v>5.2496479328661545</v>
      </c>
      <c r="L8">
        <f>'Raw data and fitting summary'!L10</f>
        <v>4.6003338338408062</v>
      </c>
      <c r="M8">
        <f>'Raw data and fitting summary'!M10</f>
        <v>3.9843219485377559</v>
      </c>
      <c r="N8">
        <f>'Raw data and fitting summary'!N10</f>
        <v>3.4130392868716943</v>
      </c>
      <c r="O8">
        <f>'Raw data and fitting summary'!O10</f>
        <v>2.8942989500049277</v>
      </c>
      <c r="P8">
        <f>'Raw data and fitting summary'!P10</f>
        <v>2.4322151574947006</v>
      </c>
      <c r="Q8">
        <f>'Raw data and fitting summary'!Q10</f>
        <v>2.0275786438130825</v>
      </c>
      <c r="R8">
        <f>'Raw data and fitting summary'!R10</f>
        <v>1.6785191910021688</v>
      </c>
      <c r="X8">
        <f t="shared" si="8"/>
        <v>12.056471319581743</v>
      </c>
      <c r="Y8">
        <f t="shared" si="9"/>
        <v>9.4789582335077576</v>
      </c>
      <c r="Z8">
        <f t="shared" si="10"/>
        <v>8.9980427893485118</v>
      </c>
      <c r="AA8">
        <f t="shared" si="11"/>
        <v>8.4614289840837653</v>
      </c>
      <c r="AB8">
        <f t="shared" si="12"/>
        <v>7.8744229844367135</v>
      </c>
      <c r="AC8">
        <f t="shared" si="13"/>
        <v>7.2460597718137665</v>
      </c>
      <c r="AD8">
        <f t="shared" si="14"/>
        <v>6.5888394964909294</v>
      </c>
      <c r="AE8">
        <f t="shared" si="15"/>
        <v>5.9178953964759167</v>
      </c>
      <c r="AF8">
        <f t="shared" si="16"/>
        <v>5.2496748458911453</v>
      </c>
      <c r="AG8">
        <f t="shared" si="17"/>
        <v>4.600361254559135</v>
      </c>
      <c r="AH8">
        <f t="shared" si="18"/>
        <v>3.9843488498069206</v>
      </c>
      <c r="AI8">
        <f t="shared" si="19"/>
        <v>3.4130648352490116</v>
      </c>
      <c r="AJ8">
        <f t="shared" si="20"/>
        <v>2.8943225436875517</v>
      </c>
      <c r="AK8">
        <f t="shared" si="21"/>
        <v>2.4322364278670481</v>
      </c>
      <c r="AL8">
        <f t="shared" si="22"/>
        <v>2.0275974292759984</v>
      </c>
      <c r="AM8">
        <f t="shared" si="23"/>
        <v>1.6785354949599736</v>
      </c>
      <c r="AO8">
        <f t="shared" si="24"/>
        <v>12.056471319581743</v>
      </c>
      <c r="AP8">
        <f t="shared" si="4"/>
        <v>9.4789582335077576</v>
      </c>
      <c r="AQ8">
        <f t="shared" si="4"/>
        <v>8.9980427893485118</v>
      </c>
      <c r="AR8">
        <f t="shared" si="4"/>
        <v>8.4614289840837653</v>
      </c>
      <c r="AS8">
        <f t="shared" si="4"/>
        <v>7.8744229844367135</v>
      </c>
      <c r="AT8">
        <f t="shared" si="4"/>
        <v>7.2460597718137665</v>
      </c>
      <c r="AU8">
        <f t="shared" si="4"/>
        <v>6.5888394964909294</v>
      </c>
      <c r="AV8">
        <f t="shared" si="4"/>
        <v>5.9178953964759167</v>
      </c>
      <c r="AW8">
        <f t="shared" si="4"/>
        <v>5.2496748458911453</v>
      </c>
      <c r="AX8">
        <f t="shared" si="4"/>
        <v>4.600361254559135</v>
      </c>
      <c r="AY8">
        <f t="shared" si="4"/>
        <v>3.9843488498069206</v>
      </c>
      <c r="AZ8">
        <f t="shared" si="4"/>
        <v>3.4130648352490116</v>
      </c>
      <c r="BA8">
        <f t="shared" si="4"/>
        <v>2.8943225436875517</v>
      </c>
      <c r="BB8">
        <f t="shared" si="4"/>
        <v>2.4322364278670481</v>
      </c>
      <c r="BC8">
        <f t="shared" si="4"/>
        <v>2.0275974292759984</v>
      </c>
      <c r="BD8">
        <f t="shared" si="4"/>
        <v>1.6785354949599736</v>
      </c>
      <c r="BF8">
        <f t="shared" si="25"/>
        <v>1.9004434646718956E-9</v>
      </c>
      <c r="BG8">
        <f t="shared" si="25"/>
        <v>8.3764760814212367E-12</v>
      </c>
      <c r="BH8">
        <f t="shared" si="5"/>
        <v>7.8987703812102427E-12</v>
      </c>
      <c r="BI8">
        <f t="shared" si="5"/>
        <v>7.1818285237870237E-11</v>
      </c>
      <c r="BJ8">
        <f t="shared" si="5"/>
        <v>1.9108692818812951E-10</v>
      </c>
      <c r="BK8">
        <f t="shared" si="5"/>
        <v>3.4477997108701256E-10</v>
      </c>
      <c r="BL8">
        <f t="shared" si="5"/>
        <v>5.0381406546851402E-10</v>
      </c>
      <c r="BM8">
        <f t="shared" si="5"/>
        <v>6.3805692565350072E-10</v>
      </c>
      <c r="BN8">
        <f t="shared" si="5"/>
        <v>7.2431091415566769E-10</v>
      </c>
      <c r="BO8">
        <f t="shared" si="5"/>
        <v>7.5189579366964092E-10</v>
      </c>
      <c r="BP8">
        <f t="shared" si="5"/>
        <v>7.2367828267239962E-10</v>
      </c>
      <c r="BQ8">
        <f t="shared" si="5"/>
        <v>6.5271958354584575E-10</v>
      </c>
      <c r="BR8">
        <f t="shared" si="5"/>
        <v>5.566618597647203E-10</v>
      </c>
      <c r="BS8">
        <f t="shared" si="5"/>
        <v>4.5242873979909456E-10</v>
      </c>
      <c r="BT8">
        <f t="shared" si="5"/>
        <v>3.5289361696440794E-10</v>
      </c>
      <c r="BU8">
        <f t="shared" si="5"/>
        <v>2.6581904009808091E-10</v>
      </c>
      <c r="BW8">
        <f t="shared" si="26"/>
        <v>3.6158238071260193E-6</v>
      </c>
      <c r="BX8">
        <f t="shared" si="6"/>
        <v>3.0533041408044284E-7</v>
      </c>
      <c r="BY8">
        <f t="shared" si="6"/>
        <v>3.1234293750629612E-7</v>
      </c>
      <c r="BZ8">
        <f t="shared" si="6"/>
        <v>1.0015526905163894E-6</v>
      </c>
      <c r="CA8">
        <f t="shared" si="6"/>
        <v>1.755483491568182E-6</v>
      </c>
      <c r="CB8">
        <f t="shared" si="6"/>
        <v>2.5625308487424131E-6</v>
      </c>
      <c r="CC8">
        <f t="shared" si="6"/>
        <v>3.4066397974099834E-6</v>
      </c>
      <c r="CD8">
        <f t="shared" si="6"/>
        <v>4.2683736391554732E-6</v>
      </c>
      <c r="CE8">
        <f t="shared" si="6"/>
        <v>5.1266079863725252E-6</v>
      </c>
      <c r="CF8">
        <f t="shared" si="6"/>
        <v>5.9605576196143486E-6</v>
      </c>
      <c r="CG8">
        <f t="shared" si="6"/>
        <v>6.7517353973705782E-6</v>
      </c>
      <c r="CH8">
        <f t="shared" si="6"/>
        <v>7.4854649854346864E-6</v>
      </c>
      <c r="CI8">
        <f t="shared" si="6"/>
        <v>8.151711589820585E-6</v>
      </c>
      <c r="CJ8">
        <f t="shared" si="6"/>
        <v>8.7451910939848066E-6</v>
      </c>
      <c r="CK8">
        <f t="shared" si="6"/>
        <v>9.2648879134756256E-6</v>
      </c>
      <c r="CL8">
        <f t="shared" si="6"/>
        <v>9.7132040720464487E-6</v>
      </c>
      <c r="CN8">
        <f t="shared" si="27"/>
        <v>3.6158238071260193E-6</v>
      </c>
      <c r="CO8">
        <f t="shared" si="7"/>
        <v>3.0533041408044284E-7</v>
      </c>
      <c r="CP8">
        <f t="shared" si="7"/>
        <v>3.1234293750629612E-7</v>
      </c>
      <c r="CQ8">
        <f t="shared" si="7"/>
        <v>1.0015526905163894E-6</v>
      </c>
      <c r="CR8">
        <f t="shared" si="7"/>
        <v>1.755483491568182E-6</v>
      </c>
      <c r="CS8">
        <f t="shared" si="7"/>
        <v>2.5625308487424131E-6</v>
      </c>
      <c r="CT8">
        <f t="shared" si="7"/>
        <v>3.4066397974099834E-6</v>
      </c>
      <c r="CU8">
        <f t="shared" si="7"/>
        <v>4.2683736391554732E-6</v>
      </c>
      <c r="CV8">
        <f t="shared" si="7"/>
        <v>5.1266079863725252E-6</v>
      </c>
      <c r="CW8">
        <f t="shared" si="7"/>
        <v>5.9605576196143486E-6</v>
      </c>
      <c r="CX8">
        <f t="shared" si="7"/>
        <v>6.7517353973705782E-6</v>
      </c>
      <c r="CY8">
        <f t="shared" si="7"/>
        <v>7.4854649854346864E-6</v>
      </c>
      <c r="CZ8">
        <f t="shared" si="7"/>
        <v>8.151711589820585E-6</v>
      </c>
      <c r="DA8">
        <f t="shared" si="7"/>
        <v>8.7451910939848066E-6</v>
      </c>
      <c r="DB8">
        <f t="shared" si="7"/>
        <v>9.2648879134756256E-6</v>
      </c>
      <c r="DC8">
        <f t="shared" si="7"/>
        <v>9.7132040720464487E-6</v>
      </c>
    </row>
    <row r="9" spans="1:107">
      <c r="A9" s="1" t="s">
        <v>21</v>
      </c>
      <c r="B9" s="1">
        <f>'Raw data and fitting summary'!B11</f>
        <v>0.32768000000000014</v>
      </c>
      <c r="C9">
        <f>'Raw data and fitting summary'!C11</f>
        <v>11.49270482603816</v>
      </c>
      <c r="D9">
        <f>'Raw data and fitting summary'!D11</f>
        <v>9.1269353097830876</v>
      </c>
      <c r="E9">
        <f>'Raw data and fitting summary'!E11</f>
        <v>8.6802297010579501</v>
      </c>
      <c r="F9">
        <f>'Raw data and fitting summary'!F11</f>
        <v>8.1797934267344861</v>
      </c>
      <c r="G9">
        <f>'Raw data and fitting summary'!G11</f>
        <v>7.6299379165980046</v>
      </c>
      <c r="H9">
        <f>'Raw data and fitting summary'!H11</f>
        <v>7.0385160675062277</v>
      </c>
      <c r="I9">
        <f>'Raw data and fitting summary'!I11</f>
        <v>6.41678331328119</v>
      </c>
      <c r="J9">
        <f>'Raw data and fitting summary'!J11</f>
        <v>5.7787192970219081</v>
      </c>
      <c r="K9">
        <f>'Raw data and fitting summary'!K11</f>
        <v>5.1398561234835274</v>
      </c>
      <c r="L9">
        <f>'Raw data and fitting summary'!L11</f>
        <v>4.5158033850324664</v>
      </c>
      <c r="M9">
        <f>'Raw data and fitting summary'!M11</f>
        <v>3.9207576550005006</v>
      </c>
      <c r="N9">
        <f>'Raw data and fitting summary'!N11</f>
        <v>3.3662892965554532</v>
      </c>
      <c r="O9">
        <f>'Raw data and fitting summary'!O11</f>
        <v>2.8606097419462975</v>
      </c>
      <c r="P9">
        <f>'Raw data and fitting summary'!P11</f>
        <v>2.408380120732597</v>
      </c>
      <c r="Q9">
        <f>'Raw data and fitting summary'!Q11</f>
        <v>2.0109875169319547</v>
      </c>
      <c r="R9">
        <f>'Raw data and fitting summary'!R11</f>
        <v>1.6671328204250488</v>
      </c>
      <c r="U9" t="str">
        <f>BI1</f>
        <v>Sum R2</v>
      </c>
      <c r="V9">
        <f>BJ1</f>
        <v>6.1373315258937868E-7</v>
      </c>
      <c r="X9">
        <f t="shared" si="8"/>
        <v>11.492689542579489</v>
      </c>
      <c r="Y9">
        <f t="shared" si="9"/>
        <v>9.1269392471276678</v>
      </c>
      <c r="Z9">
        <f t="shared" si="10"/>
        <v>8.6802363323783762</v>
      </c>
      <c r="AA9">
        <f t="shared" si="11"/>
        <v>8.1798027232033412</v>
      </c>
      <c r="AB9">
        <f t="shared" si="12"/>
        <v>7.6299497114696475</v>
      </c>
      <c r="AC9">
        <f t="shared" si="13"/>
        <v>7.0385300471503873</v>
      </c>
      <c r="AD9">
        <f t="shared" si="14"/>
        <v>6.4167990281491605</v>
      </c>
      <c r="AE9">
        <f t="shared" si="15"/>
        <v>5.778736194266795</v>
      </c>
      <c r="AF9">
        <f t="shared" si="16"/>
        <v>5.139873597261797</v>
      </c>
      <c r="AG9">
        <f t="shared" si="17"/>
        <v>4.5158208352421489</v>
      </c>
      <c r="AH9">
        <f t="shared" si="18"/>
        <v>3.9207745426832084</v>
      </c>
      <c r="AI9">
        <f t="shared" si="19"/>
        <v>3.3663051855673269</v>
      </c>
      <c r="AJ9">
        <f t="shared" si="20"/>
        <v>2.8606243210539573</v>
      </c>
      <c r="AK9">
        <f t="shared" si="21"/>
        <v>2.4083932058895248</v>
      </c>
      <c r="AL9">
        <f t="shared" si="22"/>
        <v>2.010999037933769</v>
      </c>
      <c r="AM9">
        <f t="shared" si="23"/>
        <v>1.6671427982464277</v>
      </c>
      <c r="AO9">
        <f t="shared" si="24"/>
        <v>11.492689542579489</v>
      </c>
      <c r="AP9">
        <f t="shared" si="4"/>
        <v>9.1269392471276678</v>
      </c>
      <c r="AQ9">
        <f t="shared" si="4"/>
        <v>8.6802363323783762</v>
      </c>
      <c r="AR9">
        <f t="shared" si="4"/>
        <v>8.1798027232033412</v>
      </c>
      <c r="AS9">
        <f t="shared" si="4"/>
        <v>7.6299497114696475</v>
      </c>
      <c r="AT9">
        <f t="shared" si="4"/>
        <v>7.0385300471503873</v>
      </c>
      <c r="AU9">
        <f t="shared" si="4"/>
        <v>6.4167990281491605</v>
      </c>
      <c r="AV9">
        <f t="shared" si="4"/>
        <v>5.778736194266795</v>
      </c>
      <c r="AW9">
        <f t="shared" si="4"/>
        <v>5.139873597261797</v>
      </c>
      <c r="AX9">
        <f t="shared" si="4"/>
        <v>4.5158208352421489</v>
      </c>
      <c r="AY9">
        <f t="shared" si="4"/>
        <v>3.9207745426832084</v>
      </c>
      <c r="AZ9">
        <f t="shared" si="4"/>
        <v>3.3663051855673269</v>
      </c>
      <c r="BA9">
        <f t="shared" si="4"/>
        <v>2.8606243210539573</v>
      </c>
      <c r="BB9">
        <f t="shared" si="4"/>
        <v>2.4083932058895248</v>
      </c>
      <c r="BC9">
        <f t="shared" si="4"/>
        <v>2.010999037933769</v>
      </c>
      <c r="BD9">
        <f t="shared" si="4"/>
        <v>1.6671427982464277</v>
      </c>
      <c r="BF9">
        <f t="shared" si="25"/>
        <v>2.3358410895055434E-10</v>
      </c>
      <c r="BG9">
        <f t="shared" si="25"/>
        <v>1.5502682342849202E-11</v>
      </c>
      <c r="BH9">
        <f t="shared" si="5"/>
        <v>4.3974410593733833E-11</v>
      </c>
      <c r="BI9">
        <f t="shared" si="5"/>
        <v>8.6424333175125029E-11</v>
      </c>
      <c r="BJ9">
        <f t="shared" si="5"/>
        <v>1.3911899707328654E-10</v>
      </c>
      <c r="BK9">
        <f t="shared" si="5"/>
        <v>1.9543045082936934E-10</v>
      </c>
      <c r="BL9">
        <f t="shared" si="5"/>
        <v>2.4695707532940694E-10</v>
      </c>
      <c r="BM9">
        <f t="shared" si="5"/>
        <v>2.8551688476613587E-10</v>
      </c>
      <c r="BN9">
        <f t="shared" si="5"/>
        <v>3.0533292701727738E-10</v>
      </c>
      <c r="BO9">
        <f t="shared" si="5"/>
        <v>3.0450981796597538E-10</v>
      </c>
      <c r="BP9">
        <f t="shared" si="5"/>
        <v>2.8519382723933276E-10</v>
      </c>
      <c r="BQ9">
        <f t="shared" si="5"/>
        <v>2.5246069832483259E-10</v>
      </c>
      <c r="BR9">
        <f t="shared" si="5"/>
        <v>2.1255038015558824E-10</v>
      </c>
      <c r="BS9">
        <f t="shared" si="5"/>
        <v>1.7122133182442861E-10</v>
      </c>
      <c r="BT9">
        <f t="shared" si="5"/>
        <v>1.3273348280604382E-10</v>
      </c>
      <c r="BU9">
        <f t="shared" si="5"/>
        <v>9.955691946930741E-11</v>
      </c>
      <c r="BW9">
        <f t="shared" si="26"/>
        <v>1.329841775891899E-6</v>
      </c>
      <c r="BX9">
        <f t="shared" si="6"/>
        <v>4.3139813617042771E-7</v>
      </c>
      <c r="BY9">
        <f t="shared" si="6"/>
        <v>7.6395620720297596E-7</v>
      </c>
      <c r="BZ9">
        <f t="shared" si="6"/>
        <v>1.1365150444029581E-6</v>
      </c>
      <c r="CA9">
        <f t="shared" si="6"/>
        <v>1.5458649255844225E-6</v>
      </c>
      <c r="CB9">
        <f t="shared" si="6"/>
        <v>1.9861596194040007E-6</v>
      </c>
      <c r="CC9">
        <f t="shared" si="6"/>
        <v>2.4490198152592011E-6</v>
      </c>
      <c r="CD9">
        <f t="shared" si="6"/>
        <v>2.9240381147028047E-6</v>
      </c>
      <c r="CE9">
        <f t="shared" si="6"/>
        <v>3.3996513608758681E-6</v>
      </c>
      <c r="CF9">
        <f t="shared" si="6"/>
        <v>3.8642387107998102E-6</v>
      </c>
      <c r="CG9">
        <f t="shared" si="6"/>
        <v>4.3072312687081894E-6</v>
      </c>
      <c r="CH9">
        <f t="shared" si="6"/>
        <v>4.7200152683402959E-6</v>
      </c>
      <c r="CI9">
        <f t="shared" si="6"/>
        <v>5.0964775599800085E-6</v>
      </c>
      <c r="CJ9">
        <f t="shared" si="6"/>
        <v>5.4331480822042208E-6</v>
      </c>
      <c r="CK9">
        <f t="shared" si="6"/>
        <v>5.7289941949341846E-6</v>
      </c>
      <c r="CL9">
        <f t="shared" si="6"/>
        <v>5.9849830436833513E-6</v>
      </c>
      <c r="CN9">
        <f t="shared" si="27"/>
        <v>1.329841775891899E-6</v>
      </c>
      <c r="CO9">
        <f t="shared" si="7"/>
        <v>4.3139813617042771E-7</v>
      </c>
      <c r="CP9">
        <f t="shared" si="7"/>
        <v>7.6395620720297596E-7</v>
      </c>
      <c r="CQ9">
        <f t="shared" si="7"/>
        <v>1.1365150444029581E-6</v>
      </c>
      <c r="CR9">
        <f t="shared" si="7"/>
        <v>1.5458649255844225E-6</v>
      </c>
      <c r="CS9">
        <f t="shared" si="7"/>
        <v>1.9861596194040007E-6</v>
      </c>
      <c r="CT9">
        <f t="shared" si="7"/>
        <v>2.4490198152592011E-6</v>
      </c>
      <c r="CU9">
        <f t="shared" si="7"/>
        <v>2.9240381147028047E-6</v>
      </c>
      <c r="CV9">
        <f t="shared" si="7"/>
        <v>3.3996513608758681E-6</v>
      </c>
      <c r="CW9">
        <f t="shared" si="7"/>
        <v>3.8642387107998102E-6</v>
      </c>
      <c r="CX9">
        <f t="shared" si="7"/>
        <v>4.3072312687081894E-6</v>
      </c>
      <c r="CY9">
        <f t="shared" si="7"/>
        <v>4.7200152683402959E-6</v>
      </c>
      <c r="CZ9">
        <f t="shared" si="7"/>
        <v>5.0964775599800085E-6</v>
      </c>
      <c r="DA9">
        <f t="shared" si="7"/>
        <v>5.4331480822042208E-6</v>
      </c>
      <c r="DB9">
        <f t="shared" si="7"/>
        <v>5.7289941949341846E-6</v>
      </c>
      <c r="DC9">
        <f t="shared" si="7"/>
        <v>5.9849830436833513E-6</v>
      </c>
    </row>
    <row r="10" spans="1:107">
      <c r="A10" s="1" t="s">
        <v>22</v>
      </c>
      <c r="B10" s="1">
        <f>'Raw data and fitting summary'!B12</f>
        <v>0.2621440000000001</v>
      </c>
      <c r="C10">
        <f>'Raw data and fitting summary'!C12</f>
        <v>10.858001237076964</v>
      </c>
      <c r="D10">
        <f>'Raw data and fitting summary'!D12</f>
        <v>8.7220407884732492</v>
      </c>
      <c r="E10">
        <f>'Raw data and fitting summary'!E12</f>
        <v>8.3132023864727511</v>
      </c>
      <c r="F10">
        <f>'Raw data and fitting summary'!F12</f>
        <v>7.853069751536597</v>
      </c>
      <c r="G10">
        <f>'Raw data and fitting summary'!G12</f>
        <v>7.3448980596302311</v>
      </c>
      <c r="H10">
        <f>'Raw data and fitting summary'!H12</f>
        <v>6.7952479311825931</v>
      </c>
      <c r="I10">
        <f>'Raw data and fitting summary'!I12</f>
        <v>6.2139750284124995</v>
      </c>
      <c r="J10">
        <f>'Raw data and fitting summary'!J12</f>
        <v>5.6137203443744017</v>
      </c>
      <c r="K10">
        <f>'Raw data and fitting summary'!K12</f>
        <v>5.0089098944740771</v>
      </c>
      <c r="L10">
        <f>'Raw data and fitting summary'!L12</f>
        <v>4.4144107111219038</v>
      </c>
      <c r="M10">
        <f>'Raw data and fitting summary'!M12</f>
        <v>3.8440986223060856</v>
      </c>
      <c r="N10">
        <f>'Raw data and fitting summary'!N12</f>
        <v>3.3096224936981167</v>
      </c>
      <c r="O10">
        <f>'Raw data and fitting summary'!O12</f>
        <v>2.8195853015278045</v>
      </c>
      <c r="P10">
        <f>'Raw data and fitting summary'!P12</f>
        <v>2.3792353096249821</v>
      </c>
      <c r="Q10">
        <f>'Raw data and fitting summary'!Q12</f>
        <v>1.9906265693517975</v>
      </c>
      <c r="R10">
        <f>'Raw data and fitting summary'!R12</f>
        <v>1.6531152691496926</v>
      </c>
      <c r="U10" s="4" t="s">
        <v>39</v>
      </c>
      <c r="V10">
        <f>CR1</f>
        <v>2.8352229567037415E-3</v>
      </c>
      <c r="X10">
        <f t="shared" si="8"/>
        <v>10.858014739883906</v>
      </c>
      <c r="Y10">
        <f t="shared" si="9"/>
        <v>8.7220519419859865</v>
      </c>
      <c r="Z10">
        <f t="shared" si="10"/>
        <v>8.3132130731716689</v>
      </c>
      <c r="AA10">
        <f t="shared" si="11"/>
        <v>7.8530799062658874</v>
      </c>
      <c r="AB10">
        <f t="shared" si="12"/>
        <v>7.3449076187436226</v>
      </c>
      <c r="AC10">
        <f t="shared" si="13"/>
        <v>6.7952568364845458</v>
      </c>
      <c r="AD10">
        <f t="shared" si="14"/>
        <v>6.2139832314566892</v>
      </c>
      <c r="AE10">
        <f t="shared" si="15"/>
        <v>5.6137278105431747</v>
      </c>
      <c r="AF10">
        <f t="shared" si="16"/>
        <v>5.0089166061664745</v>
      </c>
      <c r="AG10">
        <f t="shared" si="17"/>
        <v>4.4144166694536322</v>
      </c>
      <c r="AH10">
        <f t="shared" si="18"/>
        <v>3.8441038469824069</v>
      </c>
      <c r="AI10">
        <f t="shared" si="19"/>
        <v>3.3096270210900047</v>
      </c>
      <c r="AJ10">
        <f t="shared" si="20"/>
        <v>2.8195891813391105</v>
      </c>
      <c r="AK10">
        <f t="shared" si="21"/>
        <v>2.3792386007668416</v>
      </c>
      <c r="AL10">
        <f t="shared" si="22"/>
        <v>1.9906293356854607</v>
      </c>
      <c r="AM10">
        <f t="shared" si="23"/>
        <v>1.6531175756433851</v>
      </c>
      <c r="AO10">
        <f t="shared" si="24"/>
        <v>10.858014739883906</v>
      </c>
      <c r="AP10">
        <f t="shared" si="4"/>
        <v>8.7220519419859865</v>
      </c>
      <c r="AQ10">
        <f t="shared" si="4"/>
        <v>8.3132130731716689</v>
      </c>
      <c r="AR10">
        <f t="shared" si="4"/>
        <v>7.8530799062658874</v>
      </c>
      <c r="AS10">
        <f t="shared" si="4"/>
        <v>7.3449076187436226</v>
      </c>
      <c r="AT10">
        <f t="shared" si="4"/>
        <v>6.7952568364845458</v>
      </c>
      <c r="AU10">
        <f t="shared" si="4"/>
        <v>6.2139832314566892</v>
      </c>
      <c r="AV10">
        <f t="shared" si="4"/>
        <v>5.6137278105431747</v>
      </c>
      <c r="AW10">
        <f t="shared" si="4"/>
        <v>5.0089166061664745</v>
      </c>
      <c r="AX10">
        <f t="shared" si="4"/>
        <v>4.4144166694536322</v>
      </c>
      <c r="AY10">
        <f t="shared" si="4"/>
        <v>3.8441038469824069</v>
      </c>
      <c r="AZ10">
        <f t="shared" si="4"/>
        <v>3.3096270210900047</v>
      </c>
      <c r="BA10">
        <f t="shared" si="4"/>
        <v>2.8195891813391105</v>
      </c>
      <c r="BB10">
        <f t="shared" si="4"/>
        <v>2.3792386007668416</v>
      </c>
      <c r="BC10">
        <f t="shared" si="4"/>
        <v>1.9906293356854607</v>
      </c>
      <c r="BD10">
        <f t="shared" si="4"/>
        <v>1.6531175756433851</v>
      </c>
      <c r="BF10">
        <f t="shared" si="25"/>
        <v>1.8232579531024331E-10</v>
      </c>
      <c r="BG10">
        <f t="shared" si="25"/>
        <v>1.244008463832117E-10</v>
      </c>
      <c r="BH10">
        <f t="shared" si="5"/>
        <v>1.1420553375959017E-10</v>
      </c>
      <c r="BI10">
        <f t="shared" si="5"/>
        <v>1.0311852695998321E-10</v>
      </c>
      <c r="BJ10">
        <f t="shared" si="5"/>
        <v>9.137664883175959E-11</v>
      </c>
      <c r="BK10">
        <f t="shared" si="5"/>
        <v>7.9304402869547571E-11</v>
      </c>
      <c r="BL10">
        <f t="shared" si="5"/>
        <v>6.7289933978037484E-11</v>
      </c>
      <c r="BM10">
        <f t="shared" si="5"/>
        <v>5.5743676147026315E-11</v>
      </c>
      <c r="BN10">
        <f t="shared" si="5"/>
        <v>4.5046814837448016E-11</v>
      </c>
      <c r="BO10">
        <f t="shared" si="5"/>
        <v>3.5501716986261315E-11</v>
      </c>
      <c r="BP10">
        <f t="shared" si="5"/>
        <v>2.7297242662960487E-11</v>
      </c>
      <c r="BQ10">
        <f t="shared" si="5"/>
        <v>2.0497277308016759E-11</v>
      </c>
      <c r="BR10">
        <f t="shared" si="5"/>
        <v>1.5052935770218083E-11</v>
      </c>
      <c r="BS10">
        <f t="shared" si="5"/>
        <v>1.0831614739254256E-11</v>
      </c>
      <c r="BT10">
        <f t="shared" si="5"/>
        <v>7.6526019364361107E-12</v>
      </c>
      <c r="BU10">
        <f t="shared" si="5"/>
        <v>5.3199131534650538E-12</v>
      </c>
      <c r="BW10">
        <f t="shared" si="26"/>
        <v>1.2435797210978118E-6</v>
      </c>
      <c r="BX10">
        <f t="shared" si="6"/>
        <v>1.2787716481833337E-6</v>
      </c>
      <c r="BY10">
        <f t="shared" si="6"/>
        <v>1.2855076399139251E-6</v>
      </c>
      <c r="BZ10">
        <f t="shared" si="6"/>
        <v>1.2930887513614164E-6</v>
      </c>
      <c r="CA10">
        <f t="shared" si="6"/>
        <v>1.3014613508707204E-6</v>
      </c>
      <c r="CB10">
        <f t="shared" si="6"/>
        <v>1.3105173457065599E-6</v>
      </c>
      <c r="CC10">
        <f t="shared" si="6"/>
        <v>1.3200943556085038E-6</v>
      </c>
      <c r="CD10">
        <f t="shared" si="6"/>
        <v>1.3299841077055505E-6</v>
      </c>
      <c r="CE10">
        <f t="shared" si="6"/>
        <v>1.3399489201211701E-6</v>
      </c>
      <c r="CF10">
        <f t="shared" si="6"/>
        <v>1.3497438449071625E-6</v>
      </c>
      <c r="CG10">
        <f t="shared" si="6"/>
        <v>1.3591402650215806E-6</v>
      </c>
      <c r="CH10">
        <f t="shared" si="6"/>
        <v>1.3679462547302044E-6</v>
      </c>
      <c r="CI10">
        <f t="shared" si="6"/>
        <v>1.3760200711807752E-6</v>
      </c>
      <c r="CJ10">
        <f t="shared" si="6"/>
        <v>1.3832752454605552E-6</v>
      </c>
      <c r="CK10">
        <f t="shared" si="6"/>
        <v>1.3896779343395465E-6</v>
      </c>
      <c r="CL10">
        <f t="shared" si="6"/>
        <v>1.3952387455475344E-6</v>
      </c>
      <c r="CN10">
        <f t="shared" si="27"/>
        <v>1.2435797210978118E-6</v>
      </c>
      <c r="CO10">
        <f t="shared" si="7"/>
        <v>1.2787716481833337E-6</v>
      </c>
      <c r="CP10">
        <f t="shared" si="7"/>
        <v>1.2855076399139251E-6</v>
      </c>
      <c r="CQ10">
        <f t="shared" si="7"/>
        <v>1.2930887513614164E-6</v>
      </c>
      <c r="CR10">
        <f t="shared" si="7"/>
        <v>1.3014613508707204E-6</v>
      </c>
      <c r="CS10">
        <f t="shared" si="7"/>
        <v>1.3105173457065599E-6</v>
      </c>
      <c r="CT10">
        <f t="shared" si="7"/>
        <v>1.3200943556085038E-6</v>
      </c>
      <c r="CU10">
        <f t="shared" si="7"/>
        <v>1.3299841077055505E-6</v>
      </c>
      <c r="CV10">
        <f t="shared" si="7"/>
        <v>1.3399489201211701E-6</v>
      </c>
      <c r="CW10">
        <f t="shared" si="7"/>
        <v>1.3497438449071625E-6</v>
      </c>
      <c r="CX10">
        <f t="shared" si="7"/>
        <v>1.3591402650215806E-6</v>
      </c>
      <c r="CY10">
        <f t="shared" si="7"/>
        <v>1.3679462547302044E-6</v>
      </c>
      <c r="CZ10">
        <f t="shared" si="7"/>
        <v>1.3760200711807752E-6</v>
      </c>
      <c r="DA10">
        <f t="shared" si="7"/>
        <v>1.3832752454605552E-6</v>
      </c>
      <c r="DB10">
        <f t="shared" si="7"/>
        <v>1.3896779343395465E-6</v>
      </c>
      <c r="DC10">
        <f t="shared" si="7"/>
        <v>1.3952387455475344E-6</v>
      </c>
    </row>
    <row r="11" spans="1:107">
      <c r="A11" s="1" t="s">
        <v>23</v>
      </c>
      <c r="B11" s="1">
        <f>'Raw data and fitting summary'!B13</f>
        <v>0.2097152000000001</v>
      </c>
      <c r="C11">
        <f>'Raw data and fitting summary'!C13</f>
        <v>10.156840865414422</v>
      </c>
      <c r="D11">
        <f>'Raw data and fitting summary'!D13</f>
        <v>8.2637870083975482</v>
      </c>
      <c r="E11">
        <f>'Raw data and fitting summary'!E13</f>
        <v>7.8958744888056396</v>
      </c>
      <c r="F11">
        <f>'Raw data and fitting summary'!F13</f>
        <v>7.4796235692563302</v>
      </c>
      <c r="G11">
        <f>'Raw data and fitting summary'!G13</f>
        <v>7.0172111122381269</v>
      </c>
      <c r="H11">
        <f>'Raw data and fitting summary'!H13</f>
        <v>6.5138307524277339</v>
      </c>
      <c r="I11">
        <f>'Raw data and fitting summary'!I13</f>
        <v>5.9778074621483608</v>
      </c>
      <c r="J11">
        <f>'Raw data and fitting summary'!J13</f>
        <v>5.4202652625842713</v>
      </c>
      <c r="K11">
        <f>'Raw data and fitting summary'!K13</f>
        <v>4.8543202248941402</v>
      </c>
      <c r="L11">
        <f>'Raw data and fitting summary'!L13</f>
        <v>4.2938978835067028</v>
      </c>
      <c r="M11">
        <f>'Raw data and fitting summary'!M13</f>
        <v>3.7523897630624155</v>
      </c>
      <c r="N11">
        <f>'Raw data and fitting summary'!N13</f>
        <v>3.2414165638082761</v>
      </c>
      <c r="O11">
        <f>'Raw data and fitting summary'!O13</f>
        <v>2.7699303104441215</v>
      </c>
      <c r="P11">
        <f>'Raw data and fitting summary'!P13</f>
        <v>2.3437814647973902</v>
      </c>
      <c r="Q11">
        <f>'Raw data and fitting summary'!Q13</f>
        <v>1.9657479398095519</v>
      </c>
      <c r="R11">
        <f>'Raw data and fitting summary'!R13</f>
        <v>1.6359213693918624</v>
      </c>
      <c r="X11">
        <f t="shared" si="8"/>
        <v>10.156882371025654</v>
      </c>
      <c r="Y11">
        <f t="shared" si="9"/>
        <v>8.2638055012800749</v>
      </c>
      <c r="Z11">
        <f t="shared" si="10"/>
        <v>7.8958893215256492</v>
      </c>
      <c r="AA11">
        <f t="shared" si="11"/>
        <v>7.4796345796747596</v>
      </c>
      <c r="AB11">
        <f t="shared" si="12"/>
        <v>7.0172182732434445</v>
      </c>
      <c r="AC11">
        <f t="shared" si="13"/>
        <v>6.5138341977352852</v>
      </c>
      <c r="AD11">
        <f t="shared" si="14"/>
        <v>5.9778074948803477</v>
      </c>
      <c r="AE11">
        <f t="shared" si="15"/>
        <v>5.4202623411473603</v>
      </c>
      <c r="AF11">
        <f t="shared" si="16"/>
        <v>4.8543149256808551</v>
      </c>
      <c r="AG11">
        <f t="shared" si="17"/>
        <v>4.2938908461517826</v>
      </c>
      <c r="AH11">
        <f t="shared" si="18"/>
        <v>3.7523816289317695</v>
      </c>
      <c r="AI11">
        <f t="shared" si="19"/>
        <v>3.2414079199183061</v>
      </c>
      <c r="AJ11">
        <f t="shared" si="20"/>
        <v>2.7699216485341998</v>
      </c>
      <c r="AK11">
        <f t="shared" si="21"/>
        <v>2.3437731601495226</v>
      </c>
      <c r="AL11">
        <f t="shared" si="22"/>
        <v>1.9657402489594671</v>
      </c>
      <c r="AM11">
        <f t="shared" si="23"/>
        <v>1.6359144420594258</v>
      </c>
      <c r="AO11">
        <f t="shared" si="24"/>
        <v>10.156882371025654</v>
      </c>
      <c r="AP11">
        <f t="shared" si="4"/>
        <v>8.2638055012800749</v>
      </c>
      <c r="AQ11">
        <f t="shared" si="4"/>
        <v>7.8958893215256492</v>
      </c>
      <c r="AR11">
        <f t="shared" si="4"/>
        <v>7.4796345796747596</v>
      </c>
      <c r="AS11">
        <f t="shared" si="4"/>
        <v>7.0172182732434445</v>
      </c>
      <c r="AT11">
        <f t="shared" si="4"/>
        <v>6.5138341977352852</v>
      </c>
      <c r="AU11">
        <f t="shared" si="4"/>
        <v>5.9778074948803477</v>
      </c>
      <c r="AV11">
        <f t="shared" si="4"/>
        <v>5.4202623411473603</v>
      </c>
      <c r="AW11">
        <f t="shared" si="4"/>
        <v>4.8543149256808551</v>
      </c>
      <c r="AX11">
        <f t="shared" si="4"/>
        <v>4.2938908461517826</v>
      </c>
      <c r="AY11">
        <f t="shared" si="4"/>
        <v>3.7523816289317695</v>
      </c>
      <c r="AZ11">
        <f t="shared" si="4"/>
        <v>3.2414079199183061</v>
      </c>
      <c r="BA11">
        <f t="shared" si="4"/>
        <v>2.7699216485341998</v>
      </c>
      <c r="BB11">
        <f t="shared" si="4"/>
        <v>2.3437731601495226</v>
      </c>
      <c r="BC11">
        <f t="shared" si="4"/>
        <v>1.9657402489594671</v>
      </c>
      <c r="BD11">
        <f t="shared" si="4"/>
        <v>1.6359144420594258</v>
      </c>
      <c r="BF11">
        <f t="shared" si="25"/>
        <v>1.7227157637747361E-9</v>
      </c>
      <c r="BG11">
        <f t="shared" si="25"/>
        <v>3.4198670414425273E-10</v>
      </c>
      <c r="BH11">
        <f t="shared" si="5"/>
        <v>2.2000958288236181E-10</v>
      </c>
      <c r="BI11">
        <f t="shared" si="5"/>
        <v>1.21229313991258E-10</v>
      </c>
      <c r="BJ11">
        <f t="shared" si="5"/>
        <v>5.1279997158881512E-11</v>
      </c>
      <c r="BK11">
        <f t="shared" si="5"/>
        <v>1.18701441227213E-11</v>
      </c>
      <c r="BL11">
        <f t="shared" si="5"/>
        <v>1.071382966335487E-15</v>
      </c>
      <c r="BM11">
        <f t="shared" si="5"/>
        <v>8.5347936252567918E-12</v>
      </c>
      <c r="BN11">
        <f t="shared" si="5"/>
        <v>2.8081661440667008E-11</v>
      </c>
      <c r="BO11">
        <f t="shared" si="5"/>
        <v>4.9524364271967317E-11</v>
      </c>
      <c r="BP11">
        <f t="shared" si="5"/>
        <v>6.6164081365081867E-11</v>
      </c>
      <c r="BQ11">
        <f t="shared" si="5"/>
        <v>7.4716833813759997E-11</v>
      </c>
      <c r="BR11">
        <f t="shared" si="5"/>
        <v>7.5028683492856899E-11</v>
      </c>
      <c r="BS11">
        <f t="shared" si="5"/>
        <v>6.8967176204956609E-11</v>
      </c>
      <c r="BT11">
        <f t="shared" si="5"/>
        <v>5.9149175026637186E-11</v>
      </c>
      <c r="BU11">
        <f t="shared" si="5"/>
        <v>4.798793468672962E-11</v>
      </c>
      <c r="BW11">
        <f t="shared" si="26"/>
        <v>4.0864518969716075E-6</v>
      </c>
      <c r="BX11">
        <f t="shared" si="6"/>
        <v>2.2378167690151184E-6</v>
      </c>
      <c r="BY11">
        <f t="shared" si="6"/>
        <v>1.8785369710205302E-6</v>
      </c>
      <c r="BZ11">
        <f t="shared" si="6"/>
        <v>1.4720529876359952E-6</v>
      </c>
      <c r="CA11">
        <f t="shared" si="6"/>
        <v>1.0204906045060338E-6</v>
      </c>
      <c r="CB11">
        <f t="shared" si="6"/>
        <v>5.2892159159514811E-7</v>
      </c>
      <c r="CC11">
        <f t="shared" si="6"/>
        <v>5.4755839706640001E-9</v>
      </c>
      <c r="CD11">
        <f t="shared" si="6"/>
        <v>5.3898441204112392E-7</v>
      </c>
      <c r="CE11">
        <f t="shared" si="6"/>
        <v>1.0916500816698003E-6</v>
      </c>
      <c r="CF11">
        <f t="shared" si="6"/>
        <v>1.6389226396947847E-6</v>
      </c>
      <c r="CG11">
        <f t="shared" si="6"/>
        <v>2.1677247813003291E-6</v>
      </c>
      <c r="CH11">
        <f t="shared" si="6"/>
        <v>2.6667084747034323E-6</v>
      </c>
      <c r="CI11">
        <f t="shared" si="6"/>
        <v>3.1271317462548848E-6</v>
      </c>
      <c r="CJ11">
        <f t="shared" si="6"/>
        <v>3.5432814099968737E-6</v>
      </c>
      <c r="CK11">
        <f t="shared" si="6"/>
        <v>3.9124447336600102E-6</v>
      </c>
      <c r="CL11">
        <f t="shared" si="6"/>
        <v>4.2345322337563532E-6</v>
      </c>
      <c r="CN11">
        <f t="shared" si="27"/>
        <v>4.0864518969716075E-6</v>
      </c>
      <c r="CO11">
        <f t="shared" si="7"/>
        <v>2.2378167690151184E-6</v>
      </c>
      <c r="CP11">
        <f t="shared" si="7"/>
        <v>1.8785369710205302E-6</v>
      </c>
      <c r="CQ11">
        <f t="shared" si="7"/>
        <v>1.4720529876359952E-6</v>
      </c>
      <c r="CR11">
        <f t="shared" si="7"/>
        <v>1.0204906045060338E-6</v>
      </c>
      <c r="CS11">
        <f t="shared" si="7"/>
        <v>5.2892159159514811E-7</v>
      </c>
      <c r="CT11">
        <f t="shared" si="7"/>
        <v>5.4755839706640001E-9</v>
      </c>
      <c r="CU11">
        <f t="shared" si="7"/>
        <v>5.3898441204112392E-7</v>
      </c>
      <c r="CV11">
        <f t="shared" si="7"/>
        <v>1.0916500816698003E-6</v>
      </c>
      <c r="CW11">
        <f t="shared" si="7"/>
        <v>1.6389226396947847E-6</v>
      </c>
      <c r="CX11">
        <f t="shared" si="7"/>
        <v>2.1677247813003291E-6</v>
      </c>
      <c r="CY11">
        <f t="shared" si="7"/>
        <v>2.6667084747034323E-6</v>
      </c>
      <c r="CZ11">
        <f t="shared" si="7"/>
        <v>3.1271317462548848E-6</v>
      </c>
      <c r="DA11">
        <f t="shared" si="7"/>
        <v>3.5432814099968737E-6</v>
      </c>
      <c r="DB11">
        <f t="shared" si="7"/>
        <v>3.9124447336600102E-6</v>
      </c>
      <c r="DC11">
        <f t="shared" si="7"/>
        <v>4.2345322337563532E-6</v>
      </c>
    </row>
    <row r="12" spans="1:107">
      <c r="A12" s="1" t="s">
        <v>24</v>
      </c>
      <c r="B12" s="1">
        <f>'Raw data and fitting summary'!B14</f>
        <v>0.16777216000000009</v>
      </c>
      <c r="C12">
        <f>'Raw data and fitting summary'!C14</f>
        <v>9.3982227278593875</v>
      </c>
      <c r="D12">
        <f>'Raw data and fitting summary'!D14</f>
        <v>7.7545119300678378</v>
      </c>
      <c r="E12">
        <f>'Raw data and fitting summary'!E14</f>
        <v>7.429657726701449</v>
      </c>
      <c r="F12">
        <f>'Raw data and fitting summary'!F14</f>
        <v>7.0599604080870808</v>
      </c>
      <c r="G12">
        <f>'Raw data and fitting summary'!G14</f>
        <v>6.6465478701188117</v>
      </c>
      <c r="H12">
        <f>'Raw data and fitting summary'!H14</f>
        <v>6.1932243972721324</v>
      </c>
      <c r="I12">
        <f>'Raw data and fitting summary'!I14</f>
        <v>5.7066974170046514</v>
      </c>
      <c r="J12">
        <f>'Raw data and fitting summary'!J14</f>
        <v>5.1964221149916181</v>
      </c>
      <c r="K12">
        <f>'Raw data and fitting summary'!K14</f>
        <v>4.6740033859337933</v>
      </c>
      <c r="L12">
        <f>'Raw data and fitting summary'!L14</f>
        <v>4.1522045894694424</v>
      </c>
      <c r="M12">
        <f>'Raw data and fitting summary'!M14</f>
        <v>3.643728975271924</v>
      </c>
      <c r="N12">
        <f>'Raw data and fitting summary'!N14</f>
        <v>3.1600131574240744</v>
      </c>
      <c r="O12">
        <f>'Raw data and fitting summary'!O14</f>
        <v>2.7102680197336131</v>
      </c>
      <c r="P12">
        <f>'Raw data and fitting summary'!P14</f>
        <v>2.3009228613644601</v>
      </c>
      <c r="Q12">
        <f>'Raw data and fitting summary'!Q14</f>
        <v>1.9355106930001926</v>
      </c>
      <c r="R12">
        <f>'Raw data and fitting summary'!R14</f>
        <v>1.6149255049722429</v>
      </c>
      <c r="X12">
        <f t="shared" si="8"/>
        <v>9.3982900411195089</v>
      </c>
      <c r="Y12">
        <f t="shared" si="9"/>
        <v>7.7545375482725714</v>
      </c>
      <c r="Z12">
        <f t="shared" si="10"/>
        <v>7.4296766057929746</v>
      </c>
      <c r="AA12">
        <f t="shared" si="11"/>
        <v>7.0599722205889819</v>
      </c>
      <c r="AB12">
        <f t="shared" si="12"/>
        <v>6.6465525404546408</v>
      </c>
      <c r="AC12">
        <f t="shared" si="13"/>
        <v>6.1932221583203431</v>
      </c>
      <c r="AD12">
        <f t="shared" si="14"/>
        <v>5.7066888361458918</v>
      </c>
      <c r="AE12">
        <f t="shared" si="15"/>
        <v>5.1964080767295648</v>
      </c>
      <c r="AF12">
        <f t="shared" si="16"/>
        <v>4.6739850268879932</v>
      </c>
      <c r="AG12">
        <f t="shared" si="17"/>
        <v>4.1521831938689546</v>
      </c>
      <c r="AH12">
        <f t="shared" si="18"/>
        <v>3.6437058504440327</v>
      </c>
      <c r="AI12">
        <f t="shared" si="19"/>
        <v>3.1599895142341627</v>
      </c>
      <c r="AJ12">
        <f t="shared" si="20"/>
        <v>2.7102448801137804</v>
      </c>
      <c r="AK12">
        <f t="shared" si="21"/>
        <v>2.300901005611026</v>
      </c>
      <c r="AL12">
        <f t="shared" si="22"/>
        <v>1.9354906479101845</v>
      </c>
      <c r="AM12">
        <f t="shared" si="23"/>
        <v>1.614907564682474</v>
      </c>
      <c r="AO12">
        <f t="shared" si="24"/>
        <v>9.3982900411195089</v>
      </c>
      <c r="AP12">
        <f t="shared" si="4"/>
        <v>7.7545375482725714</v>
      </c>
      <c r="AQ12">
        <f t="shared" si="4"/>
        <v>7.4296766057929746</v>
      </c>
      <c r="AR12">
        <f t="shared" si="4"/>
        <v>7.0599722205889819</v>
      </c>
      <c r="AS12">
        <f t="shared" si="4"/>
        <v>6.6465525404546408</v>
      </c>
      <c r="AT12">
        <f t="shared" si="4"/>
        <v>6.1932221583203431</v>
      </c>
      <c r="AU12">
        <f t="shared" si="4"/>
        <v>5.7066888361458918</v>
      </c>
      <c r="AV12">
        <f t="shared" si="4"/>
        <v>5.1964080767295648</v>
      </c>
      <c r="AW12">
        <f t="shared" si="4"/>
        <v>4.6739850268879932</v>
      </c>
      <c r="AX12">
        <f t="shared" si="4"/>
        <v>4.1521831938689546</v>
      </c>
      <c r="AY12">
        <f t="shared" si="4"/>
        <v>3.6437058504440327</v>
      </c>
      <c r="AZ12">
        <f t="shared" si="4"/>
        <v>3.1599895142341627</v>
      </c>
      <c r="BA12">
        <f t="shared" si="4"/>
        <v>2.7102448801137804</v>
      </c>
      <c r="BB12">
        <f t="shared" si="4"/>
        <v>2.300901005611026</v>
      </c>
      <c r="BC12">
        <f t="shared" si="4"/>
        <v>1.9354906479101845</v>
      </c>
      <c r="BD12">
        <f t="shared" si="4"/>
        <v>1.614907564682474</v>
      </c>
      <c r="BF12">
        <f t="shared" si="25"/>
        <v>4.5310749881763325E-9</v>
      </c>
      <c r="BG12">
        <f t="shared" si="25"/>
        <v>6.5629241377102956E-10</v>
      </c>
      <c r="BH12">
        <f t="shared" si="5"/>
        <v>3.5642009683377888E-10</v>
      </c>
      <c r="BI12">
        <f t="shared" si="5"/>
        <v>1.3953520116292858E-10</v>
      </c>
      <c r="BJ12">
        <f t="shared" si="5"/>
        <v>2.1812036757342919E-11</v>
      </c>
      <c r="BK12">
        <f t="shared" si="5"/>
        <v>5.0129051148176408E-12</v>
      </c>
      <c r="BL12">
        <f t="shared" si="5"/>
        <v>7.3631137051238371E-11</v>
      </c>
      <c r="BM12">
        <f t="shared" si="5"/>
        <v>1.9707280147605509E-10</v>
      </c>
      <c r="BN12">
        <f t="shared" si="5"/>
        <v>3.3705456268847175E-10</v>
      </c>
      <c r="BO12">
        <f t="shared" si="5"/>
        <v>4.5777172023141848E-10</v>
      </c>
      <c r="BP12">
        <f t="shared" si="5"/>
        <v>5.3475766499951947E-10</v>
      </c>
      <c r="BQ12">
        <f t="shared" si="5"/>
        <v>5.5900042919880184E-10</v>
      </c>
      <c r="BR12">
        <f t="shared" si="5"/>
        <v>5.3544200600144482E-10</v>
      </c>
      <c r="BS12">
        <f t="shared" si="5"/>
        <v>4.7767395817494791E-10</v>
      </c>
      <c r="BT12">
        <f t="shared" si="5"/>
        <v>4.018056334320541E-10</v>
      </c>
      <c r="BU12">
        <f t="shared" si="5"/>
        <v>3.2185399699100842E-10</v>
      </c>
      <c r="BW12">
        <f t="shared" si="26"/>
        <v>7.1622880148333271E-6</v>
      </c>
      <c r="BX12">
        <f t="shared" si="6"/>
        <v>3.30364055549325E-6</v>
      </c>
      <c r="BY12">
        <f t="shared" si="6"/>
        <v>2.5410381268718247E-6</v>
      </c>
      <c r="BZ12">
        <f t="shared" si="6"/>
        <v>1.6731654930068159E-6</v>
      </c>
      <c r="CA12">
        <f t="shared" si="6"/>
        <v>7.0267041458800085E-7</v>
      </c>
      <c r="CB12">
        <f t="shared" si="6"/>
        <v>3.6151646623782723E-7</v>
      </c>
      <c r="CC12">
        <f t="shared" si="6"/>
        <v>1.5036493150271283E-6</v>
      </c>
      <c r="CD12">
        <f t="shared" si="6"/>
        <v>2.7015318747054905E-6</v>
      </c>
      <c r="CE12">
        <f t="shared" si="6"/>
        <v>3.9279213977879343E-6</v>
      </c>
      <c r="CF12">
        <f t="shared" si="6"/>
        <v>5.1528556156536238E-6</v>
      </c>
      <c r="CG12">
        <f t="shared" si="6"/>
        <v>6.3465133686417032E-6</v>
      </c>
      <c r="CH12">
        <f t="shared" si="6"/>
        <v>7.482046951472122E-6</v>
      </c>
      <c r="CI12">
        <f t="shared" si="6"/>
        <v>8.5378336114480888E-6</v>
      </c>
      <c r="CJ12">
        <f t="shared" si="6"/>
        <v>9.4987804259572904E-6</v>
      </c>
      <c r="CK12">
        <f t="shared" si="6"/>
        <v>1.0356593574721741E-5</v>
      </c>
      <c r="CL12">
        <f t="shared" si="6"/>
        <v>1.1109174395623742E-5</v>
      </c>
      <c r="CN12">
        <f t="shared" si="27"/>
        <v>7.1622880148333271E-6</v>
      </c>
      <c r="CO12">
        <f t="shared" si="7"/>
        <v>3.30364055549325E-6</v>
      </c>
      <c r="CP12">
        <f t="shared" si="7"/>
        <v>2.5410381268718247E-6</v>
      </c>
      <c r="CQ12">
        <f t="shared" si="7"/>
        <v>1.6731654930068159E-6</v>
      </c>
      <c r="CR12">
        <f t="shared" si="7"/>
        <v>7.0267041458800085E-7</v>
      </c>
      <c r="CS12">
        <f t="shared" si="7"/>
        <v>3.6151646623782723E-7</v>
      </c>
      <c r="CT12">
        <f t="shared" si="7"/>
        <v>1.5036493150271283E-6</v>
      </c>
      <c r="CU12">
        <f t="shared" si="7"/>
        <v>2.7015318747054905E-6</v>
      </c>
      <c r="CV12">
        <f t="shared" si="7"/>
        <v>3.9279213977879343E-6</v>
      </c>
      <c r="CW12">
        <f t="shared" si="7"/>
        <v>5.1528556156536238E-6</v>
      </c>
      <c r="CX12">
        <f t="shared" si="7"/>
        <v>6.3465133686417032E-6</v>
      </c>
      <c r="CY12">
        <f t="shared" si="7"/>
        <v>7.482046951472122E-6</v>
      </c>
      <c r="CZ12">
        <f t="shared" si="7"/>
        <v>8.5378336114480888E-6</v>
      </c>
      <c r="DA12">
        <f t="shared" si="7"/>
        <v>9.4987804259572904E-6</v>
      </c>
      <c r="DB12">
        <f t="shared" si="7"/>
        <v>1.0356593574721741E-5</v>
      </c>
      <c r="DC12">
        <f t="shared" si="7"/>
        <v>1.1109174395623742E-5</v>
      </c>
    </row>
    <row r="13" spans="1:107">
      <c r="A13" s="1" t="s">
        <v>25</v>
      </c>
      <c r="B13" s="1">
        <f>'Raw data and fitting summary'!B15</f>
        <v>0.13421772800000006</v>
      </c>
      <c r="C13">
        <f>'Raw data and fitting summary'!C15</f>
        <v>8.595702542208933</v>
      </c>
      <c r="D13">
        <f>'Raw data and fitting summary'!D15</f>
        <v>7.1998755984390792</v>
      </c>
      <c r="E13">
        <f>'Raw data and fitting summary'!E15</f>
        <v>6.9189878630996118</v>
      </c>
      <c r="F13">
        <f>'Raw data and fitting summary'!F15</f>
        <v>6.5972651403638611</v>
      </c>
      <c r="G13">
        <f>'Raw data and fitting summary'!G15</f>
        <v>6.2348745604152827</v>
      </c>
      <c r="H13">
        <f>'Raw data and fitting summary'!H15</f>
        <v>5.8342755161709485</v>
      </c>
      <c r="I13">
        <f>'Raw data and fitting summary'!I15</f>
        <v>5.4005359295109301</v>
      </c>
      <c r="J13">
        <f>'Raw data and fitting summary'!J15</f>
        <v>4.941341114607301</v>
      </c>
      <c r="K13">
        <f>'Raw data and fitting summary'!K15</f>
        <v>4.4666095398880525</v>
      </c>
      <c r="L13">
        <f>'Raw data and fitting summary'!L15</f>
        <v>3.9877174396123043</v>
      </c>
      <c r="M13">
        <f>'Raw data and fitting summary'!M15</f>
        <v>3.5164435805596921</v>
      </c>
      <c r="N13">
        <f>'Raw data and fitting summary'!N15</f>
        <v>3.0638335688891698</v>
      </c>
      <c r="O13">
        <f>'Raw data and fitting summary'!O15</f>
        <v>2.6392096905713478</v>
      </c>
      <c r="P13">
        <f>'Raw data and fitting summary'!P15</f>
        <v>2.2495045524364046</v>
      </c>
      <c r="Q13">
        <f>'Raw data and fitting summary'!Q15</f>
        <v>1.898997581751954</v>
      </c>
      <c r="R13">
        <f>'Raw data and fitting summary'!R15</f>
        <v>1.5894265830293828</v>
      </c>
      <c r="X13">
        <f t="shared" si="8"/>
        <v>8.5957920770629581</v>
      </c>
      <c r="Y13">
        <f t="shared" si="9"/>
        <v>7.1999077416893567</v>
      </c>
      <c r="Z13">
        <f t="shared" si="10"/>
        <v>6.9190104654852078</v>
      </c>
      <c r="AA13">
        <f t="shared" si="11"/>
        <v>6.5972776415452659</v>
      </c>
      <c r="AB13">
        <f t="shared" si="12"/>
        <v>6.2348767406687324</v>
      </c>
      <c r="AC13">
        <f t="shared" si="13"/>
        <v>5.8342675906371095</v>
      </c>
      <c r="AD13">
        <f t="shared" si="14"/>
        <v>5.4005186052581369</v>
      </c>
      <c r="AE13">
        <f t="shared" si="15"/>
        <v>4.9413155884228912</v>
      </c>
      <c r="AF13">
        <f t="shared" si="16"/>
        <v>4.466577424762515</v>
      </c>
      <c r="AG13">
        <f t="shared" si="17"/>
        <v>3.9876806250797956</v>
      </c>
      <c r="AH13">
        <f t="shared" si="18"/>
        <v>3.5164040507206771</v>
      </c>
      <c r="AI13">
        <f t="shared" si="19"/>
        <v>3.0637932142717874</v>
      </c>
      <c r="AJ13">
        <f t="shared" si="20"/>
        <v>2.6391701504487037</v>
      </c>
      <c r="AK13">
        <f t="shared" si="21"/>
        <v>2.2494671129589059</v>
      </c>
      <c r="AL13">
        <f t="shared" si="22"/>
        <v>1.8989631378801994</v>
      </c>
      <c r="AM13">
        <f t="shared" si="23"/>
        <v>1.5893956561785891</v>
      </c>
      <c r="AO13">
        <f t="shared" si="24"/>
        <v>8.5957920770629581</v>
      </c>
      <c r="AP13">
        <f t="shared" si="4"/>
        <v>7.1999077416893567</v>
      </c>
      <c r="AQ13">
        <f t="shared" si="4"/>
        <v>6.9190104654852078</v>
      </c>
      <c r="AR13">
        <f t="shared" si="4"/>
        <v>6.5972776415452659</v>
      </c>
      <c r="AS13">
        <f t="shared" si="4"/>
        <v>6.2348767406687324</v>
      </c>
      <c r="AT13">
        <f t="shared" si="4"/>
        <v>5.8342675906371095</v>
      </c>
      <c r="AU13">
        <f t="shared" si="4"/>
        <v>5.4005186052581369</v>
      </c>
      <c r="AV13">
        <f t="shared" si="4"/>
        <v>4.9413155884228912</v>
      </c>
      <c r="AW13">
        <f t="shared" si="4"/>
        <v>4.466577424762515</v>
      </c>
      <c r="AX13">
        <f t="shared" si="4"/>
        <v>3.9876806250797956</v>
      </c>
      <c r="AY13">
        <f t="shared" si="4"/>
        <v>3.5164040507206771</v>
      </c>
      <c r="AZ13">
        <f t="shared" si="4"/>
        <v>3.0637932142717874</v>
      </c>
      <c r="BA13">
        <f t="shared" si="4"/>
        <v>2.6391701504487037</v>
      </c>
      <c r="BB13">
        <f t="shared" si="4"/>
        <v>2.2494671129589059</v>
      </c>
      <c r="BC13">
        <f t="shared" si="4"/>
        <v>1.8989631378801994</v>
      </c>
      <c r="BD13">
        <f t="shared" si="4"/>
        <v>1.5893956561785891</v>
      </c>
      <c r="BF13">
        <f t="shared" si="25"/>
        <v>8.0164900852915073E-9</v>
      </c>
      <c r="BG13">
        <f t="shared" si="25"/>
        <v>1.0331885383987836E-9</v>
      </c>
      <c r="BH13">
        <f t="shared" si="5"/>
        <v>5.1086783463197596E-10</v>
      </c>
      <c r="BI13">
        <f t="shared" si="5"/>
        <v>1.5627953651378392E-10</v>
      </c>
      <c r="BJ13">
        <f t="shared" si="5"/>
        <v>4.753505105275222E-12</v>
      </c>
      <c r="BK13">
        <f t="shared" si="5"/>
        <v>6.2814086633019138E-11</v>
      </c>
      <c r="BL13">
        <f t="shared" si="5"/>
        <v>3.001297348432535E-10</v>
      </c>
      <c r="BM13">
        <f t="shared" si="5"/>
        <v>6.5158609052123657E-10</v>
      </c>
      <c r="BN13">
        <f t="shared" si="5"/>
        <v>1.0313812882944948E-9</v>
      </c>
      <c r="BO13">
        <f t="shared" si="5"/>
        <v>1.3553098038341237E-9</v>
      </c>
      <c r="BP13">
        <f t="shared" si="5"/>
        <v>1.5626081725523483E-9</v>
      </c>
      <c r="BQ13">
        <f t="shared" si="5"/>
        <v>1.6284951440789041E-9</v>
      </c>
      <c r="BR13">
        <f t="shared" si="5"/>
        <v>1.5634212987077923E-9</v>
      </c>
      <c r="BS13">
        <f t="shared" si="5"/>
        <v>1.401714475374144E-9</v>
      </c>
      <c r="BT13">
        <f t="shared" si="5"/>
        <v>1.1863803014440626E-9</v>
      </c>
      <c r="BU13">
        <f t="shared" si="5"/>
        <v>9.564701000123454E-10</v>
      </c>
      <c r="BW13">
        <f t="shared" si="26"/>
        <v>1.0416126079176604E-5</v>
      </c>
      <c r="BX13">
        <f t="shared" si="6"/>
        <v>4.46439752155879E-6</v>
      </c>
      <c r="BY13">
        <f t="shared" si="6"/>
        <v>3.2667078202565985E-6</v>
      </c>
      <c r="BZ13">
        <f t="shared" si="6"/>
        <v>1.8949000002665567E-6</v>
      </c>
      <c r="CA13">
        <f t="shared" si="6"/>
        <v>3.4968669637976032E-7</v>
      </c>
      <c r="CB13">
        <f t="shared" si="6"/>
        <v>1.3584453773960804E-6</v>
      </c>
      <c r="CC13">
        <f t="shared" si="6"/>
        <v>3.2078868826317022E-6</v>
      </c>
      <c r="CD13">
        <f t="shared" si="6"/>
        <v>5.1658680675180897E-6</v>
      </c>
      <c r="CE13">
        <f t="shared" si="6"/>
        <v>7.1900971333295759E-6</v>
      </c>
      <c r="CF13">
        <f t="shared" si="6"/>
        <v>9.2320664491437921E-6</v>
      </c>
      <c r="CG13">
        <f t="shared" si="6"/>
        <v>1.1241552007342615E-5</v>
      </c>
      <c r="CH13">
        <f t="shared" si="6"/>
        <v>1.3171455956755645E-5</v>
      </c>
      <c r="CI13">
        <f t="shared" si="6"/>
        <v>1.4982028588548431E-5</v>
      </c>
      <c r="CJ13">
        <f t="shared" si="6"/>
        <v>1.664370965149721E-5</v>
      </c>
      <c r="CK13">
        <f t="shared" si="6"/>
        <v>1.8138251905722625E-5</v>
      </c>
      <c r="CL13">
        <f t="shared" si="6"/>
        <v>1.9458245449092507E-5</v>
      </c>
      <c r="CN13">
        <f t="shared" si="27"/>
        <v>1.0416126079176604E-5</v>
      </c>
      <c r="CO13">
        <f t="shared" si="7"/>
        <v>4.46439752155879E-6</v>
      </c>
      <c r="CP13">
        <f t="shared" si="7"/>
        <v>3.2667078202565985E-6</v>
      </c>
      <c r="CQ13">
        <f t="shared" si="7"/>
        <v>1.8949000002665567E-6</v>
      </c>
      <c r="CR13">
        <f t="shared" si="7"/>
        <v>3.4968669637976032E-7</v>
      </c>
      <c r="CS13">
        <f t="shared" si="7"/>
        <v>1.3584453773960804E-6</v>
      </c>
      <c r="CT13">
        <f t="shared" si="7"/>
        <v>3.2078868826317022E-6</v>
      </c>
      <c r="CU13">
        <f t="shared" si="7"/>
        <v>5.1658680675180897E-6</v>
      </c>
      <c r="CV13">
        <f t="shared" si="7"/>
        <v>7.1900971333295759E-6</v>
      </c>
      <c r="CW13">
        <f t="shared" si="7"/>
        <v>9.2320664491437921E-6</v>
      </c>
      <c r="CX13">
        <f t="shared" si="7"/>
        <v>1.1241552007342615E-5</v>
      </c>
      <c r="CY13">
        <f t="shared" si="7"/>
        <v>1.3171455956755645E-5</v>
      </c>
      <c r="CZ13">
        <f t="shared" si="7"/>
        <v>1.4982028588548431E-5</v>
      </c>
      <c r="DA13">
        <f t="shared" si="7"/>
        <v>1.664370965149721E-5</v>
      </c>
      <c r="DB13">
        <f t="shared" si="7"/>
        <v>1.8138251905722625E-5</v>
      </c>
      <c r="DC13">
        <f t="shared" si="7"/>
        <v>1.9458245449092507E-5</v>
      </c>
    </row>
    <row r="14" spans="1:107">
      <c r="A14" s="1" t="s">
        <v>26</v>
      </c>
      <c r="B14" s="1">
        <f>'Raw data and fitting summary'!B16</f>
        <v>0.10737418240000006</v>
      </c>
      <c r="C14">
        <f>'Raw data and fitting summary'!C16</f>
        <v>7.7666984258113727</v>
      </c>
      <c r="D14">
        <f>'Raw data and fitting summary'!D16</f>
        <v>6.6089955589202303</v>
      </c>
      <c r="E14">
        <f>'Raw data and fitting summary'!E16</f>
        <v>6.3715596353153465</v>
      </c>
      <c r="F14">
        <f>'Raw data and fitting summary'!F16</f>
        <v>6.0977247363948672</v>
      </c>
      <c r="G14">
        <f>'Raw data and fitting summary'!G16</f>
        <v>5.7868433072755838</v>
      </c>
      <c r="H14">
        <f>'Raw data and fitting summary'!H16</f>
        <v>5.440148203519021</v>
      </c>
      <c r="I14">
        <f>'Raw data and fitting summary'!I16</f>
        <v>5.0611272213609233</v>
      </c>
      <c r="J14">
        <f>'Raw data and fitting summary'!J16</f>
        <v>4.6556702712894733</v>
      </c>
      <c r="K14">
        <f>'Raw data and fitting summary'!K16</f>
        <v>4.2318889855063224</v>
      </c>
      <c r="L14">
        <f>'Raw data and fitting summary'!L16</f>
        <v>3.7995702552373491</v>
      </c>
      <c r="M14">
        <f>'Raw data and fitting summary'!M16</f>
        <v>3.3693191902861708</v>
      </c>
      <c r="N14">
        <f>'Raw data and fitting summary'!N16</f>
        <v>2.9515405416538938</v>
      </c>
      <c r="O14">
        <f>'Raw data and fitting summary'!O16</f>
        <v>2.5554602539098847</v>
      </c>
      <c r="P14">
        <f>'Raw data and fitting summary'!P16</f>
        <v>2.1883755105096943</v>
      </c>
      <c r="Q14">
        <f>'Raw data and fitting summary'!Q16</f>
        <v>1.8552488517891519</v>
      </c>
      <c r="R14">
        <f>'Raw data and fitting summary'!R16</f>
        <v>1.5586633717169749</v>
      </c>
      <c r="X14">
        <f t="shared" si="8"/>
        <v>7.76680543176081</v>
      </c>
      <c r="Y14">
        <f t="shared" si="9"/>
        <v>6.6090332370599443</v>
      </c>
      <c r="Z14">
        <f t="shared" si="10"/>
        <v>6.3715854059043044</v>
      </c>
      <c r="AA14">
        <f t="shared" si="11"/>
        <v>6.0977377507451331</v>
      </c>
      <c r="AB14">
        <f t="shared" si="12"/>
        <v>5.7868431077935583</v>
      </c>
      <c r="AC14">
        <f t="shared" si="13"/>
        <v>5.4401348584475606</v>
      </c>
      <c r="AD14">
        <f t="shared" si="14"/>
        <v>5.0611014239452139</v>
      </c>
      <c r="AE14">
        <f t="shared" si="15"/>
        <v>4.6556333719844201</v>
      </c>
      <c r="AF14">
        <f t="shared" si="16"/>
        <v>4.2318429341474566</v>
      </c>
      <c r="AG14">
        <f t="shared" si="17"/>
        <v>3.7995174494070549</v>
      </c>
      <c r="AH14">
        <f t="shared" si="18"/>
        <v>3.3692622512949804</v>
      </c>
      <c r="AI14">
        <f t="shared" si="19"/>
        <v>2.9514820608714984</v>
      </c>
      <c r="AJ14">
        <f t="shared" si="20"/>
        <v>2.5554025601647901</v>
      </c>
      <c r="AK14">
        <f t="shared" si="21"/>
        <v>2.1883205004820168</v>
      </c>
      <c r="AL14">
        <f t="shared" si="22"/>
        <v>1.8551979044145419</v>
      </c>
      <c r="AM14">
        <f t="shared" si="23"/>
        <v>1.5586173441970443</v>
      </c>
      <c r="AO14">
        <f t="shared" si="24"/>
        <v>7.76680543176081</v>
      </c>
      <c r="AP14">
        <f t="shared" si="4"/>
        <v>6.6090332370599443</v>
      </c>
      <c r="AQ14">
        <f t="shared" si="4"/>
        <v>6.3715854059043044</v>
      </c>
      <c r="AR14">
        <f t="shared" si="4"/>
        <v>6.0977377507451331</v>
      </c>
      <c r="AS14">
        <f t="shared" si="4"/>
        <v>5.7868431077935583</v>
      </c>
      <c r="AT14">
        <f t="shared" si="4"/>
        <v>5.4401348584475606</v>
      </c>
      <c r="AU14">
        <f t="shared" si="4"/>
        <v>5.0611014239452139</v>
      </c>
      <c r="AV14">
        <f t="shared" si="4"/>
        <v>4.6556333719844201</v>
      </c>
      <c r="AW14">
        <f t="shared" si="4"/>
        <v>4.2318429341474566</v>
      </c>
      <c r="AX14">
        <f t="shared" si="4"/>
        <v>3.7995174494070549</v>
      </c>
      <c r="AY14">
        <f t="shared" si="4"/>
        <v>3.3692622512949804</v>
      </c>
      <c r="AZ14">
        <f t="shared" si="4"/>
        <v>2.9514820608714984</v>
      </c>
      <c r="BA14">
        <f t="shared" si="4"/>
        <v>2.5554025601647901</v>
      </c>
      <c r="BB14">
        <f t="shared" si="4"/>
        <v>2.1883205004820168</v>
      </c>
      <c r="BC14">
        <f t="shared" si="4"/>
        <v>1.8551979044145419</v>
      </c>
      <c r="BD14">
        <f t="shared" si="4"/>
        <v>1.5586173441970443</v>
      </c>
      <c r="BF14">
        <f t="shared" si="25"/>
        <v>1.1450273214966104E-8</v>
      </c>
      <c r="BG14">
        <f t="shared" si="25"/>
        <v>1.4196422123079737E-9</v>
      </c>
      <c r="BH14">
        <f t="shared" si="5"/>
        <v>6.6412325523799124E-10</v>
      </c>
      <c r="BI14">
        <f t="shared" si="5"/>
        <v>1.6937331284366806E-10</v>
      </c>
      <c r="BJ14">
        <f t="shared" si="5"/>
        <v>3.9793078523369516E-14</v>
      </c>
      <c r="BK14">
        <f t="shared" si="5"/>
        <v>1.7809093228146345E-10</v>
      </c>
      <c r="BL14">
        <f t="shared" si="5"/>
        <v>6.6550665728387721E-10</v>
      </c>
      <c r="BM14">
        <f t="shared" si="5"/>
        <v>1.3615587134120316E-9</v>
      </c>
      <c r="BN14">
        <f t="shared" si="5"/>
        <v>2.120727653388294E-9</v>
      </c>
      <c r="BO14">
        <f t="shared" si="5"/>
        <v>2.788455713061052E-9</v>
      </c>
      <c r="BP14">
        <f t="shared" si="5"/>
        <v>3.2420487177820319E-9</v>
      </c>
      <c r="BQ14">
        <f t="shared" si="5"/>
        <v>3.4200019095714131E-9</v>
      </c>
      <c r="BR14">
        <f t="shared" si="5"/>
        <v>3.3285682230496761E-9</v>
      </c>
      <c r="BS14">
        <f t="shared" si="5"/>
        <v>3.0261031450785912E-9</v>
      </c>
      <c r="BT14">
        <f t="shared" si="5"/>
        <v>2.5956349796493858E-9</v>
      </c>
      <c r="BU14">
        <f t="shared" si="5"/>
        <v>2.1185325909569105E-9</v>
      </c>
      <c r="BW14">
        <f t="shared" si="26"/>
        <v>1.3777343899934045E-5</v>
      </c>
      <c r="BX14">
        <f t="shared" si="6"/>
        <v>5.7010062383594326E-6</v>
      </c>
      <c r="BY14">
        <f t="shared" si="6"/>
        <v>4.0446117121867169E-6</v>
      </c>
      <c r="BZ14">
        <f t="shared" si="6"/>
        <v>2.134291568100796E-6</v>
      </c>
      <c r="CA14">
        <f t="shared" si="6"/>
        <v>3.4471649196083743E-8</v>
      </c>
      <c r="CB14">
        <f t="shared" si="6"/>
        <v>2.4530773239220477E-6</v>
      </c>
      <c r="CC14">
        <f t="shared" si="6"/>
        <v>5.0971939798226557E-6</v>
      </c>
      <c r="CD14">
        <f t="shared" si="6"/>
        <v>7.9257325706279974E-6</v>
      </c>
      <c r="CE14">
        <f t="shared" si="6"/>
        <v>1.0882104932161149E-5</v>
      </c>
      <c r="CF14">
        <f t="shared" si="6"/>
        <v>1.3898035999927345E-5</v>
      </c>
      <c r="CG14">
        <f t="shared" si="6"/>
        <v>1.6899542672443893E-5</v>
      </c>
      <c r="CH14">
        <f t="shared" si="6"/>
        <v>1.9814039587309807E-5</v>
      </c>
      <c r="CI14">
        <f t="shared" si="6"/>
        <v>2.2577164942245915E-5</v>
      </c>
      <c r="CJ14">
        <f t="shared" si="6"/>
        <v>2.5138012309155111E-5</v>
      </c>
      <c r="CK14">
        <f t="shared" si="6"/>
        <v>2.7461962138241735E-5</v>
      </c>
      <c r="CL14">
        <f t="shared" si="6"/>
        <v>2.9530994314874109E-5</v>
      </c>
      <c r="CN14">
        <f t="shared" si="27"/>
        <v>1.3777343899934045E-5</v>
      </c>
      <c r="CO14">
        <f t="shared" si="7"/>
        <v>5.7010062383594326E-6</v>
      </c>
      <c r="CP14">
        <f t="shared" si="7"/>
        <v>4.0446117121867169E-6</v>
      </c>
      <c r="CQ14">
        <f t="shared" si="7"/>
        <v>2.134291568100796E-6</v>
      </c>
      <c r="CR14">
        <f t="shared" si="7"/>
        <v>3.4471649196083743E-8</v>
      </c>
      <c r="CS14">
        <f t="shared" si="7"/>
        <v>2.4530773239220477E-6</v>
      </c>
      <c r="CT14">
        <f t="shared" si="7"/>
        <v>5.0971939798226557E-6</v>
      </c>
      <c r="CU14">
        <f t="shared" si="7"/>
        <v>7.9257325706279974E-6</v>
      </c>
      <c r="CV14">
        <f t="shared" si="7"/>
        <v>1.0882104932161149E-5</v>
      </c>
      <c r="CW14">
        <f t="shared" si="7"/>
        <v>1.3898035999927345E-5</v>
      </c>
      <c r="CX14">
        <f t="shared" si="7"/>
        <v>1.6899542672443893E-5</v>
      </c>
      <c r="CY14">
        <f t="shared" si="7"/>
        <v>1.9814039587309807E-5</v>
      </c>
      <c r="CZ14">
        <f t="shared" si="7"/>
        <v>2.2577164942245915E-5</v>
      </c>
      <c r="DA14">
        <f t="shared" si="7"/>
        <v>2.5138012309155111E-5</v>
      </c>
      <c r="DB14">
        <f t="shared" si="7"/>
        <v>2.7461962138241735E-5</v>
      </c>
      <c r="DC14">
        <f t="shared" si="7"/>
        <v>2.9530994314874109E-5</v>
      </c>
    </row>
    <row r="15" spans="1:107">
      <c r="A15" s="1" t="s">
        <v>27</v>
      </c>
      <c r="B15" s="1">
        <f>'Raw data and fitting summary'!B17</f>
        <v>8.589934592000005E-2</v>
      </c>
      <c r="C15">
        <f>'Raw data and fitting summary'!C17</f>
        <v>6.9311173873333018</v>
      </c>
      <c r="D15">
        <f>'Raw data and fitting summary'!D17</f>
        <v>5.9940910529622142</v>
      </c>
      <c r="E15">
        <f>'Raw data and fitting summary'!E17</f>
        <v>5.7981270603627522</v>
      </c>
      <c r="F15">
        <f>'Raw data and fitting summary'!F17</f>
        <v>5.570483258652696</v>
      </c>
      <c r="G15">
        <f>'Raw data and fitting summary'!G17</f>
        <v>5.3098897356288717</v>
      </c>
      <c r="H15">
        <f>'Raw data and fitting summary'!H17</f>
        <v>5.0165404242143632</v>
      </c>
      <c r="I15">
        <f>'Raw data and fitting summary'!I17</f>
        <v>4.6924897592673442</v>
      </c>
      <c r="J15">
        <f>'Raw data and fitting summary'!J17</f>
        <v>4.3419005942915678</v>
      </c>
      <c r="K15">
        <f>'Raw data and fitting summary'!K17</f>
        <v>3.971040983042557</v>
      </c>
      <c r="L15">
        <f>'Raw data and fitting summary'!L17</f>
        <v>3.587962649990426</v>
      </c>
      <c r="M15">
        <f>'Raw data and fitting summary'!M17</f>
        <v>3.2018657209159636</v>
      </c>
      <c r="N15">
        <f>'Raw data and fitting summary'!N17</f>
        <v>2.8222424962594439</v>
      </c>
      <c r="O15">
        <f>'Raw data and fitting summary'!O17</f>
        <v>2.4579627910242459</v>
      </c>
      <c r="P15">
        <f>'Raw data and fitting summary'!P17</f>
        <v>2.1164827021054857</v>
      </c>
      <c r="Q15">
        <f>'Raw data and fitting summary'!Q17</f>
        <v>1.8033182414373128</v>
      </c>
      <c r="R15">
        <f>'Raw data and fitting summary'!R17</f>
        <v>1.5218444161741047</v>
      </c>
      <c r="X15">
        <f t="shared" si="8"/>
        <v>6.93123636358591</v>
      </c>
      <c r="Y15">
        <f t="shared" si="9"/>
        <v>5.9941329393276188</v>
      </c>
      <c r="Z15">
        <f t="shared" si="10"/>
        <v>5.7981552363136215</v>
      </c>
      <c r="AA15">
        <f t="shared" si="11"/>
        <v>5.5704965551948211</v>
      </c>
      <c r="AB15">
        <f t="shared" si="12"/>
        <v>5.3098873810705767</v>
      </c>
      <c r="AC15">
        <f t="shared" si="13"/>
        <v>5.0165222163103991</v>
      </c>
      <c r="AD15">
        <f t="shared" si="14"/>
        <v>4.6924562119502582</v>
      </c>
      <c r="AE15">
        <f t="shared" si="15"/>
        <v>4.3418530203485677</v>
      </c>
      <c r="AF15">
        <f t="shared" si="16"/>
        <v>3.9709814775627525</v>
      </c>
      <c r="AG15">
        <f t="shared" si="17"/>
        <v>3.5878939568403085</v>
      </c>
      <c r="AH15">
        <f t="shared" si="18"/>
        <v>3.2017909932510586</v>
      </c>
      <c r="AI15">
        <f t="shared" si="19"/>
        <v>2.8221649924451118</v>
      </c>
      <c r="AJ15">
        <f t="shared" si="20"/>
        <v>2.4578855664881414</v>
      </c>
      <c r="AK15">
        <f t="shared" si="21"/>
        <v>2.1164083568816667</v>
      </c>
      <c r="AL15">
        <f t="shared" si="22"/>
        <v>1.8032487633603724</v>
      </c>
      <c r="AM15">
        <f t="shared" si="23"/>
        <v>1.5217811305230071</v>
      </c>
      <c r="AO15">
        <f t="shared" si="24"/>
        <v>6.93123636358591</v>
      </c>
      <c r="AP15">
        <f t="shared" si="4"/>
        <v>5.9941329393276188</v>
      </c>
      <c r="AQ15">
        <f t="shared" si="4"/>
        <v>5.7981552363136215</v>
      </c>
      <c r="AR15">
        <f t="shared" si="4"/>
        <v>5.5704965551948211</v>
      </c>
      <c r="AS15">
        <f t="shared" si="4"/>
        <v>5.3098873810705767</v>
      </c>
      <c r="AT15">
        <f t="shared" si="4"/>
        <v>5.0165222163103991</v>
      </c>
      <c r="AU15">
        <f t="shared" si="4"/>
        <v>4.6924562119502582</v>
      </c>
      <c r="AV15">
        <f t="shared" si="4"/>
        <v>4.3418530203485677</v>
      </c>
      <c r="AW15">
        <f t="shared" si="4"/>
        <v>3.9709814775627525</v>
      </c>
      <c r="AX15">
        <f t="shared" si="4"/>
        <v>3.5878939568403085</v>
      </c>
      <c r="AY15">
        <f t="shared" si="4"/>
        <v>3.2017909932510586</v>
      </c>
      <c r="AZ15">
        <f t="shared" si="4"/>
        <v>2.8221649924451118</v>
      </c>
      <c r="BA15">
        <f t="shared" si="4"/>
        <v>2.4578855664881414</v>
      </c>
      <c r="BB15">
        <f t="shared" si="4"/>
        <v>2.1164083568816667</v>
      </c>
      <c r="BC15">
        <f t="shared" si="4"/>
        <v>1.8032487633603724</v>
      </c>
      <c r="BD15">
        <f t="shared" si="4"/>
        <v>1.5217811305230071</v>
      </c>
      <c r="BF15">
        <f t="shared" si="25"/>
        <v>1.4155348684678195E-8</v>
      </c>
      <c r="BG15">
        <f t="shared" si="25"/>
        <v>1.754467606806537E-9</v>
      </c>
      <c r="BH15">
        <f t="shared" si="5"/>
        <v>7.9388420739184906E-10</v>
      </c>
      <c r="BI15">
        <f t="shared" si="5"/>
        <v>1.7679803248505209E-10</v>
      </c>
      <c r="BJ15">
        <f t="shared" si="5"/>
        <v>5.5439447645699216E-12</v>
      </c>
      <c r="BK15">
        <f t="shared" si="5"/>
        <v>3.315277667665472E-10</v>
      </c>
      <c r="BL15">
        <f t="shared" si="5"/>
        <v>1.1254224836717639E-9</v>
      </c>
      <c r="BM15">
        <f t="shared" si="5"/>
        <v>2.2632800525810828E-9</v>
      </c>
      <c r="BN15">
        <f t="shared" si="5"/>
        <v>3.5409021267624683E-9</v>
      </c>
      <c r="BO15">
        <f t="shared" si="5"/>
        <v>4.7187488730629942E-9</v>
      </c>
      <c r="BP15">
        <f t="shared" si="5"/>
        <v>5.584223902139855E-9</v>
      </c>
      <c r="BQ15">
        <f t="shared" si="5"/>
        <v>6.0068412360302168E-9</v>
      </c>
      <c r="BR15">
        <f t="shared" si="5"/>
        <v>5.9636289765522881E-9</v>
      </c>
      <c r="BS15">
        <f t="shared" si="5"/>
        <v>5.5272123046963952E-9</v>
      </c>
      <c r="BT15">
        <f t="shared" si="5"/>
        <v>4.8272031753298455E-9</v>
      </c>
      <c r="BU15">
        <f t="shared" si="5"/>
        <v>4.0050736348457381E-9</v>
      </c>
      <c r="BW15">
        <f t="shared" si="26"/>
        <v>1.7165228015193023E-5</v>
      </c>
      <c r="BX15">
        <f t="shared" si="6"/>
        <v>6.9878939670772438E-6</v>
      </c>
      <c r="BY15">
        <f t="shared" si="6"/>
        <v>4.8594681792722606E-6</v>
      </c>
      <c r="BZ15">
        <f t="shared" si="6"/>
        <v>2.3869581451798453E-6</v>
      </c>
      <c r="CA15">
        <f t="shared" si="6"/>
        <v>4.4342904585837061E-7</v>
      </c>
      <c r="CB15">
        <f t="shared" si="6"/>
        <v>3.6295870284234118E-6</v>
      </c>
      <c r="CC15">
        <f t="shared" si="6"/>
        <v>7.1492019468635503E-6</v>
      </c>
      <c r="CD15">
        <f t="shared" si="6"/>
        <v>1.0957059757017319E-5</v>
      </c>
      <c r="CE15">
        <f t="shared" si="6"/>
        <v>1.4985081179731799E-5</v>
      </c>
      <c r="CF15">
        <f t="shared" si="6"/>
        <v>1.9145813935364305E-5</v>
      </c>
      <c r="CG15">
        <f t="shared" si="6"/>
        <v>2.3339332599292506E-5</v>
      </c>
      <c r="CH15">
        <f t="shared" si="6"/>
        <v>2.7462538348967001E-5</v>
      </c>
      <c r="CI15">
        <f t="shared" si="6"/>
        <v>3.1419093369273656E-5</v>
      </c>
      <c r="CJ15">
        <f t="shared" si="6"/>
        <v>3.5128014675076888E-5</v>
      </c>
      <c r="CK15">
        <f t="shared" si="6"/>
        <v>3.8529391147831196E-5</v>
      </c>
      <c r="CL15">
        <f t="shared" si="6"/>
        <v>4.1586565786788735E-5</v>
      </c>
      <c r="CN15">
        <f t="shared" si="27"/>
        <v>1.7165228015193023E-5</v>
      </c>
      <c r="CO15">
        <f t="shared" si="7"/>
        <v>6.9878939670772438E-6</v>
      </c>
      <c r="CP15">
        <f t="shared" si="7"/>
        <v>4.8594681792722606E-6</v>
      </c>
      <c r="CQ15">
        <f t="shared" si="7"/>
        <v>2.3869581451798453E-6</v>
      </c>
      <c r="CR15">
        <f t="shared" si="7"/>
        <v>4.4342904585837061E-7</v>
      </c>
      <c r="CS15">
        <f t="shared" si="7"/>
        <v>3.6295870284234118E-6</v>
      </c>
      <c r="CT15">
        <f t="shared" si="7"/>
        <v>7.1492019468635503E-6</v>
      </c>
      <c r="CU15">
        <f t="shared" si="7"/>
        <v>1.0957059757017319E-5</v>
      </c>
      <c r="CV15">
        <f t="shared" si="7"/>
        <v>1.4985081179731799E-5</v>
      </c>
      <c r="CW15">
        <f t="shared" si="7"/>
        <v>1.9145813935364305E-5</v>
      </c>
      <c r="CX15">
        <f t="shared" si="7"/>
        <v>2.3339332599292506E-5</v>
      </c>
      <c r="CY15">
        <f t="shared" si="7"/>
        <v>2.7462538348967001E-5</v>
      </c>
      <c r="CZ15">
        <f t="shared" si="7"/>
        <v>3.1419093369273656E-5</v>
      </c>
      <c r="DA15">
        <f t="shared" si="7"/>
        <v>3.5128014675076888E-5</v>
      </c>
      <c r="DB15">
        <f t="shared" si="7"/>
        <v>3.8529391147831196E-5</v>
      </c>
      <c r="DC15">
        <f t="shared" si="7"/>
        <v>4.1586565786788735E-5</v>
      </c>
    </row>
    <row r="16" spans="1:107">
      <c r="A16" s="1" t="s">
        <v>28</v>
      </c>
      <c r="B16" s="1">
        <f>'Raw data and fitting summary'!B18</f>
        <v>6.871947673600004E-2</v>
      </c>
      <c r="C16">
        <f>'Raw data and fitting summary'!C18</f>
        <v>6.1095030104491679</v>
      </c>
      <c r="D16">
        <f>'Raw data and fitting summary'!D18</f>
        <v>5.3696026501237633</v>
      </c>
      <c r="E16">
        <f>'Raw data and fitting summary'!E18</f>
        <v>5.211806766486645</v>
      </c>
      <c r="F16">
        <f>'Raw data and fitting summary'!F18</f>
        <v>5.0271417353865164</v>
      </c>
      <c r="G16">
        <f>'Raw data and fitting summary'!G18</f>
        <v>4.8139323331933657</v>
      </c>
      <c r="H16">
        <f>'Raw data and fitting summary'!H18</f>
        <v>4.5715723928279148</v>
      </c>
      <c r="I16">
        <f>'Raw data and fitting summary'!I18</f>
        <v>4.3009080613814863</v>
      </c>
      <c r="J16">
        <f>'Raw data and fitting summary'!J18</f>
        <v>4.0045421121017757</v>
      </c>
      <c r="K16">
        <f>'Raw data and fitting summary'!K18</f>
        <v>3.6869663612328538</v>
      </c>
      <c r="L16">
        <f>'Raw data and fitting summary'!L18</f>
        <v>3.3544410938877864</v>
      </c>
      <c r="M16">
        <f>'Raw data and fitting summary'!M18</f>
        <v>3.0145864337169295</v>
      </c>
      <c r="N16">
        <f>'Raw data and fitting summary'!N18</f>
        <v>2.6757233343725368</v>
      </c>
      <c r="O16">
        <f>'Raw data and fitting summary'!O18</f>
        <v>2.3460766257082883</v>
      </c>
      <c r="P16">
        <f>'Raw data and fitting summary'!P18</f>
        <v>2.0329973231466827</v>
      </c>
      <c r="Q16">
        <f>'Raw data and fitting summary'!Q18</f>
        <v>1.7423550184507584</v>
      </c>
      <c r="R16">
        <f>'Raw data and fitting summary'!R18</f>
        <v>1.478196714478542</v>
      </c>
      <c r="X16">
        <f t="shared" si="8"/>
        <v>6.1096282363462731</v>
      </c>
      <c r="Y16">
        <f t="shared" si="9"/>
        <v>5.3696471904833274</v>
      </c>
      <c r="Z16">
        <f t="shared" si="10"/>
        <v>5.2118364355863109</v>
      </c>
      <c r="AA16">
        <f t="shared" si="11"/>
        <v>5.0271550439763786</v>
      </c>
      <c r="AB16">
        <f t="shared" si="12"/>
        <v>4.8139281514253431</v>
      </c>
      <c r="AC16">
        <f t="shared" si="13"/>
        <v>4.571550150308326</v>
      </c>
      <c r="AD16">
        <f t="shared" si="14"/>
        <v>4.3008679388931688</v>
      </c>
      <c r="AE16">
        <f t="shared" si="15"/>
        <v>4.0044851832260999</v>
      </c>
      <c r="AF16">
        <f t="shared" si="16"/>
        <v>3.6868946386053518</v>
      </c>
      <c r="AG16">
        <f t="shared" si="17"/>
        <v>3.3543574461135939</v>
      </c>
      <c r="AH16">
        <f t="shared" si="18"/>
        <v>3.0144943663329338</v>
      </c>
      <c r="AI16">
        <f t="shared" si="19"/>
        <v>2.675626664689307</v>
      </c>
      <c r="AJ16">
        <f t="shared" si="20"/>
        <v>2.3459791129374725</v>
      </c>
      <c r="AK16">
        <f t="shared" si="21"/>
        <v>2.0329023278879896</v>
      </c>
      <c r="AL16">
        <f t="shared" si="22"/>
        <v>1.7422652537275851</v>
      </c>
      <c r="AM16">
        <f t="shared" si="23"/>
        <v>1.4781141203251329</v>
      </c>
      <c r="AO16">
        <f t="shared" si="24"/>
        <v>6.1096282363462731</v>
      </c>
      <c r="AP16">
        <f t="shared" si="4"/>
        <v>5.3696471904833274</v>
      </c>
      <c r="AQ16">
        <f t="shared" si="4"/>
        <v>5.2118364355863109</v>
      </c>
      <c r="AR16">
        <f t="shared" si="4"/>
        <v>5.0271550439763786</v>
      </c>
      <c r="AS16">
        <f t="shared" si="4"/>
        <v>4.8139281514253431</v>
      </c>
      <c r="AT16">
        <f t="shared" si="4"/>
        <v>4.571550150308326</v>
      </c>
      <c r="AU16">
        <f t="shared" si="4"/>
        <v>4.3008679388931688</v>
      </c>
      <c r="AV16">
        <f t="shared" si="4"/>
        <v>4.0044851832260999</v>
      </c>
      <c r="AW16">
        <f t="shared" si="4"/>
        <v>3.6868946386053518</v>
      </c>
      <c r="AX16">
        <f t="shared" si="4"/>
        <v>3.3543574461135939</v>
      </c>
      <c r="AY16">
        <f t="shared" si="4"/>
        <v>3.0144943663329338</v>
      </c>
      <c r="AZ16">
        <f t="shared" si="4"/>
        <v>2.675626664689307</v>
      </c>
      <c r="BA16">
        <f t="shared" si="4"/>
        <v>2.3459791129374725</v>
      </c>
      <c r="BB16">
        <f t="shared" si="4"/>
        <v>2.0329023278879896</v>
      </c>
      <c r="BC16">
        <f t="shared" si="4"/>
        <v>1.7422652537275851</v>
      </c>
      <c r="BD16">
        <f t="shared" si="4"/>
        <v>1.4781141203251329</v>
      </c>
      <c r="BF16">
        <f t="shared" si="25"/>
        <v>1.5681525305795754E-8</v>
      </c>
      <c r="BG16">
        <f t="shared" si="25"/>
        <v>1.9838436301027035E-9</v>
      </c>
      <c r="BH16">
        <f t="shared" si="5"/>
        <v>8.8025547498819926E-10</v>
      </c>
      <c r="BI16">
        <f t="shared" si="5"/>
        <v>1.7711856411888925E-10</v>
      </c>
      <c r="BJ16">
        <f t="shared" si="5"/>
        <v>1.7487183794224821E-11</v>
      </c>
      <c r="BK16">
        <f t="shared" si="5"/>
        <v>4.9472967765913318E-10</v>
      </c>
      <c r="BL16">
        <f t="shared" si="5"/>
        <v>1.6098140687902388E-9</v>
      </c>
      <c r="BM16">
        <f t="shared" si="5"/>
        <v>3.2408968857067952E-9</v>
      </c>
      <c r="BN16">
        <f t="shared" si="5"/>
        <v>5.14413529578937E-9</v>
      </c>
      <c r="BO16">
        <f t="shared" si="5"/>
        <v>6.9969501273700784E-9</v>
      </c>
      <c r="BP16">
        <f t="shared" si="5"/>
        <v>8.4764031958112306E-9</v>
      </c>
      <c r="BQ16">
        <f t="shared" si="5"/>
        <v>9.3450276557605586E-9</v>
      </c>
      <c r="BR16">
        <f t="shared" si="5"/>
        <v>9.5087404721790036E-9</v>
      </c>
      <c r="BS16">
        <f t="shared" si="5"/>
        <v>9.0240991741601735E-9</v>
      </c>
      <c r="BT16">
        <f t="shared" si="5"/>
        <v>8.0577055263676365E-9</v>
      </c>
      <c r="BU16">
        <f t="shared" si="5"/>
        <v>6.8217941773584499E-9</v>
      </c>
      <c r="BW16">
        <f t="shared" si="26"/>
        <v>2.0496483953017585E-5</v>
      </c>
      <c r="BX16">
        <f t="shared" si="6"/>
        <v>8.2948391177501028E-6</v>
      </c>
      <c r="BY16">
        <f t="shared" si="6"/>
        <v>5.6926382922096533E-6</v>
      </c>
      <c r="BZ16">
        <f t="shared" si="6"/>
        <v>2.6473402442789893E-6</v>
      </c>
      <c r="CA16">
        <f t="shared" si="6"/>
        <v>8.6868102119228486E-7</v>
      </c>
      <c r="CB16">
        <f t="shared" si="6"/>
        <v>4.8654217623144584E-6</v>
      </c>
      <c r="CC16">
        <f t="shared" si="6"/>
        <v>9.3289282274159759E-6</v>
      </c>
      <c r="CD16">
        <f t="shared" si="6"/>
        <v>1.4216278265737678E-5</v>
      </c>
      <c r="CE16">
        <f t="shared" si="6"/>
        <v>1.9453397650962368E-5</v>
      </c>
      <c r="CF16">
        <f t="shared" si="6"/>
        <v>2.4937048461987531E-5</v>
      </c>
      <c r="CG16">
        <f t="shared" si="6"/>
        <v>3.0541567774663166E-5</v>
      </c>
      <c r="CH16">
        <f t="shared" si="6"/>
        <v>3.6129735327286595E-5</v>
      </c>
      <c r="CI16">
        <f t="shared" si="6"/>
        <v>4.1565916029713982E-5</v>
      </c>
      <c r="CJ16">
        <f t="shared" si="6"/>
        <v>4.6728884801733431E-5</v>
      </c>
      <c r="CK16">
        <f t="shared" si="6"/>
        <v>5.1521846619614106E-5</v>
      </c>
      <c r="CL16">
        <f t="shared" si="6"/>
        <v>5.5878062643016245E-5</v>
      </c>
      <c r="CN16">
        <f t="shared" si="27"/>
        <v>2.0496483953017585E-5</v>
      </c>
      <c r="CO16">
        <f t="shared" si="7"/>
        <v>8.2948391177501028E-6</v>
      </c>
      <c r="CP16">
        <f t="shared" si="7"/>
        <v>5.6926382922096533E-6</v>
      </c>
      <c r="CQ16">
        <f t="shared" si="7"/>
        <v>2.6473402442789893E-6</v>
      </c>
      <c r="CR16">
        <f t="shared" si="7"/>
        <v>8.6868102119228486E-7</v>
      </c>
      <c r="CS16">
        <f t="shared" si="7"/>
        <v>4.8654217623144584E-6</v>
      </c>
      <c r="CT16">
        <f t="shared" si="7"/>
        <v>9.3289282274159759E-6</v>
      </c>
      <c r="CU16">
        <f t="shared" si="7"/>
        <v>1.4216278265737678E-5</v>
      </c>
      <c r="CV16">
        <f t="shared" si="7"/>
        <v>1.9453397650962368E-5</v>
      </c>
      <c r="CW16">
        <f t="shared" si="7"/>
        <v>2.4937048461987531E-5</v>
      </c>
      <c r="CX16">
        <f t="shared" si="7"/>
        <v>3.0541567774663166E-5</v>
      </c>
      <c r="CY16">
        <f t="shared" si="7"/>
        <v>3.6129735327286595E-5</v>
      </c>
      <c r="CZ16">
        <f t="shared" si="7"/>
        <v>4.1565916029713982E-5</v>
      </c>
      <c r="DA16">
        <f t="shared" si="7"/>
        <v>4.6728884801733431E-5</v>
      </c>
      <c r="DB16">
        <f t="shared" si="7"/>
        <v>5.1521846619614106E-5</v>
      </c>
      <c r="DC16">
        <f t="shared" si="7"/>
        <v>5.5878062643016245E-5</v>
      </c>
    </row>
    <row r="17" spans="1:107">
      <c r="A17" s="1" t="s">
        <v>29</v>
      </c>
      <c r="B17" s="1">
        <f>'Raw data and fitting summary'!B19</f>
        <v>5.4975581388800036E-2</v>
      </c>
      <c r="C17">
        <f>'Raw data and fitting summary'!C19</f>
        <v>5.321055829841824</v>
      </c>
      <c r="D17">
        <f>'Raw data and fitting summary'!D19</f>
        <v>4.7508937382104177</v>
      </c>
      <c r="E17">
        <f>'Raw data and fitting summary'!E19</f>
        <v>4.626947012646891</v>
      </c>
      <c r="F17">
        <f>'Raw data and fitting summary'!F19</f>
        <v>4.4808210601307179</v>
      </c>
      <c r="G17">
        <f>'Raw data and fitting summary'!G19</f>
        <v>4.3106500377980108</v>
      </c>
      <c r="H17">
        <f>'Raw data and fitting summary'!H19</f>
        <v>4.115288825736596</v>
      </c>
      <c r="I17">
        <f>'Raw data and fitting summary'!I19</f>
        <v>3.8946538051311279</v>
      </c>
      <c r="J17">
        <f>'Raw data and fitting summary'!J19</f>
        <v>3.6500395776926537</v>
      </c>
      <c r="K17">
        <f>'Raw data and fitting summary'!K19</f>
        <v>3.3843366022865391</v>
      </c>
      <c r="L17">
        <f>'Raw data and fitting summary'!L19</f>
        <v>3.1020694308776795</v>
      </c>
      <c r="M17">
        <f>'Raw data and fitting summary'!M19</f>
        <v>2.8091966718693122</v>
      </c>
      <c r="N17">
        <f>'Raw data and fitting summary'!N19</f>
        <v>2.5126644004964795</v>
      </c>
      <c r="O17">
        <f>'Raw data and fitting summary'!O19</f>
        <v>2.2197719419246043</v>
      </c>
      <c r="P17">
        <f>'Raw data and fitting summary'!P19</f>
        <v>1.937467255791808</v>
      </c>
      <c r="Q17">
        <f>'Raw data and fitting summary'!Q19</f>
        <v>1.6717123482378644</v>
      </c>
      <c r="R17">
        <f>'Raw data and fitting summary'!R19</f>
        <v>1.4270360606510817</v>
      </c>
      <c r="X17">
        <f t="shared" si="8"/>
        <v>5.3211819060024288</v>
      </c>
      <c r="Y17">
        <f t="shared" si="9"/>
        <v>4.7509392982398131</v>
      </c>
      <c r="Z17">
        <f t="shared" si="10"/>
        <v>4.6269771978105201</v>
      </c>
      <c r="AA17">
        <f t="shared" si="11"/>
        <v>4.4808340955493327</v>
      </c>
      <c r="AB17">
        <f t="shared" si="12"/>
        <v>4.3106444330393812</v>
      </c>
      <c r="AC17">
        <f t="shared" si="13"/>
        <v>4.115263588126381</v>
      </c>
      <c r="AD17">
        <f t="shared" si="14"/>
        <v>3.8946086653361198</v>
      </c>
      <c r="AE17">
        <f t="shared" si="15"/>
        <v>3.6499751880227591</v>
      </c>
      <c r="AF17">
        <f t="shared" si="16"/>
        <v>3.3842546573830932</v>
      </c>
      <c r="AG17">
        <f t="shared" si="17"/>
        <v>3.1019726624905362</v>
      </c>
      <c r="AH17">
        <f t="shared" si="18"/>
        <v>2.8090886897109546</v>
      </c>
      <c r="AI17">
        <f t="shared" si="19"/>
        <v>2.5125493877285194</v>
      </c>
      <c r="AJ17">
        <f t="shared" si="20"/>
        <v>2.2196542551081899</v>
      </c>
      <c r="AK17">
        <f t="shared" si="21"/>
        <v>1.9373510080521403</v>
      </c>
      <c r="AL17">
        <f t="shared" si="22"/>
        <v>1.6716010577505815</v>
      </c>
      <c r="AM17">
        <f t="shared" si="23"/>
        <v>1.4269324232436016</v>
      </c>
      <c r="AO17">
        <f t="shared" si="24"/>
        <v>5.3211819060024288</v>
      </c>
      <c r="AP17">
        <f t="shared" si="4"/>
        <v>4.7509392982398131</v>
      </c>
      <c r="AQ17">
        <f t="shared" si="4"/>
        <v>4.6269771978105201</v>
      </c>
      <c r="AR17">
        <f t="shared" si="4"/>
        <v>4.4808340955493327</v>
      </c>
      <c r="AS17">
        <f t="shared" si="4"/>
        <v>4.3106444330393812</v>
      </c>
      <c r="AT17">
        <f t="shared" si="4"/>
        <v>4.115263588126381</v>
      </c>
      <c r="AU17">
        <f t="shared" si="4"/>
        <v>3.8946086653361198</v>
      </c>
      <c r="AV17">
        <f t="shared" si="4"/>
        <v>3.6499751880227591</v>
      </c>
      <c r="AW17">
        <f t="shared" si="4"/>
        <v>3.3842546573830932</v>
      </c>
      <c r="AX17">
        <f t="shared" si="4"/>
        <v>3.1019726624905362</v>
      </c>
      <c r="AY17">
        <f t="shared" si="4"/>
        <v>2.8090886897109546</v>
      </c>
      <c r="AZ17">
        <f t="shared" si="4"/>
        <v>2.5125493877285194</v>
      </c>
      <c r="BA17">
        <f t="shared" si="4"/>
        <v>2.2196542551081899</v>
      </c>
      <c r="BB17">
        <f t="shared" si="4"/>
        <v>1.9373510080521403</v>
      </c>
      <c r="BC17">
        <f t="shared" si="4"/>
        <v>1.6716010577505815</v>
      </c>
      <c r="BD17">
        <f t="shared" si="4"/>
        <v>1.4269324232436016</v>
      </c>
      <c r="BF17">
        <f t="shared" si="25"/>
        <v>1.589519827284284E-8</v>
      </c>
      <c r="BG17">
        <f t="shared" si="25"/>
        <v>2.0757162785074402E-9</v>
      </c>
      <c r="BH17">
        <f t="shared" si="5"/>
        <v>9.1114410331376927E-10</v>
      </c>
      <c r="BI17">
        <f t="shared" si="5"/>
        <v>1.6992213846173302E-10</v>
      </c>
      <c r="BJ17">
        <f t="shared" si="5"/>
        <v>3.1413319296652792E-11</v>
      </c>
      <c r="BK17">
        <f t="shared" si="5"/>
        <v>6.3693696936431917E-10</v>
      </c>
      <c r="BL17">
        <f t="shared" si="5"/>
        <v>2.0376010933720921E-9</v>
      </c>
      <c r="BM17">
        <f t="shared" si="5"/>
        <v>4.1460295891404246E-9</v>
      </c>
      <c r="BN17">
        <f t="shared" si="5"/>
        <v>6.7149672007627312E-9</v>
      </c>
      <c r="BO17">
        <f t="shared" si="5"/>
        <v>9.3641207503237634E-9</v>
      </c>
      <c r="BP17">
        <f t="shared" si="5"/>
        <v>1.1660146523568237E-8</v>
      </c>
      <c r="BQ17">
        <f t="shared" si="5"/>
        <v>1.3227936793846068E-8</v>
      </c>
      <c r="BR17">
        <f t="shared" si="5"/>
        <v>1.3850186757740393E-8</v>
      </c>
      <c r="BS17">
        <f t="shared" si="5"/>
        <v>1.3513536977843356E-8</v>
      </c>
      <c r="BT17">
        <f t="shared" si="5"/>
        <v>1.2385572559657945E-8</v>
      </c>
      <c r="BU17">
        <f t="shared" si="5"/>
        <v>1.0740712229195246E-8</v>
      </c>
      <c r="BW17">
        <f t="shared" si="26"/>
        <v>2.3693262668311545E-5</v>
      </c>
      <c r="BX17">
        <f t="shared" si="6"/>
        <v>9.5896888036971369E-6</v>
      </c>
      <c r="BY17">
        <f t="shared" si="6"/>
        <v>6.523732955363218E-6</v>
      </c>
      <c r="BZ17">
        <f t="shared" si="6"/>
        <v>2.9091500235851648E-6</v>
      </c>
      <c r="CA17">
        <f t="shared" si="6"/>
        <v>1.3002136262256362E-6</v>
      </c>
      <c r="CB17">
        <f t="shared" si="6"/>
        <v>6.1326837697147946E-6</v>
      </c>
      <c r="CC17">
        <f t="shared" si="6"/>
        <v>1.1590328807577641E-5</v>
      </c>
      <c r="CD17">
        <f t="shared" si="6"/>
        <v>1.7641125371462743E-5</v>
      </c>
      <c r="CE17">
        <f t="shared" si="6"/>
        <v>2.4213574846431419E-5</v>
      </c>
      <c r="CF17">
        <f t="shared" si="6"/>
        <v>3.1195757562108261E-5</v>
      </c>
      <c r="CG17">
        <f t="shared" si="6"/>
        <v>3.8440280918550227E-5</v>
      </c>
      <c r="CH17">
        <f t="shared" si="6"/>
        <v>4.5775326257004487E-5</v>
      </c>
      <c r="CI17">
        <f t="shared" si="6"/>
        <v>5.3020336903142825E-5</v>
      </c>
      <c r="CJ17">
        <f t="shared" si="6"/>
        <v>6.0003447586172059E-5</v>
      </c>
      <c r="CK17">
        <f t="shared" si="6"/>
        <v>6.6577181658778551E-5</v>
      </c>
      <c r="CL17">
        <f t="shared" si="6"/>
        <v>7.2629513347600429E-5</v>
      </c>
      <c r="CN17">
        <f t="shared" si="27"/>
        <v>2.3693262668311545E-5</v>
      </c>
      <c r="CO17">
        <f t="shared" si="7"/>
        <v>9.5896888036971369E-6</v>
      </c>
      <c r="CP17">
        <f t="shared" si="7"/>
        <v>6.523732955363218E-6</v>
      </c>
      <c r="CQ17">
        <f t="shared" si="7"/>
        <v>2.9091500235851648E-6</v>
      </c>
      <c r="CR17">
        <f t="shared" si="7"/>
        <v>1.3002136262256362E-6</v>
      </c>
      <c r="CS17">
        <f t="shared" si="7"/>
        <v>6.1326837697147946E-6</v>
      </c>
      <c r="CT17">
        <f t="shared" si="7"/>
        <v>1.1590328807577641E-5</v>
      </c>
      <c r="CU17">
        <f t="shared" si="7"/>
        <v>1.7641125371462743E-5</v>
      </c>
      <c r="CV17">
        <f t="shared" si="7"/>
        <v>2.4213574846431419E-5</v>
      </c>
      <c r="CW17">
        <f t="shared" si="7"/>
        <v>3.1195757562108261E-5</v>
      </c>
      <c r="CX17">
        <f t="shared" si="7"/>
        <v>3.8440280918550227E-5</v>
      </c>
      <c r="CY17">
        <f t="shared" si="7"/>
        <v>4.5775326257004487E-5</v>
      </c>
      <c r="CZ17">
        <f t="shared" si="7"/>
        <v>5.3020336903142825E-5</v>
      </c>
      <c r="DA17">
        <f t="shared" si="7"/>
        <v>6.0003447586172059E-5</v>
      </c>
      <c r="DB17">
        <f t="shared" si="7"/>
        <v>6.6577181658778551E-5</v>
      </c>
      <c r="DC17">
        <f t="shared" si="7"/>
        <v>7.2629513347600429E-5</v>
      </c>
    </row>
    <row r="18" spans="1:107">
      <c r="A18" s="1" t="s">
        <v>30</v>
      </c>
      <c r="B18" s="1">
        <f>'Raw data and fitting summary'!B20</f>
        <v>4.3980465111040035E-2</v>
      </c>
      <c r="C18">
        <f>'Raw data and fitting summary'!C20</f>
        <v>4.5819200275316794</v>
      </c>
      <c r="D18">
        <f>'Raw data and fitting summary'!D20</f>
        <v>4.1527687057828588</v>
      </c>
      <c r="E18">
        <f>'Raw data and fitting summary'!E20</f>
        <v>4.0577544606809273</v>
      </c>
      <c r="F18">
        <f>'Raw data and fitting summary'!F20</f>
        <v>3.9449307508188474</v>
      </c>
      <c r="G18">
        <f>'Raw data and fitting summary'!G20</f>
        <v>3.8124275927416442</v>
      </c>
      <c r="H18">
        <f>'Raw data and fitting summary'!H20</f>
        <v>3.6588114391513926</v>
      </c>
      <c r="I18">
        <f>'Raw data and fitting summary'!I20</f>
        <v>3.4833651072820584</v>
      </c>
      <c r="J18">
        <f>'Raw data and fitting summary'!J20</f>
        <v>3.2863805721085217</v>
      </c>
      <c r="K18">
        <f>'Raw data and fitting summary'!K20</f>
        <v>3.0694112984131214</v>
      </c>
      <c r="L18">
        <f>'Raw data and fitting summary'!L20</f>
        <v>2.8354159761044069</v>
      </c>
      <c r="M18">
        <f>'Raw data and fitting summary'!M20</f>
        <v>2.5887277196903731</v>
      </c>
      <c r="N18">
        <f>'Raw data and fitting summary'!N20</f>
        <v>2.3348098724713719</v>
      </c>
      <c r="O18">
        <f>'Raw data and fitting summary'!O20</f>
        <v>2.0798097044529995</v>
      </c>
      <c r="P18">
        <f>'Raw data and fitting summary'!P20</f>
        <v>1.8299793785916618</v>
      </c>
      <c r="Q18">
        <f>'Raw data and fitting summary'!Q20</f>
        <v>1.5910759041777636</v>
      </c>
      <c r="R18">
        <f>'Raw data and fitting summary'!R20</f>
        <v>1.3678587637367461</v>
      </c>
      <c r="X18">
        <f t="shared" si="8"/>
        <v>4.5820423227323444</v>
      </c>
      <c r="Y18">
        <f t="shared" si="9"/>
        <v>4.152813728346886</v>
      </c>
      <c r="Z18">
        <f t="shared" si="10"/>
        <v>4.0577842146445358</v>
      </c>
      <c r="AA18">
        <f t="shared" si="11"/>
        <v>3.9449432403565758</v>
      </c>
      <c r="AB18">
        <f t="shared" si="12"/>
        <v>3.812421007136122</v>
      </c>
      <c r="AC18">
        <f t="shared" si="13"/>
        <v>3.6587843623759571</v>
      </c>
      <c r="AD18">
        <f t="shared" si="14"/>
        <v>3.4833167597042922</v>
      </c>
      <c r="AE18">
        <f t="shared" si="15"/>
        <v>3.2863110520612357</v>
      </c>
      <c r="AF18">
        <f t="shared" si="16"/>
        <v>3.0693217750344197</v>
      </c>
      <c r="AG18">
        <f t="shared" si="17"/>
        <v>2.8353087769101144</v>
      </c>
      <c r="AH18">
        <f t="shared" si="18"/>
        <v>2.5886062651387309</v>
      </c>
      <c r="AI18">
        <f t="shared" si="19"/>
        <v>2.3346784390964186</v>
      </c>
      <c r="AJ18">
        <f t="shared" si="20"/>
        <v>2.0796730421808829</v>
      </c>
      <c r="AK18">
        <f t="shared" si="21"/>
        <v>1.829842250889226</v>
      </c>
      <c r="AL18">
        <f t="shared" si="22"/>
        <v>1.5909426430269209</v>
      </c>
      <c r="AM18">
        <f t="shared" si="23"/>
        <v>1.367732924319299</v>
      </c>
      <c r="AO18">
        <f t="shared" si="24"/>
        <v>4.5820423227323444</v>
      </c>
      <c r="AP18">
        <f t="shared" si="4"/>
        <v>4.152813728346886</v>
      </c>
      <c r="AQ18">
        <f t="shared" si="4"/>
        <v>4.0577842146445358</v>
      </c>
      <c r="AR18">
        <f t="shared" si="4"/>
        <v>3.9449432403565758</v>
      </c>
      <c r="AS18">
        <f t="shared" si="4"/>
        <v>3.812421007136122</v>
      </c>
      <c r="AT18">
        <f t="shared" si="4"/>
        <v>3.6587843623759571</v>
      </c>
      <c r="AU18">
        <f t="shared" si="4"/>
        <v>3.4833167597042922</v>
      </c>
      <c r="AV18">
        <f t="shared" si="4"/>
        <v>3.2863110520612357</v>
      </c>
      <c r="AW18">
        <f t="shared" si="4"/>
        <v>3.0693217750344197</v>
      </c>
      <c r="AX18">
        <f t="shared" si="4"/>
        <v>2.8353087769101144</v>
      </c>
      <c r="AY18">
        <f t="shared" si="4"/>
        <v>2.5886062651387309</v>
      </c>
      <c r="AZ18">
        <f t="shared" si="4"/>
        <v>2.3346784390964186</v>
      </c>
      <c r="BA18">
        <f t="shared" si="4"/>
        <v>2.0796730421808829</v>
      </c>
      <c r="BB18">
        <f t="shared" si="4"/>
        <v>1.829842250889226</v>
      </c>
      <c r="BC18">
        <f t="shared" si="4"/>
        <v>1.5909426430269209</v>
      </c>
      <c r="BD18">
        <f t="shared" si="4"/>
        <v>1.367732924319299</v>
      </c>
      <c r="BF18">
        <f t="shared" si="25"/>
        <v>1.4956116105687509E-8</v>
      </c>
      <c r="BG18">
        <f t="shared" si="25"/>
        <v>2.0270312715800803E-9</v>
      </c>
      <c r="BH18">
        <f t="shared" si="5"/>
        <v>8.8529835041546803E-10</v>
      </c>
      <c r="BI18">
        <f t="shared" si="5"/>
        <v>1.5598855267105726E-10</v>
      </c>
      <c r="BJ18">
        <f t="shared" si="5"/>
        <v>4.3370200094648223E-11</v>
      </c>
      <c r="BK18">
        <f t="shared" si="5"/>
        <v>7.3315176798795442E-10</v>
      </c>
      <c r="BL18">
        <f t="shared" si="5"/>
        <v>2.3374882758560858E-9</v>
      </c>
      <c r="BM18">
        <f t="shared" si="5"/>
        <v>4.8330369746474026E-9</v>
      </c>
      <c r="BN18">
        <f t="shared" si="5"/>
        <v>8.0144353341710177E-9</v>
      </c>
      <c r="BO18">
        <f t="shared" si="5"/>
        <v>1.1491667256955433E-8</v>
      </c>
      <c r="BP18">
        <f t="shared" si="5"/>
        <v>1.4751208114593664E-8</v>
      </c>
      <c r="BQ18">
        <f t="shared" si="5"/>
        <v>1.727473205163059E-8</v>
      </c>
      <c r="BR18">
        <f t="shared" si="5"/>
        <v>1.8676576620076173E-8</v>
      </c>
      <c r="BS18">
        <f t="shared" si="5"/>
        <v>1.8804006775318803E-8</v>
      </c>
      <c r="BT18">
        <f t="shared" si="5"/>
        <v>1.7758534323912133E-8</v>
      </c>
      <c r="BU18">
        <f t="shared" si="5"/>
        <v>1.5835558983409856E-8</v>
      </c>
      <c r="BW18">
        <f t="shared" si="26"/>
        <v>2.6690107173006764E-5</v>
      </c>
      <c r="BX18">
        <f t="shared" si="6"/>
        <v>1.0841460025004818E-5</v>
      </c>
      <c r="BY18">
        <f t="shared" si="6"/>
        <v>7.3325642849883514E-6</v>
      </c>
      <c r="BZ18">
        <f t="shared" si="6"/>
        <v>3.1659613250477003E-6</v>
      </c>
      <c r="CA18">
        <f t="shared" si="6"/>
        <v>1.7274077311818027E-6</v>
      </c>
      <c r="CB18">
        <f t="shared" si="6"/>
        <v>7.4004840826368428E-6</v>
      </c>
      <c r="CC18">
        <f t="shared" si="6"/>
        <v>1.3879753436571393E-5</v>
      </c>
      <c r="CD18">
        <f t="shared" si="6"/>
        <v>2.1154433096767804E-5</v>
      </c>
      <c r="CE18">
        <f t="shared" si="6"/>
        <v>2.9167153287704077E-5</v>
      </c>
      <c r="CF18">
        <f t="shared" si="6"/>
        <v>3.7808648978718172E-5</v>
      </c>
      <c r="CG18">
        <f t="shared" si="6"/>
        <v>4.6918897353295478E-5</v>
      </c>
      <c r="CH18">
        <f t="shared" si="6"/>
        <v>5.6296136012730048E-5</v>
      </c>
      <c r="CI18">
        <f t="shared" si="6"/>
        <v>6.5713345004127927E-5</v>
      </c>
      <c r="CJ18">
        <f t="shared" si="6"/>
        <v>7.493963065349081E-5</v>
      </c>
      <c r="CK18">
        <f t="shared" si="6"/>
        <v>8.3762385417695008E-5</v>
      </c>
      <c r="CL18">
        <f t="shared" si="6"/>
        <v>9.2005840621016221E-5</v>
      </c>
      <c r="CN18">
        <f t="shared" si="27"/>
        <v>2.6690107173006764E-5</v>
      </c>
      <c r="CO18">
        <f t="shared" si="7"/>
        <v>1.0841460025004818E-5</v>
      </c>
      <c r="CP18">
        <f t="shared" si="7"/>
        <v>7.3325642849883514E-6</v>
      </c>
      <c r="CQ18">
        <f t="shared" si="7"/>
        <v>3.1659613250477003E-6</v>
      </c>
      <c r="CR18">
        <f t="shared" si="7"/>
        <v>1.7274077311818027E-6</v>
      </c>
      <c r="CS18">
        <f t="shared" si="7"/>
        <v>7.4004840826368428E-6</v>
      </c>
      <c r="CT18">
        <f t="shared" si="7"/>
        <v>1.3879753436571393E-5</v>
      </c>
      <c r="CU18">
        <f t="shared" si="7"/>
        <v>2.1154433096767804E-5</v>
      </c>
      <c r="CV18">
        <f t="shared" si="7"/>
        <v>2.9167153287704077E-5</v>
      </c>
      <c r="CW18">
        <f t="shared" si="7"/>
        <v>3.7808648978718172E-5</v>
      </c>
      <c r="CX18">
        <f t="shared" si="7"/>
        <v>4.6918897353295478E-5</v>
      </c>
      <c r="CY18">
        <f t="shared" si="7"/>
        <v>5.6296136012730048E-5</v>
      </c>
      <c r="CZ18">
        <f t="shared" si="7"/>
        <v>6.5713345004127927E-5</v>
      </c>
      <c r="DA18">
        <f t="shared" si="7"/>
        <v>7.493963065349081E-5</v>
      </c>
      <c r="DB18">
        <f t="shared" si="7"/>
        <v>8.3762385417695008E-5</v>
      </c>
      <c r="DC18">
        <f t="shared" si="7"/>
        <v>9.2005840621016221E-5</v>
      </c>
    </row>
    <row r="19" spans="1:107">
      <c r="A19" s="3"/>
      <c r="B19" s="3"/>
    </row>
    <row r="20" spans="1:107">
      <c r="B20">
        <f t="shared" ref="B20:R20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>
        <f t="shared" si="28"/>
        <v>1</v>
      </c>
      <c r="J20">
        <f t="shared" si="28"/>
        <v>1</v>
      </c>
      <c r="K20">
        <f t="shared" si="28"/>
        <v>1</v>
      </c>
      <c r="L20">
        <f t="shared" si="28"/>
        <v>1</v>
      </c>
      <c r="M20">
        <f t="shared" si="28"/>
        <v>1</v>
      </c>
      <c r="N20">
        <f t="shared" si="28"/>
        <v>1</v>
      </c>
      <c r="O20">
        <f t="shared" si="28"/>
        <v>1</v>
      </c>
      <c r="P20">
        <f t="shared" si="28"/>
        <v>1</v>
      </c>
      <c r="Q20">
        <f t="shared" si="28"/>
        <v>1</v>
      </c>
      <c r="R20">
        <f t="shared" si="28"/>
        <v>1</v>
      </c>
      <c r="AM20">
        <f t="shared" ref="AM20:AM34" si="29">B4*B20</f>
        <v>1</v>
      </c>
      <c r="AN20">
        <f>IFERROR(AM20, NA())</f>
        <v>1</v>
      </c>
      <c r="AO20">
        <f>IFERROR(X4, NA())</f>
        <v>13.636226982827138</v>
      </c>
      <c r="AP20">
        <f t="shared" ref="AP20:BD34" si="30">IFERROR(Y4, NA())</f>
        <v>10.428873020296281</v>
      </c>
      <c r="AQ20">
        <f t="shared" si="30"/>
        <v>9.8496907318542348</v>
      </c>
      <c r="AR20">
        <f t="shared" si="30"/>
        <v>9.2103064076724088</v>
      </c>
      <c r="AS20">
        <f t="shared" si="30"/>
        <v>8.5190479386019113</v>
      </c>
      <c r="AT20">
        <f t="shared" si="30"/>
        <v>7.7883746450907303</v>
      </c>
      <c r="AU20">
        <f t="shared" si="30"/>
        <v>7.0342235734629348</v>
      </c>
      <c r="AV20">
        <f t="shared" si="30"/>
        <v>6.2747417452558238</v>
      </c>
      <c r="AW20">
        <f t="shared" si="30"/>
        <v>5.5285923354321316</v>
      </c>
      <c r="AX20">
        <f t="shared" si="30"/>
        <v>4.8131575753222</v>
      </c>
      <c r="AY20">
        <f t="shared" si="30"/>
        <v>4.1429953713233889</v>
      </c>
      <c r="AZ20">
        <f t="shared" si="30"/>
        <v>3.5288236463770892</v>
      </c>
      <c r="BA20">
        <f t="shared" si="30"/>
        <v>2.977145861039777</v>
      </c>
      <c r="BB20">
        <f t="shared" si="30"/>
        <v>2.4904633788012198</v>
      </c>
      <c r="BC20">
        <f t="shared" si="30"/>
        <v>2.0679054198728934</v>
      </c>
      <c r="BD20">
        <f t="shared" si="30"/>
        <v>1.7060686885278988</v>
      </c>
      <c r="BE20">
        <f t="shared" ref="BE20:BE34" si="31">IFERROR(AO52,NA())</f>
        <v>13.636363636363635</v>
      </c>
      <c r="BF20">
        <f t="shared" ref="BF20:BF34" si="32">IFERROR(AP52,NA())</f>
        <v>10.42889693766659</v>
      </c>
      <c r="BG20">
        <f t="shared" ref="BG20:BG34" si="33">IFERROR(AQ52,NA())</f>
        <v>9.8496995756786596</v>
      </c>
      <c r="BH20">
        <f t="shared" ref="BH20:BH34" si="34">IFERROR(AR52,NA())</f>
        <v>9.2103004884690822</v>
      </c>
      <c r="BI20">
        <f t="shared" ref="BI20:BI34" si="35">IFERROR(AS52,NA())</f>
        <v>8.5190282749061321</v>
      </c>
      <c r="BJ20">
        <f t="shared" ref="BJ20:BJ34" si="36">IFERROR(AT52,NA())</f>
        <v>7.7883429565619595</v>
      </c>
      <c r="BK20">
        <f t="shared" ref="BK20:BK34" si="37">IFERROR(AU52,NA())</f>
        <v>7.0341821717837583</v>
      </c>
      <c r="BL20">
        <f t="shared" ref="BL20:BL34" si="38">IFERROR(AV52,NA())</f>
        <v>6.274693331603447</v>
      </c>
      <c r="BM20">
        <f t="shared" ref="BM20:BM34" si="39">IFERROR(AW52,NA())</f>
        <v>5.528539739710677</v>
      </c>
      <c r="BN20">
        <f t="shared" ref="BN20:BN34" si="40">IFERROR(AX52,NA())</f>
        <v>4.8131034891297899</v>
      </c>
      <c r="BO20">
        <f t="shared" ref="BO20:BO34" si="41">IFERROR(AY52,NA())</f>
        <v>4.142942126285373</v>
      </c>
      <c r="BP20">
        <f t="shared" ref="BP20:BP34" si="42">IFERROR(AZ52,NA())</f>
        <v>3.5287730727470135</v>
      </c>
      <c r="BQ20">
        <f t="shared" ref="BQ20:BQ34" si="43">IFERROR(BA52,NA())</f>
        <v>2.9770992366412217</v>
      </c>
      <c r="BR20">
        <f t="shared" ref="BR20:BR34" si="44">IFERROR(BB52,NA())</f>
        <v>2.490421455938697</v>
      </c>
      <c r="BS20">
        <f t="shared" ref="BS20:BS34" si="45">IFERROR(BC52,NA())</f>
        <v>2.0678685047720045</v>
      </c>
      <c r="BT20">
        <f t="shared" ref="BT20:BT34" si="46">IFERROR(BD52,NA())</f>
        <v>1.7060367454068244</v>
      </c>
    </row>
    <row r="21" spans="1:107">
      <c r="B21">
        <f t="shared" ref="B21:R21" si="47">B5/B5</f>
        <v>1</v>
      </c>
      <c r="C21">
        <f t="shared" si="47"/>
        <v>1</v>
      </c>
      <c r="D21">
        <f t="shared" si="47"/>
        <v>1</v>
      </c>
      <c r="E21">
        <f t="shared" si="47"/>
        <v>1</v>
      </c>
      <c r="F21">
        <f t="shared" si="47"/>
        <v>1</v>
      </c>
      <c r="G21">
        <f t="shared" si="47"/>
        <v>1</v>
      </c>
      <c r="H21">
        <f t="shared" si="47"/>
        <v>1</v>
      </c>
      <c r="I21">
        <f t="shared" si="47"/>
        <v>1</v>
      </c>
      <c r="J21">
        <f t="shared" si="47"/>
        <v>1</v>
      </c>
      <c r="K21">
        <f t="shared" si="47"/>
        <v>1</v>
      </c>
      <c r="L21">
        <f t="shared" si="47"/>
        <v>1</v>
      </c>
      <c r="M21">
        <f t="shared" si="47"/>
        <v>1</v>
      </c>
      <c r="N21">
        <f t="shared" si="47"/>
        <v>1</v>
      </c>
      <c r="O21">
        <f t="shared" si="47"/>
        <v>1</v>
      </c>
      <c r="P21">
        <f t="shared" si="47"/>
        <v>1</v>
      </c>
      <c r="Q21">
        <f t="shared" si="47"/>
        <v>1</v>
      </c>
      <c r="R21">
        <f t="shared" si="47"/>
        <v>1</v>
      </c>
      <c r="W21">
        <f t="shared" ref="W21:W35" si="48">C4*C20</f>
        <v>13.636363636363635</v>
      </c>
      <c r="X21">
        <f>IFERROR(W21, NA())</f>
        <v>13.636363636363635</v>
      </c>
      <c r="Y21">
        <f>AO20</f>
        <v>13.636226982827138</v>
      </c>
      <c r="AA21">
        <f t="shared" ref="AA21:AA35" si="49">X4-C4</f>
        <v>-1.3665353649727763E-4</v>
      </c>
      <c r="AB21">
        <f>IFERROR(AA21,"")</f>
        <v>-1.3665353649727763E-4</v>
      </c>
      <c r="AC21">
        <v>4</v>
      </c>
      <c r="AM21">
        <f t="shared" si="29"/>
        <v>0.8</v>
      </c>
      <c r="AN21">
        <f t="shared" ref="AN21:AN34" si="50">IFERROR(AM21, NA())</f>
        <v>0.8</v>
      </c>
      <c r="AO21">
        <f t="shared" ref="AO21:AO34" si="51">IFERROR(X5, NA())</f>
        <v>13.333216098152613</v>
      </c>
      <c r="AP21">
        <f t="shared" si="30"/>
        <v>10.250704343823076</v>
      </c>
      <c r="AQ21">
        <f t="shared" si="30"/>
        <v>9.6906102916680172</v>
      </c>
      <c r="AR21">
        <f t="shared" si="30"/>
        <v>9.0710616825304307</v>
      </c>
      <c r="AS21">
        <f t="shared" si="30"/>
        <v>8.3997837421011123</v>
      </c>
      <c r="AT21">
        <f t="shared" si="30"/>
        <v>7.6885704471173595</v>
      </c>
      <c r="AU21">
        <f t="shared" si="30"/>
        <v>6.952709341674252</v>
      </c>
      <c r="AV21">
        <f t="shared" si="30"/>
        <v>6.2097968569709048</v>
      </c>
      <c r="AW21">
        <f t="shared" si="30"/>
        <v>5.4781113520740909</v>
      </c>
      <c r="AX21">
        <f t="shared" si="30"/>
        <v>4.7748499252454071</v>
      </c>
      <c r="AY21">
        <f t="shared" si="30"/>
        <v>4.1145800662115102</v>
      </c>
      <c r="AZ21">
        <f t="shared" si="30"/>
        <v>3.5081866816046059</v>
      </c>
      <c r="BA21">
        <f t="shared" si="30"/>
        <v>2.9624427489513443</v>
      </c>
      <c r="BB21">
        <f t="shared" si="30"/>
        <v>2.4801653877451058</v>
      </c>
      <c r="BC21">
        <f t="shared" si="30"/>
        <v>2.0607998512377121</v>
      </c>
      <c r="BD21">
        <f t="shared" si="30"/>
        <v>1.7012287218381195</v>
      </c>
      <c r="BE21">
        <f t="shared" si="31"/>
        <v>13.333333333333332</v>
      </c>
      <c r="BF21">
        <f t="shared" si="32"/>
        <v>10.250724030253298</v>
      </c>
      <c r="BG21">
        <f t="shared" si="33"/>
        <v>9.6906168020073338</v>
      </c>
      <c r="BH21">
        <f t="shared" si="34"/>
        <v>9.0710552475073367</v>
      </c>
      <c r="BI21">
        <f t="shared" si="35"/>
        <v>8.3997652126574618</v>
      </c>
      <c r="BJ21">
        <f t="shared" si="36"/>
        <v>7.6885412958161172</v>
      </c>
      <c r="BK21">
        <f t="shared" si="37"/>
        <v>6.952671574392328</v>
      </c>
      <c r="BL21">
        <f t="shared" si="38"/>
        <v>6.2097528403727917</v>
      </c>
      <c r="BM21">
        <f t="shared" si="39"/>
        <v>5.4780635859909887</v>
      </c>
      <c r="BN21">
        <f t="shared" si="40"/>
        <v>4.7748008051048725</v>
      </c>
      <c r="BO21">
        <f t="shared" si="41"/>
        <v>4.1145316818939488</v>
      </c>
      <c r="BP21">
        <f t="shared" si="42"/>
        <v>3.5081406854367176</v>
      </c>
      <c r="BQ21">
        <f t="shared" si="43"/>
        <v>2.9624003038359286</v>
      </c>
      <c r="BR21">
        <f t="shared" si="44"/>
        <v>2.4801271860095389</v>
      </c>
      <c r="BS21">
        <f t="shared" si="45"/>
        <v>2.0607661822985466</v>
      </c>
      <c r="BT21">
        <f t="shared" si="46"/>
        <v>1.7011995637949837</v>
      </c>
    </row>
    <row r="22" spans="1:107">
      <c r="B22">
        <f t="shared" ref="B22:R22" si="52">B6/B6</f>
        <v>1</v>
      </c>
      <c r="C22">
        <f t="shared" si="52"/>
        <v>1</v>
      </c>
      <c r="D22">
        <f t="shared" si="52"/>
        <v>1</v>
      </c>
      <c r="E22">
        <f t="shared" si="52"/>
        <v>1</v>
      </c>
      <c r="F22">
        <f t="shared" si="52"/>
        <v>1</v>
      </c>
      <c r="G22">
        <f t="shared" si="52"/>
        <v>1</v>
      </c>
      <c r="H22">
        <f t="shared" si="52"/>
        <v>1</v>
      </c>
      <c r="I22">
        <f t="shared" si="52"/>
        <v>1</v>
      </c>
      <c r="J22">
        <f t="shared" si="52"/>
        <v>1</v>
      </c>
      <c r="K22">
        <f t="shared" si="52"/>
        <v>1</v>
      </c>
      <c r="L22">
        <f t="shared" si="52"/>
        <v>1</v>
      </c>
      <c r="M22">
        <f t="shared" si="52"/>
        <v>1</v>
      </c>
      <c r="N22">
        <f t="shared" si="52"/>
        <v>1</v>
      </c>
      <c r="O22">
        <f t="shared" si="52"/>
        <v>1</v>
      </c>
      <c r="P22">
        <f t="shared" si="52"/>
        <v>1</v>
      </c>
      <c r="Q22">
        <f t="shared" si="52"/>
        <v>1</v>
      </c>
      <c r="R22">
        <f t="shared" si="52"/>
        <v>1</v>
      </c>
      <c r="W22">
        <f t="shared" si="48"/>
        <v>13.333333333333332</v>
      </c>
      <c r="X22">
        <f>IFERROR(W22, NA())</f>
        <v>13.333333333333332</v>
      </c>
      <c r="Y22">
        <f t="shared" ref="Y22:Y34" si="53">AO21</f>
        <v>13.333216098152613</v>
      </c>
      <c r="AA22">
        <f t="shared" si="49"/>
        <v>-1.1723518071882211E-4</v>
      </c>
      <c r="AB22">
        <f t="shared" ref="AB22:AB85" si="54">IFERROR(AA22,"")</f>
        <v>-1.1723518071882211E-4</v>
      </c>
      <c r="AC22">
        <v>4</v>
      </c>
      <c r="AM22">
        <f t="shared" si="29"/>
        <v>0.64000000000000012</v>
      </c>
      <c r="AN22">
        <f t="shared" si="50"/>
        <v>0.64000000000000012</v>
      </c>
      <c r="AO22">
        <f t="shared" si="51"/>
        <v>12.97287786068674</v>
      </c>
      <c r="AP22">
        <f t="shared" si="30"/>
        <v>10.03637537068016</v>
      </c>
      <c r="AQ22">
        <f t="shared" si="30"/>
        <v>9.4988428366221118</v>
      </c>
      <c r="AR22">
        <f t="shared" si="30"/>
        <v>8.9028167010850616</v>
      </c>
      <c r="AS22">
        <f t="shared" si="30"/>
        <v>8.255318663036384</v>
      </c>
      <c r="AT22">
        <f t="shared" si="30"/>
        <v>7.5673555142375752</v>
      </c>
      <c r="AU22">
        <f t="shared" si="30"/>
        <v>6.8534353227275977</v>
      </c>
      <c r="AV22">
        <f t="shared" si="30"/>
        <v>6.1304821429022933</v>
      </c>
      <c r="AW22">
        <f t="shared" si="30"/>
        <v>5.4162918771687583</v>
      </c>
      <c r="AX22">
        <f t="shared" si="30"/>
        <v>4.7278144144136096</v>
      </c>
      <c r="AY22">
        <f t="shared" si="30"/>
        <v>4.0796044044324438</v>
      </c>
      <c r="AZ22">
        <f t="shared" si="30"/>
        <v>3.4827274454658048</v>
      </c>
      <c r="BA22">
        <f t="shared" si="30"/>
        <v>2.9442668317866354</v>
      </c>
      <c r="BB22">
        <f t="shared" si="30"/>
        <v>2.4674120446404948</v>
      </c>
      <c r="BC22">
        <f t="shared" si="30"/>
        <v>2.0519862655749139</v>
      </c>
      <c r="BD22">
        <f t="shared" si="30"/>
        <v>1.6952172442162643</v>
      </c>
      <c r="BE22">
        <f t="shared" si="31"/>
        <v>12.972972972972974</v>
      </c>
      <c r="BF22">
        <f t="shared" si="32"/>
        <v>10.036390143542041</v>
      </c>
      <c r="BG22">
        <f t="shared" si="33"/>
        <v>9.4988466296143503</v>
      </c>
      <c r="BH22">
        <f t="shared" si="34"/>
        <v>8.9028096676054798</v>
      </c>
      <c r="BI22">
        <f t="shared" si="35"/>
        <v>8.255301474848233</v>
      </c>
      <c r="BJ22">
        <f t="shared" si="36"/>
        <v>7.5673293700644866</v>
      </c>
      <c r="BK22">
        <f t="shared" si="37"/>
        <v>6.8534018817852953</v>
      </c>
      <c r="BL22">
        <f t="shared" si="38"/>
        <v>6.1304433857325886</v>
      </c>
      <c r="BM22">
        <f t="shared" si="39"/>
        <v>5.4162499163258806</v>
      </c>
      <c r="BN22">
        <f t="shared" si="40"/>
        <v>4.7277712922453627</v>
      </c>
      <c r="BO22">
        <f t="shared" si="41"/>
        <v>4.0795619178125166</v>
      </c>
      <c r="BP22">
        <f t="shared" si="42"/>
        <v>3.4826870269908237</v>
      </c>
      <c r="BQ22">
        <f t="shared" si="43"/>
        <v>2.9442294989147868</v>
      </c>
      <c r="BR22">
        <f t="shared" si="44"/>
        <v>2.4673784104389083</v>
      </c>
      <c r="BS22">
        <f t="shared" si="45"/>
        <v>2.0519565932259125</v>
      </c>
      <c r="BT22">
        <f t="shared" si="46"/>
        <v>1.6951915240423798</v>
      </c>
    </row>
    <row r="23" spans="1:107">
      <c r="B23">
        <f t="shared" ref="B23:R23" si="55">B7/B7</f>
        <v>1</v>
      </c>
      <c r="C23">
        <f t="shared" si="55"/>
        <v>1</v>
      </c>
      <c r="D23">
        <f t="shared" si="55"/>
        <v>1</v>
      </c>
      <c r="E23">
        <f t="shared" si="55"/>
        <v>1</v>
      </c>
      <c r="F23">
        <f t="shared" si="55"/>
        <v>1</v>
      </c>
      <c r="G23">
        <f t="shared" si="55"/>
        <v>1</v>
      </c>
      <c r="H23">
        <f t="shared" si="55"/>
        <v>1</v>
      </c>
      <c r="I23">
        <f t="shared" si="55"/>
        <v>1</v>
      </c>
      <c r="J23">
        <f t="shared" si="55"/>
        <v>1</v>
      </c>
      <c r="K23">
        <f t="shared" si="55"/>
        <v>1</v>
      </c>
      <c r="L23">
        <f t="shared" si="55"/>
        <v>1</v>
      </c>
      <c r="M23">
        <f t="shared" si="55"/>
        <v>1</v>
      </c>
      <c r="N23">
        <f t="shared" si="55"/>
        <v>1</v>
      </c>
      <c r="O23">
        <f t="shared" si="55"/>
        <v>1</v>
      </c>
      <c r="P23">
        <f t="shared" si="55"/>
        <v>1</v>
      </c>
      <c r="Q23">
        <f t="shared" si="55"/>
        <v>1</v>
      </c>
      <c r="R23">
        <f t="shared" si="55"/>
        <v>1</v>
      </c>
      <c r="W23">
        <f t="shared" si="48"/>
        <v>12.972972972972974</v>
      </c>
      <c r="X23">
        <f>IFERROR(W23, NA())</f>
        <v>12.972972972972974</v>
      </c>
      <c r="Y23">
        <f t="shared" si="53"/>
        <v>12.97287786068674</v>
      </c>
      <c r="AA23">
        <f t="shared" si="49"/>
        <v>-9.5112286233600685E-5</v>
      </c>
      <c r="AB23">
        <f t="shared" si="54"/>
        <v>-9.5112286233600685E-5</v>
      </c>
      <c r="AC23">
        <v>4</v>
      </c>
      <c r="AM23">
        <f t="shared" si="29"/>
        <v>0.51200000000000012</v>
      </c>
      <c r="AN23">
        <f t="shared" si="50"/>
        <v>0.51200000000000012</v>
      </c>
      <c r="AO23">
        <f t="shared" si="51"/>
        <v>12.548949174401955</v>
      </c>
      <c r="AP23">
        <f t="shared" si="30"/>
        <v>9.780746907153631</v>
      </c>
      <c r="AQ23">
        <f t="shared" si="30"/>
        <v>9.2695489936099396</v>
      </c>
      <c r="AR23">
        <f t="shared" si="30"/>
        <v>8.7010880543331783</v>
      </c>
      <c r="AS23">
        <f t="shared" si="30"/>
        <v>8.0815782028809586</v>
      </c>
      <c r="AT23">
        <f t="shared" si="30"/>
        <v>7.4211077360730711</v>
      </c>
      <c r="AU23">
        <f t="shared" si="30"/>
        <v>6.7332595567137394</v>
      </c>
      <c r="AV23">
        <f t="shared" si="30"/>
        <v>6.0341431741069416</v>
      </c>
      <c r="AW23">
        <f t="shared" si="30"/>
        <v>5.3409523017277118</v>
      </c>
      <c r="AX23">
        <f t="shared" si="30"/>
        <v>4.6703072956477332</v>
      </c>
      <c r="AY23">
        <f t="shared" si="30"/>
        <v>4.036712214091172</v>
      </c>
      <c r="AZ23">
        <f t="shared" si="30"/>
        <v>3.451418366452824</v>
      </c>
      <c r="BA23">
        <f t="shared" si="30"/>
        <v>2.9218581909510646</v>
      </c>
      <c r="BB23">
        <f t="shared" si="30"/>
        <v>2.4516536298640981</v>
      </c>
      <c r="BC23">
        <f t="shared" si="30"/>
        <v>2.0410747334598982</v>
      </c>
      <c r="BD23">
        <f t="shared" si="30"/>
        <v>1.6877623781852971</v>
      </c>
      <c r="BE23">
        <f t="shared" si="31"/>
        <v>12.549019607843137</v>
      </c>
      <c r="BF23">
        <f t="shared" si="32"/>
        <v>9.7807560710730161</v>
      </c>
      <c r="BG23">
        <f t="shared" si="33"/>
        <v>9.2695496747039243</v>
      </c>
      <c r="BH23">
        <f t="shared" si="34"/>
        <v>8.7010803390606863</v>
      </c>
      <c r="BI23">
        <f t="shared" si="35"/>
        <v>8.0815625803466347</v>
      </c>
      <c r="BJ23">
        <f t="shared" si="36"/>
        <v>7.4210851114151106</v>
      </c>
      <c r="BK23">
        <f t="shared" si="37"/>
        <v>6.7332312062145503</v>
      </c>
      <c r="BL23">
        <f t="shared" si="38"/>
        <v>6.0341106417931112</v>
      </c>
      <c r="BM23">
        <f t="shared" si="39"/>
        <v>5.3409172532374676</v>
      </c>
      <c r="BN23">
        <f t="shared" si="40"/>
        <v>4.670271357734701</v>
      </c>
      <c r="BO23">
        <f t="shared" si="41"/>
        <v>4.0366768316744563</v>
      </c>
      <c r="BP23">
        <f t="shared" si="42"/>
        <v>3.4513847021797917</v>
      </c>
      <c r="BQ23">
        <f t="shared" si="43"/>
        <v>2.9218270784070421</v>
      </c>
      <c r="BR23">
        <f t="shared" si="44"/>
        <v>2.4516255770552982</v>
      </c>
      <c r="BS23">
        <f t="shared" si="45"/>
        <v>2.0410499632022239</v>
      </c>
      <c r="BT23">
        <f t="shared" si="46"/>
        <v>1.6877408884982084</v>
      </c>
    </row>
    <row r="24" spans="1:107">
      <c r="B24">
        <f t="shared" ref="B24:R24" si="56">B8/B8</f>
        <v>1</v>
      </c>
      <c r="C24">
        <f t="shared" si="56"/>
        <v>1</v>
      </c>
      <c r="D24">
        <f t="shared" si="56"/>
        <v>1</v>
      </c>
      <c r="E24">
        <f t="shared" si="56"/>
        <v>1</v>
      </c>
      <c r="F24">
        <f t="shared" si="56"/>
        <v>1</v>
      </c>
      <c r="G24">
        <f t="shared" si="56"/>
        <v>1</v>
      </c>
      <c r="H24">
        <f t="shared" si="56"/>
        <v>1</v>
      </c>
      <c r="I24">
        <f t="shared" si="56"/>
        <v>1</v>
      </c>
      <c r="J24">
        <f t="shared" si="56"/>
        <v>1</v>
      </c>
      <c r="K24">
        <f t="shared" si="56"/>
        <v>1</v>
      </c>
      <c r="L24">
        <f t="shared" si="56"/>
        <v>1</v>
      </c>
      <c r="M24">
        <f t="shared" si="56"/>
        <v>1</v>
      </c>
      <c r="N24">
        <f t="shared" si="56"/>
        <v>1</v>
      </c>
      <c r="O24">
        <f t="shared" si="56"/>
        <v>1</v>
      </c>
      <c r="P24">
        <f t="shared" si="56"/>
        <v>1</v>
      </c>
      <c r="Q24">
        <f t="shared" si="56"/>
        <v>1</v>
      </c>
      <c r="R24">
        <f t="shared" si="56"/>
        <v>1</v>
      </c>
      <c r="W24">
        <f t="shared" si="48"/>
        <v>12.549019607843137</v>
      </c>
      <c r="X24">
        <f>IFERROR(W24, NA())</f>
        <v>12.549019607843137</v>
      </c>
      <c r="Y24">
        <f t="shared" si="53"/>
        <v>12.548949174401955</v>
      </c>
      <c r="AA24">
        <f t="shared" si="49"/>
        <v>-7.0433441182515821E-5</v>
      </c>
      <c r="AB24">
        <f t="shared" si="54"/>
        <v>-7.0433441182515821E-5</v>
      </c>
      <c r="AC24">
        <v>4</v>
      </c>
      <c r="AM24">
        <f t="shared" si="29"/>
        <v>0.40960000000000013</v>
      </c>
      <c r="AN24">
        <f t="shared" si="50"/>
        <v>0.40960000000000013</v>
      </c>
      <c r="AO24">
        <f t="shared" si="51"/>
        <v>12.056471319581743</v>
      </c>
      <c r="AP24">
        <f t="shared" si="30"/>
        <v>9.4789582335077576</v>
      </c>
      <c r="AQ24">
        <f t="shared" si="30"/>
        <v>8.9980427893485118</v>
      </c>
      <c r="AR24">
        <f t="shared" si="30"/>
        <v>8.4614289840837653</v>
      </c>
      <c r="AS24">
        <f t="shared" si="30"/>
        <v>7.8744229844367135</v>
      </c>
      <c r="AT24">
        <f t="shared" si="30"/>
        <v>7.2460597718137665</v>
      </c>
      <c r="AU24">
        <f t="shared" si="30"/>
        <v>6.5888394964909294</v>
      </c>
      <c r="AV24">
        <f t="shared" si="30"/>
        <v>5.9178953964759167</v>
      </c>
      <c r="AW24">
        <f t="shared" si="30"/>
        <v>5.2496748458911453</v>
      </c>
      <c r="AX24">
        <f t="shared" si="30"/>
        <v>4.600361254559135</v>
      </c>
      <c r="AY24">
        <f t="shared" si="30"/>
        <v>3.9843488498069206</v>
      </c>
      <c r="AZ24">
        <f t="shared" si="30"/>
        <v>3.4130648352490116</v>
      </c>
      <c r="BA24">
        <f t="shared" si="30"/>
        <v>2.8943225436875517</v>
      </c>
      <c r="BB24">
        <f t="shared" si="30"/>
        <v>2.4322364278670481</v>
      </c>
      <c r="BC24">
        <f t="shared" si="30"/>
        <v>2.0275974292759984</v>
      </c>
      <c r="BD24">
        <f t="shared" si="30"/>
        <v>1.6785354949599736</v>
      </c>
      <c r="BE24">
        <f t="shared" si="31"/>
        <v>12.05651491365777</v>
      </c>
      <c r="BF24">
        <f t="shared" si="32"/>
        <v>9.4789611277220001</v>
      </c>
      <c r="BG24">
        <f t="shared" si="33"/>
        <v>8.9980399788733951</v>
      </c>
      <c r="BH24">
        <f t="shared" si="34"/>
        <v>8.4614205095168007</v>
      </c>
      <c r="BI24">
        <f t="shared" si="35"/>
        <v>7.8744091610171587</v>
      </c>
      <c r="BJ24">
        <f t="shared" si="36"/>
        <v>7.2460412035620694</v>
      </c>
      <c r="BK24">
        <f t="shared" si="37"/>
        <v>6.5888170506880819</v>
      </c>
      <c r="BL24">
        <f t="shared" si="38"/>
        <v>5.9178701366872071</v>
      </c>
      <c r="BM24">
        <f t="shared" si="39"/>
        <v>5.2496479328661545</v>
      </c>
      <c r="BN24">
        <f t="shared" si="40"/>
        <v>4.6003338338408062</v>
      </c>
      <c r="BO24">
        <f t="shared" si="41"/>
        <v>3.9843219485377559</v>
      </c>
      <c r="BP24">
        <f t="shared" si="42"/>
        <v>3.4130392868716943</v>
      </c>
      <c r="BQ24">
        <f t="shared" si="43"/>
        <v>2.8942989500049277</v>
      </c>
      <c r="BR24">
        <f t="shared" si="44"/>
        <v>2.4322151574947006</v>
      </c>
      <c r="BS24">
        <f t="shared" si="45"/>
        <v>2.0275786438130825</v>
      </c>
      <c r="BT24">
        <f t="shared" si="46"/>
        <v>1.6785191910021688</v>
      </c>
    </row>
    <row r="25" spans="1:107">
      <c r="B25">
        <f t="shared" ref="B25:R25" si="57">B9/B9</f>
        <v>1</v>
      </c>
      <c r="C25">
        <f t="shared" si="57"/>
        <v>1</v>
      </c>
      <c r="D25">
        <f t="shared" si="57"/>
        <v>1</v>
      </c>
      <c r="E25">
        <f t="shared" si="57"/>
        <v>1</v>
      </c>
      <c r="F25">
        <f t="shared" si="57"/>
        <v>1</v>
      </c>
      <c r="G25">
        <f t="shared" si="57"/>
        <v>1</v>
      </c>
      <c r="H25">
        <f t="shared" si="57"/>
        <v>1</v>
      </c>
      <c r="I25">
        <f t="shared" si="57"/>
        <v>1</v>
      </c>
      <c r="J25">
        <f t="shared" si="57"/>
        <v>1</v>
      </c>
      <c r="K25">
        <f t="shared" si="57"/>
        <v>1</v>
      </c>
      <c r="L25">
        <f t="shared" si="57"/>
        <v>1</v>
      </c>
      <c r="M25">
        <f t="shared" si="57"/>
        <v>1</v>
      </c>
      <c r="N25">
        <f t="shared" si="57"/>
        <v>1</v>
      </c>
      <c r="O25">
        <f t="shared" si="57"/>
        <v>1</v>
      </c>
      <c r="P25">
        <f t="shared" si="57"/>
        <v>1</v>
      </c>
      <c r="Q25">
        <f t="shared" si="57"/>
        <v>1</v>
      </c>
      <c r="R25">
        <f t="shared" si="57"/>
        <v>1</v>
      </c>
      <c r="W25">
        <f t="shared" si="48"/>
        <v>12.05651491365777</v>
      </c>
      <c r="X25">
        <f t="shared" ref="X25:X88" si="58">IFERROR(W25, NA())</f>
        <v>12.05651491365777</v>
      </c>
      <c r="Y25">
        <f t="shared" si="53"/>
        <v>12.056471319581743</v>
      </c>
      <c r="AA25">
        <f t="shared" si="49"/>
        <v>-4.3594076027275719E-5</v>
      </c>
      <c r="AB25">
        <f t="shared" si="54"/>
        <v>-4.3594076027275719E-5</v>
      </c>
      <c r="AC25">
        <v>4</v>
      </c>
      <c r="AM25">
        <f t="shared" si="29"/>
        <v>0.32768000000000014</v>
      </c>
      <c r="AN25">
        <f t="shared" si="50"/>
        <v>0.32768000000000014</v>
      </c>
      <c r="AO25">
        <f t="shared" si="51"/>
        <v>11.492689542579489</v>
      </c>
      <c r="AP25">
        <f t="shared" si="30"/>
        <v>9.1269392471276678</v>
      </c>
      <c r="AQ25">
        <f t="shared" si="30"/>
        <v>8.6802363323783762</v>
      </c>
      <c r="AR25">
        <f t="shared" si="30"/>
        <v>8.1798027232033412</v>
      </c>
      <c r="AS25">
        <f t="shared" si="30"/>
        <v>7.6299497114696475</v>
      </c>
      <c r="AT25">
        <f t="shared" si="30"/>
        <v>7.0385300471503873</v>
      </c>
      <c r="AU25">
        <f t="shared" si="30"/>
        <v>6.4167990281491605</v>
      </c>
      <c r="AV25">
        <f t="shared" si="30"/>
        <v>5.778736194266795</v>
      </c>
      <c r="AW25">
        <f t="shared" si="30"/>
        <v>5.139873597261797</v>
      </c>
      <c r="AX25">
        <f t="shared" si="30"/>
        <v>4.5158208352421489</v>
      </c>
      <c r="AY25">
        <f t="shared" si="30"/>
        <v>3.9207745426832084</v>
      </c>
      <c r="AZ25">
        <f t="shared" si="30"/>
        <v>3.3663051855673269</v>
      </c>
      <c r="BA25">
        <f t="shared" si="30"/>
        <v>2.8606243210539573</v>
      </c>
      <c r="BB25">
        <f t="shared" si="30"/>
        <v>2.4083932058895248</v>
      </c>
      <c r="BC25">
        <f t="shared" si="30"/>
        <v>2.010999037933769</v>
      </c>
      <c r="BD25">
        <f t="shared" si="30"/>
        <v>1.6671427982464277</v>
      </c>
      <c r="BE25">
        <f t="shared" si="31"/>
        <v>11.49270482603816</v>
      </c>
      <c r="BF25">
        <f t="shared" si="32"/>
        <v>9.1269353097830876</v>
      </c>
      <c r="BG25">
        <f t="shared" si="33"/>
        <v>8.6802297010579501</v>
      </c>
      <c r="BH25">
        <f t="shared" si="34"/>
        <v>8.1797934267344861</v>
      </c>
      <c r="BI25">
        <f t="shared" si="35"/>
        <v>7.6299379165980046</v>
      </c>
      <c r="BJ25">
        <f t="shared" si="36"/>
        <v>7.0385160675062277</v>
      </c>
      <c r="BK25">
        <f t="shared" si="37"/>
        <v>6.41678331328119</v>
      </c>
      <c r="BL25">
        <f t="shared" si="38"/>
        <v>5.7787192970219081</v>
      </c>
      <c r="BM25">
        <f t="shared" si="39"/>
        <v>5.1398561234835274</v>
      </c>
      <c r="BN25">
        <f t="shared" si="40"/>
        <v>4.5158033850324664</v>
      </c>
      <c r="BO25">
        <f t="shared" si="41"/>
        <v>3.9207576550005006</v>
      </c>
      <c r="BP25">
        <f t="shared" si="42"/>
        <v>3.3662892965554532</v>
      </c>
      <c r="BQ25">
        <f t="shared" si="43"/>
        <v>2.8606097419462975</v>
      </c>
      <c r="BR25">
        <f t="shared" si="44"/>
        <v>2.408380120732597</v>
      </c>
      <c r="BS25">
        <f t="shared" si="45"/>
        <v>2.0109875169319547</v>
      </c>
      <c r="BT25">
        <f t="shared" si="46"/>
        <v>1.6671328204250488</v>
      </c>
    </row>
    <row r="26" spans="1:107">
      <c r="B26">
        <f t="shared" ref="B26:R26" si="59">B10/B10</f>
        <v>1</v>
      </c>
      <c r="C26">
        <f t="shared" si="59"/>
        <v>1</v>
      </c>
      <c r="D26">
        <f t="shared" si="59"/>
        <v>1</v>
      </c>
      <c r="E26">
        <f t="shared" si="59"/>
        <v>1</v>
      </c>
      <c r="F26">
        <f t="shared" si="59"/>
        <v>1</v>
      </c>
      <c r="G26">
        <f t="shared" si="59"/>
        <v>1</v>
      </c>
      <c r="H26">
        <f t="shared" si="59"/>
        <v>1</v>
      </c>
      <c r="I26">
        <f t="shared" si="59"/>
        <v>1</v>
      </c>
      <c r="J26">
        <f t="shared" si="59"/>
        <v>1</v>
      </c>
      <c r="K26">
        <f t="shared" si="59"/>
        <v>1</v>
      </c>
      <c r="L26">
        <f t="shared" si="59"/>
        <v>1</v>
      </c>
      <c r="M26">
        <f t="shared" si="59"/>
        <v>1</v>
      </c>
      <c r="N26">
        <f t="shared" si="59"/>
        <v>1</v>
      </c>
      <c r="O26">
        <f t="shared" si="59"/>
        <v>1</v>
      </c>
      <c r="P26">
        <f t="shared" si="59"/>
        <v>1</v>
      </c>
      <c r="Q26">
        <f t="shared" si="59"/>
        <v>1</v>
      </c>
      <c r="R26">
        <f t="shared" si="59"/>
        <v>1</v>
      </c>
      <c r="W26">
        <f t="shared" si="48"/>
        <v>11.49270482603816</v>
      </c>
      <c r="X26">
        <f t="shared" si="58"/>
        <v>11.49270482603816</v>
      </c>
      <c r="Y26">
        <f t="shared" si="53"/>
        <v>11.492689542579489</v>
      </c>
      <c r="AA26">
        <f t="shared" si="49"/>
        <v>-1.5283458671078165E-5</v>
      </c>
      <c r="AB26">
        <f t="shared" si="54"/>
        <v>-1.5283458671078165E-5</v>
      </c>
      <c r="AC26">
        <v>4</v>
      </c>
      <c r="AM26">
        <f t="shared" si="29"/>
        <v>0.2621440000000001</v>
      </c>
      <c r="AN26">
        <f t="shared" si="50"/>
        <v>0.2621440000000001</v>
      </c>
      <c r="AO26">
        <f t="shared" si="51"/>
        <v>10.858014739883906</v>
      </c>
      <c r="AP26">
        <f t="shared" si="30"/>
        <v>8.7220519419859865</v>
      </c>
      <c r="AQ26">
        <f t="shared" si="30"/>
        <v>8.3132130731716689</v>
      </c>
      <c r="AR26">
        <f t="shared" si="30"/>
        <v>7.8530799062658874</v>
      </c>
      <c r="AS26">
        <f t="shared" si="30"/>
        <v>7.3449076187436226</v>
      </c>
      <c r="AT26">
        <f t="shared" si="30"/>
        <v>6.7952568364845458</v>
      </c>
      <c r="AU26">
        <f t="shared" si="30"/>
        <v>6.2139832314566892</v>
      </c>
      <c r="AV26">
        <f t="shared" si="30"/>
        <v>5.6137278105431747</v>
      </c>
      <c r="AW26">
        <f t="shared" si="30"/>
        <v>5.0089166061664745</v>
      </c>
      <c r="AX26">
        <f t="shared" si="30"/>
        <v>4.4144166694536322</v>
      </c>
      <c r="AY26">
        <f t="shared" si="30"/>
        <v>3.8441038469824069</v>
      </c>
      <c r="AZ26">
        <f t="shared" si="30"/>
        <v>3.3096270210900047</v>
      </c>
      <c r="BA26">
        <f t="shared" si="30"/>
        <v>2.8195891813391105</v>
      </c>
      <c r="BB26">
        <f t="shared" si="30"/>
        <v>2.3792386007668416</v>
      </c>
      <c r="BC26">
        <f t="shared" si="30"/>
        <v>1.9906293356854607</v>
      </c>
      <c r="BD26">
        <f t="shared" si="30"/>
        <v>1.6531175756433851</v>
      </c>
      <c r="BE26">
        <f t="shared" si="31"/>
        <v>10.858001237076964</v>
      </c>
      <c r="BF26">
        <f t="shared" si="32"/>
        <v>8.7220407884732492</v>
      </c>
      <c r="BG26">
        <f t="shared" si="33"/>
        <v>8.3132023864727511</v>
      </c>
      <c r="BH26">
        <f t="shared" si="34"/>
        <v>7.853069751536597</v>
      </c>
      <c r="BI26">
        <f t="shared" si="35"/>
        <v>7.3448980596302311</v>
      </c>
      <c r="BJ26">
        <f t="shared" si="36"/>
        <v>6.7952479311825931</v>
      </c>
      <c r="BK26">
        <f t="shared" si="37"/>
        <v>6.2139750284124995</v>
      </c>
      <c r="BL26">
        <f t="shared" si="38"/>
        <v>5.6137203443744017</v>
      </c>
      <c r="BM26">
        <f t="shared" si="39"/>
        <v>5.0089098944740771</v>
      </c>
      <c r="BN26">
        <f t="shared" si="40"/>
        <v>4.4144107111219038</v>
      </c>
      <c r="BO26">
        <f t="shared" si="41"/>
        <v>3.8440986223060856</v>
      </c>
      <c r="BP26">
        <f t="shared" si="42"/>
        <v>3.3096224936981167</v>
      </c>
      <c r="BQ26">
        <f t="shared" si="43"/>
        <v>2.8195853015278045</v>
      </c>
      <c r="BR26">
        <f t="shared" si="44"/>
        <v>2.3792353096249821</v>
      </c>
      <c r="BS26">
        <f t="shared" si="45"/>
        <v>1.9906265693517975</v>
      </c>
      <c r="BT26">
        <f t="shared" si="46"/>
        <v>1.6531152691496926</v>
      </c>
    </row>
    <row r="27" spans="1:107">
      <c r="B27">
        <f t="shared" ref="B27:R27" si="60">B11/B11</f>
        <v>1</v>
      </c>
      <c r="C27">
        <f t="shared" si="60"/>
        <v>1</v>
      </c>
      <c r="D27">
        <f t="shared" si="60"/>
        <v>1</v>
      </c>
      <c r="E27">
        <f t="shared" si="60"/>
        <v>1</v>
      </c>
      <c r="F27">
        <f t="shared" si="60"/>
        <v>1</v>
      </c>
      <c r="G27">
        <f t="shared" si="60"/>
        <v>1</v>
      </c>
      <c r="H27">
        <f t="shared" si="60"/>
        <v>1</v>
      </c>
      <c r="I27">
        <f t="shared" si="60"/>
        <v>1</v>
      </c>
      <c r="J27">
        <f t="shared" si="60"/>
        <v>1</v>
      </c>
      <c r="K27">
        <f t="shared" si="60"/>
        <v>1</v>
      </c>
      <c r="L27">
        <f t="shared" si="60"/>
        <v>1</v>
      </c>
      <c r="M27">
        <f t="shared" si="60"/>
        <v>1</v>
      </c>
      <c r="N27">
        <f t="shared" si="60"/>
        <v>1</v>
      </c>
      <c r="O27">
        <f t="shared" si="60"/>
        <v>1</v>
      </c>
      <c r="P27">
        <f t="shared" si="60"/>
        <v>1</v>
      </c>
      <c r="Q27">
        <f t="shared" si="60"/>
        <v>1</v>
      </c>
      <c r="R27">
        <f t="shared" si="60"/>
        <v>1</v>
      </c>
      <c r="W27">
        <f t="shared" si="48"/>
        <v>10.858001237076964</v>
      </c>
      <c r="X27">
        <f t="shared" si="58"/>
        <v>10.858001237076964</v>
      </c>
      <c r="Y27">
        <f t="shared" si="53"/>
        <v>10.858014739883906</v>
      </c>
      <c r="AA27">
        <f t="shared" si="49"/>
        <v>1.3502806941900758E-5</v>
      </c>
      <c r="AB27">
        <f t="shared" si="54"/>
        <v>1.3502806941900758E-5</v>
      </c>
      <c r="AC27">
        <v>4</v>
      </c>
      <c r="AM27">
        <f t="shared" si="29"/>
        <v>0.2097152000000001</v>
      </c>
      <c r="AN27">
        <f t="shared" si="50"/>
        <v>0.2097152000000001</v>
      </c>
      <c r="AO27">
        <f t="shared" si="51"/>
        <v>10.156882371025654</v>
      </c>
      <c r="AP27">
        <f t="shared" si="30"/>
        <v>8.2638055012800749</v>
      </c>
      <c r="AQ27">
        <f t="shared" si="30"/>
        <v>7.8958893215256492</v>
      </c>
      <c r="AR27">
        <f t="shared" si="30"/>
        <v>7.4796345796747596</v>
      </c>
      <c r="AS27">
        <f t="shared" si="30"/>
        <v>7.0172182732434445</v>
      </c>
      <c r="AT27">
        <f t="shared" si="30"/>
        <v>6.5138341977352852</v>
      </c>
      <c r="AU27">
        <f t="shared" si="30"/>
        <v>5.9778074948803477</v>
      </c>
      <c r="AV27">
        <f t="shared" si="30"/>
        <v>5.4202623411473603</v>
      </c>
      <c r="AW27">
        <f t="shared" si="30"/>
        <v>4.8543149256808551</v>
      </c>
      <c r="AX27">
        <f t="shared" si="30"/>
        <v>4.2938908461517826</v>
      </c>
      <c r="AY27">
        <f t="shared" si="30"/>
        <v>3.7523816289317695</v>
      </c>
      <c r="AZ27">
        <f t="shared" si="30"/>
        <v>3.2414079199183061</v>
      </c>
      <c r="BA27">
        <f t="shared" si="30"/>
        <v>2.7699216485341998</v>
      </c>
      <c r="BB27">
        <f t="shared" si="30"/>
        <v>2.3437731601495226</v>
      </c>
      <c r="BC27">
        <f t="shared" si="30"/>
        <v>1.9657402489594671</v>
      </c>
      <c r="BD27">
        <f t="shared" si="30"/>
        <v>1.6359144420594258</v>
      </c>
      <c r="BE27">
        <f t="shared" si="31"/>
        <v>10.156840865414422</v>
      </c>
      <c r="BF27">
        <f t="shared" si="32"/>
        <v>8.2637870083975482</v>
      </c>
      <c r="BG27">
        <f t="shared" si="33"/>
        <v>7.8958744888056396</v>
      </c>
      <c r="BH27">
        <f t="shared" si="34"/>
        <v>7.4796235692563302</v>
      </c>
      <c r="BI27">
        <f t="shared" si="35"/>
        <v>7.0172111122381269</v>
      </c>
      <c r="BJ27">
        <f t="shared" si="36"/>
        <v>6.5138307524277339</v>
      </c>
      <c r="BK27">
        <f t="shared" si="37"/>
        <v>5.9778074621483608</v>
      </c>
      <c r="BL27">
        <f t="shared" si="38"/>
        <v>5.4202652625842713</v>
      </c>
      <c r="BM27">
        <f t="shared" si="39"/>
        <v>4.8543202248941402</v>
      </c>
      <c r="BN27">
        <f t="shared" si="40"/>
        <v>4.2938978835067028</v>
      </c>
      <c r="BO27">
        <f t="shared" si="41"/>
        <v>3.7523897630624155</v>
      </c>
      <c r="BP27">
        <f t="shared" si="42"/>
        <v>3.2414165638082761</v>
      </c>
      <c r="BQ27">
        <f t="shared" si="43"/>
        <v>2.7699303104441215</v>
      </c>
      <c r="BR27">
        <f t="shared" si="44"/>
        <v>2.3437814647973902</v>
      </c>
      <c r="BS27">
        <f t="shared" si="45"/>
        <v>1.9657479398095519</v>
      </c>
      <c r="BT27">
        <f t="shared" si="46"/>
        <v>1.6359213693918624</v>
      </c>
    </row>
    <row r="28" spans="1:107">
      <c r="B28">
        <f t="shared" ref="B28:R28" si="61">B12/B12</f>
        <v>1</v>
      </c>
      <c r="C28">
        <f t="shared" si="61"/>
        <v>1</v>
      </c>
      <c r="D28">
        <f t="shared" si="61"/>
        <v>1</v>
      </c>
      <c r="E28">
        <f t="shared" si="61"/>
        <v>1</v>
      </c>
      <c r="F28">
        <f t="shared" si="61"/>
        <v>1</v>
      </c>
      <c r="G28">
        <f t="shared" si="61"/>
        <v>1</v>
      </c>
      <c r="H28">
        <f t="shared" si="61"/>
        <v>1</v>
      </c>
      <c r="I28">
        <f t="shared" si="61"/>
        <v>1</v>
      </c>
      <c r="J28">
        <f t="shared" si="61"/>
        <v>1</v>
      </c>
      <c r="K28">
        <f t="shared" si="61"/>
        <v>1</v>
      </c>
      <c r="L28">
        <f t="shared" si="61"/>
        <v>1</v>
      </c>
      <c r="M28">
        <f t="shared" si="61"/>
        <v>1</v>
      </c>
      <c r="N28">
        <f t="shared" si="61"/>
        <v>1</v>
      </c>
      <c r="O28">
        <f t="shared" si="61"/>
        <v>1</v>
      </c>
      <c r="P28">
        <f t="shared" si="61"/>
        <v>1</v>
      </c>
      <c r="Q28">
        <f t="shared" si="61"/>
        <v>1</v>
      </c>
      <c r="R28">
        <f t="shared" si="61"/>
        <v>1</v>
      </c>
      <c r="W28">
        <f t="shared" si="48"/>
        <v>10.156840865414422</v>
      </c>
      <c r="X28">
        <f t="shared" si="58"/>
        <v>10.156840865414422</v>
      </c>
      <c r="Y28">
        <f t="shared" si="53"/>
        <v>10.156882371025654</v>
      </c>
      <c r="AA28">
        <f t="shared" si="49"/>
        <v>4.1505611232395268E-5</v>
      </c>
      <c r="AB28">
        <f t="shared" si="54"/>
        <v>4.1505611232395268E-5</v>
      </c>
      <c r="AC28">
        <v>4</v>
      </c>
      <c r="AM28">
        <f t="shared" si="29"/>
        <v>0.16777216000000009</v>
      </c>
      <c r="AN28">
        <f t="shared" si="50"/>
        <v>0.16777216000000009</v>
      </c>
      <c r="AO28">
        <f t="shared" si="51"/>
        <v>9.3982900411195089</v>
      </c>
      <c r="AP28">
        <f t="shared" si="30"/>
        <v>7.7545375482725714</v>
      </c>
      <c r="AQ28">
        <f t="shared" si="30"/>
        <v>7.4296766057929746</v>
      </c>
      <c r="AR28">
        <f t="shared" si="30"/>
        <v>7.0599722205889819</v>
      </c>
      <c r="AS28">
        <f t="shared" si="30"/>
        <v>6.6465525404546408</v>
      </c>
      <c r="AT28">
        <f t="shared" si="30"/>
        <v>6.1932221583203431</v>
      </c>
      <c r="AU28">
        <f t="shared" si="30"/>
        <v>5.7066888361458918</v>
      </c>
      <c r="AV28">
        <f t="shared" si="30"/>
        <v>5.1964080767295648</v>
      </c>
      <c r="AW28">
        <f t="shared" si="30"/>
        <v>4.6739850268879932</v>
      </c>
      <c r="AX28">
        <f t="shared" si="30"/>
        <v>4.1521831938689546</v>
      </c>
      <c r="AY28">
        <f t="shared" si="30"/>
        <v>3.6437058504440327</v>
      </c>
      <c r="AZ28">
        <f t="shared" si="30"/>
        <v>3.1599895142341627</v>
      </c>
      <c r="BA28">
        <f t="shared" si="30"/>
        <v>2.7102448801137804</v>
      </c>
      <c r="BB28">
        <f t="shared" si="30"/>
        <v>2.300901005611026</v>
      </c>
      <c r="BC28">
        <f t="shared" si="30"/>
        <v>1.9354906479101845</v>
      </c>
      <c r="BD28">
        <f t="shared" si="30"/>
        <v>1.614907564682474</v>
      </c>
      <c r="BE28">
        <f t="shared" si="31"/>
        <v>9.3982227278593875</v>
      </c>
      <c r="BF28">
        <f t="shared" si="32"/>
        <v>7.7545119300678378</v>
      </c>
      <c r="BG28">
        <f t="shared" si="33"/>
        <v>7.429657726701449</v>
      </c>
      <c r="BH28">
        <f t="shared" si="34"/>
        <v>7.0599604080870808</v>
      </c>
      <c r="BI28">
        <f t="shared" si="35"/>
        <v>6.6465478701188117</v>
      </c>
      <c r="BJ28">
        <f t="shared" si="36"/>
        <v>6.1932243972721324</v>
      </c>
      <c r="BK28">
        <f t="shared" si="37"/>
        <v>5.7066974170046514</v>
      </c>
      <c r="BL28">
        <f t="shared" si="38"/>
        <v>5.1964221149916181</v>
      </c>
      <c r="BM28">
        <f t="shared" si="39"/>
        <v>4.6740033859337933</v>
      </c>
      <c r="BN28">
        <f t="shared" si="40"/>
        <v>4.1522045894694424</v>
      </c>
      <c r="BO28">
        <f t="shared" si="41"/>
        <v>3.643728975271924</v>
      </c>
      <c r="BP28">
        <f t="shared" si="42"/>
        <v>3.1600131574240744</v>
      </c>
      <c r="BQ28">
        <f t="shared" si="43"/>
        <v>2.7102680197336131</v>
      </c>
      <c r="BR28">
        <f t="shared" si="44"/>
        <v>2.3009228613644601</v>
      </c>
      <c r="BS28">
        <f t="shared" si="45"/>
        <v>1.9355106930001926</v>
      </c>
      <c r="BT28">
        <f t="shared" si="46"/>
        <v>1.6149255049722429</v>
      </c>
    </row>
    <row r="29" spans="1:107">
      <c r="B29">
        <f t="shared" ref="B29:R29" si="62">B13/B13</f>
        <v>1</v>
      </c>
      <c r="C29">
        <f t="shared" si="62"/>
        <v>1</v>
      </c>
      <c r="D29">
        <f t="shared" si="62"/>
        <v>1</v>
      </c>
      <c r="E29">
        <f t="shared" si="62"/>
        <v>1</v>
      </c>
      <c r="F29">
        <f t="shared" si="62"/>
        <v>1</v>
      </c>
      <c r="G29">
        <f t="shared" si="62"/>
        <v>1</v>
      </c>
      <c r="H29">
        <f t="shared" si="62"/>
        <v>1</v>
      </c>
      <c r="I29">
        <f t="shared" si="62"/>
        <v>1</v>
      </c>
      <c r="J29">
        <f t="shared" si="62"/>
        <v>1</v>
      </c>
      <c r="K29">
        <f t="shared" si="62"/>
        <v>1</v>
      </c>
      <c r="L29">
        <f t="shared" si="62"/>
        <v>1</v>
      </c>
      <c r="M29">
        <f t="shared" si="62"/>
        <v>1</v>
      </c>
      <c r="N29">
        <f t="shared" si="62"/>
        <v>1</v>
      </c>
      <c r="O29">
        <f t="shared" si="62"/>
        <v>1</v>
      </c>
      <c r="P29">
        <f t="shared" si="62"/>
        <v>1</v>
      </c>
      <c r="Q29">
        <f t="shared" si="62"/>
        <v>1</v>
      </c>
      <c r="R29">
        <f t="shared" si="62"/>
        <v>1</v>
      </c>
      <c r="W29">
        <f t="shared" si="48"/>
        <v>9.3982227278593875</v>
      </c>
      <c r="X29">
        <f t="shared" si="58"/>
        <v>9.3982227278593875</v>
      </c>
      <c r="Y29">
        <f t="shared" si="53"/>
        <v>9.3982900411195089</v>
      </c>
      <c r="AA29">
        <f t="shared" si="49"/>
        <v>6.7313260121437679E-5</v>
      </c>
      <c r="AB29">
        <f t="shared" si="54"/>
        <v>6.7313260121437679E-5</v>
      </c>
      <c r="AC29">
        <v>4</v>
      </c>
      <c r="AM29">
        <f t="shared" si="29"/>
        <v>0.13421772800000006</v>
      </c>
      <c r="AN29">
        <f t="shared" si="50"/>
        <v>0.13421772800000006</v>
      </c>
      <c r="AO29">
        <f t="shared" si="51"/>
        <v>8.5957920770629581</v>
      </c>
      <c r="AP29">
        <f t="shared" si="30"/>
        <v>7.1999077416893567</v>
      </c>
      <c r="AQ29">
        <f t="shared" si="30"/>
        <v>6.9190104654852078</v>
      </c>
      <c r="AR29">
        <f t="shared" si="30"/>
        <v>6.5972776415452659</v>
      </c>
      <c r="AS29">
        <f t="shared" si="30"/>
        <v>6.2348767406687324</v>
      </c>
      <c r="AT29">
        <f t="shared" si="30"/>
        <v>5.8342675906371095</v>
      </c>
      <c r="AU29">
        <f t="shared" si="30"/>
        <v>5.4005186052581369</v>
      </c>
      <c r="AV29">
        <f t="shared" si="30"/>
        <v>4.9413155884228912</v>
      </c>
      <c r="AW29">
        <f t="shared" si="30"/>
        <v>4.466577424762515</v>
      </c>
      <c r="AX29">
        <f t="shared" si="30"/>
        <v>3.9876806250797956</v>
      </c>
      <c r="AY29">
        <f t="shared" si="30"/>
        <v>3.5164040507206771</v>
      </c>
      <c r="AZ29">
        <f t="shared" si="30"/>
        <v>3.0637932142717874</v>
      </c>
      <c r="BA29">
        <f t="shared" si="30"/>
        <v>2.6391701504487037</v>
      </c>
      <c r="BB29">
        <f t="shared" si="30"/>
        <v>2.2494671129589059</v>
      </c>
      <c r="BC29">
        <f t="shared" si="30"/>
        <v>1.8989631378801994</v>
      </c>
      <c r="BD29">
        <f t="shared" si="30"/>
        <v>1.5893956561785891</v>
      </c>
      <c r="BE29">
        <f t="shared" si="31"/>
        <v>8.595702542208933</v>
      </c>
      <c r="BF29">
        <f t="shared" si="32"/>
        <v>7.1998755984390792</v>
      </c>
      <c r="BG29">
        <f t="shared" si="33"/>
        <v>6.9189878630996118</v>
      </c>
      <c r="BH29">
        <f t="shared" si="34"/>
        <v>6.5972651403638611</v>
      </c>
      <c r="BI29">
        <f t="shared" si="35"/>
        <v>6.2348745604152827</v>
      </c>
      <c r="BJ29">
        <f t="shared" si="36"/>
        <v>5.8342755161709485</v>
      </c>
      <c r="BK29">
        <f t="shared" si="37"/>
        <v>5.4005359295109301</v>
      </c>
      <c r="BL29">
        <f t="shared" si="38"/>
        <v>4.941341114607301</v>
      </c>
      <c r="BM29">
        <f t="shared" si="39"/>
        <v>4.4666095398880525</v>
      </c>
      <c r="BN29">
        <f t="shared" si="40"/>
        <v>3.9877174396123043</v>
      </c>
      <c r="BO29">
        <f t="shared" si="41"/>
        <v>3.5164435805596921</v>
      </c>
      <c r="BP29">
        <f t="shared" si="42"/>
        <v>3.0638335688891698</v>
      </c>
      <c r="BQ29">
        <f t="shared" si="43"/>
        <v>2.6392096905713478</v>
      </c>
      <c r="BR29">
        <f t="shared" si="44"/>
        <v>2.2495045524364046</v>
      </c>
      <c r="BS29">
        <f t="shared" si="45"/>
        <v>1.898997581751954</v>
      </c>
      <c r="BT29">
        <f t="shared" si="46"/>
        <v>1.5894265830293828</v>
      </c>
    </row>
    <row r="30" spans="1:107">
      <c r="B30">
        <f t="shared" ref="B30:R30" si="63">B14/B14</f>
        <v>1</v>
      </c>
      <c r="C30">
        <f t="shared" si="63"/>
        <v>1</v>
      </c>
      <c r="D30">
        <f t="shared" si="63"/>
        <v>1</v>
      </c>
      <c r="E30">
        <f t="shared" si="63"/>
        <v>1</v>
      </c>
      <c r="F30">
        <f t="shared" si="63"/>
        <v>1</v>
      </c>
      <c r="G30">
        <f t="shared" si="63"/>
        <v>1</v>
      </c>
      <c r="H30">
        <f t="shared" si="63"/>
        <v>1</v>
      </c>
      <c r="I30">
        <f t="shared" si="63"/>
        <v>1</v>
      </c>
      <c r="J30">
        <f t="shared" si="63"/>
        <v>1</v>
      </c>
      <c r="K30">
        <f t="shared" si="63"/>
        <v>1</v>
      </c>
      <c r="L30">
        <f t="shared" si="63"/>
        <v>1</v>
      </c>
      <c r="M30">
        <f t="shared" si="63"/>
        <v>1</v>
      </c>
      <c r="N30">
        <f t="shared" si="63"/>
        <v>1</v>
      </c>
      <c r="O30">
        <f t="shared" si="63"/>
        <v>1</v>
      </c>
      <c r="P30">
        <f t="shared" si="63"/>
        <v>1</v>
      </c>
      <c r="Q30">
        <f t="shared" si="63"/>
        <v>1</v>
      </c>
      <c r="R30">
        <f t="shared" si="63"/>
        <v>1</v>
      </c>
      <c r="W30">
        <f t="shared" si="48"/>
        <v>8.595702542208933</v>
      </c>
      <c r="X30">
        <f t="shared" si="58"/>
        <v>8.595702542208933</v>
      </c>
      <c r="Y30">
        <f t="shared" si="53"/>
        <v>8.5957920770629581</v>
      </c>
      <c r="AA30">
        <f t="shared" si="49"/>
        <v>8.9534854025075106E-5</v>
      </c>
      <c r="AB30">
        <f t="shared" si="54"/>
        <v>8.9534854025075106E-5</v>
      </c>
      <c r="AC30">
        <v>4</v>
      </c>
      <c r="AM30">
        <f t="shared" si="29"/>
        <v>0.10737418240000006</v>
      </c>
      <c r="AN30">
        <f t="shared" si="50"/>
        <v>0.10737418240000006</v>
      </c>
      <c r="AO30">
        <f t="shared" si="51"/>
        <v>7.76680543176081</v>
      </c>
      <c r="AP30">
        <f t="shared" si="30"/>
        <v>6.6090332370599443</v>
      </c>
      <c r="AQ30">
        <f t="shared" si="30"/>
        <v>6.3715854059043044</v>
      </c>
      <c r="AR30">
        <f t="shared" si="30"/>
        <v>6.0977377507451331</v>
      </c>
      <c r="AS30">
        <f t="shared" si="30"/>
        <v>5.7868431077935583</v>
      </c>
      <c r="AT30">
        <f t="shared" si="30"/>
        <v>5.4401348584475606</v>
      </c>
      <c r="AU30">
        <f t="shared" si="30"/>
        <v>5.0611014239452139</v>
      </c>
      <c r="AV30">
        <f t="shared" si="30"/>
        <v>4.6556333719844201</v>
      </c>
      <c r="AW30">
        <f t="shared" si="30"/>
        <v>4.2318429341474566</v>
      </c>
      <c r="AX30">
        <f t="shared" si="30"/>
        <v>3.7995174494070549</v>
      </c>
      <c r="AY30">
        <f t="shared" si="30"/>
        <v>3.3692622512949804</v>
      </c>
      <c r="AZ30">
        <f t="shared" si="30"/>
        <v>2.9514820608714984</v>
      </c>
      <c r="BA30">
        <f t="shared" si="30"/>
        <v>2.5554025601647901</v>
      </c>
      <c r="BB30">
        <f t="shared" si="30"/>
        <v>2.1883205004820168</v>
      </c>
      <c r="BC30">
        <f t="shared" si="30"/>
        <v>1.8551979044145419</v>
      </c>
      <c r="BD30">
        <f t="shared" si="30"/>
        <v>1.5586173441970443</v>
      </c>
      <c r="BE30">
        <f t="shared" si="31"/>
        <v>7.7666984258113727</v>
      </c>
      <c r="BF30">
        <f t="shared" si="32"/>
        <v>6.6089955589202303</v>
      </c>
      <c r="BG30">
        <f t="shared" si="33"/>
        <v>6.3715596353153465</v>
      </c>
      <c r="BH30">
        <f t="shared" si="34"/>
        <v>6.0977247363948672</v>
      </c>
      <c r="BI30">
        <f t="shared" si="35"/>
        <v>5.7868433072755838</v>
      </c>
      <c r="BJ30">
        <f t="shared" si="36"/>
        <v>5.440148203519021</v>
      </c>
      <c r="BK30">
        <f t="shared" si="37"/>
        <v>5.0611272213609233</v>
      </c>
      <c r="BL30">
        <f t="shared" si="38"/>
        <v>4.6556702712894733</v>
      </c>
      <c r="BM30">
        <f t="shared" si="39"/>
        <v>4.2318889855063224</v>
      </c>
      <c r="BN30">
        <f t="shared" si="40"/>
        <v>3.7995702552373491</v>
      </c>
      <c r="BO30">
        <f t="shared" si="41"/>
        <v>3.3693191902861708</v>
      </c>
      <c r="BP30">
        <f t="shared" si="42"/>
        <v>2.9515405416538938</v>
      </c>
      <c r="BQ30">
        <f t="shared" si="43"/>
        <v>2.5554602539098847</v>
      </c>
      <c r="BR30">
        <f t="shared" si="44"/>
        <v>2.1883755105096943</v>
      </c>
      <c r="BS30">
        <f t="shared" si="45"/>
        <v>1.8552488517891519</v>
      </c>
      <c r="BT30">
        <f t="shared" si="46"/>
        <v>1.5586633717169749</v>
      </c>
    </row>
    <row r="31" spans="1:107">
      <c r="B31">
        <f t="shared" ref="B31:R31" si="64">B15/B15</f>
        <v>1</v>
      </c>
      <c r="C31">
        <f t="shared" si="64"/>
        <v>1</v>
      </c>
      <c r="D31">
        <f t="shared" si="64"/>
        <v>1</v>
      </c>
      <c r="E31">
        <f t="shared" si="64"/>
        <v>1</v>
      </c>
      <c r="F31">
        <f t="shared" si="64"/>
        <v>1</v>
      </c>
      <c r="G31">
        <f t="shared" si="64"/>
        <v>1</v>
      </c>
      <c r="H31">
        <f t="shared" si="64"/>
        <v>1</v>
      </c>
      <c r="I31">
        <f t="shared" si="64"/>
        <v>1</v>
      </c>
      <c r="J31">
        <f t="shared" si="64"/>
        <v>1</v>
      </c>
      <c r="K31">
        <f t="shared" si="64"/>
        <v>1</v>
      </c>
      <c r="L31">
        <f t="shared" si="64"/>
        <v>1</v>
      </c>
      <c r="M31">
        <f t="shared" si="64"/>
        <v>1</v>
      </c>
      <c r="N31">
        <f t="shared" si="64"/>
        <v>1</v>
      </c>
      <c r="O31">
        <f t="shared" si="64"/>
        <v>1</v>
      </c>
      <c r="P31">
        <f t="shared" si="64"/>
        <v>1</v>
      </c>
      <c r="Q31">
        <f t="shared" si="64"/>
        <v>1</v>
      </c>
      <c r="R31">
        <f t="shared" si="64"/>
        <v>1</v>
      </c>
      <c r="W31">
        <f t="shared" si="48"/>
        <v>7.7666984258113727</v>
      </c>
      <c r="X31">
        <f t="shared" si="58"/>
        <v>7.7666984258113727</v>
      </c>
      <c r="Y31">
        <f t="shared" si="53"/>
        <v>7.76680543176081</v>
      </c>
      <c r="AA31">
        <f t="shared" si="49"/>
        <v>1.070059494372444E-4</v>
      </c>
      <c r="AB31">
        <f t="shared" si="54"/>
        <v>1.070059494372444E-4</v>
      </c>
      <c r="AC31">
        <v>4</v>
      </c>
      <c r="AM31">
        <f t="shared" si="29"/>
        <v>8.589934592000005E-2</v>
      </c>
      <c r="AN31">
        <f t="shared" si="50"/>
        <v>8.589934592000005E-2</v>
      </c>
      <c r="AO31">
        <f t="shared" si="51"/>
        <v>6.93123636358591</v>
      </c>
      <c r="AP31">
        <f t="shared" si="30"/>
        <v>5.9941329393276188</v>
      </c>
      <c r="AQ31">
        <f t="shared" si="30"/>
        <v>5.7981552363136215</v>
      </c>
      <c r="AR31">
        <f t="shared" si="30"/>
        <v>5.5704965551948211</v>
      </c>
      <c r="AS31">
        <f t="shared" si="30"/>
        <v>5.3098873810705767</v>
      </c>
      <c r="AT31">
        <f t="shared" si="30"/>
        <v>5.0165222163103991</v>
      </c>
      <c r="AU31">
        <f t="shared" si="30"/>
        <v>4.6924562119502582</v>
      </c>
      <c r="AV31">
        <f t="shared" si="30"/>
        <v>4.3418530203485677</v>
      </c>
      <c r="AW31">
        <f t="shared" si="30"/>
        <v>3.9709814775627525</v>
      </c>
      <c r="AX31">
        <f t="shared" si="30"/>
        <v>3.5878939568403085</v>
      </c>
      <c r="AY31">
        <f t="shared" si="30"/>
        <v>3.2017909932510586</v>
      </c>
      <c r="AZ31">
        <f t="shared" si="30"/>
        <v>2.8221649924451118</v>
      </c>
      <c r="BA31">
        <f t="shared" si="30"/>
        <v>2.4578855664881414</v>
      </c>
      <c r="BB31">
        <f t="shared" si="30"/>
        <v>2.1164083568816667</v>
      </c>
      <c r="BC31">
        <f t="shared" si="30"/>
        <v>1.8032487633603724</v>
      </c>
      <c r="BD31">
        <f t="shared" si="30"/>
        <v>1.5217811305230071</v>
      </c>
      <c r="BE31">
        <f t="shared" si="31"/>
        <v>6.9311173873333018</v>
      </c>
      <c r="BF31">
        <f t="shared" si="32"/>
        <v>5.9940910529622142</v>
      </c>
      <c r="BG31">
        <f t="shared" si="33"/>
        <v>5.7981270603627522</v>
      </c>
      <c r="BH31">
        <f t="shared" si="34"/>
        <v>5.570483258652696</v>
      </c>
      <c r="BI31">
        <f t="shared" si="35"/>
        <v>5.3098897356288717</v>
      </c>
      <c r="BJ31">
        <f t="shared" si="36"/>
        <v>5.0165404242143632</v>
      </c>
      <c r="BK31">
        <f t="shared" si="37"/>
        <v>4.6924897592673442</v>
      </c>
      <c r="BL31">
        <f t="shared" si="38"/>
        <v>4.3419005942915678</v>
      </c>
      <c r="BM31">
        <f t="shared" si="39"/>
        <v>3.971040983042557</v>
      </c>
      <c r="BN31">
        <f t="shared" si="40"/>
        <v>3.587962649990426</v>
      </c>
      <c r="BO31">
        <f t="shared" si="41"/>
        <v>3.2018657209159636</v>
      </c>
      <c r="BP31">
        <f t="shared" si="42"/>
        <v>2.8222424962594439</v>
      </c>
      <c r="BQ31">
        <f t="shared" si="43"/>
        <v>2.4579627910242459</v>
      </c>
      <c r="BR31">
        <f t="shared" si="44"/>
        <v>2.1164827021054857</v>
      </c>
      <c r="BS31">
        <f t="shared" si="45"/>
        <v>1.8033182414373128</v>
      </c>
      <c r="BT31">
        <f t="shared" si="46"/>
        <v>1.5218444161741047</v>
      </c>
    </row>
    <row r="32" spans="1:107">
      <c r="B32">
        <f t="shared" ref="B32:R32" si="65">B16/B16</f>
        <v>1</v>
      </c>
      <c r="C32">
        <f t="shared" si="65"/>
        <v>1</v>
      </c>
      <c r="D32">
        <f t="shared" si="65"/>
        <v>1</v>
      </c>
      <c r="E32">
        <f t="shared" si="65"/>
        <v>1</v>
      </c>
      <c r="F32">
        <f t="shared" si="65"/>
        <v>1</v>
      </c>
      <c r="G32">
        <f t="shared" si="65"/>
        <v>1</v>
      </c>
      <c r="H32">
        <f t="shared" si="65"/>
        <v>1</v>
      </c>
      <c r="I32">
        <f t="shared" si="65"/>
        <v>1</v>
      </c>
      <c r="J32">
        <f t="shared" si="65"/>
        <v>1</v>
      </c>
      <c r="K32">
        <f t="shared" si="65"/>
        <v>1</v>
      </c>
      <c r="L32">
        <f t="shared" si="65"/>
        <v>1</v>
      </c>
      <c r="M32">
        <f t="shared" si="65"/>
        <v>1</v>
      </c>
      <c r="N32">
        <f t="shared" si="65"/>
        <v>1</v>
      </c>
      <c r="O32">
        <f t="shared" si="65"/>
        <v>1</v>
      </c>
      <c r="P32">
        <f t="shared" si="65"/>
        <v>1</v>
      </c>
      <c r="Q32">
        <f t="shared" si="65"/>
        <v>1</v>
      </c>
      <c r="R32">
        <f t="shared" si="65"/>
        <v>1</v>
      </c>
      <c r="W32">
        <f t="shared" si="48"/>
        <v>6.9311173873333018</v>
      </c>
      <c r="X32">
        <f t="shared" si="58"/>
        <v>6.9311173873333018</v>
      </c>
      <c r="Y32">
        <f t="shared" si="53"/>
        <v>6.93123636358591</v>
      </c>
      <c r="AA32">
        <f t="shared" si="49"/>
        <v>1.1897625260814948E-4</v>
      </c>
      <c r="AB32">
        <f t="shared" si="54"/>
        <v>1.1897625260814948E-4</v>
      </c>
      <c r="AC32">
        <v>4</v>
      </c>
      <c r="AM32">
        <f t="shared" si="29"/>
        <v>6.871947673600004E-2</v>
      </c>
      <c r="AN32">
        <f t="shared" si="50"/>
        <v>6.871947673600004E-2</v>
      </c>
      <c r="AO32">
        <f t="shared" si="51"/>
        <v>6.1096282363462731</v>
      </c>
      <c r="AP32">
        <f t="shared" si="30"/>
        <v>5.3696471904833274</v>
      </c>
      <c r="AQ32">
        <f t="shared" si="30"/>
        <v>5.2118364355863109</v>
      </c>
      <c r="AR32">
        <f t="shared" si="30"/>
        <v>5.0271550439763786</v>
      </c>
      <c r="AS32">
        <f t="shared" si="30"/>
        <v>4.8139281514253431</v>
      </c>
      <c r="AT32">
        <f t="shared" si="30"/>
        <v>4.571550150308326</v>
      </c>
      <c r="AU32">
        <f t="shared" si="30"/>
        <v>4.3008679388931688</v>
      </c>
      <c r="AV32">
        <f t="shared" si="30"/>
        <v>4.0044851832260999</v>
      </c>
      <c r="AW32">
        <f t="shared" si="30"/>
        <v>3.6868946386053518</v>
      </c>
      <c r="AX32">
        <f t="shared" si="30"/>
        <v>3.3543574461135939</v>
      </c>
      <c r="AY32">
        <f t="shared" si="30"/>
        <v>3.0144943663329338</v>
      </c>
      <c r="AZ32">
        <f t="shared" si="30"/>
        <v>2.675626664689307</v>
      </c>
      <c r="BA32">
        <f t="shared" si="30"/>
        <v>2.3459791129374725</v>
      </c>
      <c r="BB32">
        <f t="shared" si="30"/>
        <v>2.0329023278879896</v>
      </c>
      <c r="BC32">
        <f t="shared" si="30"/>
        <v>1.7422652537275851</v>
      </c>
      <c r="BD32">
        <f t="shared" si="30"/>
        <v>1.4781141203251329</v>
      </c>
      <c r="BE32">
        <f t="shared" si="31"/>
        <v>6.1095030104491679</v>
      </c>
      <c r="BF32">
        <f t="shared" si="32"/>
        <v>5.3696026501237633</v>
      </c>
      <c r="BG32">
        <f t="shared" si="33"/>
        <v>5.211806766486645</v>
      </c>
      <c r="BH32">
        <f t="shared" si="34"/>
        <v>5.0271417353865164</v>
      </c>
      <c r="BI32">
        <f t="shared" si="35"/>
        <v>4.8139323331933657</v>
      </c>
      <c r="BJ32">
        <f t="shared" si="36"/>
        <v>4.5715723928279148</v>
      </c>
      <c r="BK32">
        <f t="shared" si="37"/>
        <v>4.3009080613814863</v>
      </c>
      <c r="BL32">
        <f t="shared" si="38"/>
        <v>4.0045421121017757</v>
      </c>
      <c r="BM32">
        <f t="shared" si="39"/>
        <v>3.6869663612328538</v>
      </c>
      <c r="BN32">
        <f t="shared" si="40"/>
        <v>3.3544410938877864</v>
      </c>
      <c r="BO32">
        <f t="shared" si="41"/>
        <v>3.0145864337169295</v>
      </c>
      <c r="BP32">
        <f t="shared" si="42"/>
        <v>2.6757233343725368</v>
      </c>
      <c r="BQ32">
        <f t="shared" si="43"/>
        <v>2.3460766257082883</v>
      </c>
      <c r="BR32">
        <f t="shared" si="44"/>
        <v>2.0329973231466827</v>
      </c>
      <c r="BS32">
        <f t="shared" si="45"/>
        <v>1.7423550184507584</v>
      </c>
      <c r="BT32">
        <f t="shared" si="46"/>
        <v>1.478196714478542</v>
      </c>
    </row>
    <row r="33" spans="2:72">
      <c r="B33">
        <f t="shared" ref="B33:R33" si="66">B17/B17</f>
        <v>1</v>
      </c>
      <c r="C33">
        <f t="shared" si="66"/>
        <v>1</v>
      </c>
      <c r="D33">
        <f t="shared" si="66"/>
        <v>1</v>
      </c>
      <c r="E33">
        <f t="shared" si="66"/>
        <v>1</v>
      </c>
      <c r="F33">
        <f t="shared" si="66"/>
        <v>1</v>
      </c>
      <c r="G33">
        <f t="shared" si="66"/>
        <v>1</v>
      </c>
      <c r="H33">
        <f t="shared" si="66"/>
        <v>1</v>
      </c>
      <c r="I33">
        <f t="shared" si="66"/>
        <v>1</v>
      </c>
      <c r="J33">
        <f t="shared" si="66"/>
        <v>1</v>
      </c>
      <c r="K33">
        <f t="shared" si="66"/>
        <v>1</v>
      </c>
      <c r="L33">
        <f t="shared" si="66"/>
        <v>1</v>
      </c>
      <c r="M33">
        <f t="shared" si="66"/>
        <v>1</v>
      </c>
      <c r="N33">
        <f t="shared" si="66"/>
        <v>1</v>
      </c>
      <c r="O33">
        <f t="shared" si="66"/>
        <v>1</v>
      </c>
      <c r="P33">
        <f t="shared" si="66"/>
        <v>1</v>
      </c>
      <c r="Q33">
        <f t="shared" si="66"/>
        <v>1</v>
      </c>
      <c r="R33">
        <f t="shared" si="66"/>
        <v>1</v>
      </c>
      <c r="W33">
        <f t="shared" si="48"/>
        <v>6.1095030104491679</v>
      </c>
      <c r="X33">
        <f t="shared" si="58"/>
        <v>6.1095030104491679</v>
      </c>
      <c r="Y33">
        <f t="shared" si="53"/>
        <v>6.1096282363462731</v>
      </c>
      <c r="AA33">
        <f t="shared" si="49"/>
        <v>1.2522589710517451E-4</v>
      </c>
      <c r="AB33">
        <f t="shared" si="54"/>
        <v>1.2522589710517451E-4</v>
      </c>
      <c r="AC33">
        <v>4</v>
      </c>
      <c r="AM33">
        <f t="shared" si="29"/>
        <v>5.4975581388800036E-2</v>
      </c>
      <c r="AN33">
        <f t="shared" si="50"/>
        <v>5.4975581388800036E-2</v>
      </c>
      <c r="AO33">
        <f t="shared" si="51"/>
        <v>5.3211819060024288</v>
      </c>
      <c r="AP33">
        <f t="shared" si="30"/>
        <v>4.7509392982398131</v>
      </c>
      <c r="AQ33">
        <f t="shared" si="30"/>
        <v>4.6269771978105201</v>
      </c>
      <c r="AR33">
        <f t="shared" si="30"/>
        <v>4.4808340955493327</v>
      </c>
      <c r="AS33">
        <f t="shared" si="30"/>
        <v>4.3106444330393812</v>
      </c>
      <c r="AT33">
        <f t="shared" si="30"/>
        <v>4.115263588126381</v>
      </c>
      <c r="AU33">
        <f t="shared" si="30"/>
        <v>3.8946086653361198</v>
      </c>
      <c r="AV33">
        <f t="shared" si="30"/>
        <v>3.6499751880227591</v>
      </c>
      <c r="AW33">
        <f t="shared" si="30"/>
        <v>3.3842546573830932</v>
      </c>
      <c r="AX33">
        <f t="shared" si="30"/>
        <v>3.1019726624905362</v>
      </c>
      <c r="AY33">
        <f t="shared" si="30"/>
        <v>2.8090886897109546</v>
      </c>
      <c r="AZ33">
        <f t="shared" si="30"/>
        <v>2.5125493877285194</v>
      </c>
      <c r="BA33">
        <f t="shared" si="30"/>
        <v>2.2196542551081899</v>
      </c>
      <c r="BB33">
        <f t="shared" si="30"/>
        <v>1.9373510080521403</v>
      </c>
      <c r="BC33">
        <f t="shared" si="30"/>
        <v>1.6716010577505815</v>
      </c>
      <c r="BD33">
        <f t="shared" si="30"/>
        <v>1.4269324232436016</v>
      </c>
      <c r="BE33">
        <f t="shared" si="31"/>
        <v>5.321055829841824</v>
      </c>
      <c r="BF33">
        <f t="shared" si="32"/>
        <v>4.7508937382104177</v>
      </c>
      <c r="BG33">
        <f t="shared" si="33"/>
        <v>4.626947012646891</v>
      </c>
      <c r="BH33">
        <f t="shared" si="34"/>
        <v>4.4808210601307179</v>
      </c>
      <c r="BI33">
        <f t="shared" si="35"/>
        <v>4.3106500377980108</v>
      </c>
      <c r="BJ33">
        <f t="shared" si="36"/>
        <v>4.115288825736596</v>
      </c>
      <c r="BK33">
        <f t="shared" si="37"/>
        <v>3.8946538051311279</v>
      </c>
      <c r="BL33">
        <f t="shared" si="38"/>
        <v>3.6500395776926537</v>
      </c>
      <c r="BM33">
        <f t="shared" si="39"/>
        <v>3.3843366022865391</v>
      </c>
      <c r="BN33">
        <f t="shared" si="40"/>
        <v>3.1020694308776795</v>
      </c>
      <c r="BO33">
        <f t="shared" si="41"/>
        <v>2.8091966718693122</v>
      </c>
      <c r="BP33">
        <f t="shared" si="42"/>
        <v>2.5126644004964795</v>
      </c>
      <c r="BQ33">
        <f t="shared" si="43"/>
        <v>2.2197719419246043</v>
      </c>
      <c r="BR33">
        <f t="shared" si="44"/>
        <v>1.937467255791808</v>
      </c>
      <c r="BS33">
        <f t="shared" si="45"/>
        <v>1.6717123482378644</v>
      </c>
      <c r="BT33">
        <f t="shared" si="46"/>
        <v>1.4270360606510817</v>
      </c>
    </row>
    <row r="34" spans="2:72">
      <c r="B34">
        <f t="shared" ref="B34:R34" si="67">B18/B18</f>
        <v>1</v>
      </c>
      <c r="C34">
        <f t="shared" si="67"/>
        <v>1</v>
      </c>
      <c r="D34">
        <f t="shared" si="67"/>
        <v>1</v>
      </c>
      <c r="E34">
        <f t="shared" si="67"/>
        <v>1</v>
      </c>
      <c r="F34">
        <f t="shared" si="67"/>
        <v>1</v>
      </c>
      <c r="G34">
        <f t="shared" si="67"/>
        <v>1</v>
      </c>
      <c r="H34">
        <f t="shared" si="67"/>
        <v>1</v>
      </c>
      <c r="I34">
        <f t="shared" si="67"/>
        <v>1</v>
      </c>
      <c r="J34">
        <f t="shared" si="67"/>
        <v>1</v>
      </c>
      <c r="K34">
        <f t="shared" si="67"/>
        <v>1</v>
      </c>
      <c r="L34">
        <f t="shared" si="67"/>
        <v>1</v>
      </c>
      <c r="M34">
        <f t="shared" si="67"/>
        <v>1</v>
      </c>
      <c r="N34">
        <f t="shared" si="67"/>
        <v>1</v>
      </c>
      <c r="O34">
        <f t="shared" si="67"/>
        <v>1</v>
      </c>
      <c r="P34">
        <f t="shared" si="67"/>
        <v>1</v>
      </c>
      <c r="Q34">
        <f t="shared" si="67"/>
        <v>1</v>
      </c>
      <c r="R34">
        <f t="shared" si="67"/>
        <v>1</v>
      </c>
      <c r="W34">
        <f t="shared" si="48"/>
        <v>5.321055829841824</v>
      </c>
      <c r="X34">
        <f t="shared" si="58"/>
        <v>5.321055829841824</v>
      </c>
      <c r="Y34">
        <f t="shared" si="53"/>
        <v>5.3211819060024288</v>
      </c>
      <c r="AA34">
        <f t="shared" si="49"/>
        <v>1.2607616060478222E-4</v>
      </c>
      <c r="AB34">
        <f t="shared" si="54"/>
        <v>1.2607616060478222E-4</v>
      </c>
      <c r="AC34">
        <v>4</v>
      </c>
      <c r="AM34">
        <f t="shared" si="29"/>
        <v>4.3980465111040035E-2</v>
      </c>
      <c r="AN34">
        <f t="shared" si="50"/>
        <v>4.3980465111040035E-2</v>
      </c>
      <c r="AO34">
        <f t="shared" si="51"/>
        <v>4.5820423227323444</v>
      </c>
      <c r="AP34">
        <f t="shared" si="30"/>
        <v>4.152813728346886</v>
      </c>
      <c r="AQ34">
        <f t="shared" si="30"/>
        <v>4.0577842146445358</v>
      </c>
      <c r="AR34">
        <f t="shared" si="30"/>
        <v>3.9449432403565758</v>
      </c>
      <c r="AS34">
        <f t="shared" si="30"/>
        <v>3.812421007136122</v>
      </c>
      <c r="AT34">
        <f t="shared" si="30"/>
        <v>3.6587843623759571</v>
      </c>
      <c r="AU34">
        <f t="shared" si="30"/>
        <v>3.4833167597042922</v>
      </c>
      <c r="AV34">
        <f t="shared" si="30"/>
        <v>3.2863110520612357</v>
      </c>
      <c r="AW34">
        <f t="shared" si="30"/>
        <v>3.0693217750344197</v>
      </c>
      <c r="AX34">
        <f t="shared" si="30"/>
        <v>2.8353087769101144</v>
      </c>
      <c r="AY34">
        <f t="shared" si="30"/>
        <v>2.5886062651387309</v>
      </c>
      <c r="AZ34">
        <f t="shared" si="30"/>
        <v>2.3346784390964186</v>
      </c>
      <c r="BA34">
        <f t="shared" si="30"/>
        <v>2.0796730421808829</v>
      </c>
      <c r="BB34">
        <f t="shared" si="30"/>
        <v>1.829842250889226</v>
      </c>
      <c r="BC34">
        <f t="shared" si="30"/>
        <v>1.5909426430269209</v>
      </c>
      <c r="BD34">
        <f t="shared" si="30"/>
        <v>1.367732924319299</v>
      </c>
      <c r="BE34">
        <f t="shared" si="31"/>
        <v>4.5819200275316794</v>
      </c>
      <c r="BF34">
        <f t="shared" si="32"/>
        <v>4.1527687057828588</v>
      </c>
      <c r="BG34">
        <f t="shared" si="33"/>
        <v>4.0577544606809273</v>
      </c>
      <c r="BH34">
        <f t="shared" si="34"/>
        <v>3.9449307508188474</v>
      </c>
      <c r="BI34">
        <f t="shared" si="35"/>
        <v>3.8124275927416442</v>
      </c>
      <c r="BJ34">
        <f t="shared" si="36"/>
        <v>3.6588114391513926</v>
      </c>
      <c r="BK34">
        <f t="shared" si="37"/>
        <v>3.4833651072820584</v>
      </c>
      <c r="BL34">
        <f t="shared" si="38"/>
        <v>3.2863805721085217</v>
      </c>
      <c r="BM34">
        <f t="shared" si="39"/>
        <v>3.0694112984131214</v>
      </c>
      <c r="BN34">
        <f t="shared" si="40"/>
        <v>2.8354159761044069</v>
      </c>
      <c r="BO34">
        <f t="shared" si="41"/>
        <v>2.5887277196903731</v>
      </c>
      <c r="BP34">
        <f t="shared" si="42"/>
        <v>2.3348098724713719</v>
      </c>
      <c r="BQ34">
        <f t="shared" si="43"/>
        <v>2.0798097044529995</v>
      </c>
      <c r="BR34">
        <f t="shared" si="44"/>
        <v>1.8299793785916618</v>
      </c>
      <c r="BS34">
        <f t="shared" si="45"/>
        <v>1.5910759041777636</v>
      </c>
      <c r="BT34">
        <f t="shared" si="46"/>
        <v>1.3678587637367461</v>
      </c>
    </row>
    <row r="35" spans="2:72">
      <c r="W35">
        <f t="shared" si="48"/>
        <v>4.5819200275316794</v>
      </c>
      <c r="X35">
        <f t="shared" si="58"/>
        <v>4.5819200275316794</v>
      </c>
      <c r="Y35">
        <f>AO34</f>
        <v>4.5820423227323444</v>
      </c>
      <c r="AA35">
        <f t="shared" si="49"/>
        <v>1.2229520066497912E-4</v>
      </c>
      <c r="AB35">
        <f t="shared" si="54"/>
        <v>1.2229520066497912E-4</v>
      </c>
      <c r="AC35">
        <v>4</v>
      </c>
    </row>
    <row r="36" spans="2:72">
      <c r="W36">
        <f t="shared" ref="W36:W50" si="68">D4*D20</f>
        <v>10.42889693766659</v>
      </c>
      <c r="X36">
        <f t="shared" si="58"/>
        <v>10.42889693766659</v>
      </c>
      <c r="Y36">
        <f>AP20</f>
        <v>10.428873020296281</v>
      </c>
      <c r="AA36">
        <f t="shared" ref="AA36:AA50" si="69">Y4-D4</f>
        <v>-2.391737030826846E-5</v>
      </c>
      <c r="AB36">
        <f t="shared" si="54"/>
        <v>-2.391737030826846E-5</v>
      </c>
      <c r="AC36">
        <v>4</v>
      </c>
      <c r="AN36">
        <f t="shared" ref="AN36:AN50" si="70">1/AN20</f>
        <v>1</v>
      </c>
      <c r="AO36">
        <f t="shared" ref="AO36:BT44" si="71">1/AO20</f>
        <v>7.333406823304979E-2</v>
      </c>
      <c r="AP36">
        <f t="shared" si="71"/>
        <v>9.5887637911962059E-2</v>
      </c>
      <c r="AQ36">
        <f t="shared" si="71"/>
        <v>0.10152603033169011</v>
      </c>
      <c r="AR36">
        <f t="shared" si="71"/>
        <v>0.10857402085635021</v>
      </c>
      <c r="AS36">
        <f t="shared" si="71"/>
        <v>0.11738400901217529</v>
      </c>
      <c r="AT36">
        <f t="shared" si="71"/>
        <v>0.12839649420695665</v>
      </c>
      <c r="AU36">
        <f t="shared" si="71"/>
        <v>0.14216210070043336</v>
      </c>
      <c r="AV36">
        <f t="shared" si="71"/>
        <v>0.15936910881727923</v>
      </c>
      <c r="AW36">
        <f t="shared" si="71"/>
        <v>0.18087786896333657</v>
      </c>
      <c r="AX36">
        <f t="shared" si="71"/>
        <v>0.20776381914590827</v>
      </c>
      <c r="AY36">
        <f t="shared" si="71"/>
        <v>0.24137125687412292</v>
      </c>
      <c r="AZ36">
        <f t="shared" si="71"/>
        <v>0.28338055403439116</v>
      </c>
      <c r="BA36">
        <f t="shared" si="71"/>
        <v>0.3358921754847265</v>
      </c>
      <c r="BB36">
        <f t="shared" si="71"/>
        <v>0.40153170229764562</v>
      </c>
      <c r="BC36">
        <f t="shared" si="71"/>
        <v>0.48358111081379451</v>
      </c>
      <c r="BD36">
        <f t="shared" si="71"/>
        <v>0.5861428714589807</v>
      </c>
      <c r="BE36">
        <f t="shared" si="71"/>
        <v>7.3333333333333348E-2</v>
      </c>
      <c r="BF36">
        <f t="shared" si="71"/>
        <v>9.5887418005661557E-2</v>
      </c>
      <c r="BG36">
        <f t="shared" si="71"/>
        <v>0.10152593917374363</v>
      </c>
      <c r="BH36">
        <f t="shared" si="71"/>
        <v>0.1085740906338462</v>
      </c>
      <c r="BI36">
        <f t="shared" si="71"/>
        <v>0.11738427995897438</v>
      </c>
      <c r="BJ36">
        <f t="shared" si="71"/>
        <v>0.12839701661538466</v>
      </c>
      <c r="BK36">
        <f t="shared" si="71"/>
        <v>0.1421629374358975</v>
      </c>
      <c r="BL36">
        <f t="shared" si="71"/>
        <v>0.1593703384615385</v>
      </c>
      <c r="BM36">
        <f t="shared" si="71"/>
        <v>0.18087958974358981</v>
      </c>
      <c r="BN36">
        <f t="shared" si="71"/>
        <v>0.20776615384615388</v>
      </c>
      <c r="BO36">
        <f t="shared" si="71"/>
        <v>0.24137435897435905</v>
      </c>
      <c r="BP36">
        <f t="shared" si="71"/>
        <v>0.28338461538461546</v>
      </c>
      <c r="BQ36">
        <f t="shared" si="71"/>
        <v>0.33589743589743587</v>
      </c>
      <c r="BR36">
        <f t="shared" si="71"/>
        <v>0.40153846153846157</v>
      </c>
      <c r="BS36">
        <f t="shared" si="71"/>
        <v>0.48358974358974355</v>
      </c>
      <c r="BT36">
        <f t="shared" si="71"/>
        <v>0.58615384615384603</v>
      </c>
    </row>
    <row r="37" spans="2:72">
      <c r="W37">
        <f t="shared" si="68"/>
        <v>10.250724030253298</v>
      </c>
      <c r="X37">
        <f t="shared" si="58"/>
        <v>10.250724030253298</v>
      </c>
      <c r="Y37">
        <f t="shared" ref="Y37:Y49" si="72">AP21</f>
        <v>10.250704343823076</v>
      </c>
      <c r="AA37">
        <f t="shared" si="69"/>
        <v>-1.9686430222876083E-5</v>
      </c>
      <c r="AB37">
        <f t="shared" si="54"/>
        <v>-1.9686430222876083E-5</v>
      </c>
      <c r="AC37">
        <v>4</v>
      </c>
      <c r="AN37">
        <f t="shared" si="70"/>
        <v>1.25</v>
      </c>
      <c r="AO37">
        <f t="shared" ref="AO37:BC37" si="73">1/AO21</f>
        <v>7.5000659453689889E-2</v>
      </c>
      <c r="AP37">
        <f t="shared" si="73"/>
        <v>9.7554272024496083E-2</v>
      </c>
      <c r="AQ37">
        <f t="shared" si="73"/>
        <v>0.10319267516719763</v>
      </c>
      <c r="AR37">
        <f t="shared" si="73"/>
        <v>0.11024067909557458</v>
      </c>
      <c r="AS37">
        <f t="shared" si="73"/>
        <v>0.11905068400604575</v>
      </c>
      <c r="AT37">
        <f t="shared" si="73"/>
        <v>0.13006319014413473</v>
      </c>
      <c r="AU37">
        <f t="shared" si="73"/>
        <v>0.14382882281674589</v>
      </c>
      <c r="AV37">
        <f t="shared" si="73"/>
        <v>0.16103586365750988</v>
      </c>
      <c r="AW37">
        <f t="shared" si="73"/>
        <v>0.18254466470846487</v>
      </c>
      <c r="AX37">
        <f t="shared" si="73"/>
        <v>0.20943066602215865</v>
      </c>
      <c r="AY37">
        <f t="shared" si="73"/>
        <v>0.2430381676642758</v>
      </c>
      <c r="AZ37">
        <f t="shared" si="73"/>
        <v>0.28504754471692223</v>
      </c>
      <c r="BA37">
        <f t="shared" si="73"/>
        <v>0.3375592660327304</v>
      </c>
      <c r="BB37">
        <f t="shared" si="73"/>
        <v>0.40319891767749044</v>
      </c>
      <c r="BC37">
        <f t="shared" si="73"/>
        <v>0.48524848223344058</v>
      </c>
      <c r="BD37">
        <f t="shared" si="71"/>
        <v>0.58781043792837817</v>
      </c>
      <c r="BE37">
        <f t="shared" si="71"/>
        <v>7.5000000000000011E-2</v>
      </c>
      <c r="BF37">
        <f t="shared" si="71"/>
        <v>9.7554084672328234E-2</v>
      </c>
      <c r="BG37">
        <f t="shared" si="71"/>
        <v>0.10319260584041028</v>
      </c>
      <c r="BH37">
        <f t="shared" si="71"/>
        <v>0.11024075730051287</v>
      </c>
      <c r="BI37">
        <f t="shared" si="71"/>
        <v>0.11905094662564106</v>
      </c>
      <c r="BJ37">
        <f t="shared" si="71"/>
        <v>0.13006368328205134</v>
      </c>
      <c r="BK37">
        <f t="shared" si="71"/>
        <v>0.14382960410256415</v>
      </c>
      <c r="BL37">
        <f t="shared" si="71"/>
        <v>0.16103700512820518</v>
      </c>
      <c r="BM37">
        <f t="shared" si="71"/>
        <v>0.18254625641025646</v>
      </c>
      <c r="BN37">
        <f t="shared" si="71"/>
        <v>0.20943282051282058</v>
      </c>
      <c r="BO37">
        <f t="shared" si="71"/>
        <v>0.24304102564102575</v>
      </c>
      <c r="BP37">
        <f t="shared" si="71"/>
        <v>0.28505128205128211</v>
      </c>
      <c r="BQ37">
        <f t="shared" si="71"/>
        <v>0.33756410256410257</v>
      </c>
      <c r="BR37">
        <f t="shared" si="71"/>
        <v>0.40320512820512822</v>
      </c>
      <c r="BS37">
        <f t="shared" si="71"/>
        <v>0.48525641025641031</v>
      </c>
      <c r="BT37">
        <f t="shared" si="71"/>
        <v>0.58782051282051284</v>
      </c>
    </row>
    <row r="38" spans="2:72">
      <c r="W38">
        <f t="shared" si="68"/>
        <v>10.036390143542041</v>
      </c>
      <c r="X38">
        <f t="shared" si="58"/>
        <v>10.036390143542041</v>
      </c>
      <c r="Y38">
        <f t="shared" si="72"/>
        <v>10.03637537068016</v>
      </c>
      <c r="AA38">
        <f t="shared" si="69"/>
        <v>-1.4772861881340305E-5</v>
      </c>
      <c r="AB38">
        <f t="shared" si="54"/>
        <v>-1.4772861881340305E-5</v>
      </c>
      <c r="AC38">
        <v>4</v>
      </c>
      <c r="AN38">
        <f t="shared" si="70"/>
        <v>1.5624999999999998</v>
      </c>
      <c r="AO38">
        <f t="shared" si="71"/>
        <v>7.7083898479489987E-2</v>
      </c>
      <c r="AP38">
        <f t="shared" si="71"/>
        <v>9.963756466516363E-2</v>
      </c>
      <c r="AQ38">
        <f t="shared" si="71"/>
        <v>0.10527598121158203</v>
      </c>
      <c r="AR38">
        <f t="shared" si="71"/>
        <v>0.11232400189460506</v>
      </c>
      <c r="AS38">
        <f t="shared" si="71"/>
        <v>0.1211340277483838</v>
      </c>
      <c r="AT38">
        <f t="shared" si="71"/>
        <v>0.13214656006560727</v>
      </c>
      <c r="AU38">
        <f t="shared" si="71"/>
        <v>0.14591222546213659</v>
      </c>
      <c r="AV38">
        <f t="shared" si="71"/>
        <v>0.16311930720779816</v>
      </c>
      <c r="AW38">
        <f t="shared" si="71"/>
        <v>0.18462815938987523</v>
      </c>
      <c r="AX38">
        <f t="shared" si="71"/>
        <v>0.21151422461747157</v>
      </c>
      <c r="AY38">
        <f t="shared" si="71"/>
        <v>0.24512180615196694</v>
      </c>
      <c r="AZ38">
        <f t="shared" si="71"/>
        <v>0.28713128307008612</v>
      </c>
      <c r="BA38">
        <f t="shared" si="71"/>
        <v>0.33964312921773521</v>
      </c>
      <c r="BB38">
        <f t="shared" si="71"/>
        <v>0.4052829369022965</v>
      </c>
      <c r="BC38">
        <f t="shared" si="71"/>
        <v>0.48733269650799815</v>
      </c>
      <c r="BD38">
        <f t="shared" si="71"/>
        <v>0.58989489601512501</v>
      </c>
      <c r="BE38">
        <f t="shared" si="71"/>
        <v>7.7083333333333323E-2</v>
      </c>
      <c r="BF38">
        <f t="shared" si="71"/>
        <v>9.963741800566156E-2</v>
      </c>
      <c r="BG38">
        <f t="shared" si="71"/>
        <v>0.10527593917374363</v>
      </c>
      <c r="BH38">
        <f t="shared" si="71"/>
        <v>0.11232409063384619</v>
      </c>
      <c r="BI38">
        <f t="shared" si="71"/>
        <v>0.12113427995897438</v>
      </c>
      <c r="BJ38">
        <f t="shared" si="71"/>
        <v>0.13214701661538467</v>
      </c>
      <c r="BK38">
        <f t="shared" si="71"/>
        <v>0.14591293743589751</v>
      </c>
      <c r="BL38">
        <f t="shared" si="71"/>
        <v>0.16312033846153853</v>
      </c>
      <c r="BM38">
        <f t="shared" si="71"/>
        <v>0.18462958974358981</v>
      </c>
      <c r="BN38">
        <f t="shared" si="71"/>
        <v>0.21151615384615391</v>
      </c>
      <c r="BO38">
        <f t="shared" si="71"/>
        <v>0.24512435897435905</v>
      </c>
      <c r="BP38">
        <f t="shared" si="71"/>
        <v>0.28713461538461543</v>
      </c>
      <c r="BQ38">
        <f t="shared" si="71"/>
        <v>0.33964743589743596</v>
      </c>
      <c r="BR38">
        <f t="shared" si="71"/>
        <v>0.4052884615384616</v>
      </c>
      <c r="BS38">
        <f t="shared" si="71"/>
        <v>0.48733974358974358</v>
      </c>
      <c r="BT38">
        <f t="shared" si="71"/>
        <v>0.58990384615384617</v>
      </c>
    </row>
    <row r="39" spans="2:72">
      <c r="W39">
        <f t="shared" si="68"/>
        <v>9.7807560710730161</v>
      </c>
      <c r="X39">
        <f t="shared" si="58"/>
        <v>9.7807560710730161</v>
      </c>
      <c r="Y39">
        <f t="shared" si="72"/>
        <v>9.780746907153631</v>
      </c>
      <c r="AA39">
        <f t="shared" si="69"/>
        <v>-9.1639193851023037E-6</v>
      </c>
      <c r="AB39">
        <f t="shared" si="54"/>
        <v>-9.1639193851023037E-6</v>
      </c>
      <c r="AC39">
        <v>4</v>
      </c>
      <c r="AN39">
        <f t="shared" si="70"/>
        <v>1.9531249999999996</v>
      </c>
      <c r="AO39">
        <f t="shared" si="71"/>
        <v>7.9687947261740111E-2</v>
      </c>
      <c r="AP39">
        <f t="shared" si="71"/>
        <v>0.10224168046599802</v>
      </c>
      <c r="AQ39">
        <f t="shared" si="71"/>
        <v>0.1078801137670625</v>
      </c>
      <c r="AR39">
        <f t="shared" si="71"/>
        <v>0.1149281553933931</v>
      </c>
      <c r="AS39">
        <f t="shared" si="71"/>
        <v>0.12373820742630633</v>
      </c>
      <c r="AT39">
        <f t="shared" si="71"/>
        <v>0.13475077246744793</v>
      </c>
      <c r="AU39">
        <f t="shared" si="71"/>
        <v>0.14851647876887489</v>
      </c>
      <c r="AV39">
        <f t="shared" si="71"/>
        <v>0.16572361164565852</v>
      </c>
      <c r="AW39">
        <f t="shared" si="71"/>
        <v>0.18723252774163815</v>
      </c>
      <c r="AX39">
        <f t="shared" si="71"/>
        <v>0.21411867286161268</v>
      </c>
      <c r="AY39">
        <f t="shared" si="71"/>
        <v>0.24772635426158082</v>
      </c>
      <c r="AZ39">
        <f t="shared" si="71"/>
        <v>0.28973595601154095</v>
      </c>
      <c r="BA39">
        <f t="shared" si="71"/>
        <v>0.34224795819899118</v>
      </c>
      <c r="BB39">
        <f t="shared" si="71"/>
        <v>0.40788796093330393</v>
      </c>
      <c r="BC39">
        <f t="shared" si="71"/>
        <v>0.4899379643511948</v>
      </c>
      <c r="BD39">
        <f t="shared" si="71"/>
        <v>0.59250046862355843</v>
      </c>
      <c r="BE39">
        <f t="shared" si="71"/>
        <v>7.9687499999999994E-2</v>
      </c>
      <c r="BF39">
        <f t="shared" si="71"/>
        <v>0.10224158467232822</v>
      </c>
      <c r="BG39">
        <f t="shared" si="71"/>
        <v>0.10788010584041027</v>
      </c>
      <c r="BH39">
        <f t="shared" si="71"/>
        <v>0.11492825730051283</v>
      </c>
      <c r="BI39">
        <f t="shared" si="71"/>
        <v>0.12373844662564105</v>
      </c>
      <c r="BJ39">
        <f t="shared" si="71"/>
        <v>0.13475118328205135</v>
      </c>
      <c r="BK39">
        <f t="shared" si="71"/>
        <v>0.14851710410256416</v>
      </c>
      <c r="BL39">
        <f t="shared" si="71"/>
        <v>0.16572450512820519</v>
      </c>
      <c r="BM39">
        <f t="shared" si="71"/>
        <v>0.18723375641025647</v>
      </c>
      <c r="BN39">
        <f t="shared" si="71"/>
        <v>0.21412032051282059</v>
      </c>
      <c r="BO39">
        <f t="shared" si="71"/>
        <v>0.24772852564102571</v>
      </c>
      <c r="BP39">
        <f t="shared" si="71"/>
        <v>0.28973878205128217</v>
      </c>
      <c r="BQ39">
        <f t="shared" si="71"/>
        <v>0.34225160256410259</v>
      </c>
      <c r="BR39">
        <f t="shared" si="71"/>
        <v>0.40789262820512834</v>
      </c>
      <c r="BS39">
        <f t="shared" si="71"/>
        <v>0.48994391025641032</v>
      </c>
      <c r="BT39">
        <f t="shared" si="71"/>
        <v>0.59250801282051269</v>
      </c>
    </row>
    <row r="40" spans="2:72">
      <c r="W40">
        <f t="shared" si="68"/>
        <v>9.4789611277220001</v>
      </c>
      <c r="X40">
        <f t="shared" si="58"/>
        <v>9.4789611277220001</v>
      </c>
      <c r="Y40">
        <f t="shared" si="72"/>
        <v>9.4789582335077576</v>
      </c>
      <c r="AA40">
        <f t="shared" si="69"/>
        <v>-2.8942142424881467E-6</v>
      </c>
      <c r="AB40">
        <f t="shared" si="54"/>
        <v>-2.8942142424881467E-6</v>
      </c>
      <c r="AC40">
        <v>4</v>
      </c>
      <c r="AN40">
        <f t="shared" si="70"/>
        <v>2.4414062499999991</v>
      </c>
      <c r="AO40">
        <f t="shared" si="71"/>
        <v>8.2943008239552765E-2</v>
      </c>
      <c r="AP40">
        <f t="shared" si="71"/>
        <v>0.10549682521704104</v>
      </c>
      <c r="AQ40">
        <f t="shared" si="71"/>
        <v>0.11113527946141311</v>
      </c>
      <c r="AR40">
        <f t="shared" si="71"/>
        <v>0.11818334726687819</v>
      </c>
      <c r="AS40">
        <f t="shared" si="71"/>
        <v>0.12699343202370958</v>
      </c>
      <c r="AT40">
        <f t="shared" si="71"/>
        <v>0.13800603796974881</v>
      </c>
      <c r="AU40">
        <f t="shared" si="71"/>
        <v>0.15177179540229777</v>
      </c>
      <c r="AV40">
        <f t="shared" si="71"/>
        <v>0.16897899219298401</v>
      </c>
      <c r="AW40">
        <f t="shared" si="71"/>
        <v>0.19048798818134183</v>
      </c>
      <c r="AX40">
        <f t="shared" si="71"/>
        <v>0.21737423316678914</v>
      </c>
      <c r="AY40">
        <f t="shared" si="71"/>
        <v>0.2509820393985982</v>
      </c>
      <c r="AZ40">
        <f t="shared" si="71"/>
        <v>0.29299179718835949</v>
      </c>
      <c r="BA40">
        <f t="shared" si="71"/>
        <v>0.34550399442556123</v>
      </c>
      <c r="BB40">
        <f t="shared" si="71"/>
        <v>0.41114424097206326</v>
      </c>
      <c r="BC40">
        <f t="shared" si="71"/>
        <v>0.49319454915519084</v>
      </c>
      <c r="BD40">
        <f t="shared" si="71"/>
        <v>0.59575743438410045</v>
      </c>
      <c r="BE40">
        <f t="shared" si="71"/>
        <v>8.2942708333333337E-2</v>
      </c>
      <c r="BF40">
        <f t="shared" si="71"/>
        <v>0.10549679300566155</v>
      </c>
      <c r="BG40">
        <f t="shared" si="71"/>
        <v>0.1111353141737436</v>
      </c>
      <c r="BH40">
        <f t="shared" si="71"/>
        <v>0.11818346563384617</v>
      </c>
      <c r="BI40">
        <f t="shared" si="71"/>
        <v>0.12699365495897438</v>
      </c>
      <c r="BJ40">
        <f t="shared" si="71"/>
        <v>0.13800639161538464</v>
      </c>
      <c r="BK40">
        <f t="shared" si="71"/>
        <v>0.15177231243589745</v>
      </c>
      <c r="BL40">
        <f t="shared" si="71"/>
        <v>0.16897971346153851</v>
      </c>
      <c r="BM40">
        <f t="shared" si="71"/>
        <v>0.19048896474358981</v>
      </c>
      <c r="BN40">
        <f t="shared" si="71"/>
        <v>0.21737552884615391</v>
      </c>
      <c r="BO40">
        <f t="shared" si="71"/>
        <v>0.25098373397435902</v>
      </c>
      <c r="BP40">
        <f t="shared" si="71"/>
        <v>0.29299399038461543</v>
      </c>
      <c r="BQ40">
        <f t="shared" si="71"/>
        <v>0.34550681089743596</v>
      </c>
      <c r="BR40">
        <f t="shared" si="71"/>
        <v>0.41114783653846165</v>
      </c>
      <c r="BS40">
        <f t="shared" si="71"/>
        <v>0.49319911858974363</v>
      </c>
      <c r="BT40">
        <f t="shared" si="71"/>
        <v>0.59576322115384617</v>
      </c>
    </row>
    <row r="41" spans="2:72">
      <c r="W41">
        <f t="shared" si="68"/>
        <v>9.1269353097830876</v>
      </c>
      <c r="X41">
        <f t="shared" si="58"/>
        <v>9.1269353097830876</v>
      </c>
      <c r="Y41">
        <f t="shared" si="72"/>
        <v>9.1269392471276678</v>
      </c>
      <c r="AA41">
        <f t="shared" si="69"/>
        <v>3.9373445801516027E-6</v>
      </c>
      <c r="AB41">
        <f t="shared" si="54"/>
        <v>3.9373445801516027E-6</v>
      </c>
      <c r="AC41">
        <v>4</v>
      </c>
      <c r="AN41">
        <f t="shared" si="70"/>
        <v>3.0517578124999987</v>
      </c>
      <c r="AO41">
        <f t="shared" si="71"/>
        <v>8.701183446181858E-2</v>
      </c>
      <c r="AP41">
        <f t="shared" si="71"/>
        <v>0.10956575615584482</v>
      </c>
      <c r="AQ41">
        <f t="shared" si="71"/>
        <v>0.1152042365793514</v>
      </c>
      <c r="AR41">
        <f t="shared" si="71"/>
        <v>0.12225233710873458</v>
      </c>
      <c r="AS41">
        <f t="shared" si="71"/>
        <v>0.13106246277046357</v>
      </c>
      <c r="AT41">
        <f t="shared" si="71"/>
        <v>0.14207511984762486</v>
      </c>
      <c r="AU41">
        <f t="shared" si="71"/>
        <v>0.1558409411940764</v>
      </c>
      <c r="AV41">
        <f t="shared" si="71"/>
        <v>0.17304821787714084</v>
      </c>
      <c r="AW41">
        <f t="shared" si="71"/>
        <v>0.1945573137309714</v>
      </c>
      <c r="AX41">
        <f t="shared" si="71"/>
        <v>0.22144368354825963</v>
      </c>
      <c r="AY41">
        <f t="shared" si="71"/>
        <v>0.25505164581986989</v>
      </c>
      <c r="AZ41">
        <f t="shared" si="71"/>
        <v>0.2970615986593827</v>
      </c>
      <c r="BA41">
        <f t="shared" si="71"/>
        <v>0.34957403970877376</v>
      </c>
      <c r="BB41">
        <f t="shared" si="71"/>
        <v>0.4152145910205125</v>
      </c>
      <c r="BC41">
        <f t="shared" si="71"/>
        <v>0.4972652801601859</v>
      </c>
      <c r="BD41">
        <f t="shared" si="71"/>
        <v>0.59982864158477778</v>
      </c>
      <c r="BE41">
        <f t="shared" si="71"/>
        <v>8.7011718749999994E-2</v>
      </c>
      <c r="BF41">
        <f t="shared" si="71"/>
        <v>0.1095658034223282</v>
      </c>
      <c r="BG41">
        <f t="shared" si="71"/>
        <v>0.11520432459041027</v>
      </c>
      <c r="BH41">
        <f t="shared" si="71"/>
        <v>0.12225247605051283</v>
      </c>
      <c r="BI41">
        <f t="shared" si="71"/>
        <v>0.13106266537564104</v>
      </c>
      <c r="BJ41">
        <f t="shared" si="71"/>
        <v>0.1420754020320513</v>
      </c>
      <c r="BK41">
        <f t="shared" si="71"/>
        <v>0.15584132285256411</v>
      </c>
      <c r="BL41">
        <f t="shared" si="71"/>
        <v>0.17304872387820516</v>
      </c>
      <c r="BM41">
        <f t="shared" si="71"/>
        <v>0.19455797516025641</v>
      </c>
      <c r="BN41">
        <f t="shared" si="71"/>
        <v>0.22144453926282057</v>
      </c>
      <c r="BO41">
        <f t="shared" si="71"/>
        <v>0.25505274439102571</v>
      </c>
      <c r="BP41">
        <f t="shared" si="71"/>
        <v>0.29706300080128212</v>
      </c>
      <c r="BQ41">
        <f t="shared" si="71"/>
        <v>0.34957582131410259</v>
      </c>
      <c r="BR41">
        <f t="shared" si="71"/>
        <v>0.41521684695512823</v>
      </c>
      <c r="BS41">
        <f t="shared" si="71"/>
        <v>0.49726812900641032</v>
      </c>
      <c r="BT41">
        <f t="shared" si="71"/>
        <v>0.5998322315705128</v>
      </c>
    </row>
    <row r="42" spans="2:72">
      <c r="W42">
        <f t="shared" si="68"/>
        <v>8.7220407884732492</v>
      </c>
      <c r="X42">
        <f t="shared" si="58"/>
        <v>8.7220407884732492</v>
      </c>
      <c r="Y42">
        <f t="shared" si="72"/>
        <v>8.7220519419859865</v>
      </c>
      <c r="AA42">
        <f t="shared" si="69"/>
        <v>1.1153512737394067E-5</v>
      </c>
      <c r="AB42">
        <f t="shared" si="54"/>
        <v>1.1153512737394067E-5</v>
      </c>
      <c r="AC42">
        <v>4</v>
      </c>
      <c r="AN42">
        <f t="shared" si="70"/>
        <v>3.8146972656249987</v>
      </c>
      <c r="AO42">
        <f t="shared" si="71"/>
        <v>9.2097867239650841E-2</v>
      </c>
      <c r="AP42">
        <f t="shared" si="71"/>
        <v>0.11465191982934957</v>
      </c>
      <c r="AQ42">
        <f t="shared" si="71"/>
        <v>0.12029043297677423</v>
      </c>
      <c r="AR42">
        <f t="shared" si="71"/>
        <v>0.12733857441105506</v>
      </c>
      <c r="AS42">
        <f t="shared" si="71"/>
        <v>0.13614875120390613</v>
      </c>
      <c r="AT42">
        <f t="shared" si="71"/>
        <v>0.14716147219496994</v>
      </c>
      <c r="AU42">
        <f t="shared" si="71"/>
        <v>0.1609273734337997</v>
      </c>
      <c r="AV42">
        <f t="shared" si="71"/>
        <v>0.17813474998233692</v>
      </c>
      <c r="AW42">
        <f t="shared" si="71"/>
        <v>0.19964397066800843</v>
      </c>
      <c r="AX42">
        <f t="shared" si="71"/>
        <v>0.22653049652509782</v>
      </c>
      <c r="AY42">
        <f t="shared" si="71"/>
        <v>0.26013865384645957</v>
      </c>
      <c r="AZ42">
        <f t="shared" si="71"/>
        <v>0.30214885049816165</v>
      </c>
      <c r="BA42">
        <f t="shared" si="71"/>
        <v>0.35466159631278943</v>
      </c>
      <c r="BB42">
        <f t="shared" si="71"/>
        <v>0.42030252858107403</v>
      </c>
      <c r="BC42">
        <f t="shared" si="71"/>
        <v>0.50235369391642981</v>
      </c>
      <c r="BD42">
        <f t="shared" si="71"/>
        <v>0.60491765058562452</v>
      </c>
      <c r="BE42">
        <f t="shared" si="71"/>
        <v>9.2097981770833337E-2</v>
      </c>
      <c r="BF42">
        <f t="shared" si="71"/>
        <v>0.11465206644316153</v>
      </c>
      <c r="BG42">
        <f t="shared" si="71"/>
        <v>0.12029058761124362</v>
      </c>
      <c r="BH42">
        <f t="shared" si="71"/>
        <v>0.12733873907134616</v>
      </c>
      <c r="BI42">
        <f t="shared" si="71"/>
        <v>0.13614892839647438</v>
      </c>
      <c r="BJ42">
        <f t="shared" si="71"/>
        <v>0.14716166505288464</v>
      </c>
      <c r="BK42">
        <f t="shared" si="71"/>
        <v>0.16092758587339748</v>
      </c>
      <c r="BL42">
        <f t="shared" si="71"/>
        <v>0.17813498689903851</v>
      </c>
      <c r="BM42">
        <f t="shared" si="71"/>
        <v>0.19964423818108978</v>
      </c>
      <c r="BN42">
        <f t="shared" si="71"/>
        <v>0.22653080228365391</v>
      </c>
      <c r="BO42">
        <f t="shared" si="71"/>
        <v>0.26013900741185908</v>
      </c>
      <c r="BP42">
        <f t="shared" si="71"/>
        <v>0.30214926382211549</v>
      </c>
      <c r="BQ42">
        <f t="shared" si="71"/>
        <v>0.35466208433493596</v>
      </c>
      <c r="BR42">
        <f t="shared" si="71"/>
        <v>0.42030310997596165</v>
      </c>
      <c r="BS42">
        <f t="shared" si="71"/>
        <v>0.50235439202724363</v>
      </c>
      <c r="BT42">
        <f t="shared" si="71"/>
        <v>0.60491849459134606</v>
      </c>
    </row>
    <row r="43" spans="2:72">
      <c r="W43">
        <f t="shared" si="68"/>
        <v>8.2637870083975482</v>
      </c>
      <c r="X43">
        <f t="shared" si="58"/>
        <v>8.2637870083975482</v>
      </c>
      <c r="Y43">
        <f t="shared" si="72"/>
        <v>8.2638055012800749</v>
      </c>
      <c r="AA43">
        <f t="shared" si="69"/>
        <v>1.8492882526643939E-5</v>
      </c>
      <c r="AB43">
        <f t="shared" si="54"/>
        <v>1.8492882526643939E-5</v>
      </c>
      <c r="AC43">
        <v>4</v>
      </c>
      <c r="AN43">
        <f t="shared" si="70"/>
        <v>4.7683715820312473</v>
      </c>
      <c r="AO43">
        <f t="shared" si="71"/>
        <v>9.8455408211941195E-2</v>
      </c>
      <c r="AP43">
        <f t="shared" si="71"/>
        <v>0.12100962442123046</v>
      </c>
      <c r="AQ43">
        <f t="shared" si="71"/>
        <v>0.12664817847355278</v>
      </c>
      <c r="AR43">
        <f t="shared" si="71"/>
        <v>0.13369637103895568</v>
      </c>
      <c r="AS43">
        <f t="shared" si="71"/>
        <v>0.14250661174570928</v>
      </c>
      <c r="AT43">
        <f t="shared" si="71"/>
        <v>0.15351941262915131</v>
      </c>
      <c r="AU43">
        <f t="shared" si="71"/>
        <v>0.16728541373345379</v>
      </c>
      <c r="AV43">
        <f t="shared" si="71"/>
        <v>0.18449291511383195</v>
      </c>
      <c r="AW43">
        <f t="shared" si="71"/>
        <v>0.20600229183930466</v>
      </c>
      <c r="AX43">
        <f t="shared" si="71"/>
        <v>0.23288901274614551</v>
      </c>
      <c r="AY43">
        <f t="shared" si="71"/>
        <v>0.26649741387969661</v>
      </c>
      <c r="AZ43">
        <f t="shared" si="71"/>
        <v>0.3085079152966354</v>
      </c>
      <c r="BA43">
        <f t="shared" si="71"/>
        <v>0.36102104206780894</v>
      </c>
      <c r="BB43">
        <f t="shared" si="71"/>
        <v>0.42666245053177598</v>
      </c>
      <c r="BC43">
        <f t="shared" si="71"/>
        <v>0.50871421111173454</v>
      </c>
      <c r="BD43">
        <f t="shared" si="71"/>
        <v>0.61127891183668281</v>
      </c>
      <c r="BE43">
        <f t="shared" si="71"/>
        <v>9.8455810546874981E-2</v>
      </c>
      <c r="BF43">
        <f t="shared" si="71"/>
        <v>0.1210098952192032</v>
      </c>
      <c r="BG43">
        <f t="shared" si="71"/>
        <v>0.12664841638728527</v>
      </c>
      <c r="BH43">
        <f t="shared" si="71"/>
        <v>0.13369656784738781</v>
      </c>
      <c r="BI43">
        <f t="shared" si="71"/>
        <v>0.14250675717251604</v>
      </c>
      <c r="BJ43">
        <f t="shared" si="71"/>
        <v>0.15351949382892632</v>
      </c>
      <c r="BK43">
        <f t="shared" si="71"/>
        <v>0.16728541464943913</v>
      </c>
      <c r="BL43">
        <f t="shared" si="71"/>
        <v>0.18449281567508016</v>
      </c>
      <c r="BM43">
        <f t="shared" si="71"/>
        <v>0.20600206695713144</v>
      </c>
      <c r="BN43">
        <f t="shared" si="71"/>
        <v>0.23288863105969554</v>
      </c>
      <c r="BO43">
        <f t="shared" si="71"/>
        <v>0.26649683618790071</v>
      </c>
      <c r="BP43">
        <f t="shared" si="71"/>
        <v>0.30850709259815706</v>
      </c>
      <c r="BQ43">
        <f t="shared" si="71"/>
        <v>0.36101991311097759</v>
      </c>
      <c r="BR43">
        <f t="shared" si="71"/>
        <v>0.42666093875200334</v>
      </c>
      <c r="BS43">
        <f t="shared" si="71"/>
        <v>0.50871222080328538</v>
      </c>
      <c r="BT43">
        <f t="shared" si="71"/>
        <v>0.6112763233673878</v>
      </c>
    </row>
    <row r="44" spans="2:72">
      <c r="W44">
        <f t="shared" si="68"/>
        <v>7.7545119300678378</v>
      </c>
      <c r="X44">
        <f t="shared" si="58"/>
        <v>7.7545119300678378</v>
      </c>
      <c r="Y44">
        <f t="shared" si="72"/>
        <v>7.7545375482725714</v>
      </c>
      <c r="AA44">
        <f t="shared" si="69"/>
        <v>2.5618204733568462E-5</v>
      </c>
      <c r="AB44">
        <f t="shared" si="54"/>
        <v>2.5618204733568462E-5</v>
      </c>
      <c r="AC44">
        <v>4</v>
      </c>
      <c r="AN44">
        <f t="shared" si="70"/>
        <v>5.9604644775390598</v>
      </c>
      <c r="AO44">
        <f t="shared" si="71"/>
        <v>0.10640233442730414</v>
      </c>
      <c r="AP44">
        <f t="shared" si="71"/>
        <v>0.1289567551610816</v>
      </c>
      <c r="AQ44">
        <f t="shared" si="71"/>
        <v>0.13459536034452596</v>
      </c>
      <c r="AR44">
        <f t="shared" si="71"/>
        <v>0.14164361682383142</v>
      </c>
      <c r="AS44">
        <f t="shared" si="71"/>
        <v>0.15045393742296326</v>
      </c>
      <c r="AT44">
        <f t="shared" si="71"/>
        <v>0.16146683817187804</v>
      </c>
      <c r="AU44">
        <f t="shared" si="71"/>
        <v>0.1752329641080215</v>
      </c>
      <c r="AV44">
        <f t="shared" si="71"/>
        <v>0.19244062152820079</v>
      </c>
      <c r="AW44">
        <f t="shared" si="71"/>
        <v>0.21395019330342493</v>
      </c>
      <c r="AX44">
        <f t="shared" si="71"/>
        <v>0.24083715802245517</v>
      </c>
      <c r="AY44">
        <f t="shared" si="71"/>
        <v>0.27444586392124298</v>
      </c>
      <c r="AZ44">
        <f t="shared" si="71"/>
        <v>0.31645674629472764</v>
      </c>
      <c r="BA44">
        <f t="shared" si="71"/>
        <v>0.36897034926158345</v>
      </c>
      <c r="BB44">
        <f t="shared" si="71"/>
        <v>0.43461235297015333</v>
      </c>
      <c r="BC44">
        <f t="shared" ref="AO44:BT50" si="74">1/BC28</f>
        <v>0.51666485760586556</v>
      </c>
      <c r="BD44">
        <f t="shared" si="74"/>
        <v>0.61923048840050599</v>
      </c>
      <c r="BE44">
        <f t="shared" si="74"/>
        <v>0.10640309651692707</v>
      </c>
      <c r="BF44">
        <f t="shared" si="74"/>
        <v>0.12895718118925531</v>
      </c>
      <c r="BG44">
        <f t="shared" si="74"/>
        <v>0.13459570235733737</v>
      </c>
      <c r="BH44">
        <f t="shared" si="74"/>
        <v>0.14164385381743994</v>
      </c>
      <c r="BI44">
        <f t="shared" si="74"/>
        <v>0.15045404314256813</v>
      </c>
      <c r="BJ44">
        <f t="shared" si="74"/>
        <v>0.16146677979897839</v>
      </c>
      <c r="BK44">
        <f t="shared" si="74"/>
        <v>0.17523270061949123</v>
      </c>
      <c r="BL44">
        <f t="shared" si="74"/>
        <v>0.19244010164513223</v>
      </c>
      <c r="BM44">
        <f t="shared" si="74"/>
        <v>0.21394935292718353</v>
      </c>
      <c r="BN44">
        <f t="shared" si="74"/>
        <v>0.24083591702974763</v>
      </c>
      <c r="BO44">
        <f t="shared" si="74"/>
        <v>0.27444412215795277</v>
      </c>
      <c r="BP44">
        <f t="shared" si="74"/>
        <v>0.31645437856820918</v>
      </c>
      <c r="BQ44">
        <f t="shared" si="74"/>
        <v>0.36896719908102965</v>
      </c>
      <c r="BR44">
        <f t="shared" si="74"/>
        <v>0.4346082247220554</v>
      </c>
      <c r="BS44">
        <f t="shared" si="74"/>
        <v>0.51665950677333738</v>
      </c>
      <c r="BT44">
        <f t="shared" si="74"/>
        <v>0.61922360933743992</v>
      </c>
    </row>
    <row r="45" spans="2:72">
      <c r="W45">
        <f t="shared" si="68"/>
        <v>7.1998755984390792</v>
      </c>
      <c r="X45">
        <f t="shared" si="58"/>
        <v>7.1998755984390792</v>
      </c>
      <c r="Y45">
        <f t="shared" si="72"/>
        <v>7.1999077416893567</v>
      </c>
      <c r="AA45">
        <f t="shared" si="69"/>
        <v>3.2143250277449908E-5</v>
      </c>
      <c r="AB45">
        <f t="shared" si="54"/>
        <v>3.2143250277449908E-5</v>
      </c>
      <c r="AC45">
        <v>4</v>
      </c>
      <c r="AN45">
        <f t="shared" si="70"/>
        <v>7.4505805969238246</v>
      </c>
      <c r="AO45">
        <f t="shared" si="74"/>
        <v>0.11633599219650781</v>
      </c>
      <c r="AP45">
        <f t="shared" si="74"/>
        <v>0.13889066858589555</v>
      </c>
      <c r="AQ45">
        <f t="shared" si="74"/>
        <v>0.14452933768324244</v>
      </c>
      <c r="AR45">
        <f t="shared" si="74"/>
        <v>0.15157767405492611</v>
      </c>
      <c r="AS45">
        <f t="shared" si="74"/>
        <v>0.16038809451953068</v>
      </c>
      <c r="AT45">
        <f t="shared" si="74"/>
        <v>0.17140112010028644</v>
      </c>
      <c r="AU45">
        <f t="shared" si="74"/>
        <v>0.18516740207623106</v>
      </c>
      <c r="AV45">
        <f t="shared" si="74"/>
        <v>0.20237525454616181</v>
      </c>
      <c r="AW45">
        <f t="shared" si="74"/>
        <v>0.22388507013357534</v>
      </c>
      <c r="AX45">
        <f t="shared" si="74"/>
        <v>0.25077233961784223</v>
      </c>
      <c r="AY45">
        <f t="shared" si="74"/>
        <v>0.28438142647317588</v>
      </c>
      <c r="AZ45">
        <f t="shared" si="74"/>
        <v>0.32639278504234281</v>
      </c>
      <c r="BA45">
        <f t="shared" si="74"/>
        <v>0.37890698325380157</v>
      </c>
      <c r="BB45">
        <f t="shared" si="74"/>
        <v>0.44454973101812506</v>
      </c>
      <c r="BC45">
        <f t="shared" si="74"/>
        <v>0.52660316572352939</v>
      </c>
      <c r="BD45">
        <f t="shared" si="74"/>
        <v>0.62916995910528462</v>
      </c>
      <c r="BE45">
        <f t="shared" si="74"/>
        <v>0.11633720397949217</v>
      </c>
      <c r="BF45">
        <f t="shared" si="74"/>
        <v>0.13889128865182035</v>
      </c>
      <c r="BG45">
        <f t="shared" si="74"/>
        <v>0.14452980981990243</v>
      </c>
      <c r="BH45">
        <f t="shared" si="74"/>
        <v>0.15157796128000497</v>
      </c>
      <c r="BI45">
        <f t="shared" si="74"/>
        <v>0.1603881506051332</v>
      </c>
      <c r="BJ45">
        <f t="shared" si="74"/>
        <v>0.17140088726154346</v>
      </c>
      <c r="BK45">
        <f t="shared" si="74"/>
        <v>0.18516680808205632</v>
      </c>
      <c r="BL45">
        <f t="shared" si="74"/>
        <v>0.20237420910769729</v>
      </c>
      <c r="BM45">
        <f t="shared" si="74"/>
        <v>0.2238834603897486</v>
      </c>
      <c r="BN45">
        <f t="shared" si="74"/>
        <v>0.25077002449231267</v>
      </c>
      <c r="BO45">
        <f t="shared" si="74"/>
        <v>0.28437822962051784</v>
      </c>
      <c r="BP45">
        <f t="shared" si="74"/>
        <v>0.32638848603077425</v>
      </c>
      <c r="BQ45">
        <f t="shared" si="74"/>
        <v>0.37890130654359472</v>
      </c>
      <c r="BR45">
        <f t="shared" si="74"/>
        <v>0.44454233218462041</v>
      </c>
      <c r="BS45">
        <f t="shared" si="74"/>
        <v>0.52659361423590245</v>
      </c>
      <c r="BT45">
        <f t="shared" si="74"/>
        <v>0.62915771680000498</v>
      </c>
    </row>
    <row r="46" spans="2:72">
      <c r="W46">
        <f t="shared" si="68"/>
        <v>6.6089955589202303</v>
      </c>
      <c r="X46">
        <f t="shared" si="58"/>
        <v>6.6089955589202303</v>
      </c>
      <c r="Y46">
        <f t="shared" si="72"/>
        <v>6.6090332370599443</v>
      </c>
      <c r="AA46">
        <f t="shared" si="69"/>
        <v>3.7678139714003578E-5</v>
      </c>
      <c r="AB46">
        <f t="shared" si="54"/>
        <v>3.7678139714003578E-5</v>
      </c>
      <c r="AC46">
        <v>4</v>
      </c>
      <c r="AN46">
        <f t="shared" si="70"/>
        <v>9.3132257461547798</v>
      </c>
      <c r="AO46">
        <f t="shared" si="74"/>
        <v>0.12875306440801237</v>
      </c>
      <c r="AP46">
        <f t="shared" si="74"/>
        <v>0.15130806036691294</v>
      </c>
      <c r="AQ46">
        <f t="shared" si="74"/>
        <v>0.15694680935663802</v>
      </c>
      <c r="AR46">
        <f t="shared" si="74"/>
        <v>0.16399524559379447</v>
      </c>
      <c r="AS46">
        <f t="shared" si="74"/>
        <v>0.17280579089023995</v>
      </c>
      <c r="AT46">
        <f t="shared" si="74"/>
        <v>0.18381897251079687</v>
      </c>
      <c r="AU46">
        <f t="shared" si="74"/>
        <v>0.19758544953649301</v>
      </c>
      <c r="AV46">
        <f t="shared" si="74"/>
        <v>0.21479354581861315</v>
      </c>
      <c r="AW46">
        <f t="shared" si="74"/>
        <v>0.2363036661712633</v>
      </c>
      <c r="AX46">
        <f t="shared" si="74"/>
        <v>0.26319131661207606</v>
      </c>
      <c r="AY46">
        <f t="shared" si="74"/>
        <v>0.29680087966309204</v>
      </c>
      <c r="AZ46">
        <f t="shared" si="74"/>
        <v>0.33881283347686186</v>
      </c>
      <c r="BA46">
        <f t="shared" si="74"/>
        <v>0.39132777574407418</v>
      </c>
      <c r="BB46">
        <f t="shared" si="74"/>
        <v>0.45697145357808971</v>
      </c>
      <c r="BC46">
        <f t="shared" si="74"/>
        <v>0.53902605087060895</v>
      </c>
      <c r="BD46">
        <f t="shared" si="74"/>
        <v>0.64159429748625807</v>
      </c>
      <c r="BE46">
        <f t="shared" si="74"/>
        <v>0.12875483830769854</v>
      </c>
      <c r="BF46">
        <f t="shared" si="74"/>
        <v>0.15130892298002677</v>
      </c>
      <c r="BG46">
        <f t="shared" si="74"/>
        <v>0.15694744414810882</v>
      </c>
      <c r="BH46">
        <f t="shared" si="74"/>
        <v>0.16399559560821139</v>
      </c>
      <c r="BI46">
        <f t="shared" si="74"/>
        <v>0.17280578493333956</v>
      </c>
      <c r="BJ46">
        <f t="shared" si="74"/>
        <v>0.18381852158974984</v>
      </c>
      <c r="BK46">
        <f t="shared" si="74"/>
        <v>0.19758444241026266</v>
      </c>
      <c r="BL46">
        <f t="shared" si="74"/>
        <v>0.21479184343590374</v>
      </c>
      <c r="BM46">
        <f t="shared" si="74"/>
        <v>0.23630109471795499</v>
      </c>
      <c r="BN46">
        <f t="shared" si="74"/>
        <v>0.26318765882051909</v>
      </c>
      <c r="BO46">
        <f t="shared" si="74"/>
        <v>0.2967958639487242</v>
      </c>
      <c r="BP46">
        <f t="shared" si="74"/>
        <v>0.33880612035898061</v>
      </c>
      <c r="BQ46">
        <f t="shared" si="74"/>
        <v>0.39131894087180108</v>
      </c>
      <c r="BR46">
        <f t="shared" si="74"/>
        <v>0.45695996651282672</v>
      </c>
      <c r="BS46">
        <f t="shared" si="74"/>
        <v>0.53901124856410876</v>
      </c>
      <c r="BT46">
        <f t="shared" si="74"/>
        <v>0.6415753511282114</v>
      </c>
    </row>
    <row r="47" spans="2:72">
      <c r="W47">
        <f t="shared" si="68"/>
        <v>5.9940910529622142</v>
      </c>
      <c r="X47">
        <f t="shared" si="58"/>
        <v>5.9940910529622142</v>
      </c>
      <c r="Y47">
        <f t="shared" si="72"/>
        <v>5.9941329393276188</v>
      </c>
      <c r="AA47">
        <f t="shared" si="69"/>
        <v>4.1886365404586456E-5</v>
      </c>
      <c r="AB47">
        <f t="shared" si="54"/>
        <v>4.1886365404586456E-5</v>
      </c>
      <c r="AC47">
        <v>4</v>
      </c>
      <c r="AN47">
        <f t="shared" si="70"/>
        <v>11.641532182693474</v>
      </c>
      <c r="AO47">
        <f t="shared" si="74"/>
        <v>0.14427440467239311</v>
      </c>
      <c r="AP47">
        <f t="shared" si="74"/>
        <v>0.16682980009318465</v>
      </c>
      <c r="AQ47">
        <f t="shared" si="74"/>
        <v>0.17246864894838254</v>
      </c>
      <c r="AR47">
        <f t="shared" si="74"/>
        <v>0.17951721001737991</v>
      </c>
      <c r="AS47">
        <f t="shared" si="74"/>
        <v>0.18832791135362659</v>
      </c>
      <c r="AT47">
        <f t="shared" si="74"/>
        <v>0.199341288023935</v>
      </c>
      <c r="AU47">
        <f t="shared" si="74"/>
        <v>0.21310800886182044</v>
      </c>
      <c r="AV47">
        <f t="shared" si="74"/>
        <v>0.23031640990917723</v>
      </c>
      <c r="AW47">
        <f t="shared" si="74"/>
        <v>0.25182691121837325</v>
      </c>
      <c r="AX47">
        <f t="shared" si="74"/>
        <v>0.27871503785486834</v>
      </c>
      <c r="AY47">
        <f t="shared" si="74"/>
        <v>0.31232519615048715</v>
      </c>
      <c r="AZ47">
        <f t="shared" si="74"/>
        <v>0.35433789402001059</v>
      </c>
      <c r="BA47">
        <f t="shared" si="74"/>
        <v>0.406853766356915</v>
      </c>
      <c r="BB47">
        <f t="shared" si="74"/>
        <v>0.4724986067780455</v>
      </c>
      <c r="BC47">
        <f t="shared" si="74"/>
        <v>0.55455465730445852</v>
      </c>
      <c r="BD47">
        <f t="shared" si="74"/>
        <v>0.65712472046247483</v>
      </c>
      <c r="BE47">
        <f t="shared" si="74"/>
        <v>0.14427688121795654</v>
      </c>
      <c r="BF47">
        <f t="shared" si="74"/>
        <v>0.16683096589028473</v>
      </c>
      <c r="BG47">
        <f t="shared" si="74"/>
        <v>0.17246948705836679</v>
      </c>
      <c r="BH47">
        <f t="shared" si="74"/>
        <v>0.17951763851846936</v>
      </c>
      <c r="BI47">
        <f t="shared" si="74"/>
        <v>0.18832782784359758</v>
      </c>
      <c r="BJ47">
        <f t="shared" si="74"/>
        <v>0.19934056450000784</v>
      </c>
      <c r="BK47">
        <f t="shared" si="74"/>
        <v>0.21310648532052071</v>
      </c>
      <c r="BL47">
        <f t="shared" si="74"/>
        <v>0.23031388634616168</v>
      </c>
      <c r="BM47">
        <f t="shared" si="74"/>
        <v>0.25182313762821296</v>
      </c>
      <c r="BN47">
        <f t="shared" si="74"/>
        <v>0.27870970173077703</v>
      </c>
      <c r="BO47">
        <f t="shared" si="74"/>
        <v>0.31231790685898225</v>
      </c>
      <c r="BP47">
        <f t="shared" si="74"/>
        <v>0.35432816326923872</v>
      </c>
      <c r="BQ47">
        <f t="shared" si="74"/>
        <v>0.40684098378205913</v>
      </c>
      <c r="BR47">
        <f t="shared" si="74"/>
        <v>0.47248200942308477</v>
      </c>
      <c r="BS47">
        <f t="shared" si="74"/>
        <v>0.55453329147436681</v>
      </c>
      <c r="BT47">
        <f t="shared" si="74"/>
        <v>0.65709739403846934</v>
      </c>
    </row>
    <row r="48" spans="2:72">
      <c r="W48">
        <f t="shared" si="68"/>
        <v>5.3696026501237633</v>
      </c>
      <c r="X48">
        <f t="shared" si="58"/>
        <v>5.3696026501237633</v>
      </c>
      <c r="Y48">
        <f t="shared" si="72"/>
        <v>5.3696471904833274</v>
      </c>
      <c r="AA48">
        <f t="shared" si="69"/>
        <v>4.4540359564138043E-5</v>
      </c>
      <c r="AB48">
        <f t="shared" si="54"/>
        <v>4.4540359564138043E-5</v>
      </c>
      <c r="AC48">
        <v>4</v>
      </c>
      <c r="AN48">
        <f t="shared" si="70"/>
        <v>14.551915228366843</v>
      </c>
      <c r="AO48">
        <f t="shared" si="74"/>
        <v>0.16367608000286898</v>
      </c>
      <c r="AP48">
        <f t="shared" si="74"/>
        <v>0.18623197475102438</v>
      </c>
      <c r="AQ48">
        <f t="shared" si="74"/>
        <v>0.19187094843806318</v>
      </c>
      <c r="AR48">
        <f t="shared" si="74"/>
        <v>0.19891966554686169</v>
      </c>
      <c r="AS48">
        <f t="shared" si="74"/>
        <v>0.20773056193285991</v>
      </c>
      <c r="AT48">
        <f t="shared" si="74"/>
        <v>0.21874418241535762</v>
      </c>
      <c r="AU48">
        <f t="shared" si="74"/>
        <v>0.2325112080184798</v>
      </c>
      <c r="AV48">
        <f t="shared" si="74"/>
        <v>0.24971999002238243</v>
      </c>
      <c r="AW48">
        <f t="shared" si="74"/>
        <v>0.27123096752726078</v>
      </c>
      <c r="AX48">
        <f t="shared" si="74"/>
        <v>0.2981196894083587</v>
      </c>
      <c r="AY48">
        <f t="shared" si="74"/>
        <v>0.33173059175973119</v>
      </c>
      <c r="AZ48">
        <f t="shared" si="74"/>
        <v>0.37374421969894656</v>
      </c>
      <c r="BA48">
        <f t="shared" si="74"/>
        <v>0.42626125462296605</v>
      </c>
      <c r="BB48">
        <f t="shared" si="74"/>
        <v>0.49190754827799021</v>
      </c>
      <c r="BC48">
        <f t="shared" si="74"/>
        <v>0.57396541534677059</v>
      </c>
      <c r="BD48">
        <f t="shared" si="74"/>
        <v>0.67653774918274601</v>
      </c>
      <c r="BE48">
        <f t="shared" si="74"/>
        <v>0.16367943485577896</v>
      </c>
      <c r="BF48">
        <f t="shared" si="74"/>
        <v>0.18623351952810718</v>
      </c>
      <c r="BG48">
        <f t="shared" si="74"/>
        <v>0.19187204069618924</v>
      </c>
      <c r="BH48">
        <f t="shared" si="74"/>
        <v>0.19892019215629178</v>
      </c>
      <c r="BI48">
        <f t="shared" si="74"/>
        <v>0.20773038148141998</v>
      </c>
      <c r="BJ48">
        <f t="shared" si="74"/>
        <v>0.21874311813783026</v>
      </c>
      <c r="BK48">
        <f t="shared" si="74"/>
        <v>0.23250903895834313</v>
      </c>
      <c r="BL48">
        <f t="shared" si="74"/>
        <v>0.2497164399839841</v>
      </c>
      <c r="BM48">
        <f t="shared" si="74"/>
        <v>0.27122569126603541</v>
      </c>
      <c r="BN48">
        <f t="shared" si="74"/>
        <v>0.29811225536859948</v>
      </c>
      <c r="BO48">
        <f t="shared" si="74"/>
        <v>0.3317204604968047</v>
      </c>
      <c r="BP48">
        <f t="shared" si="74"/>
        <v>0.37373071690706106</v>
      </c>
      <c r="BQ48">
        <f t="shared" si="74"/>
        <v>0.42624353741988147</v>
      </c>
      <c r="BR48">
        <f t="shared" si="74"/>
        <v>0.49188456306090722</v>
      </c>
      <c r="BS48">
        <f t="shared" si="74"/>
        <v>0.5739358451121892</v>
      </c>
      <c r="BT48">
        <f t="shared" si="74"/>
        <v>0.67649994767629174</v>
      </c>
    </row>
    <row r="49" spans="23:72">
      <c r="W49">
        <f t="shared" si="68"/>
        <v>4.7508937382104177</v>
      </c>
      <c r="X49">
        <f t="shared" si="58"/>
        <v>4.7508937382104177</v>
      </c>
      <c r="Y49">
        <f t="shared" si="72"/>
        <v>4.7509392982398131</v>
      </c>
      <c r="AA49">
        <f t="shared" si="69"/>
        <v>4.5560029395375068E-5</v>
      </c>
      <c r="AB49">
        <f t="shared" si="54"/>
        <v>4.5560029395375068E-5</v>
      </c>
      <c r="AC49">
        <v>4</v>
      </c>
      <c r="AN49">
        <f t="shared" si="70"/>
        <v>18.189894035458554</v>
      </c>
      <c r="AO49">
        <f t="shared" si="74"/>
        <v>0.18792817416596386</v>
      </c>
      <c r="AP49">
        <f t="shared" si="74"/>
        <v>0.21048469307332393</v>
      </c>
      <c r="AQ49">
        <f t="shared" si="74"/>
        <v>0.21612382280016396</v>
      </c>
      <c r="AR49">
        <f t="shared" si="74"/>
        <v>0.22317273495871395</v>
      </c>
      <c r="AS49">
        <f t="shared" si="74"/>
        <v>0.23198387515690144</v>
      </c>
      <c r="AT49">
        <f t="shared" si="74"/>
        <v>0.24299780040463587</v>
      </c>
      <c r="AU49">
        <f t="shared" si="74"/>
        <v>0.25676520696430383</v>
      </c>
      <c r="AV49">
        <f t="shared" si="74"/>
        <v>0.27397446516388885</v>
      </c>
      <c r="AW49">
        <f t="shared" si="74"/>
        <v>0.29548603791337008</v>
      </c>
      <c r="AX49">
        <f t="shared" si="74"/>
        <v>0.32237550385022162</v>
      </c>
      <c r="AY49">
        <f t="shared" si="74"/>
        <v>0.35598733627128609</v>
      </c>
      <c r="AZ49">
        <f t="shared" si="74"/>
        <v>0.39800212679761654</v>
      </c>
      <c r="BA49">
        <f t="shared" si="74"/>
        <v>0.45052061495552975</v>
      </c>
      <c r="BB49">
        <f t="shared" si="74"/>
        <v>0.51616872515292123</v>
      </c>
      <c r="BC49">
        <f t="shared" si="74"/>
        <v>0.59822886289966037</v>
      </c>
      <c r="BD49">
        <f t="shared" si="74"/>
        <v>0.70080403508308464</v>
      </c>
      <c r="BE49">
        <f t="shared" si="74"/>
        <v>0.18793262690305704</v>
      </c>
      <c r="BF49">
        <f t="shared" si="74"/>
        <v>0.21048671157538523</v>
      </c>
      <c r="BG49">
        <f t="shared" si="74"/>
        <v>0.21612523274346729</v>
      </c>
      <c r="BH49">
        <f t="shared" si="74"/>
        <v>0.22317338420356989</v>
      </c>
      <c r="BI49">
        <f t="shared" si="74"/>
        <v>0.23198357352869808</v>
      </c>
      <c r="BJ49">
        <f t="shared" si="74"/>
        <v>0.24299631018510831</v>
      </c>
      <c r="BK49">
        <f t="shared" si="74"/>
        <v>0.25676223100562112</v>
      </c>
      <c r="BL49">
        <f t="shared" si="74"/>
        <v>0.27396963203126218</v>
      </c>
      <c r="BM49">
        <f t="shared" si="74"/>
        <v>0.29547888331331346</v>
      </c>
      <c r="BN49">
        <f t="shared" si="74"/>
        <v>0.32236544741587764</v>
      </c>
      <c r="BO49">
        <f t="shared" si="74"/>
        <v>0.3559736525440827</v>
      </c>
      <c r="BP49">
        <f t="shared" si="74"/>
        <v>0.39798390895433911</v>
      </c>
      <c r="BQ49">
        <f t="shared" si="74"/>
        <v>0.45049672946715963</v>
      </c>
      <c r="BR49">
        <f t="shared" si="74"/>
        <v>0.51613775510818527</v>
      </c>
      <c r="BS49">
        <f t="shared" si="74"/>
        <v>0.59818903715946714</v>
      </c>
      <c r="BT49">
        <f t="shared" si="74"/>
        <v>0.70075313972356978</v>
      </c>
    </row>
    <row r="50" spans="23:72">
      <c r="W50">
        <f t="shared" si="68"/>
        <v>4.1527687057828588</v>
      </c>
      <c r="X50">
        <f t="shared" si="58"/>
        <v>4.1527687057828588</v>
      </c>
      <c r="Y50">
        <f>AP34</f>
        <v>4.152813728346886</v>
      </c>
      <c r="AA50">
        <f t="shared" si="69"/>
        <v>4.502256402716398E-5</v>
      </c>
      <c r="AB50">
        <f t="shared" si="54"/>
        <v>4.502256402716398E-5</v>
      </c>
      <c r="AC50">
        <v>4</v>
      </c>
      <c r="AN50">
        <f t="shared" si="70"/>
        <v>22.737367544323188</v>
      </c>
      <c r="AO50">
        <f t="shared" si="74"/>
        <v>0.21824329186983243</v>
      </c>
      <c r="AP50">
        <f t="shared" si="74"/>
        <v>0.24080059097619841</v>
      </c>
      <c r="AQ50">
        <f t="shared" si="74"/>
        <v>0.24643991575278987</v>
      </c>
      <c r="AR50">
        <f t="shared" si="74"/>
        <v>0.25348907172352925</v>
      </c>
      <c r="AS50">
        <f t="shared" si="74"/>
        <v>0.26230051668695337</v>
      </c>
      <c r="AT50">
        <f t="shared" si="74"/>
        <v>0.27331482289123366</v>
      </c>
      <c r="AU50">
        <f t="shared" si="74"/>
        <v>0.28708270564658395</v>
      </c>
      <c r="AV50">
        <f t="shared" si="74"/>
        <v>0.3042925590907718</v>
      </c>
      <c r="AW50">
        <f t="shared" si="74"/>
        <v>0.32580487589600665</v>
      </c>
      <c r="AX50">
        <f t="shared" si="74"/>
        <v>0.35269527190255023</v>
      </c>
      <c r="AY50">
        <f t="shared" si="74"/>
        <v>0.38630826691072973</v>
      </c>
      <c r="AZ50">
        <f t="shared" si="74"/>
        <v>0.42832451067095395</v>
      </c>
      <c r="BA50">
        <f t="shared" si="74"/>
        <v>0.48084481537123441</v>
      </c>
      <c r="BB50">
        <f t="shared" si="74"/>
        <v>0.54649519624658482</v>
      </c>
      <c r="BC50">
        <f t="shared" si="74"/>
        <v>0.62855817234077282</v>
      </c>
      <c r="BD50">
        <f t="shared" si="74"/>
        <v>0.73113689245850799</v>
      </c>
      <c r="BE50">
        <f t="shared" si="74"/>
        <v>0.21824911696215457</v>
      </c>
      <c r="BF50">
        <f t="shared" si="74"/>
        <v>0.24080320163448282</v>
      </c>
      <c r="BG50">
        <f t="shared" si="74"/>
        <v>0.24644172280256482</v>
      </c>
      <c r="BH50">
        <f t="shared" si="74"/>
        <v>0.25348987426266745</v>
      </c>
      <c r="BI50">
        <f t="shared" si="74"/>
        <v>0.26230006358779567</v>
      </c>
      <c r="BJ50">
        <f t="shared" si="74"/>
        <v>0.2733128002442059</v>
      </c>
      <c r="BK50">
        <f t="shared" si="74"/>
        <v>0.28707872106471871</v>
      </c>
      <c r="BL50">
        <f t="shared" si="74"/>
        <v>0.30428612209035977</v>
      </c>
      <c r="BM50">
        <f t="shared" si="74"/>
        <v>0.3257953733724111</v>
      </c>
      <c r="BN50">
        <f t="shared" si="74"/>
        <v>0.35268193747497512</v>
      </c>
      <c r="BO50">
        <f t="shared" si="74"/>
        <v>0.38629014260318029</v>
      </c>
      <c r="BP50">
        <f t="shared" si="74"/>
        <v>0.42830039901343675</v>
      </c>
      <c r="BQ50">
        <f t="shared" si="74"/>
        <v>0.48081321952625711</v>
      </c>
      <c r="BR50">
        <f t="shared" si="74"/>
        <v>0.54645424516728291</v>
      </c>
      <c r="BS50">
        <f t="shared" si="74"/>
        <v>0.62850552721856479</v>
      </c>
      <c r="BT50">
        <f t="shared" si="74"/>
        <v>0.73106962978266732</v>
      </c>
    </row>
    <row r="51" spans="23:72">
      <c r="W51">
        <f>E4*E20</f>
        <v>9.8496995756786596</v>
      </c>
      <c r="X51">
        <f t="shared" si="58"/>
        <v>9.8496995756786596</v>
      </c>
      <c r="Y51">
        <f>AQ20</f>
        <v>9.8496907318542348</v>
      </c>
      <c r="AA51">
        <f t="shared" ref="AA51:AA65" si="75">Z4-E4</f>
        <v>-8.843824424786817E-6</v>
      </c>
      <c r="AB51">
        <f t="shared" si="54"/>
        <v>-8.843824424786817E-6</v>
      </c>
      <c r="AC51">
        <v>4</v>
      </c>
    </row>
    <row r="52" spans="23:72">
      <c r="W52">
        <f t="shared" ref="W52:W65" si="76">E5*E21</f>
        <v>9.6906168020073338</v>
      </c>
      <c r="X52">
        <f t="shared" si="58"/>
        <v>9.6906168020073338</v>
      </c>
      <c r="Y52">
        <f t="shared" ref="Y52:Y65" si="77">AQ21</f>
        <v>9.6906102916680172</v>
      </c>
      <c r="AA52">
        <f t="shared" si="75"/>
        <v>-6.5103393165344414E-6</v>
      </c>
      <c r="AB52">
        <f t="shared" si="54"/>
        <v>-6.5103393165344414E-6</v>
      </c>
      <c r="AC52">
        <v>4</v>
      </c>
      <c r="AO52">
        <f t="shared" ref="AO52:AO66" si="78">C4*C20</f>
        <v>13.636363636363635</v>
      </c>
      <c r="AP52">
        <f t="shared" ref="AP52:AP66" si="79">D4*D20</f>
        <v>10.42889693766659</v>
      </c>
      <c r="AQ52">
        <f t="shared" ref="AQ52:AQ66" si="80">E4*E20</f>
        <v>9.8496995756786596</v>
      </c>
      <c r="AR52">
        <f t="shared" ref="AR52:AR66" si="81">F4*F20</f>
        <v>9.2103004884690822</v>
      </c>
      <c r="AS52">
        <f t="shared" ref="AS52:AS66" si="82">G4*G20</f>
        <v>8.5190282749061321</v>
      </c>
      <c r="AT52">
        <f t="shared" ref="AT52:AT66" si="83">H4*H20</f>
        <v>7.7883429565619595</v>
      </c>
      <c r="AU52">
        <f t="shared" ref="AU52:AU66" si="84">I4*I20</f>
        <v>7.0341821717837583</v>
      </c>
      <c r="AV52">
        <f t="shared" ref="AV52:AV66" si="85">J4*J20</f>
        <v>6.274693331603447</v>
      </c>
      <c r="AW52">
        <f t="shared" ref="AW52:AW66" si="86">K4*K20</f>
        <v>5.528539739710677</v>
      </c>
      <c r="AX52">
        <f t="shared" ref="AX52:AX66" si="87">L4*L20</f>
        <v>4.8131034891297899</v>
      </c>
      <c r="AY52">
        <f t="shared" ref="AY52:AY66" si="88">M4*M20</f>
        <v>4.142942126285373</v>
      </c>
      <c r="AZ52">
        <f t="shared" ref="AZ52:AZ66" si="89">N4*N20</f>
        <v>3.5287730727470135</v>
      </c>
      <c r="BA52">
        <f t="shared" ref="BA52:BA66" si="90">O4*O20</f>
        <v>2.9770992366412217</v>
      </c>
      <c r="BB52">
        <f t="shared" ref="BB52:BB66" si="91">P4*P20</f>
        <v>2.490421455938697</v>
      </c>
      <c r="BC52">
        <f t="shared" ref="BC52:BC66" si="92">Q4*Q20</f>
        <v>2.0678685047720045</v>
      </c>
      <c r="BD52">
        <f t="shared" ref="BD52:BD66" si="93">R4*R20</f>
        <v>1.7060367454068244</v>
      </c>
    </row>
    <row r="53" spans="23:72">
      <c r="W53">
        <f t="shared" si="76"/>
        <v>9.4988466296143503</v>
      </c>
      <c r="X53">
        <f t="shared" si="58"/>
        <v>9.4988466296143503</v>
      </c>
      <c r="Y53">
        <f t="shared" si="77"/>
        <v>9.4988428366221118</v>
      </c>
      <c r="AA53">
        <f t="shared" si="75"/>
        <v>-3.7929922385160353E-6</v>
      </c>
      <c r="AB53">
        <f t="shared" si="54"/>
        <v>-3.7929922385160353E-6</v>
      </c>
      <c r="AC53">
        <v>4</v>
      </c>
      <c r="AO53">
        <f t="shared" si="78"/>
        <v>13.333333333333332</v>
      </c>
      <c r="AP53">
        <f t="shared" si="79"/>
        <v>10.250724030253298</v>
      </c>
      <c r="AQ53">
        <f t="shared" si="80"/>
        <v>9.6906168020073338</v>
      </c>
      <c r="AR53">
        <f t="shared" si="81"/>
        <v>9.0710552475073367</v>
      </c>
      <c r="AS53">
        <f t="shared" si="82"/>
        <v>8.3997652126574618</v>
      </c>
      <c r="AT53">
        <f t="shared" si="83"/>
        <v>7.6885412958161172</v>
      </c>
      <c r="AU53">
        <f t="shared" si="84"/>
        <v>6.952671574392328</v>
      </c>
      <c r="AV53">
        <f t="shared" si="85"/>
        <v>6.2097528403727917</v>
      </c>
      <c r="AW53">
        <f t="shared" si="86"/>
        <v>5.4780635859909887</v>
      </c>
      <c r="AX53">
        <f t="shared" si="87"/>
        <v>4.7748008051048725</v>
      </c>
      <c r="AY53">
        <f t="shared" si="88"/>
        <v>4.1145316818939488</v>
      </c>
      <c r="AZ53">
        <f t="shared" si="89"/>
        <v>3.5081406854367176</v>
      </c>
      <c r="BA53">
        <f t="shared" si="90"/>
        <v>2.9624003038359286</v>
      </c>
      <c r="BB53">
        <f t="shared" si="91"/>
        <v>2.4801271860095389</v>
      </c>
      <c r="BC53">
        <f t="shared" si="92"/>
        <v>2.0607661822985466</v>
      </c>
      <c r="BD53">
        <f t="shared" si="93"/>
        <v>1.7011995637949837</v>
      </c>
    </row>
    <row r="54" spans="23:72">
      <c r="W54">
        <f t="shared" si="76"/>
        <v>9.2695496747039243</v>
      </c>
      <c r="X54">
        <f t="shared" si="58"/>
        <v>9.2695496747039243</v>
      </c>
      <c r="Y54">
        <f t="shared" si="77"/>
        <v>9.2695489936099396</v>
      </c>
      <c r="AA54">
        <f t="shared" si="75"/>
        <v>-6.8109398476678962E-7</v>
      </c>
      <c r="AB54">
        <f t="shared" si="54"/>
        <v>-6.8109398476678962E-7</v>
      </c>
      <c r="AC54">
        <v>4</v>
      </c>
      <c r="AO54">
        <f t="shared" si="78"/>
        <v>12.972972972972974</v>
      </c>
      <c r="AP54">
        <f t="shared" si="79"/>
        <v>10.036390143542041</v>
      </c>
      <c r="AQ54">
        <f t="shared" si="80"/>
        <v>9.4988466296143503</v>
      </c>
      <c r="AR54">
        <f t="shared" si="81"/>
        <v>8.9028096676054798</v>
      </c>
      <c r="AS54">
        <f t="shared" si="82"/>
        <v>8.255301474848233</v>
      </c>
      <c r="AT54">
        <f t="shared" si="83"/>
        <v>7.5673293700644866</v>
      </c>
      <c r="AU54">
        <f t="shared" si="84"/>
        <v>6.8534018817852953</v>
      </c>
      <c r="AV54">
        <f t="shared" si="85"/>
        <v>6.1304433857325886</v>
      </c>
      <c r="AW54">
        <f t="shared" si="86"/>
        <v>5.4162499163258806</v>
      </c>
      <c r="AX54">
        <f t="shared" si="87"/>
        <v>4.7277712922453627</v>
      </c>
      <c r="AY54">
        <f t="shared" si="88"/>
        <v>4.0795619178125166</v>
      </c>
      <c r="AZ54">
        <f t="shared" si="89"/>
        <v>3.4826870269908237</v>
      </c>
      <c r="BA54">
        <f t="shared" si="90"/>
        <v>2.9442294989147868</v>
      </c>
      <c r="BB54">
        <f t="shared" si="91"/>
        <v>2.4673784104389083</v>
      </c>
      <c r="BC54">
        <f t="shared" si="92"/>
        <v>2.0519565932259125</v>
      </c>
      <c r="BD54">
        <f t="shared" si="93"/>
        <v>1.6951915240423798</v>
      </c>
    </row>
    <row r="55" spans="23:72">
      <c r="W55">
        <f t="shared" si="76"/>
        <v>8.9980399788733951</v>
      </c>
      <c r="X55">
        <f t="shared" si="58"/>
        <v>8.9980399788733951</v>
      </c>
      <c r="Y55">
        <f t="shared" si="77"/>
        <v>8.9980427893485118</v>
      </c>
      <c r="AA55">
        <f t="shared" si="75"/>
        <v>2.8104751166324604E-6</v>
      </c>
      <c r="AB55">
        <f t="shared" si="54"/>
        <v>2.8104751166324604E-6</v>
      </c>
      <c r="AC55">
        <v>4</v>
      </c>
      <c r="AO55">
        <f t="shared" si="78"/>
        <v>12.549019607843137</v>
      </c>
      <c r="AP55">
        <f t="shared" si="79"/>
        <v>9.7807560710730161</v>
      </c>
      <c r="AQ55">
        <f t="shared" si="80"/>
        <v>9.2695496747039243</v>
      </c>
      <c r="AR55">
        <f t="shared" si="81"/>
        <v>8.7010803390606863</v>
      </c>
      <c r="AS55">
        <f t="shared" si="82"/>
        <v>8.0815625803466347</v>
      </c>
      <c r="AT55">
        <f t="shared" si="83"/>
        <v>7.4210851114151106</v>
      </c>
      <c r="AU55">
        <f t="shared" si="84"/>
        <v>6.7332312062145503</v>
      </c>
      <c r="AV55">
        <f t="shared" si="85"/>
        <v>6.0341106417931112</v>
      </c>
      <c r="AW55">
        <f t="shared" si="86"/>
        <v>5.3409172532374676</v>
      </c>
      <c r="AX55">
        <f t="shared" si="87"/>
        <v>4.670271357734701</v>
      </c>
      <c r="AY55">
        <f t="shared" si="88"/>
        <v>4.0366768316744563</v>
      </c>
      <c r="AZ55">
        <f t="shared" si="89"/>
        <v>3.4513847021797917</v>
      </c>
      <c r="BA55">
        <f t="shared" si="90"/>
        <v>2.9218270784070421</v>
      </c>
      <c r="BB55">
        <f t="shared" si="91"/>
        <v>2.4516255770552982</v>
      </c>
      <c r="BC55">
        <f t="shared" si="92"/>
        <v>2.0410499632022239</v>
      </c>
      <c r="BD55">
        <f t="shared" si="93"/>
        <v>1.6877408884982084</v>
      </c>
    </row>
    <row r="56" spans="23:72">
      <c r="W56">
        <f t="shared" si="76"/>
        <v>8.6802297010579501</v>
      </c>
      <c r="X56">
        <f t="shared" si="58"/>
        <v>8.6802297010579501</v>
      </c>
      <c r="Y56">
        <f t="shared" si="77"/>
        <v>8.6802363323783762</v>
      </c>
      <c r="AA56">
        <f t="shared" si="75"/>
        <v>6.6313204261092551E-6</v>
      </c>
      <c r="AB56">
        <f t="shared" si="54"/>
        <v>6.6313204261092551E-6</v>
      </c>
      <c r="AC56">
        <v>4</v>
      </c>
      <c r="AO56">
        <f t="shared" si="78"/>
        <v>12.05651491365777</v>
      </c>
      <c r="AP56">
        <f t="shared" si="79"/>
        <v>9.4789611277220001</v>
      </c>
      <c r="AQ56">
        <f t="shared" si="80"/>
        <v>8.9980399788733951</v>
      </c>
      <c r="AR56">
        <f t="shared" si="81"/>
        <v>8.4614205095168007</v>
      </c>
      <c r="AS56">
        <f t="shared" si="82"/>
        <v>7.8744091610171587</v>
      </c>
      <c r="AT56">
        <f t="shared" si="83"/>
        <v>7.2460412035620694</v>
      </c>
      <c r="AU56">
        <f t="shared" si="84"/>
        <v>6.5888170506880819</v>
      </c>
      <c r="AV56">
        <f t="shared" si="85"/>
        <v>5.9178701366872071</v>
      </c>
      <c r="AW56">
        <f t="shared" si="86"/>
        <v>5.2496479328661545</v>
      </c>
      <c r="AX56">
        <f t="shared" si="87"/>
        <v>4.6003338338408062</v>
      </c>
      <c r="AY56">
        <f t="shared" si="88"/>
        <v>3.9843219485377559</v>
      </c>
      <c r="AZ56">
        <f t="shared" si="89"/>
        <v>3.4130392868716943</v>
      </c>
      <c r="BA56">
        <f t="shared" si="90"/>
        <v>2.8942989500049277</v>
      </c>
      <c r="BB56">
        <f t="shared" si="91"/>
        <v>2.4322151574947006</v>
      </c>
      <c r="BC56">
        <f t="shared" si="92"/>
        <v>2.0275786438130825</v>
      </c>
      <c r="BD56">
        <f t="shared" si="93"/>
        <v>1.6785191910021688</v>
      </c>
    </row>
    <row r="57" spans="23:72">
      <c r="W57">
        <f t="shared" si="76"/>
        <v>8.3132023864727511</v>
      </c>
      <c r="X57">
        <f t="shared" si="58"/>
        <v>8.3132023864727511</v>
      </c>
      <c r="Y57">
        <f t="shared" si="77"/>
        <v>8.3132130731716689</v>
      </c>
      <c r="AA57">
        <f t="shared" si="75"/>
        <v>1.0686698917794502E-5</v>
      </c>
      <c r="AB57">
        <f t="shared" si="54"/>
        <v>1.0686698917794502E-5</v>
      </c>
      <c r="AC57">
        <v>4</v>
      </c>
      <c r="AO57">
        <f t="shared" si="78"/>
        <v>11.49270482603816</v>
      </c>
      <c r="AP57">
        <f t="shared" si="79"/>
        <v>9.1269353097830876</v>
      </c>
      <c r="AQ57">
        <f t="shared" si="80"/>
        <v>8.6802297010579501</v>
      </c>
      <c r="AR57">
        <f t="shared" si="81"/>
        <v>8.1797934267344861</v>
      </c>
      <c r="AS57">
        <f t="shared" si="82"/>
        <v>7.6299379165980046</v>
      </c>
      <c r="AT57">
        <f t="shared" si="83"/>
        <v>7.0385160675062277</v>
      </c>
      <c r="AU57">
        <f t="shared" si="84"/>
        <v>6.41678331328119</v>
      </c>
      <c r="AV57">
        <f t="shared" si="85"/>
        <v>5.7787192970219081</v>
      </c>
      <c r="AW57">
        <f t="shared" si="86"/>
        <v>5.1398561234835274</v>
      </c>
      <c r="AX57">
        <f t="shared" si="87"/>
        <v>4.5158033850324664</v>
      </c>
      <c r="AY57">
        <f t="shared" si="88"/>
        <v>3.9207576550005006</v>
      </c>
      <c r="AZ57">
        <f t="shared" si="89"/>
        <v>3.3662892965554532</v>
      </c>
      <c r="BA57">
        <f t="shared" si="90"/>
        <v>2.8606097419462975</v>
      </c>
      <c r="BB57">
        <f t="shared" si="91"/>
        <v>2.408380120732597</v>
      </c>
      <c r="BC57">
        <f t="shared" si="92"/>
        <v>2.0109875169319547</v>
      </c>
      <c r="BD57">
        <f t="shared" si="93"/>
        <v>1.6671328204250488</v>
      </c>
    </row>
    <row r="58" spans="23:72">
      <c r="W58">
        <f t="shared" si="76"/>
        <v>7.8958744888056396</v>
      </c>
      <c r="X58">
        <f t="shared" si="58"/>
        <v>7.8958744888056396</v>
      </c>
      <c r="Y58">
        <f t="shared" si="77"/>
        <v>7.8958893215256492</v>
      </c>
      <c r="AA58">
        <f t="shared" si="75"/>
        <v>1.4832720009572142E-5</v>
      </c>
      <c r="AB58">
        <f t="shared" si="54"/>
        <v>1.4832720009572142E-5</v>
      </c>
      <c r="AC58">
        <v>4</v>
      </c>
      <c r="AO58">
        <f t="shared" si="78"/>
        <v>10.858001237076964</v>
      </c>
      <c r="AP58">
        <f t="shared" si="79"/>
        <v>8.7220407884732492</v>
      </c>
      <c r="AQ58">
        <f t="shared" si="80"/>
        <v>8.3132023864727511</v>
      </c>
      <c r="AR58">
        <f t="shared" si="81"/>
        <v>7.853069751536597</v>
      </c>
      <c r="AS58">
        <f t="shared" si="82"/>
        <v>7.3448980596302311</v>
      </c>
      <c r="AT58">
        <f t="shared" si="83"/>
        <v>6.7952479311825931</v>
      </c>
      <c r="AU58">
        <f t="shared" si="84"/>
        <v>6.2139750284124995</v>
      </c>
      <c r="AV58">
        <f t="shared" si="85"/>
        <v>5.6137203443744017</v>
      </c>
      <c r="AW58">
        <f t="shared" si="86"/>
        <v>5.0089098944740771</v>
      </c>
      <c r="AX58">
        <f t="shared" si="87"/>
        <v>4.4144107111219038</v>
      </c>
      <c r="AY58">
        <f t="shared" si="88"/>
        <v>3.8440986223060856</v>
      </c>
      <c r="AZ58">
        <f t="shared" si="89"/>
        <v>3.3096224936981167</v>
      </c>
      <c r="BA58">
        <f t="shared" si="90"/>
        <v>2.8195853015278045</v>
      </c>
      <c r="BB58">
        <f t="shared" si="91"/>
        <v>2.3792353096249821</v>
      </c>
      <c r="BC58">
        <f t="shared" si="92"/>
        <v>1.9906265693517975</v>
      </c>
      <c r="BD58">
        <f t="shared" si="93"/>
        <v>1.6531152691496926</v>
      </c>
    </row>
    <row r="59" spans="23:72">
      <c r="W59">
        <f t="shared" si="76"/>
        <v>7.429657726701449</v>
      </c>
      <c r="X59">
        <f t="shared" si="58"/>
        <v>7.429657726701449</v>
      </c>
      <c r="Y59">
        <f t="shared" si="77"/>
        <v>7.4296766057929746</v>
      </c>
      <c r="AA59">
        <f t="shared" si="75"/>
        <v>1.8879091525647596E-5</v>
      </c>
      <c r="AB59">
        <f t="shared" si="54"/>
        <v>1.8879091525647596E-5</v>
      </c>
      <c r="AC59">
        <v>4</v>
      </c>
      <c r="AO59">
        <f t="shared" si="78"/>
        <v>10.156840865414422</v>
      </c>
      <c r="AP59">
        <f t="shared" si="79"/>
        <v>8.2637870083975482</v>
      </c>
      <c r="AQ59">
        <f t="shared" si="80"/>
        <v>7.8958744888056396</v>
      </c>
      <c r="AR59">
        <f t="shared" si="81"/>
        <v>7.4796235692563302</v>
      </c>
      <c r="AS59">
        <f t="shared" si="82"/>
        <v>7.0172111122381269</v>
      </c>
      <c r="AT59">
        <f t="shared" si="83"/>
        <v>6.5138307524277339</v>
      </c>
      <c r="AU59">
        <f t="shared" si="84"/>
        <v>5.9778074621483608</v>
      </c>
      <c r="AV59">
        <f t="shared" si="85"/>
        <v>5.4202652625842713</v>
      </c>
      <c r="AW59">
        <f t="shared" si="86"/>
        <v>4.8543202248941402</v>
      </c>
      <c r="AX59">
        <f t="shared" si="87"/>
        <v>4.2938978835067028</v>
      </c>
      <c r="AY59">
        <f t="shared" si="88"/>
        <v>3.7523897630624155</v>
      </c>
      <c r="AZ59">
        <f t="shared" si="89"/>
        <v>3.2414165638082761</v>
      </c>
      <c r="BA59">
        <f t="shared" si="90"/>
        <v>2.7699303104441215</v>
      </c>
      <c r="BB59">
        <f t="shared" si="91"/>
        <v>2.3437814647973902</v>
      </c>
      <c r="BC59">
        <f t="shared" si="92"/>
        <v>1.9657479398095519</v>
      </c>
      <c r="BD59">
        <f t="shared" si="93"/>
        <v>1.6359213693918624</v>
      </c>
    </row>
    <row r="60" spans="23:72">
      <c r="W60">
        <f t="shared" si="76"/>
        <v>6.9189878630996118</v>
      </c>
      <c r="X60">
        <f t="shared" si="58"/>
        <v>6.9189878630996118</v>
      </c>
      <c r="Y60">
        <f t="shared" si="77"/>
        <v>6.9190104654852078</v>
      </c>
      <c r="AA60">
        <f t="shared" si="75"/>
        <v>2.2602385596037777E-5</v>
      </c>
      <c r="AB60">
        <f t="shared" si="54"/>
        <v>2.2602385596037777E-5</v>
      </c>
      <c r="AC60">
        <v>4</v>
      </c>
      <c r="AO60">
        <f t="shared" si="78"/>
        <v>9.3982227278593875</v>
      </c>
      <c r="AP60">
        <f t="shared" si="79"/>
        <v>7.7545119300678378</v>
      </c>
      <c r="AQ60">
        <f t="shared" si="80"/>
        <v>7.429657726701449</v>
      </c>
      <c r="AR60">
        <f t="shared" si="81"/>
        <v>7.0599604080870808</v>
      </c>
      <c r="AS60">
        <f t="shared" si="82"/>
        <v>6.6465478701188117</v>
      </c>
      <c r="AT60">
        <f t="shared" si="83"/>
        <v>6.1932243972721324</v>
      </c>
      <c r="AU60">
        <f t="shared" si="84"/>
        <v>5.7066974170046514</v>
      </c>
      <c r="AV60">
        <f t="shared" si="85"/>
        <v>5.1964221149916181</v>
      </c>
      <c r="AW60">
        <f t="shared" si="86"/>
        <v>4.6740033859337933</v>
      </c>
      <c r="AX60">
        <f t="shared" si="87"/>
        <v>4.1522045894694424</v>
      </c>
      <c r="AY60">
        <f t="shared" si="88"/>
        <v>3.643728975271924</v>
      </c>
      <c r="AZ60">
        <f t="shared" si="89"/>
        <v>3.1600131574240744</v>
      </c>
      <c r="BA60">
        <f t="shared" si="90"/>
        <v>2.7102680197336131</v>
      </c>
      <c r="BB60">
        <f t="shared" si="91"/>
        <v>2.3009228613644601</v>
      </c>
      <c r="BC60">
        <f t="shared" si="92"/>
        <v>1.9355106930001926</v>
      </c>
      <c r="BD60">
        <f t="shared" si="93"/>
        <v>1.6149255049722429</v>
      </c>
    </row>
    <row r="61" spans="23:72">
      <c r="W61">
        <f t="shared" si="76"/>
        <v>6.3715596353153465</v>
      </c>
      <c r="X61">
        <f t="shared" si="58"/>
        <v>6.3715596353153465</v>
      </c>
      <c r="Y61">
        <f t="shared" si="77"/>
        <v>6.3715854059043044</v>
      </c>
      <c r="AA61">
        <f t="shared" si="75"/>
        <v>2.5770588957918505E-5</v>
      </c>
      <c r="AB61">
        <f t="shared" si="54"/>
        <v>2.5770588957918505E-5</v>
      </c>
      <c r="AC61">
        <v>4</v>
      </c>
      <c r="AO61">
        <f t="shared" si="78"/>
        <v>8.595702542208933</v>
      </c>
      <c r="AP61">
        <f t="shared" si="79"/>
        <v>7.1998755984390792</v>
      </c>
      <c r="AQ61">
        <f t="shared" si="80"/>
        <v>6.9189878630996118</v>
      </c>
      <c r="AR61">
        <f t="shared" si="81"/>
        <v>6.5972651403638611</v>
      </c>
      <c r="AS61">
        <f t="shared" si="82"/>
        <v>6.2348745604152827</v>
      </c>
      <c r="AT61">
        <f t="shared" si="83"/>
        <v>5.8342755161709485</v>
      </c>
      <c r="AU61">
        <f t="shared" si="84"/>
        <v>5.4005359295109301</v>
      </c>
      <c r="AV61">
        <f t="shared" si="85"/>
        <v>4.941341114607301</v>
      </c>
      <c r="AW61">
        <f t="shared" si="86"/>
        <v>4.4666095398880525</v>
      </c>
      <c r="AX61">
        <f t="shared" si="87"/>
        <v>3.9877174396123043</v>
      </c>
      <c r="AY61">
        <f t="shared" si="88"/>
        <v>3.5164435805596921</v>
      </c>
      <c r="AZ61">
        <f t="shared" si="89"/>
        <v>3.0638335688891698</v>
      </c>
      <c r="BA61">
        <f t="shared" si="90"/>
        <v>2.6392096905713478</v>
      </c>
      <c r="BB61">
        <f t="shared" si="91"/>
        <v>2.2495045524364046</v>
      </c>
      <c r="BC61">
        <f t="shared" si="92"/>
        <v>1.898997581751954</v>
      </c>
      <c r="BD61">
        <f t="shared" si="93"/>
        <v>1.5894265830293828</v>
      </c>
    </row>
    <row r="62" spans="23:72">
      <c r="W62">
        <f t="shared" si="76"/>
        <v>5.7981270603627522</v>
      </c>
      <c r="X62">
        <f t="shared" si="58"/>
        <v>5.7981270603627522</v>
      </c>
      <c r="Y62">
        <f t="shared" si="77"/>
        <v>5.7981552363136215</v>
      </c>
      <c r="AA62">
        <f t="shared" si="75"/>
        <v>2.8175950869346877E-5</v>
      </c>
      <c r="AB62">
        <f t="shared" si="54"/>
        <v>2.8175950869346877E-5</v>
      </c>
      <c r="AC62">
        <v>4</v>
      </c>
      <c r="AO62">
        <f t="shared" si="78"/>
        <v>7.7666984258113727</v>
      </c>
      <c r="AP62">
        <f t="shared" si="79"/>
        <v>6.6089955589202303</v>
      </c>
      <c r="AQ62">
        <f t="shared" si="80"/>
        <v>6.3715596353153465</v>
      </c>
      <c r="AR62">
        <f t="shared" si="81"/>
        <v>6.0977247363948672</v>
      </c>
      <c r="AS62">
        <f t="shared" si="82"/>
        <v>5.7868433072755838</v>
      </c>
      <c r="AT62">
        <f t="shared" si="83"/>
        <v>5.440148203519021</v>
      </c>
      <c r="AU62">
        <f t="shared" si="84"/>
        <v>5.0611272213609233</v>
      </c>
      <c r="AV62">
        <f t="shared" si="85"/>
        <v>4.6556702712894733</v>
      </c>
      <c r="AW62">
        <f t="shared" si="86"/>
        <v>4.2318889855063224</v>
      </c>
      <c r="AX62">
        <f t="shared" si="87"/>
        <v>3.7995702552373491</v>
      </c>
      <c r="AY62">
        <f t="shared" si="88"/>
        <v>3.3693191902861708</v>
      </c>
      <c r="AZ62">
        <f t="shared" si="89"/>
        <v>2.9515405416538938</v>
      </c>
      <c r="BA62">
        <f t="shared" si="90"/>
        <v>2.5554602539098847</v>
      </c>
      <c r="BB62">
        <f t="shared" si="91"/>
        <v>2.1883755105096943</v>
      </c>
      <c r="BC62">
        <f t="shared" si="92"/>
        <v>1.8552488517891519</v>
      </c>
      <c r="BD62">
        <f t="shared" si="93"/>
        <v>1.5586633717169749</v>
      </c>
    </row>
    <row r="63" spans="23:72">
      <c r="W63">
        <f t="shared" si="76"/>
        <v>5.211806766486645</v>
      </c>
      <c r="X63">
        <f t="shared" si="58"/>
        <v>5.211806766486645</v>
      </c>
      <c r="Y63">
        <f t="shared" si="77"/>
        <v>5.2118364355863109</v>
      </c>
      <c r="AA63">
        <f t="shared" si="75"/>
        <v>2.9669099665952103E-5</v>
      </c>
      <c r="AB63">
        <f t="shared" si="54"/>
        <v>2.9669099665952103E-5</v>
      </c>
      <c r="AC63">
        <v>4</v>
      </c>
      <c r="AO63">
        <f t="shared" si="78"/>
        <v>6.9311173873333018</v>
      </c>
      <c r="AP63">
        <f t="shared" si="79"/>
        <v>5.9940910529622142</v>
      </c>
      <c r="AQ63">
        <f t="shared" si="80"/>
        <v>5.7981270603627522</v>
      </c>
      <c r="AR63">
        <f t="shared" si="81"/>
        <v>5.570483258652696</v>
      </c>
      <c r="AS63">
        <f t="shared" si="82"/>
        <v>5.3098897356288717</v>
      </c>
      <c r="AT63">
        <f t="shared" si="83"/>
        <v>5.0165404242143632</v>
      </c>
      <c r="AU63">
        <f t="shared" si="84"/>
        <v>4.6924897592673442</v>
      </c>
      <c r="AV63">
        <f t="shared" si="85"/>
        <v>4.3419005942915678</v>
      </c>
      <c r="AW63">
        <f t="shared" si="86"/>
        <v>3.971040983042557</v>
      </c>
      <c r="AX63">
        <f t="shared" si="87"/>
        <v>3.587962649990426</v>
      </c>
      <c r="AY63">
        <f t="shared" si="88"/>
        <v>3.2018657209159636</v>
      </c>
      <c r="AZ63">
        <f t="shared" si="89"/>
        <v>2.8222424962594439</v>
      </c>
      <c r="BA63">
        <f t="shared" si="90"/>
        <v>2.4579627910242459</v>
      </c>
      <c r="BB63">
        <f t="shared" si="91"/>
        <v>2.1164827021054857</v>
      </c>
      <c r="BC63">
        <f t="shared" si="92"/>
        <v>1.8033182414373128</v>
      </c>
      <c r="BD63">
        <f t="shared" si="93"/>
        <v>1.5218444161741047</v>
      </c>
    </row>
    <row r="64" spans="23:72">
      <c r="W64">
        <f t="shared" si="76"/>
        <v>4.626947012646891</v>
      </c>
      <c r="X64">
        <f t="shared" si="58"/>
        <v>4.626947012646891</v>
      </c>
      <c r="Y64">
        <f t="shared" si="77"/>
        <v>4.6269771978105201</v>
      </c>
      <c r="AA64">
        <f t="shared" si="75"/>
        <v>3.0185163629070644E-5</v>
      </c>
      <c r="AB64">
        <f t="shared" si="54"/>
        <v>3.0185163629070644E-5</v>
      </c>
      <c r="AC64">
        <v>4</v>
      </c>
      <c r="AO64">
        <f t="shared" si="78"/>
        <v>6.1095030104491679</v>
      </c>
      <c r="AP64">
        <f t="shared" si="79"/>
        <v>5.3696026501237633</v>
      </c>
      <c r="AQ64">
        <f t="shared" si="80"/>
        <v>5.211806766486645</v>
      </c>
      <c r="AR64">
        <f t="shared" si="81"/>
        <v>5.0271417353865164</v>
      </c>
      <c r="AS64">
        <f t="shared" si="82"/>
        <v>4.8139323331933657</v>
      </c>
      <c r="AT64">
        <f t="shared" si="83"/>
        <v>4.5715723928279148</v>
      </c>
      <c r="AU64">
        <f t="shared" si="84"/>
        <v>4.3009080613814863</v>
      </c>
      <c r="AV64">
        <f t="shared" si="85"/>
        <v>4.0045421121017757</v>
      </c>
      <c r="AW64">
        <f t="shared" si="86"/>
        <v>3.6869663612328538</v>
      </c>
      <c r="AX64">
        <f t="shared" si="87"/>
        <v>3.3544410938877864</v>
      </c>
      <c r="AY64">
        <f t="shared" si="88"/>
        <v>3.0145864337169295</v>
      </c>
      <c r="AZ64">
        <f t="shared" si="89"/>
        <v>2.6757233343725368</v>
      </c>
      <c r="BA64">
        <f t="shared" si="90"/>
        <v>2.3460766257082883</v>
      </c>
      <c r="BB64">
        <f t="shared" si="91"/>
        <v>2.0329973231466827</v>
      </c>
      <c r="BC64">
        <f t="shared" si="92"/>
        <v>1.7423550184507584</v>
      </c>
      <c r="BD64">
        <f t="shared" si="93"/>
        <v>1.478196714478542</v>
      </c>
    </row>
    <row r="65" spans="23:74">
      <c r="W65">
        <f t="shared" si="76"/>
        <v>4.0577544606809273</v>
      </c>
      <c r="X65">
        <f t="shared" si="58"/>
        <v>4.0577544606809273</v>
      </c>
      <c r="Y65">
        <f t="shared" si="77"/>
        <v>4.0577842146445358</v>
      </c>
      <c r="AA65">
        <f t="shared" si="75"/>
        <v>2.9753963608492029E-5</v>
      </c>
      <c r="AB65">
        <f t="shared" si="54"/>
        <v>2.9753963608492029E-5</v>
      </c>
      <c r="AC65">
        <v>4</v>
      </c>
      <c r="AO65">
        <f t="shared" si="78"/>
        <v>5.321055829841824</v>
      </c>
      <c r="AP65">
        <f t="shared" si="79"/>
        <v>4.7508937382104177</v>
      </c>
      <c r="AQ65">
        <f t="shared" si="80"/>
        <v>4.626947012646891</v>
      </c>
      <c r="AR65">
        <f t="shared" si="81"/>
        <v>4.4808210601307179</v>
      </c>
      <c r="AS65">
        <f t="shared" si="82"/>
        <v>4.3106500377980108</v>
      </c>
      <c r="AT65">
        <f t="shared" si="83"/>
        <v>4.115288825736596</v>
      </c>
      <c r="AU65">
        <f t="shared" si="84"/>
        <v>3.8946538051311279</v>
      </c>
      <c r="AV65">
        <f t="shared" si="85"/>
        <v>3.6500395776926537</v>
      </c>
      <c r="AW65">
        <f t="shared" si="86"/>
        <v>3.3843366022865391</v>
      </c>
      <c r="AX65">
        <f t="shared" si="87"/>
        <v>3.1020694308776795</v>
      </c>
      <c r="AY65">
        <f t="shared" si="88"/>
        <v>2.8091966718693122</v>
      </c>
      <c r="AZ65">
        <f t="shared" si="89"/>
        <v>2.5126644004964795</v>
      </c>
      <c r="BA65">
        <f t="shared" si="90"/>
        <v>2.2197719419246043</v>
      </c>
      <c r="BB65">
        <f t="shared" si="91"/>
        <v>1.937467255791808</v>
      </c>
      <c r="BC65">
        <f t="shared" si="92"/>
        <v>1.6717123482378644</v>
      </c>
      <c r="BD65">
        <f t="shared" si="93"/>
        <v>1.4270360606510817</v>
      </c>
    </row>
    <row r="66" spans="23:74">
      <c r="W66">
        <f>F4*F20</f>
        <v>9.2103004884690822</v>
      </c>
      <c r="X66">
        <f t="shared" si="58"/>
        <v>9.2103004884690822</v>
      </c>
      <c r="Y66">
        <f>AR20</f>
        <v>9.2103064076724088</v>
      </c>
      <c r="AA66">
        <f t="shared" ref="AA66:AA80" si="94">AA4-F4</f>
        <v>5.9192033265986765E-6</v>
      </c>
      <c r="AB66">
        <f t="shared" si="54"/>
        <v>5.9192033265986765E-6</v>
      </c>
      <c r="AC66">
        <v>4</v>
      </c>
      <c r="AO66">
        <f t="shared" si="78"/>
        <v>4.5819200275316794</v>
      </c>
      <c r="AP66">
        <f t="shared" si="79"/>
        <v>4.1527687057828588</v>
      </c>
      <c r="AQ66">
        <f t="shared" si="80"/>
        <v>4.0577544606809273</v>
      </c>
      <c r="AR66">
        <f t="shared" si="81"/>
        <v>3.9449307508188474</v>
      </c>
      <c r="AS66">
        <f t="shared" si="82"/>
        <v>3.8124275927416442</v>
      </c>
      <c r="AT66">
        <f t="shared" si="83"/>
        <v>3.6588114391513926</v>
      </c>
      <c r="AU66">
        <f t="shared" si="84"/>
        <v>3.4833651072820584</v>
      </c>
      <c r="AV66">
        <f t="shared" si="85"/>
        <v>3.2863805721085217</v>
      </c>
      <c r="AW66">
        <f t="shared" si="86"/>
        <v>3.0694112984131214</v>
      </c>
      <c r="AX66">
        <f t="shared" si="87"/>
        <v>2.8354159761044069</v>
      </c>
      <c r="AY66">
        <f t="shared" si="88"/>
        <v>2.5887277196903731</v>
      </c>
      <c r="AZ66">
        <f t="shared" si="89"/>
        <v>2.3348098724713719</v>
      </c>
      <c r="BA66">
        <f t="shared" si="90"/>
        <v>2.0798097044529995</v>
      </c>
      <c r="BB66">
        <f t="shared" si="91"/>
        <v>1.8299793785916618</v>
      </c>
      <c r="BC66">
        <f t="shared" si="92"/>
        <v>1.5910759041777636</v>
      </c>
      <c r="BD66">
        <f t="shared" si="93"/>
        <v>1.3678587637367461</v>
      </c>
    </row>
    <row r="67" spans="23:74" ht="15" thickBot="1">
      <c r="W67">
        <f t="shared" ref="W67:W80" si="95">F5*F21</f>
        <v>9.0710552475073367</v>
      </c>
      <c r="X67">
        <f t="shared" si="58"/>
        <v>9.0710552475073367</v>
      </c>
      <c r="Y67">
        <f t="shared" ref="Y67:Y80" si="96">AR21</f>
        <v>9.0710616825304307</v>
      </c>
      <c r="AA67">
        <f t="shared" si="94"/>
        <v>6.4350230939425046E-6</v>
      </c>
      <c r="AB67">
        <f t="shared" si="54"/>
        <v>6.4350230939425046E-6</v>
      </c>
      <c r="AC67">
        <v>4</v>
      </c>
    </row>
    <row r="68" spans="23:74" ht="15" thickBot="1">
      <c r="W68">
        <f t="shared" si="95"/>
        <v>8.9028096676054798</v>
      </c>
      <c r="X68">
        <f t="shared" si="58"/>
        <v>8.9028096676054798</v>
      </c>
      <c r="Y68">
        <f t="shared" si="96"/>
        <v>8.9028167010850616</v>
      </c>
      <c r="AA68">
        <f t="shared" si="94"/>
        <v>7.033479581863844E-6</v>
      </c>
      <c r="AB68">
        <f t="shared" si="54"/>
        <v>7.033479581863844E-6</v>
      </c>
      <c r="AC68">
        <v>4</v>
      </c>
      <c r="AO68" t="s">
        <v>103</v>
      </c>
      <c r="AP68" s="76">
        <f>C3</f>
        <v>0</v>
      </c>
      <c r="AQ68" s="76">
        <f t="shared" ref="AQ68:BE68" si="97">D3</f>
        <v>4.3980465111040035E-2</v>
      </c>
      <c r="AR68" s="76">
        <f t="shared" si="97"/>
        <v>5.4975581388800036E-2</v>
      </c>
      <c r="AS68" s="76">
        <f t="shared" si="97"/>
        <v>6.871947673600004E-2</v>
      </c>
      <c r="AT68" s="76">
        <f t="shared" si="97"/>
        <v>8.589934592000005E-2</v>
      </c>
      <c r="AU68" s="76">
        <f t="shared" si="97"/>
        <v>0.10737418240000006</v>
      </c>
      <c r="AV68" s="76">
        <f t="shared" si="97"/>
        <v>0.13421772800000006</v>
      </c>
      <c r="AW68" s="76">
        <f t="shared" si="97"/>
        <v>0.16777216000000009</v>
      </c>
      <c r="AX68" s="76">
        <f t="shared" si="97"/>
        <v>0.2097152000000001</v>
      </c>
      <c r="AY68" s="76">
        <f t="shared" si="97"/>
        <v>0.2621440000000001</v>
      </c>
      <c r="AZ68" s="76">
        <f t="shared" si="97"/>
        <v>0.32768000000000014</v>
      </c>
      <c r="BA68" s="76">
        <f t="shared" si="97"/>
        <v>0.40960000000000013</v>
      </c>
      <c r="BB68" s="76">
        <f t="shared" si="97"/>
        <v>0.51200000000000012</v>
      </c>
      <c r="BC68" s="76">
        <f t="shared" si="97"/>
        <v>0.64000000000000012</v>
      </c>
      <c r="BD68" s="76">
        <f t="shared" si="97"/>
        <v>0.8</v>
      </c>
      <c r="BE68" s="76">
        <f t="shared" si="97"/>
        <v>1</v>
      </c>
      <c r="BF68" s="76">
        <f t="shared" ref="BF68:BU68" si="98">AP68</f>
        <v>0</v>
      </c>
      <c r="BG68" s="76">
        <f t="shared" si="98"/>
        <v>4.3980465111040035E-2</v>
      </c>
      <c r="BH68" s="76">
        <f t="shared" si="98"/>
        <v>5.4975581388800036E-2</v>
      </c>
      <c r="BI68" s="76">
        <f t="shared" si="98"/>
        <v>6.871947673600004E-2</v>
      </c>
      <c r="BJ68" s="76">
        <f t="shared" si="98"/>
        <v>8.589934592000005E-2</v>
      </c>
      <c r="BK68" s="76">
        <f t="shared" si="98"/>
        <v>0.10737418240000006</v>
      </c>
      <c r="BL68" s="76">
        <f t="shared" si="98"/>
        <v>0.13421772800000006</v>
      </c>
      <c r="BM68" s="76">
        <f t="shared" si="98"/>
        <v>0.16777216000000009</v>
      </c>
      <c r="BN68" s="76">
        <f t="shared" si="98"/>
        <v>0.2097152000000001</v>
      </c>
      <c r="BO68" s="76">
        <f t="shared" si="98"/>
        <v>0.2621440000000001</v>
      </c>
      <c r="BP68" s="76">
        <f t="shared" si="98"/>
        <v>0.32768000000000014</v>
      </c>
      <c r="BQ68" s="76">
        <f t="shared" si="98"/>
        <v>0.40960000000000013</v>
      </c>
      <c r="BR68" s="76">
        <f t="shared" si="98"/>
        <v>0.51200000000000012</v>
      </c>
      <c r="BS68" s="76">
        <f t="shared" si="98"/>
        <v>0.64000000000000012</v>
      </c>
      <c r="BT68" s="76">
        <f t="shared" si="98"/>
        <v>0.8</v>
      </c>
      <c r="BU68" s="76">
        <f t="shared" si="98"/>
        <v>1</v>
      </c>
    </row>
    <row r="69" spans="23:74">
      <c r="W69">
        <f t="shared" si="95"/>
        <v>8.7010803390606863</v>
      </c>
      <c r="X69">
        <f t="shared" si="58"/>
        <v>8.7010803390606863</v>
      </c>
      <c r="Y69">
        <f t="shared" si="96"/>
        <v>8.7010880543331783</v>
      </c>
      <c r="AA69">
        <f t="shared" si="94"/>
        <v>7.7152724919926641E-6</v>
      </c>
      <c r="AB69">
        <f t="shared" si="54"/>
        <v>7.7152724919926641E-6</v>
      </c>
      <c r="AC69">
        <v>4</v>
      </c>
      <c r="AN69">
        <v>1</v>
      </c>
      <c r="AO69">
        <f>AN36</f>
        <v>1</v>
      </c>
      <c r="AP69">
        <f t="shared" ref="AP69:BU77" si="99">AO36</f>
        <v>7.333406823304979E-2</v>
      </c>
      <c r="AQ69">
        <f t="shared" si="99"/>
        <v>9.5887637911962059E-2</v>
      </c>
      <c r="AR69">
        <f t="shared" si="99"/>
        <v>0.10152603033169011</v>
      </c>
      <c r="AS69">
        <f t="shared" si="99"/>
        <v>0.10857402085635021</v>
      </c>
      <c r="AT69">
        <f t="shared" si="99"/>
        <v>0.11738400901217529</v>
      </c>
      <c r="AU69">
        <f t="shared" si="99"/>
        <v>0.12839649420695665</v>
      </c>
      <c r="AV69">
        <f t="shared" si="99"/>
        <v>0.14216210070043336</v>
      </c>
      <c r="AW69">
        <f t="shared" si="99"/>
        <v>0.15936910881727923</v>
      </c>
      <c r="AX69">
        <f t="shared" si="99"/>
        <v>0.18087786896333657</v>
      </c>
      <c r="AY69">
        <f t="shared" si="99"/>
        <v>0.20776381914590827</v>
      </c>
      <c r="AZ69">
        <f t="shared" si="99"/>
        <v>0.24137125687412292</v>
      </c>
      <c r="BA69">
        <f t="shared" si="99"/>
        <v>0.28338055403439116</v>
      </c>
      <c r="BB69">
        <f t="shared" si="99"/>
        <v>0.3358921754847265</v>
      </c>
      <c r="BC69">
        <f t="shared" si="99"/>
        <v>0.40153170229764562</v>
      </c>
      <c r="BD69">
        <f t="shared" si="99"/>
        <v>0.48358111081379451</v>
      </c>
      <c r="BE69">
        <f t="shared" si="99"/>
        <v>0.5861428714589807</v>
      </c>
      <c r="BF69">
        <f t="shared" si="99"/>
        <v>7.3333333333333348E-2</v>
      </c>
      <c r="BG69">
        <f t="shared" si="99"/>
        <v>9.5887418005661557E-2</v>
      </c>
      <c r="BH69">
        <f t="shared" si="99"/>
        <v>0.10152593917374363</v>
      </c>
      <c r="BI69">
        <f t="shared" si="99"/>
        <v>0.1085740906338462</v>
      </c>
      <c r="BJ69">
        <f t="shared" si="99"/>
        <v>0.11738427995897438</v>
      </c>
      <c r="BK69">
        <f t="shared" si="99"/>
        <v>0.12839701661538466</v>
      </c>
      <c r="BL69">
        <f t="shared" si="99"/>
        <v>0.1421629374358975</v>
      </c>
      <c r="BM69">
        <f t="shared" si="99"/>
        <v>0.1593703384615385</v>
      </c>
      <c r="BN69">
        <f t="shared" si="99"/>
        <v>0.18087958974358981</v>
      </c>
      <c r="BO69">
        <f t="shared" si="99"/>
        <v>0.20776615384615388</v>
      </c>
      <c r="BP69">
        <f t="shared" si="99"/>
        <v>0.24137435897435905</v>
      </c>
      <c r="BQ69">
        <f t="shared" si="99"/>
        <v>0.28338461538461546</v>
      </c>
      <c r="BR69">
        <f t="shared" si="99"/>
        <v>0.33589743589743587</v>
      </c>
      <c r="BS69">
        <f t="shared" si="99"/>
        <v>0.40153846153846157</v>
      </c>
      <c r="BT69">
        <f t="shared" si="99"/>
        <v>0.48358974358974355</v>
      </c>
      <c r="BU69">
        <f t="shared" si="99"/>
        <v>0.58615384615384603</v>
      </c>
      <c r="BV69">
        <v>16</v>
      </c>
    </row>
    <row r="70" spans="23:74">
      <c r="W70">
        <f t="shared" si="95"/>
        <v>8.4614205095168007</v>
      </c>
      <c r="X70">
        <f t="shared" si="58"/>
        <v>8.4614205095168007</v>
      </c>
      <c r="Y70">
        <f t="shared" si="96"/>
        <v>8.4614289840837653</v>
      </c>
      <c r="AA70">
        <f t="shared" si="94"/>
        <v>8.4745669646224542E-6</v>
      </c>
      <c r="AB70">
        <f t="shared" si="54"/>
        <v>8.4745669646224542E-6</v>
      </c>
      <c r="AC70">
        <v>4</v>
      </c>
      <c r="AN70">
        <v>2</v>
      </c>
      <c r="AO70">
        <f t="shared" ref="AO70:BD83" si="100">AN37</f>
        <v>1.25</v>
      </c>
      <c r="AP70">
        <f t="shared" si="100"/>
        <v>7.5000659453689889E-2</v>
      </c>
      <c r="AQ70">
        <f t="shared" si="100"/>
        <v>9.7554272024496083E-2</v>
      </c>
      <c r="AR70">
        <f t="shared" si="100"/>
        <v>0.10319267516719763</v>
      </c>
      <c r="AS70">
        <f t="shared" si="100"/>
        <v>0.11024067909557458</v>
      </c>
      <c r="AT70">
        <f t="shared" si="100"/>
        <v>0.11905068400604575</v>
      </c>
      <c r="AU70">
        <f t="shared" si="100"/>
        <v>0.13006319014413473</v>
      </c>
      <c r="AV70">
        <f t="shared" si="100"/>
        <v>0.14382882281674589</v>
      </c>
      <c r="AW70">
        <f t="shared" si="100"/>
        <v>0.16103586365750988</v>
      </c>
      <c r="AX70">
        <f t="shared" si="100"/>
        <v>0.18254466470846487</v>
      </c>
      <c r="AY70">
        <f t="shared" si="100"/>
        <v>0.20943066602215865</v>
      </c>
      <c r="AZ70">
        <f t="shared" si="100"/>
        <v>0.2430381676642758</v>
      </c>
      <c r="BA70">
        <f t="shared" si="100"/>
        <v>0.28504754471692223</v>
      </c>
      <c r="BB70">
        <f t="shared" si="100"/>
        <v>0.3375592660327304</v>
      </c>
      <c r="BC70">
        <f t="shared" si="100"/>
        <v>0.40319891767749044</v>
      </c>
      <c r="BD70">
        <f t="shared" si="100"/>
        <v>0.48524848223344058</v>
      </c>
      <c r="BE70">
        <f t="shared" si="99"/>
        <v>0.58781043792837817</v>
      </c>
      <c r="BF70">
        <f t="shared" si="99"/>
        <v>7.5000000000000011E-2</v>
      </c>
      <c r="BG70">
        <f t="shared" si="99"/>
        <v>9.7554084672328234E-2</v>
      </c>
      <c r="BH70">
        <f t="shared" si="99"/>
        <v>0.10319260584041028</v>
      </c>
      <c r="BI70">
        <f t="shared" si="99"/>
        <v>0.11024075730051287</v>
      </c>
      <c r="BJ70">
        <f t="shared" si="99"/>
        <v>0.11905094662564106</v>
      </c>
      <c r="BK70">
        <f t="shared" si="99"/>
        <v>0.13006368328205134</v>
      </c>
      <c r="BL70">
        <f t="shared" si="99"/>
        <v>0.14382960410256415</v>
      </c>
      <c r="BM70">
        <f t="shared" si="99"/>
        <v>0.16103700512820518</v>
      </c>
      <c r="BN70">
        <f t="shared" si="99"/>
        <v>0.18254625641025646</v>
      </c>
      <c r="BO70">
        <f t="shared" si="99"/>
        <v>0.20943282051282058</v>
      </c>
      <c r="BP70">
        <f t="shared" si="99"/>
        <v>0.24304102564102575</v>
      </c>
      <c r="BQ70">
        <f t="shared" si="99"/>
        <v>0.28505128205128211</v>
      </c>
      <c r="BR70">
        <f t="shared" si="99"/>
        <v>0.33756410256410257</v>
      </c>
      <c r="BS70">
        <f t="shared" si="99"/>
        <v>0.40320512820512822</v>
      </c>
      <c r="BT70">
        <f t="shared" si="99"/>
        <v>0.48525641025641031</v>
      </c>
      <c r="BU70">
        <f t="shared" si="99"/>
        <v>0.58782051282051284</v>
      </c>
      <c r="BV70">
        <v>17</v>
      </c>
    </row>
    <row r="71" spans="23:74">
      <c r="W71">
        <f t="shared" si="95"/>
        <v>8.1797934267344861</v>
      </c>
      <c r="X71">
        <f t="shared" si="58"/>
        <v>8.1797934267344861</v>
      </c>
      <c r="Y71">
        <f t="shared" si="96"/>
        <v>8.1798027232033412</v>
      </c>
      <c r="AA71">
        <f t="shared" si="94"/>
        <v>9.2964688551688823E-6</v>
      </c>
      <c r="AB71">
        <f t="shared" si="54"/>
        <v>9.2964688551688823E-6</v>
      </c>
      <c r="AC71">
        <v>4</v>
      </c>
      <c r="AN71">
        <v>3</v>
      </c>
      <c r="AO71">
        <f t="shared" si="100"/>
        <v>1.5624999999999998</v>
      </c>
      <c r="AP71">
        <f t="shared" si="99"/>
        <v>7.7083898479489987E-2</v>
      </c>
      <c r="AQ71">
        <f t="shared" si="99"/>
        <v>9.963756466516363E-2</v>
      </c>
      <c r="AR71">
        <f t="shared" si="99"/>
        <v>0.10527598121158203</v>
      </c>
      <c r="AS71">
        <f t="shared" si="99"/>
        <v>0.11232400189460506</v>
      </c>
      <c r="AT71">
        <f t="shared" si="99"/>
        <v>0.1211340277483838</v>
      </c>
      <c r="AU71">
        <f t="shared" si="99"/>
        <v>0.13214656006560727</v>
      </c>
      <c r="AV71">
        <f t="shared" si="99"/>
        <v>0.14591222546213659</v>
      </c>
      <c r="AW71">
        <f t="shared" si="99"/>
        <v>0.16311930720779816</v>
      </c>
      <c r="AX71">
        <f t="shared" si="99"/>
        <v>0.18462815938987523</v>
      </c>
      <c r="AY71">
        <f t="shared" si="99"/>
        <v>0.21151422461747157</v>
      </c>
      <c r="AZ71">
        <f t="shared" si="99"/>
        <v>0.24512180615196694</v>
      </c>
      <c r="BA71">
        <f t="shared" si="99"/>
        <v>0.28713128307008612</v>
      </c>
      <c r="BB71">
        <f t="shared" si="99"/>
        <v>0.33964312921773521</v>
      </c>
      <c r="BC71">
        <f t="shared" si="99"/>
        <v>0.4052829369022965</v>
      </c>
      <c r="BD71">
        <f t="shared" si="99"/>
        <v>0.48733269650799815</v>
      </c>
      <c r="BE71">
        <f t="shared" si="99"/>
        <v>0.58989489601512501</v>
      </c>
      <c r="BF71">
        <f t="shared" si="99"/>
        <v>7.7083333333333323E-2</v>
      </c>
      <c r="BG71">
        <f t="shared" si="99"/>
        <v>9.963741800566156E-2</v>
      </c>
      <c r="BH71">
        <f t="shared" si="99"/>
        <v>0.10527593917374363</v>
      </c>
      <c r="BI71">
        <f t="shared" si="99"/>
        <v>0.11232409063384619</v>
      </c>
      <c r="BJ71">
        <f t="shared" si="99"/>
        <v>0.12113427995897438</v>
      </c>
      <c r="BK71">
        <f t="shared" si="99"/>
        <v>0.13214701661538467</v>
      </c>
      <c r="BL71">
        <f t="shared" si="99"/>
        <v>0.14591293743589751</v>
      </c>
      <c r="BM71">
        <f t="shared" si="99"/>
        <v>0.16312033846153853</v>
      </c>
      <c r="BN71">
        <f t="shared" si="99"/>
        <v>0.18462958974358981</v>
      </c>
      <c r="BO71">
        <f t="shared" si="99"/>
        <v>0.21151615384615391</v>
      </c>
      <c r="BP71">
        <f t="shared" si="99"/>
        <v>0.24512435897435905</v>
      </c>
      <c r="BQ71">
        <f t="shared" si="99"/>
        <v>0.28713461538461543</v>
      </c>
      <c r="BR71">
        <f t="shared" si="99"/>
        <v>0.33964743589743596</v>
      </c>
      <c r="BS71">
        <f t="shared" si="99"/>
        <v>0.4052884615384616</v>
      </c>
      <c r="BT71">
        <f t="shared" si="99"/>
        <v>0.48733974358974358</v>
      </c>
      <c r="BU71">
        <f t="shared" si="99"/>
        <v>0.58990384615384617</v>
      </c>
      <c r="BV71">
        <v>18</v>
      </c>
    </row>
    <row r="72" spans="23:74">
      <c r="W72">
        <f t="shared" si="95"/>
        <v>7.853069751536597</v>
      </c>
      <c r="X72">
        <f t="shared" si="58"/>
        <v>7.853069751536597</v>
      </c>
      <c r="Y72">
        <f t="shared" si="96"/>
        <v>7.8530799062658874</v>
      </c>
      <c r="AA72">
        <f t="shared" si="94"/>
        <v>1.0154729290334785E-5</v>
      </c>
      <c r="AB72">
        <f t="shared" si="54"/>
        <v>1.0154729290334785E-5</v>
      </c>
      <c r="AC72">
        <v>4</v>
      </c>
      <c r="AN72">
        <v>4</v>
      </c>
      <c r="AO72">
        <f t="shared" si="100"/>
        <v>1.9531249999999996</v>
      </c>
      <c r="AP72">
        <f t="shared" si="99"/>
        <v>7.9687947261740111E-2</v>
      </c>
      <c r="AQ72">
        <f t="shared" si="99"/>
        <v>0.10224168046599802</v>
      </c>
      <c r="AR72">
        <f t="shared" si="99"/>
        <v>0.1078801137670625</v>
      </c>
      <c r="AS72">
        <f t="shared" si="99"/>
        <v>0.1149281553933931</v>
      </c>
      <c r="AT72">
        <f t="shared" si="99"/>
        <v>0.12373820742630633</v>
      </c>
      <c r="AU72">
        <f t="shared" si="99"/>
        <v>0.13475077246744793</v>
      </c>
      <c r="AV72">
        <f t="shared" si="99"/>
        <v>0.14851647876887489</v>
      </c>
      <c r="AW72">
        <f t="shared" si="99"/>
        <v>0.16572361164565852</v>
      </c>
      <c r="AX72">
        <f t="shared" si="99"/>
        <v>0.18723252774163815</v>
      </c>
      <c r="AY72">
        <f t="shared" si="99"/>
        <v>0.21411867286161268</v>
      </c>
      <c r="AZ72">
        <f t="shared" si="99"/>
        <v>0.24772635426158082</v>
      </c>
      <c r="BA72">
        <f t="shared" si="99"/>
        <v>0.28973595601154095</v>
      </c>
      <c r="BB72">
        <f t="shared" si="99"/>
        <v>0.34224795819899118</v>
      </c>
      <c r="BC72">
        <f t="shared" si="99"/>
        <v>0.40788796093330393</v>
      </c>
      <c r="BD72">
        <f t="shared" si="99"/>
        <v>0.4899379643511948</v>
      </c>
      <c r="BE72">
        <f t="shared" si="99"/>
        <v>0.59250046862355843</v>
      </c>
      <c r="BF72">
        <f t="shared" si="99"/>
        <v>7.9687499999999994E-2</v>
      </c>
      <c r="BG72">
        <f t="shared" si="99"/>
        <v>0.10224158467232822</v>
      </c>
      <c r="BH72">
        <f t="shared" si="99"/>
        <v>0.10788010584041027</v>
      </c>
      <c r="BI72">
        <f t="shared" si="99"/>
        <v>0.11492825730051283</v>
      </c>
      <c r="BJ72">
        <f t="shared" si="99"/>
        <v>0.12373844662564105</v>
      </c>
      <c r="BK72">
        <f t="shared" si="99"/>
        <v>0.13475118328205135</v>
      </c>
      <c r="BL72">
        <f t="shared" si="99"/>
        <v>0.14851710410256416</v>
      </c>
      <c r="BM72">
        <f t="shared" si="99"/>
        <v>0.16572450512820519</v>
      </c>
      <c r="BN72">
        <f t="shared" si="99"/>
        <v>0.18723375641025647</v>
      </c>
      <c r="BO72">
        <f t="shared" si="99"/>
        <v>0.21412032051282059</v>
      </c>
      <c r="BP72">
        <f t="shared" si="99"/>
        <v>0.24772852564102571</v>
      </c>
      <c r="BQ72">
        <f t="shared" si="99"/>
        <v>0.28973878205128217</v>
      </c>
      <c r="BR72">
        <f t="shared" si="99"/>
        <v>0.34225160256410259</v>
      </c>
      <c r="BS72">
        <f t="shared" si="99"/>
        <v>0.40789262820512834</v>
      </c>
      <c r="BT72">
        <f t="shared" si="99"/>
        <v>0.48994391025641032</v>
      </c>
      <c r="BU72">
        <f t="shared" si="99"/>
        <v>0.59250801282051269</v>
      </c>
      <c r="BV72">
        <v>19</v>
      </c>
    </row>
    <row r="73" spans="23:74">
      <c r="W73">
        <f t="shared" si="95"/>
        <v>7.4796235692563302</v>
      </c>
      <c r="X73">
        <f t="shared" si="58"/>
        <v>7.4796235692563302</v>
      </c>
      <c r="Y73">
        <f t="shared" si="96"/>
        <v>7.4796345796747596</v>
      </c>
      <c r="AA73">
        <f t="shared" si="94"/>
        <v>1.1010418429435731E-5</v>
      </c>
      <c r="AB73">
        <f t="shared" si="54"/>
        <v>1.1010418429435731E-5</v>
      </c>
      <c r="AC73">
        <v>4</v>
      </c>
      <c r="AN73">
        <v>5</v>
      </c>
      <c r="AO73">
        <f t="shared" si="100"/>
        <v>2.4414062499999991</v>
      </c>
      <c r="AP73">
        <f t="shared" si="99"/>
        <v>8.2943008239552765E-2</v>
      </c>
      <c r="AQ73">
        <f t="shared" si="99"/>
        <v>0.10549682521704104</v>
      </c>
      <c r="AR73">
        <f t="shared" si="99"/>
        <v>0.11113527946141311</v>
      </c>
      <c r="AS73">
        <f t="shared" si="99"/>
        <v>0.11818334726687819</v>
      </c>
      <c r="AT73">
        <f t="shared" si="99"/>
        <v>0.12699343202370958</v>
      </c>
      <c r="AU73">
        <f t="shared" si="99"/>
        <v>0.13800603796974881</v>
      </c>
      <c r="AV73">
        <f t="shared" si="99"/>
        <v>0.15177179540229777</v>
      </c>
      <c r="AW73">
        <f t="shared" si="99"/>
        <v>0.16897899219298401</v>
      </c>
      <c r="AX73">
        <f t="shared" si="99"/>
        <v>0.19048798818134183</v>
      </c>
      <c r="AY73">
        <f t="shared" si="99"/>
        <v>0.21737423316678914</v>
      </c>
      <c r="AZ73">
        <f t="shared" si="99"/>
        <v>0.2509820393985982</v>
      </c>
      <c r="BA73">
        <f t="shared" si="99"/>
        <v>0.29299179718835949</v>
      </c>
      <c r="BB73">
        <f t="shared" si="99"/>
        <v>0.34550399442556123</v>
      </c>
      <c r="BC73">
        <f t="shared" si="99"/>
        <v>0.41114424097206326</v>
      </c>
      <c r="BD73">
        <f t="shared" si="99"/>
        <v>0.49319454915519084</v>
      </c>
      <c r="BE73">
        <f t="shared" si="99"/>
        <v>0.59575743438410045</v>
      </c>
      <c r="BF73">
        <f t="shared" si="99"/>
        <v>8.2942708333333337E-2</v>
      </c>
      <c r="BG73">
        <f t="shared" si="99"/>
        <v>0.10549679300566155</v>
      </c>
      <c r="BH73">
        <f t="shared" si="99"/>
        <v>0.1111353141737436</v>
      </c>
      <c r="BI73">
        <f t="shared" si="99"/>
        <v>0.11818346563384617</v>
      </c>
      <c r="BJ73">
        <f t="shared" si="99"/>
        <v>0.12699365495897438</v>
      </c>
      <c r="BK73">
        <f t="shared" si="99"/>
        <v>0.13800639161538464</v>
      </c>
      <c r="BL73">
        <f t="shared" si="99"/>
        <v>0.15177231243589745</v>
      </c>
      <c r="BM73">
        <f t="shared" si="99"/>
        <v>0.16897971346153851</v>
      </c>
      <c r="BN73">
        <f t="shared" si="99"/>
        <v>0.19048896474358981</v>
      </c>
      <c r="BO73">
        <f t="shared" si="99"/>
        <v>0.21737552884615391</v>
      </c>
      <c r="BP73">
        <f t="shared" si="99"/>
        <v>0.25098373397435902</v>
      </c>
      <c r="BQ73">
        <f t="shared" si="99"/>
        <v>0.29299399038461543</v>
      </c>
      <c r="BR73">
        <f t="shared" si="99"/>
        <v>0.34550681089743596</v>
      </c>
      <c r="BS73">
        <f t="shared" si="99"/>
        <v>0.41114783653846165</v>
      </c>
      <c r="BT73">
        <f t="shared" si="99"/>
        <v>0.49319911858974363</v>
      </c>
      <c r="BU73">
        <f t="shared" si="99"/>
        <v>0.59576322115384617</v>
      </c>
      <c r="BV73">
        <v>20</v>
      </c>
    </row>
    <row r="74" spans="23:74">
      <c r="W74">
        <f t="shared" si="95"/>
        <v>7.0599604080870808</v>
      </c>
      <c r="X74">
        <f t="shared" si="58"/>
        <v>7.0599604080870808</v>
      </c>
      <c r="Y74">
        <f t="shared" si="96"/>
        <v>7.0599722205889819</v>
      </c>
      <c r="AA74">
        <f t="shared" si="94"/>
        <v>1.1812501901076189E-5</v>
      </c>
      <c r="AB74">
        <f t="shared" si="54"/>
        <v>1.1812501901076189E-5</v>
      </c>
      <c r="AC74">
        <v>4</v>
      </c>
      <c r="AN74">
        <v>6</v>
      </c>
      <c r="AO74">
        <f t="shared" si="100"/>
        <v>3.0517578124999987</v>
      </c>
      <c r="AP74">
        <f t="shared" si="99"/>
        <v>8.701183446181858E-2</v>
      </c>
      <c r="AQ74">
        <f t="shared" si="99"/>
        <v>0.10956575615584482</v>
      </c>
      <c r="AR74">
        <f t="shared" si="99"/>
        <v>0.1152042365793514</v>
      </c>
      <c r="AS74">
        <f t="shared" si="99"/>
        <v>0.12225233710873458</v>
      </c>
      <c r="AT74">
        <f t="shared" si="99"/>
        <v>0.13106246277046357</v>
      </c>
      <c r="AU74">
        <f t="shared" si="99"/>
        <v>0.14207511984762486</v>
      </c>
      <c r="AV74">
        <f t="shared" si="99"/>
        <v>0.1558409411940764</v>
      </c>
      <c r="AW74">
        <f t="shared" si="99"/>
        <v>0.17304821787714084</v>
      </c>
      <c r="AX74">
        <f t="shared" si="99"/>
        <v>0.1945573137309714</v>
      </c>
      <c r="AY74">
        <f t="shared" si="99"/>
        <v>0.22144368354825963</v>
      </c>
      <c r="AZ74">
        <f t="shared" si="99"/>
        <v>0.25505164581986989</v>
      </c>
      <c r="BA74">
        <f t="shared" si="99"/>
        <v>0.2970615986593827</v>
      </c>
      <c r="BB74">
        <f t="shared" si="99"/>
        <v>0.34957403970877376</v>
      </c>
      <c r="BC74">
        <f t="shared" si="99"/>
        <v>0.4152145910205125</v>
      </c>
      <c r="BD74">
        <f t="shared" si="99"/>
        <v>0.4972652801601859</v>
      </c>
      <c r="BE74">
        <f t="shared" si="99"/>
        <v>0.59982864158477778</v>
      </c>
      <c r="BF74">
        <f t="shared" si="99"/>
        <v>8.7011718749999994E-2</v>
      </c>
      <c r="BG74">
        <f t="shared" si="99"/>
        <v>0.1095658034223282</v>
      </c>
      <c r="BH74">
        <f t="shared" si="99"/>
        <v>0.11520432459041027</v>
      </c>
      <c r="BI74">
        <f t="shared" si="99"/>
        <v>0.12225247605051283</v>
      </c>
      <c r="BJ74">
        <f t="shared" si="99"/>
        <v>0.13106266537564104</v>
      </c>
      <c r="BK74">
        <f t="shared" si="99"/>
        <v>0.1420754020320513</v>
      </c>
      <c r="BL74">
        <f t="shared" si="99"/>
        <v>0.15584132285256411</v>
      </c>
      <c r="BM74">
        <f t="shared" si="99"/>
        <v>0.17304872387820516</v>
      </c>
      <c r="BN74">
        <f t="shared" si="99"/>
        <v>0.19455797516025641</v>
      </c>
      <c r="BO74">
        <f t="shared" si="99"/>
        <v>0.22144453926282057</v>
      </c>
      <c r="BP74">
        <f t="shared" si="99"/>
        <v>0.25505274439102571</v>
      </c>
      <c r="BQ74">
        <f t="shared" si="99"/>
        <v>0.29706300080128212</v>
      </c>
      <c r="BR74">
        <f t="shared" si="99"/>
        <v>0.34957582131410259</v>
      </c>
      <c r="BS74">
        <f t="shared" si="99"/>
        <v>0.41521684695512823</v>
      </c>
      <c r="BT74">
        <f t="shared" si="99"/>
        <v>0.49726812900641032</v>
      </c>
      <c r="BU74">
        <f t="shared" si="99"/>
        <v>0.5998322315705128</v>
      </c>
      <c r="BV74">
        <v>21</v>
      </c>
    </row>
    <row r="75" spans="23:74">
      <c r="W75">
        <f t="shared" si="95"/>
        <v>6.5972651403638611</v>
      </c>
      <c r="X75">
        <f t="shared" si="58"/>
        <v>6.5972651403638611</v>
      </c>
      <c r="Y75">
        <f t="shared" si="96"/>
        <v>6.5972776415452659</v>
      </c>
      <c r="AA75">
        <f t="shared" si="94"/>
        <v>1.2501181404722672E-5</v>
      </c>
      <c r="AB75">
        <f t="shared" si="54"/>
        <v>1.2501181404722672E-5</v>
      </c>
      <c r="AC75">
        <v>4</v>
      </c>
      <c r="AN75">
        <v>7</v>
      </c>
      <c r="AO75">
        <f t="shared" si="100"/>
        <v>3.8146972656249987</v>
      </c>
      <c r="AP75">
        <f t="shared" si="99"/>
        <v>9.2097867239650841E-2</v>
      </c>
      <c r="AQ75">
        <f t="shared" si="99"/>
        <v>0.11465191982934957</v>
      </c>
      <c r="AR75">
        <f t="shared" si="99"/>
        <v>0.12029043297677423</v>
      </c>
      <c r="AS75">
        <f t="shared" si="99"/>
        <v>0.12733857441105506</v>
      </c>
      <c r="AT75">
        <f t="shared" si="99"/>
        <v>0.13614875120390613</v>
      </c>
      <c r="AU75">
        <f t="shared" si="99"/>
        <v>0.14716147219496994</v>
      </c>
      <c r="AV75">
        <f t="shared" si="99"/>
        <v>0.1609273734337997</v>
      </c>
      <c r="AW75">
        <f t="shared" si="99"/>
        <v>0.17813474998233692</v>
      </c>
      <c r="AX75">
        <f t="shared" si="99"/>
        <v>0.19964397066800843</v>
      </c>
      <c r="AY75">
        <f t="shared" si="99"/>
        <v>0.22653049652509782</v>
      </c>
      <c r="AZ75">
        <f t="shared" si="99"/>
        <v>0.26013865384645957</v>
      </c>
      <c r="BA75">
        <f t="shared" si="99"/>
        <v>0.30214885049816165</v>
      </c>
      <c r="BB75">
        <f t="shared" si="99"/>
        <v>0.35466159631278943</v>
      </c>
      <c r="BC75">
        <f t="shared" si="99"/>
        <v>0.42030252858107403</v>
      </c>
      <c r="BD75">
        <f t="shared" si="99"/>
        <v>0.50235369391642981</v>
      </c>
      <c r="BE75">
        <f t="shared" si="99"/>
        <v>0.60491765058562452</v>
      </c>
      <c r="BF75">
        <f t="shared" si="99"/>
        <v>9.2097981770833337E-2</v>
      </c>
      <c r="BG75">
        <f t="shared" si="99"/>
        <v>0.11465206644316153</v>
      </c>
      <c r="BH75">
        <f t="shared" si="99"/>
        <v>0.12029058761124362</v>
      </c>
      <c r="BI75">
        <f t="shared" si="99"/>
        <v>0.12733873907134616</v>
      </c>
      <c r="BJ75">
        <f t="shared" si="99"/>
        <v>0.13614892839647438</v>
      </c>
      <c r="BK75">
        <f t="shared" si="99"/>
        <v>0.14716166505288464</v>
      </c>
      <c r="BL75">
        <f t="shared" si="99"/>
        <v>0.16092758587339748</v>
      </c>
      <c r="BM75">
        <f t="shared" si="99"/>
        <v>0.17813498689903851</v>
      </c>
      <c r="BN75">
        <f t="shared" si="99"/>
        <v>0.19964423818108978</v>
      </c>
      <c r="BO75">
        <f t="shared" si="99"/>
        <v>0.22653080228365391</v>
      </c>
      <c r="BP75">
        <f t="shared" si="99"/>
        <v>0.26013900741185908</v>
      </c>
      <c r="BQ75">
        <f t="shared" si="99"/>
        <v>0.30214926382211549</v>
      </c>
      <c r="BR75">
        <f t="shared" si="99"/>
        <v>0.35466208433493596</v>
      </c>
      <c r="BS75">
        <f t="shared" si="99"/>
        <v>0.42030310997596165</v>
      </c>
      <c r="BT75">
        <f t="shared" si="99"/>
        <v>0.50235439202724363</v>
      </c>
      <c r="BU75">
        <f t="shared" si="99"/>
        <v>0.60491849459134606</v>
      </c>
      <c r="BV75">
        <v>22</v>
      </c>
    </row>
    <row r="76" spans="23:74">
      <c r="W76">
        <f t="shared" si="95"/>
        <v>6.0977247363948672</v>
      </c>
      <c r="X76">
        <f t="shared" si="58"/>
        <v>6.0977247363948672</v>
      </c>
      <c r="Y76">
        <f t="shared" si="96"/>
        <v>6.0977377507451331</v>
      </c>
      <c r="AA76">
        <f t="shared" si="94"/>
        <v>1.301435026590525E-5</v>
      </c>
      <c r="AB76">
        <f t="shared" si="54"/>
        <v>1.301435026590525E-5</v>
      </c>
      <c r="AC76">
        <v>4</v>
      </c>
      <c r="AN76">
        <v>8</v>
      </c>
      <c r="AO76">
        <f t="shared" si="100"/>
        <v>4.7683715820312473</v>
      </c>
      <c r="AP76">
        <f t="shared" si="99"/>
        <v>9.8455408211941195E-2</v>
      </c>
      <c r="AQ76">
        <f t="shared" si="99"/>
        <v>0.12100962442123046</v>
      </c>
      <c r="AR76">
        <f t="shared" si="99"/>
        <v>0.12664817847355278</v>
      </c>
      <c r="AS76">
        <f t="shared" si="99"/>
        <v>0.13369637103895568</v>
      </c>
      <c r="AT76">
        <f t="shared" si="99"/>
        <v>0.14250661174570928</v>
      </c>
      <c r="AU76">
        <f t="shared" si="99"/>
        <v>0.15351941262915131</v>
      </c>
      <c r="AV76">
        <f t="shared" si="99"/>
        <v>0.16728541373345379</v>
      </c>
      <c r="AW76">
        <f t="shared" si="99"/>
        <v>0.18449291511383195</v>
      </c>
      <c r="AX76">
        <f t="shared" si="99"/>
        <v>0.20600229183930466</v>
      </c>
      <c r="AY76">
        <f t="shared" si="99"/>
        <v>0.23288901274614551</v>
      </c>
      <c r="AZ76">
        <f t="shared" si="99"/>
        <v>0.26649741387969661</v>
      </c>
      <c r="BA76">
        <f t="shared" si="99"/>
        <v>0.3085079152966354</v>
      </c>
      <c r="BB76">
        <f t="shared" si="99"/>
        <v>0.36102104206780894</v>
      </c>
      <c r="BC76">
        <f t="shared" si="99"/>
        <v>0.42666245053177598</v>
      </c>
      <c r="BD76">
        <f t="shared" si="99"/>
        <v>0.50871421111173454</v>
      </c>
      <c r="BE76">
        <f t="shared" si="99"/>
        <v>0.61127891183668281</v>
      </c>
      <c r="BF76">
        <f t="shared" si="99"/>
        <v>9.8455810546874981E-2</v>
      </c>
      <c r="BG76">
        <f t="shared" si="99"/>
        <v>0.1210098952192032</v>
      </c>
      <c r="BH76">
        <f t="shared" si="99"/>
        <v>0.12664841638728527</v>
      </c>
      <c r="BI76">
        <f t="shared" si="99"/>
        <v>0.13369656784738781</v>
      </c>
      <c r="BJ76">
        <f t="shared" si="99"/>
        <v>0.14250675717251604</v>
      </c>
      <c r="BK76">
        <f t="shared" si="99"/>
        <v>0.15351949382892632</v>
      </c>
      <c r="BL76">
        <f t="shared" si="99"/>
        <v>0.16728541464943913</v>
      </c>
      <c r="BM76">
        <f t="shared" si="99"/>
        <v>0.18449281567508016</v>
      </c>
      <c r="BN76">
        <f t="shared" si="99"/>
        <v>0.20600206695713144</v>
      </c>
      <c r="BO76">
        <f t="shared" si="99"/>
        <v>0.23288863105969554</v>
      </c>
      <c r="BP76">
        <f t="shared" si="99"/>
        <v>0.26649683618790071</v>
      </c>
      <c r="BQ76">
        <f t="shared" si="99"/>
        <v>0.30850709259815706</v>
      </c>
      <c r="BR76">
        <f t="shared" si="99"/>
        <v>0.36101991311097759</v>
      </c>
      <c r="BS76">
        <f t="shared" si="99"/>
        <v>0.42666093875200334</v>
      </c>
      <c r="BT76">
        <f t="shared" si="99"/>
        <v>0.50871222080328538</v>
      </c>
      <c r="BU76">
        <f t="shared" si="99"/>
        <v>0.6112763233673878</v>
      </c>
      <c r="BV76">
        <v>23</v>
      </c>
    </row>
    <row r="77" spans="23:74">
      <c r="W77">
        <f t="shared" si="95"/>
        <v>5.570483258652696</v>
      </c>
      <c r="X77">
        <f t="shared" si="58"/>
        <v>5.570483258652696</v>
      </c>
      <c r="Y77">
        <f t="shared" si="96"/>
        <v>5.5704965551948211</v>
      </c>
      <c r="AA77">
        <f t="shared" si="94"/>
        <v>1.3296542125118549E-5</v>
      </c>
      <c r="AB77">
        <f t="shared" si="54"/>
        <v>1.3296542125118549E-5</v>
      </c>
      <c r="AC77">
        <v>4</v>
      </c>
      <c r="AN77">
        <v>9</v>
      </c>
      <c r="AO77">
        <f t="shared" si="100"/>
        <v>5.9604644775390598</v>
      </c>
      <c r="AP77">
        <f t="shared" si="99"/>
        <v>0.10640233442730414</v>
      </c>
      <c r="AQ77">
        <f t="shared" si="99"/>
        <v>0.1289567551610816</v>
      </c>
      <c r="AR77">
        <f t="shared" si="99"/>
        <v>0.13459536034452596</v>
      </c>
      <c r="AS77">
        <f t="shared" si="99"/>
        <v>0.14164361682383142</v>
      </c>
      <c r="AT77">
        <f t="shared" si="99"/>
        <v>0.15045393742296326</v>
      </c>
      <c r="AU77">
        <f t="shared" si="99"/>
        <v>0.16146683817187804</v>
      </c>
      <c r="AV77">
        <f t="shared" si="99"/>
        <v>0.1752329641080215</v>
      </c>
      <c r="AW77">
        <f t="shared" si="99"/>
        <v>0.19244062152820079</v>
      </c>
      <c r="AX77">
        <f t="shared" si="99"/>
        <v>0.21395019330342493</v>
      </c>
      <c r="AY77">
        <f t="shared" si="99"/>
        <v>0.24083715802245517</v>
      </c>
      <c r="AZ77">
        <f t="shared" si="99"/>
        <v>0.27444586392124298</v>
      </c>
      <c r="BA77">
        <f t="shared" si="99"/>
        <v>0.31645674629472764</v>
      </c>
      <c r="BB77">
        <f t="shared" si="99"/>
        <v>0.36897034926158345</v>
      </c>
      <c r="BC77">
        <f t="shared" si="99"/>
        <v>0.43461235297015333</v>
      </c>
      <c r="BD77">
        <f t="shared" ref="AP77:BU83" si="101">BC44</f>
        <v>0.51666485760586556</v>
      </c>
      <c r="BE77">
        <f t="shared" si="101"/>
        <v>0.61923048840050599</v>
      </c>
      <c r="BF77">
        <f t="shared" si="101"/>
        <v>0.10640309651692707</v>
      </c>
      <c r="BG77">
        <f t="shared" si="101"/>
        <v>0.12895718118925531</v>
      </c>
      <c r="BH77">
        <f t="shared" si="101"/>
        <v>0.13459570235733737</v>
      </c>
      <c r="BI77">
        <f t="shared" si="101"/>
        <v>0.14164385381743994</v>
      </c>
      <c r="BJ77">
        <f t="shared" si="101"/>
        <v>0.15045404314256813</v>
      </c>
      <c r="BK77">
        <f t="shared" si="101"/>
        <v>0.16146677979897839</v>
      </c>
      <c r="BL77">
        <f t="shared" si="101"/>
        <v>0.17523270061949123</v>
      </c>
      <c r="BM77">
        <f t="shared" si="101"/>
        <v>0.19244010164513223</v>
      </c>
      <c r="BN77">
        <f t="shared" si="101"/>
        <v>0.21394935292718353</v>
      </c>
      <c r="BO77">
        <f t="shared" si="101"/>
        <v>0.24083591702974763</v>
      </c>
      <c r="BP77">
        <f t="shared" si="101"/>
        <v>0.27444412215795277</v>
      </c>
      <c r="BQ77">
        <f t="shared" si="101"/>
        <v>0.31645437856820918</v>
      </c>
      <c r="BR77">
        <f t="shared" si="101"/>
        <v>0.36896719908102965</v>
      </c>
      <c r="BS77">
        <f t="shared" si="101"/>
        <v>0.4346082247220554</v>
      </c>
      <c r="BT77">
        <f t="shared" si="101"/>
        <v>0.51665950677333738</v>
      </c>
      <c r="BU77">
        <f t="shared" si="101"/>
        <v>0.61922360933743992</v>
      </c>
      <c r="BV77">
        <v>24</v>
      </c>
    </row>
    <row r="78" spans="23:74">
      <c r="W78">
        <f t="shared" si="95"/>
        <v>5.0271417353865164</v>
      </c>
      <c r="X78">
        <f t="shared" si="58"/>
        <v>5.0271417353865164</v>
      </c>
      <c r="Y78">
        <f t="shared" si="96"/>
        <v>5.0271550439763786</v>
      </c>
      <c r="AA78">
        <f t="shared" si="94"/>
        <v>1.3308589862148779E-5</v>
      </c>
      <c r="AB78">
        <f t="shared" si="54"/>
        <v>1.3308589862148779E-5</v>
      </c>
      <c r="AC78">
        <v>4</v>
      </c>
      <c r="AN78">
        <v>10</v>
      </c>
      <c r="AO78">
        <f t="shared" si="100"/>
        <v>7.4505805969238246</v>
      </c>
      <c r="AP78">
        <f t="shared" si="101"/>
        <v>0.11633599219650781</v>
      </c>
      <c r="AQ78">
        <f t="shared" si="101"/>
        <v>0.13889066858589555</v>
      </c>
      <c r="AR78">
        <f t="shared" si="101"/>
        <v>0.14452933768324244</v>
      </c>
      <c r="AS78">
        <f t="shared" si="101"/>
        <v>0.15157767405492611</v>
      </c>
      <c r="AT78">
        <f t="shared" si="101"/>
        <v>0.16038809451953068</v>
      </c>
      <c r="AU78">
        <f t="shared" si="101"/>
        <v>0.17140112010028644</v>
      </c>
      <c r="AV78">
        <f t="shared" si="101"/>
        <v>0.18516740207623106</v>
      </c>
      <c r="AW78">
        <f t="shared" si="101"/>
        <v>0.20237525454616181</v>
      </c>
      <c r="AX78">
        <f t="shared" si="101"/>
        <v>0.22388507013357534</v>
      </c>
      <c r="AY78">
        <f t="shared" si="101"/>
        <v>0.25077233961784223</v>
      </c>
      <c r="AZ78">
        <f t="shared" si="101"/>
        <v>0.28438142647317588</v>
      </c>
      <c r="BA78">
        <f t="shared" si="101"/>
        <v>0.32639278504234281</v>
      </c>
      <c r="BB78">
        <f t="shared" si="101"/>
        <v>0.37890698325380157</v>
      </c>
      <c r="BC78">
        <f t="shared" si="101"/>
        <v>0.44454973101812506</v>
      </c>
      <c r="BD78">
        <f t="shared" si="101"/>
        <v>0.52660316572352939</v>
      </c>
      <c r="BE78">
        <f t="shared" si="101"/>
        <v>0.62916995910528462</v>
      </c>
      <c r="BF78">
        <f t="shared" si="101"/>
        <v>0.11633720397949217</v>
      </c>
      <c r="BG78">
        <f t="shared" si="101"/>
        <v>0.13889128865182035</v>
      </c>
      <c r="BH78">
        <f t="shared" si="101"/>
        <v>0.14452980981990243</v>
      </c>
      <c r="BI78">
        <f t="shared" si="101"/>
        <v>0.15157796128000497</v>
      </c>
      <c r="BJ78">
        <f t="shared" si="101"/>
        <v>0.1603881506051332</v>
      </c>
      <c r="BK78">
        <f t="shared" si="101"/>
        <v>0.17140088726154346</v>
      </c>
      <c r="BL78">
        <f t="shared" si="101"/>
        <v>0.18516680808205632</v>
      </c>
      <c r="BM78">
        <f t="shared" si="101"/>
        <v>0.20237420910769729</v>
      </c>
      <c r="BN78">
        <f t="shared" si="101"/>
        <v>0.2238834603897486</v>
      </c>
      <c r="BO78">
        <f t="shared" si="101"/>
        <v>0.25077002449231267</v>
      </c>
      <c r="BP78">
        <f t="shared" si="101"/>
        <v>0.28437822962051784</v>
      </c>
      <c r="BQ78">
        <f t="shared" si="101"/>
        <v>0.32638848603077425</v>
      </c>
      <c r="BR78">
        <f t="shared" si="101"/>
        <v>0.37890130654359472</v>
      </c>
      <c r="BS78">
        <f t="shared" si="101"/>
        <v>0.44454233218462041</v>
      </c>
      <c r="BT78">
        <f t="shared" si="101"/>
        <v>0.52659361423590245</v>
      </c>
      <c r="BU78">
        <f t="shared" si="101"/>
        <v>0.62915771680000498</v>
      </c>
      <c r="BV78">
        <v>25</v>
      </c>
    </row>
    <row r="79" spans="23:74">
      <c r="W79">
        <f t="shared" si="95"/>
        <v>4.4808210601307179</v>
      </c>
      <c r="X79">
        <f t="shared" si="58"/>
        <v>4.4808210601307179</v>
      </c>
      <c r="Y79">
        <f t="shared" si="96"/>
        <v>4.4808340955493327</v>
      </c>
      <c r="AA79">
        <f t="shared" si="94"/>
        <v>1.3035418614748551E-5</v>
      </c>
      <c r="AB79">
        <f t="shared" si="54"/>
        <v>1.3035418614748551E-5</v>
      </c>
      <c r="AC79">
        <v>4</v>
      </c>
      <c r="AN79">
        <v>11</v>
      </c>
      <c r="AO79">
        <f t="shared" si="100"/>
        <v>9.3132257461547798</v>
      </c>
      <c r="AP79">
        <f t="shared" si="101"/>
        <v>0.12875306440801237</v>
      </c>
      <c r="AQ79">
        <f t="shared" si="101"/>
        <v>0.15130806036691294</v>
      </c>
      <c r="AR79">
        <f t="shared" si="101"/>
        <v>0.15694680935663802</v>
      </c>
      <c r="AS79">
        <f t="shared" si="101"/>
        <v>0.16399524559379447</v>
      </c>
      <c r="AT79">
        <f t="shared" si="101"/>
        <v>0.17280579089023995</v>
      </c>
      <c r="AU79">
        <f t="shared" si="101"/>
        <v>0.18381897251079687</v>
      </c>
      <c r="AV79">
        <f t="shared" si="101"/>
        <v>0.19758544953649301</v>
      </c>
      <c r="AW79">
        <f t="shared" si="101"/>
        <v>0.21479354581861315</v>
      </c>
      <c r="AX79">
        <f t="shared" si="101"/>
        <v>0.2363036661712633</v>
      </c>
      <c r="AY79">
        <f t="shared" si="101"/>
        <v>0.26319131661207606</v>
      </c>
      <c r="AZ79">
        <f t="shared" si="101"/>
        <v>0.29680087966309204</v>
      </c>
      <c r="BA79">
        <f t="shared" si="101"/>
        <v>0.33881283347686186</v>
      </c>
      <c r="BB79">
        <f t="shared" si="101"/>
        <v>0.39132777574407418</v>
      </c>
      <c r="BC79">
        <f t="shared" si="101"/>
        <v>0.45697145357808971</v>
      </c>
      <c r="BD79">
        <f t="shared" si="101"/>
        <v>0.53902605087060895</v>
      </c>
      <c r="BE79">
        <f t="shared" si="101"/>
        <v>0.64159429748625807</v>
      </c>
      <c r="BF79">
        <f t="shared" si="101"/>
        <v>0.12875483830769854</v>
      </c>
      <c r="BG79">
        <f t="shared" si="101"/>
        <v>0.15130892298002677</v>
      </c>
      <c r="BH79">
        <f t="shared" si="101"/>
        <v>0.15694744414810882</v>
      </c>
      <c r="BI79">
        <f t="shared" si="101"/>
        <v>0.16399559560821139</v>
      </c>
      <c r="BJ79">
        <f t="shared" si="101"/>
        <v>0.17280578493333956</v>
      </c>
      <c r="BK79">
        <f t="shared" si="101"/>
        <v>0.18381852158974984</v>
      </c>
      <c r="BL79">
        <f t="shared" si="101"/>
        <v>0.19758444241026266</v>
      </c>
      <c r="BM79">
        <f t="shared" si="101"/>
        <v>0.21479184343590374</v>
      </c>
      <c r="BN79">
        <f t="shared" si="101"/>
        <v>0.23630109471795499</v>
      </c>
      <c r="BO79">
        <f t="shared" si="101"/>
        <v>0.26318765882051909</v>
      </c>
      <c r="BP79">
        <f t="shared" si="101"/>
        <v>0.2967958639487242</v>
      </c>
      <c r="BQ79">
        <f t="shared" si="101"/>
        <v>0.33880612035898061</v>
      </c>
      <c r="BR79">
        <f t="shared" si="101"/>
        <v>0.39131894087180108</v>
      </c>
      <c r="BS79">
        <f t="shared" si="101"/>
        <v>0.45695996651282672</v>
      </c>
      <c r="BT79">
        <f t="shared" si="101"/>
        <v>0.53901124856410876</v>
      </c>
      <c r="BU79">
        <f t="shared" si="101"/>
        <v>0.6415753511282114</v>
      </c>
      <c r="BV79">
        <v>26</v>
      </c>
    </row>
    <row r="80" spans="23:74">
      <c r="W80">
        <f t="shared" si="95"/>
        <v>3.9449307508188474</v>
      </c>
      <c r="X80">
        <f t="shared" si="58"/>
        <v>3.9449307508188474</v>
      </c>
      <c r="Y80">
        <f t="shared" si="96"/>
        <v>3.9449432403565758</v>
      </c>
      <c r="AA80">
        <f t="shared" si="94"/>
        <v>1.2489537728477274E-5</v>
      </c>
      <c r="AB80">
        <f t="shared" si="54"/>
        <v>1.2489537728477274E-5</v>
      </c>
      <c r="AC80">
        <v>4</v>
      </c>
      <c r="AN80">
        <v>12</v>
      </c>
      <c r="AO80">
        <f t="shared" si="100"/>
        <v>11.641532182693474</v>
      </c>
      <c r="AP80">
        <f t="shared" si="101"/>
        <v>0.14427440467239311</v>
      </c>
      <c r="AQ80">
        <f t="shared" si="101"/>
        <v>0.16682980009318465</v>
      </c>
      <c r="AR80">
        <f t="shared" si="101"/>
        <v>0.17246864894838254</v>
      </c>
      <c r="AS80">
        <f t="shared" si="101"/>
        <v>0.17951721001737991</v>
      </c>
      <c r="AT80">
        <f t="shared" si="101"/>
        <v>0.18832791135362659</v>
      </c>
      <c r="AU80">
        <f t="shared" si="101"/>
        <v>0.199341288023935</v>
      </c>
      <c r="AV80">
        <f t="shared" si="101"/>
        <v>0.21310800886182044</v>
      </c>
      <c r="AW80">
        <f t="shared" si="101"/>
        <v>0.23031640990917723</v>
      </c>
      <c r="AX80">
        <f t="shared" si="101"/>
        <v>0.25182691121837325</v>
      </c>
      <c r="AY80">
        <f t="shared" si="101"/>
        <v>0.27871503785486834</v>
      </c>
      <c r="AZ80">
        <f t="shared" si="101"/>
        <v>0.31232519615048715</v>
      </c>
      <c r="BA80">
        <f t="shared" si="101"/>
        <v>0.35433789402001059</v>
      </c>
      <c r="BB80">
        <f t="shared" si="101"/>
        <v>0.406853766356915</v>
      </c>
      <c r="BC80">
        <f t="shared" si="101"/>
        <v>0.4724986067780455</v>
      </c>
      <c r="BD80">
        <f t="shared" si="101"/>
        <v>0.55455465730445852</v>
      </c>
      <c r="BE80">
        <f t="shared" si="101"/>
        <v>0.65712472046247483</v>
      </c>
      <c r="BF80">
        <f t="shared" si="101"/>
        <v>0.14427688121795654</v>
      </c>
      <c r="BG80">
        <f t="shared" si="101"/>
        <v>0.16683096589028473</v>
      </c>
      <c r="BH80">
        <f t="shared" si="101"/>
        <v>0.17246948705836679</v>
      </c>
      <c r="BI80">
        <f t="shared" si="101"/>
        <v>0.17951763851846936</v>
      </c>
      <c r="BJ80">
        <f t="shared" si="101"/>
        <v>0.18832782784359758</v>
      </c>
      <c r="BK80">
        <f t="shared" si="101"/>
        <v>0.19934056450000784</v>
      </c>
      <c r="BL80">
        <f t="shared" si="101"/>
        <v>0.21310648532052071</v>
      </c>
      <c r="BM80">
        <f t="shared" si="101"/>
        <v>0.23031388634616168</v>
      </c>
      <c r="BN80">
        <f t="shared" si="101"/>
        <v>0.25182313762821296</v>
      </c>
      <c r="BO80">
        <f t="shared" si="101"/>
        <v>0.27870970173077703</v>
      </c>
      <c r="BP80">
        <f t="shared" si="101"/>
        <v>0.31231790685898225</v>
      </c>
      <c r="BQ80">
        <f t="shared" si="101"/>
        <v>0.35432816326923872</v>
      </c>
      <c r="BR80">
        <f t="shared" si="101"/>
        <v>0.40684098378205913</v>
      </c>
      <c r="BS80">
        <f t="shared" si="101"/>
        <v>0.47248200942308477</v>
      </c>
      <c r="BT80">
        <f t="shared" si="101"/>
        <v>0.55453329147436681</v>
      </c>
      <c r="BU80">
        <f t="shared" si="101"/>
        <v>0.65709739403846934</v>
      </c>
      <c r="BV80">
        <v>27</v>
      </c>
    </row>
    <row r="81" spans="23:74">
      <c r="W81">
        <f>G4*G20</f>
        <v>8.5190282749061321</v>
      </c>
      <c r="X81">
        <f t="shared" si="58"/>
        <v>8.5190282749061321</v>
      </c>
      <c r="Y81">
        <f>AS20</f>
        <v>8.5190479386019113</v>
      </c>
      <c r="AA81">
        <f t="shared" ref="AA81:AA95" si="102">AB4-G4</f>
        <v>1.9663695779215118E-5</v>
      </c>
      <c r="AB81">
        <f t="shared" si="54"/>
        <v>1.9663695779215118E-5</v>
      </c>
      <c r="AC81">
        <v>4</v>
      </c>
      <c r="AN81">
        <v>13</v>
      </c>
      <c r="AO81">
        <f t="shared" si="100"/>
        <v>14.551915228366843</v>
      </c>
      <c r="AP81">
        <f t="shared" si="101"/>
        <v>0.16367608000286898</v>
      </c>
      <c r="AQ81">
        <f t="shared" si="101"/>
        <v>0.18623197475102438</v>
      </c>
      <c r="AR81">
        <f t="shared" si="101"/>
        <v>0.19187094843806318</v>
      </c>
      <c r="AS81">
        <f t="shared" si="101"/>
        <v>0.19891966554686169</v>
      </c>
      <c r="AT81">
        <f t="shared" si="101"/>
        <v>0.20773056193285991</v>
      </c>
      <c r="AU81">
        <f t="shared" si="101"/>
        <v>0.21874418241535762</v>
      </c>
      <c r="AV81">
        <f t="shared" si="101"/>
        <v>0.2325112080184798</v>
      </c>
      <c r="AW81">
        <f t="shared" si="101"/>
        <v>0.24971999002238243</v>
      </c>
      <c r="AX81">
        <f t="shared" si="101"/>
        <v>0.27123096752726078</v>
      </c>
      <c r="AY81">
        <f t="shared" si="101"/>
        <v>0.2981196894083587</v>
      </c>
      <c r="AZ81">
        <f t="shared" si="101"/>
        <v>0.33173059175973119</v>
      </c>
      <c r="BA81">
        <f t="shared" si="101"/>
        <v>0.37374421969894656</v>
      </c>
      <c r="BB81">
        <f t="shared" si="101"/>
        <v>0.42626125462296605</v>
      </c>
      <c r="BC81">
        <f t="shared" si="101"/>
        <v>0.49190754827799021</v>
      </c>
      <c r="BD81">
        <f t="shared" si="101"/>
        <v>0.57396541534677059</v>
      </c>
      <c r="BE81">
        <f t="shared" si="101"/>
        <v>0.67653774918274601</v>
      </c>
      <c r="BF81">
        <f t="shared" si="101"/>
        <v>0.16367943485577896</v>
      </c>
      <c r="BG81">
        <f t="shared" si="101"/>
        <v>0.18623351952810718</v>
      </c>
      <c r="BH81">
        <f t="shared" si="101"/>
        <v>0.19187204069618924</v>
      </c>
      <c r="BI81">
        <f t="shared" si="101"/>
        <v>0.19892019215629178</v>
      </c>
      <c r="BJ81">
        <f t="shared" si="101"/>
        <v>0.20773038148141998</v>
      </c>
      <c r="BK81">
        <f t="shared" si="101"/>
        <v>0.21874311813783026</v>
      </c>
      <c r="BL81">
        <f t="shared" si="101"/>
        <v>0.23250903895834313</v>
      </c>
      <c r="BM81">
        <f t="shared" si="101"/>
        <v>0.2497164399839841</v>
      </c>
      <c r="BN81">
        <f t="shared" si="101"/>
        <v>0.27122569126603541</v>
      </c>
      <c r="BO81">
        <f t="shared" si="101"/>
        <v>0.29811225536859948</v>
      </c>
      <c r="BP81">
        <f t="shared" si="101"/>
        <v>0.3317204604968047</v>
      </c>
      <c r="BQ81">
        <f t="shared" si="101"/>
        <v>0.37373071690706106</v>
      </c>
      <c r="BR81">
        <f t="shared" si="101"/>
        <v>0.42624353741988147</v>
      </c>
      <c r="BS81">
        <f t="shared" si="101"/>
        <v>0.49188456306090722</v>
      </c>
      <c r="BT81">
        <f t="shared" si="101"/>
        <v>0.5739358451121892</v>
      </c>
      <c r="BU81">
        <f t="shared" si="101"/>
        <v>0.67649994767629174</v>
      </c>
      <c r="BV81">
        <v>28</v>
      </c>
    </row>
    <row r="82" spans="23:74">
      <c r="W82">
        <f t="shared" ref="W82:W95" si="103">G5*G21</f>
        <v>8.3997652126574618</v>
      </c>
      <c r="X82">
        <f t="shared" si="58"/>
        <v>8.3997652126574618</v>
      </c>
      <c r="Y82">
        <f t="shared" ref="Y82:Y95" si="104">AS21</f>
        <v>8.3997837421011123</v>
      </c>
      <c r="AA82">
        <f t="shared" si="102"/>
        <v>1.8529443650550093E-5</v>
      </c>
      <c r="AB82">
        <f t="shared" si="54"/>
        <v>1.8529443650550093E-5</v>
      </c>
      <c r="AC82">
        <v>4</v>
      </c>
      <c r="AN82">
        <v>14</v>
      </c>
      <c r="AO82">
        <f t="shared" si="100"/>
        <v>18.189894035458554</v>
      </c>
      <c r="AP82">
        <f t="shared" si="101"/>
        <v>0.18792817416596386</v>
      </c>
      <c r="AQ82">
        <f t="shared" si="101"/>
        <v>0.21048469307332393</v>
      </c>
      <c r="AR82">
        <f t="shared" si="101"/>
        <v>0.21612382280016396</v>
      </c>
      <c r="AS82">
        <f t="shared" si="101"/>
        <v>0.22317273495871395</v>
      </c>
      <c r="AT82">
        <f t="shared" si="101"/>
        <v>0.23198387515690144</v>
      </c>
      <c r="AU82">
        <f t="shared" si="101"/>
        <v>0.24299780040463587</v>
      </c>
      <c r="AV82">
        <f t="shared" si="101"/>
        <v>0.25676520696430383</v>
      </c>
      <c r="AW82">
        <f t="shared" si="101"/>
        <v>0.27397446516388885</v>
      </c>
      <c r="AX82">
        <f t="shared" si="101"/>
        <v>0.29548603791337008</v>
      </c>
      <c r="AY82">
        <f t="shared" si="101"/>
        <v>0.32237550385022162</v>
      </c>
      <c r="AZ82">
        <f t="shared" si="101"/>
        <v>0.35598733627128609</v>
      </c>
      <c r="BA82">
        <f t="shared" si="101"/>
        <v>0.39800212679761654</v>
      </c>
      <c r="BB82">
        <f t="shared" si="101"/>
        <v>0.45052061495552975</v>
      </c>
      <c r="BC82">
        <f t="shared" si="101"/>
        <v>0.51616872515292123</v>
      </c>
      <c r="BD82">
        <f t="shared" si="101"/>
        <v>0.59822886289966037</v>
      </c>
      <c r="BE82">
        <f t="shared" si="101"/>
        <v>0.70080403508308464</v>
      </c>
      <c r="BF82">
        <f t="shared" si="101"/>
        <v>0.18793262690305704</v>
      </c>
      <c r="BG82">
        <f t="shared" si="101"/>
        <v>0.21048671157538523</v>
      </c>
      <c r="BH82">
        <f t="shared" si="101"/>
        <v>0.21612523274346729</v>
      </c>
      <c r="BI82">
        <f t="shared" si="101"/>
        <v>0.22317338420356989</v>
      </c>
      <c r="BJ82">
        <f t="shared" si="101"/>
        <v>0.23198357352869808</v>
      </c>
      <c r="BK82">
        <f t="shared" si="101"/>
        <v>0.24299631018510831</v>
      </c>
      <c r="BL82">
        <f t="shared" si="101"/>
        <v>0.25676223100562112</v>
      </c>
      <c r="BM82">
        <f t="shared" si="101"/>
        <v>0.27396963203126218</v>
      </c>
      <c r="BN82">
        <f t="shared" si="101"/>
        <v>0.29547888331331346</v>
      </c>
      <c r="BO82">
        <f t="shared" si="101"/>
        <v>0.32236544741587764</v>
      </c>
      <c r="BP82">
        <f t="shared" si="101"/>
        <v>0.3559736525440827</v>
      </c>
      <c r="BQ82">
        <f t="shared" si="101"/>
        <v>0.39798390895433911</v>
      </c>
      <c r="BR82">
        <f t="shared" si="101"/>
        <v>0.45049672946715963</v>
      </c>
      <c r="BS82">
        <f t="shared" si="101"/>
        <v>0.51613775510818527</v>
      </c>
      <c r="BT82">
        <f t="shared" si="101"/>
        <v>0.59818903715946714</v>
      </c>
      <c r="BU82">
        <f t="shared" si="101"/>
        <v>0.70075313972356978</v>
      </c>
      <c r="BV82">
        <v>29</v>
      </c>
    </row>
    <row r="83" spans="23:74">
      <c r="W83">
        <f t="shared" si="103"/>
        <v>8.255301474848233</v>
      </c>
      <c r="X83">
        <f t="shared" si="58"/>
        <v>8.255301474848233</v>
      </c>
      <c r="Y83">
        <f t="shared" si="104"/>
        <v>8.255318663036384</v>
      </c>
      <c r="AA83">
        <f t="shared" si="102"/>
        <v>1.7188188150996098E-5</v>
      </c>
      <c r="AB83">
        <f t="shared" si="54"/>
        <v>1.7188188150996098E-5</v>
      </c>
      <c r="AC83">
        <v>4</v>
      </c>
      <c r="AN83">
        <v>15</v>
      </c>
      <c r="AO83">
        <f t="shared" si="100"/>
        <v>22.737367544323188</v>
      </c>
      <c r="AP83">
        <f t="shared" si="101"/>
        <v>0.21824329186983243</v>
      </c>
      <c r="AQ83">
        <f t="shared" si="101"/>
        <v>0.24080059097619841</v>
      </c>
      <c r="AR83">
        <f t="shared" si="101"/>
        <v>0.24643991575278987</v>
      </c>
      <c r="AS83">
        <f t="shared" si="101"/>
        <v>0.25348907172352925</v>
      </c>
      <c r="AT83">
        <f t="shared" si="101"/>
        <v>0.26230051668695337</v>
      </c>
      <c r="AU83">
        <f t="shared" si="101"/>
        <v>0.27331482289123366</v>
      </c>
      <c r="AV83">
        <f t="shared" si="101"/>
        <v>0.28708270564658395</v>
      </c>
      <c r="AW83">
        <f t="shared" si="101"/>
        <v>0.3042925590907718</v>
      </c>
      <c r="AX83">
        <f t="shared" si="101"/>
        <v>0.32580487589600665</v>
      </c>
      <c r="AY83">
        <f t="shared" si="101"/>
        <v>0.35269527190255023</v>
      </c>
      <c r="AZ83">
        <f t="shared" si="101"/>
        <v>0.38630826691072973</v>
      </c>
      <c r="BA83">
        <f t="shared" si="101"/>
        <v>0.42832451067095395</v>
      </c>
      <c r="BB83">
        <f t="shared" si="101"/>
        <v>0.48084481537123441</v>
      </c>
      <c r="BC83">
        <f t="shared" si="101"/>
        <v>0.54649519624658482</v>
      </c>
      <c r="BD83">
        <f t="shared" si="101"/>
        <v>0.62855817234077282</v>
      </c>
      <c r="BE83">
        <f t="shared" si="101"/>
        <v>0.73113689245850799</v>
      </c>
      <c r="BF83">
        <f t="shared" si="101"/>
        <v>0.21824911696215457</v>
      </c>
      <c r="BG83">
        <f t="shared" si="101"/>
        <v>0.24080320163448282</v>
      </c>
      <c r="BH83">
        <f t="shared" si="101"/>
        <v>0.24644172280256482</v>
      </c>
      <c r="BI83">
        <f t="shared" si="101"/>
        <v>0.25348987426266745</v>
      </c>
      <c r="BJ83">
        <f t="shared" si="101"/>
        <v>0.26230006358779567</v>
      </c>
      <c r="BK83">
        <f t="shared" si="101"/>
        <v>0.2733128002442059</v>
      </c>
      <c r="BL83">
        <f t="shared" si="101"/>
        <v>0.28707872106471871</v>
      </c>
      <c r="BM83">
        <f t="shared" si="101"/>
        <v>0.30428612209035977</v>
      </c>
      <c r="BN83">
        <f t="shared" si="101"/>
        <v>0.3257953733724111</v>
      </c>
      <c r="BO83">
        <f t="shared" si="101"/>
        <v>0.35268193747497512</v>
      </c>
      <c r="BP83">
        <f t="shared" si="101"/>
        <v>0.38629014260318029</v>
      </c>
      <c r="BQ83">
        <f t="shared" si="101"/>
        <v>0.42830039901343675</v>
      </c>
      <c r="BR83">
        <f t="shared" si="101"/>
        <v>0.48081321952625711</v>
      </c>
      <c r="BS83">
        <f t="shared" si="101"/>
        <v>0.54645424516728291</v>
      </c>
      <c r="BT83">
        <f t="shared" si="101"/>
        <v>0.62850552721856479</v>
      </c>
      <c r="BU83">
        <f t="shared" si="101"/>
        <v>0.73106962978266732</v>
      </c>
      <c r="BV83">
        <v>30</v>
      </c>
    </row>
    <row r="84" spans="23:74">
      <c r="W84">
        <f t="shared" si="103"/>
        <v>8.0815625803466347</v>
      </c>
      <c r="X84">
        <f t="shared" si="58"/>
        <v>8.0815625803466347</v>
      </c>
      <c r="Y84">
        <f t="shared" si="104"/>
        <v>8.0815782028809586</v>
      </c>
      <c r="AA84">
        <f t="shared" si="102"/>
        <v>1.5622534323966875E-5</v>
      </c>
      <c r="AB84">
        <f t="shared" si="54"/>
        <v>1.5622534323966875E-5</v>
      </c>
      <c r="AC84">
        <v>4</v>
      </c>
    </row>
    <row r="85" spans="23:74">
      <c r="W85">
        <f t="shared" si="103"/>
        <v>7.8744091610171587</v>
      </c>
      <c r="X85">
        <f t="shared" si="58"/>
        <v>7.8744091610171587</v>
      </c>
      <c r="Y85">
        <f t="shared" si="104"/>
        <v>7.8744229844367135</v>
      </c>
      <c r="AA85">
        <f t="shared" si="102"/>
        <v>1.3823419554803706E-5</v>
      </c>
      <c r="AB85">
        <f t="shared" si="54"/>
        <v>1.3823419554803706E-5</v>
      </c>
      <c r="AC85">
        <v>4</v>
      </c>
    </row>
    <row r="86" spans="23:74">
      <c r="W86">
        <f t="shared" si="103"/>
        <v>7.6299379165980046</v>
      </c>
      <c r="X86">
        <f t="shared" si="58"/>
        <v>7.6299379165980046</v>
      </c>
      <c r="Y86">
        <f t="shared" si="104"/>
        <v>7.6299497114696475</v>
      </c>
      <c r="AA86">
        <f t="shared" si="102"/>
        <v>1.1794871642933913E-5</v>
      </c>
      <c r="AB86">
        <f t="shared" ref="AB86:AB149" si="105">IFERROR(AA86,"")</f>
        <v>1.1794871642933913E-5</v>
      </c>
      <c r="AC86">
        <v>4</v>
      </c>
    </row>
    <row r="87" spans="23:74">
      <c r="W87">
        <f t="shared" si="103"/>
        <v>7.3448980596302311</v>
      </c>
      <c r="X87">
        <f t="shared" si="58"/>
        <v>7.3448980596302311</v>
      </c>
      <c r="Y87">
        <f t="shared" si="104"/>
        <v>7.3449076187436226</v>
      </c>
      <c r="AA87">
        <f t="shared" si="102"/>
        <v>9.5591133915107207E-6</v>
      </c>
      <c r="AB87">
        <f t="shared" si="105"/>
        <v>9.5591133915107207E-6</v>
      </c>
      <c r="AC87">
        <v>4</v>
      </c>
    </row>
    <row r="88" spans="23:74">
      <c r="W88">
        <f t="shared" si="103"/>
        <v>7.0172111122381269</v>
      </c>
      <c r="X88">
        <f t="shared" si="58"/>
        <v>7.0172111122381269</v>
      </c>
      <c r="Y88">
        <f t="shared" si="104"/>
        <v>7.0172182732434445</v>
      </c>
      <c r="AA88">
        <f t="shared" si="102"/>
        <v>7.1610053176129895E-6</v>
      </c>
      <c r="AB88">
        <f t="shared" si="105"/>
        <v>7.1610053176129895E-6</v>
      </c>
      <c r="AC88">
        <v>4</v>
      </c>
    </row>
    <row r="89" spans="23:74">
      <c r="W89">
        <f t="shared" si="103"/>
        <v>6.6465478701188117</v>
      </c>
      <c r="X89">
        <f t="shared" ref="X89:X152" si="106">IFERROR(W89, NA())</f>
        <v>6.6465478701188117</v>
      </c>
      <c r="Y89">
        <f t="shared" si="104"/>
        <v>6.6465525404546408</v>
      </c>
      <c r="AA89">
        <f t="shared" si="102"/>
        <v>4.6703358291821928E-6</v>
      </c>
      <c r="AB89">
        <f t="shared" si="105"/>
        <v>4.6703358291821928E-6</v>
      </c>
      <c r="AC89">
        <v>4</v>
      </c>
    </row>
    <row r="90" spans="23:74">
      <c r="W90">
        <f t="shared" si="103"/>
        <v>6.2348745604152827</v>
      </c>
      <c r="X90">
        <f t="shared" si="106"/>
        <v>6.2348745604152827</v>
      </c>
      <c r="Y90">
        <f t="shared" si="104"/>
        <v>6.2348767406687324</v>
      </c>
      <c r="AA90">
        <f t="shared" si="102"/>
        <v>2.1802534497794568E-6</v>
      </c>
      <c r="AB90">
        <f t="shared" si="105"/>
        <v>2.1802534497794568E-6</v>
      </c>
      <c r="AC90">
        <v>4</v>
      </c>
    </row>
    <row r="91" spans="23:74">
      <c r="W91">
        <f t="shared" si="103"/>
        <v>5.7868433072755838</v>
      </c>
      <c r="X91">
        <f t="shared" si="106"/>
        <v>5.7868433072755838</v>
      </c>
      <c r="Y91">
        <f t="shared" si="104"/>
        <v>5.7868431077935583</v>
      </c>
      <c r="AA91">
        <f t="shared" si="102"/>
        <v>-1.9948202556463457E-7</v>
      </c>
      <c r="AB91">
        <f t="shared" si="105"/>
        <v>-1.9948202556463457E-7</v>
      </c>
      <c r="AC91">
        <v>4</v>
      </c>
    </row>
    <row r="92" spans="23:74">
      <c r="W92">
        <f t="shared" si="103"/>
        <v>5.3098897356288717</v>
      </c>
      <c r="X92">
        <f t="shared" si="106"/>
        <v>5.3098897356288717</v>
      </c>
      <c r="Y92">
        <f t="shared" si="104"/>
        <v>5.3098873810705767</v>
      </c>
      <c r="AA92">
        <f t="shared" si="102"/>
        <v>-2.3545582950035282E-6</v>
      </c>
      <c r="AB92">
        <f t="shared" si="105"/>
        <v>-2.3545582950035282E-6</v>
      </c>
      <c r="AC92">
        <v>4</v>
      </c>
    </row>
    <row r="93" spans="23:74">
      <c r="W93">
        <f t="shared" si="103"/>
        <v>4.8139323331933657</v>
      </c>
      <c r="X93">
        <f t="shared" si="106"/>
        <v>4.8139323331933657</v>
      </c>
      <c r="Y93">
        <f t="shared" si="104"/>
        <v>4.8139281514253431</v>
      </c>
      <c r="AA93">
        <f t="shared" si="102"/>
        <v>-4.1817680225264553E-6</v>
      </c>
      <c r="AB93">
        <f t="shared" si="105"/>
        <v>-4.1817680225264553E-6</v>
      </c>
      <c r="AC93">
        <v>4</v>
      </c>
    </row>
    <row r="94" spans="23:74">
      <c r="W94">
        <f t="shared" si="103"/>
        <v>4.3106500377980108</v>
      </c>
      <c r="X94">
        <f t="shared" si="106"/>
        <v>4.3106500377980108</v>
      </c>
      <c r="Y94">
        <f t="shared" si="104"/>
        <v>4.3106444330393812</v>
      </c>
      <c r="AA94">
        <f t="shared" si="102"/>
        <v>-5.6047586296514851E-6</v>
      </c>
      <c r="AB94">
        <f t="shared" si="105"/>
        <v>-5.6047586296514851E-6</v>
      </c>
      <c r="AC94">
        <v>4</v>
      </c>
    </row>
    <row r="95" spans="23:74">
      <c r="W95">
        <f t="shared" si="103"/>
        <v>3.8124275927416442</v>
      </c>
      <c r="X95">
        <f t="shared" si="106"/>
        <v>3.8124275927416442</v>
      </c>
      <c r="Y95">
        <f t="shared" si="104"/>
        <v>3.812421007136122</v>
      </c>
      <c r="AA95">
        <f t="shared" si="102"/>
        <v>-6.5856055222468513E-6</v>
      </c>
      <c r="AB95">
        <f t="shared" si="105"/>
        <v>-6.5856055222468513E-6</v>
      </c>
      <c r="AC95">
        <v>4</v>
      </c>
    </row>
    <row r="96" spans="23:74">
      <c r="W96">
        <f>H4*H20</f>
        <v>7.7883429565619595</v>
      </c>
      <c r="X96">
        <f t="shared" si="106"/>
        <v>7.7883429565619595</v>
      </c>
      <c r="Y96">
        <f>AT20</f>
        <v>7.7883746450907303</v>
      </c>
      <c r="AA96">
        <f t="shared" ref="AA96:AA110" si="107">AC4-H4</f>
        <v>3.1688528770779101E-5</v>
      </c>
      <c r="AB96">
        <f t="shared" si="105"/>
        <v>3.1688528770779101E-5</v>
      </c>
      <c r="AC96">
        <v>4</v>
      </c>
    </row>
    <row r="97" spans="23:29">
      <c r="W97">
        <f t="shared" ref="W97:W110" si="108">H5*H21</f>
        <v>7.6885412958161172</v>
      </c>
      <c r="X97">
        <f t="shared" si="106"/>
        <v>7.6885412958161172</v>
      </c>
      <c r="Y97">
        <f t="shared" ref="Y97:Y110" si="109">AT21</f>
        <v>7.6885704471173595</v>
      </c>
      <c r="AA97">
        <f t="shared" si="107"/>
        <v>2.9151301242258398E-5</v>
      </c>
      <c r="AB97">
        <f t="shared" si="105"/>
        <v>2.9151301242258398E-5</v>
      </c>
      <c r="AC97">
        <v>4</v>
      </c>
    </row>
    <row r="98" spans="23:29">
      <c r="W98">
        <f t="shared" si="108"/>
        <v>7.5673293700644866</v>
      </c>
      <c r="X98">
        <f t="shared" si="106"/>
        <v>7.5673293700644866</v>
      </c>
      <c r="Y98">
        <f t="shared" si="109"/>
        <v>7.5673555142375752</v>
      </c>
      <c r="AA98">
        <f t="shared" si="107"/>
        <v>2.6144173088660239E-5</v>
      </c>
      <c r="AB98">
        <f t="shared" si="105"/>
        <v>2.6144173088660239E-5</v>
      </c>
      <c r="AC98">
        <v>4</v>
      </c>
    </row>
    <row r="99" spans="23:29">
      <c r="W99">
        <f t="shared" si="108"/>
        <v>7.4210851114151106</v>
      </c>
      <c r="X99">
        <f t="shared" si="106"/>
        <v>7.4210851114151106</v>
      </c>
      <c r="Y99">
        <f t="shared" si="109"/>
        <v>7.4211077360730711</v>
      </c>
      <c r="AA99">
        <f t="shared" si="107"/>
        <v>2.2624657960435002E-5</v>
      </c>
      <c r="AB99">
        <f t="shared" si="105"/>
        <v>2.2624657960435002E-5</v>
      </c>
      <c r="AC99">
        <v>4</v>
      </c>
    </row>
    <row r="100" spans="23:29">
      <c r="W100">
        <f t="shared" si="108"/>
        <v>7.2460412035620694</v>
      </c>
      <c r="X100">
        <f t="shared" si="106"/>
        <v>7.2460412035620694</v>
      </c>
      <c r="Y100">
        <f t="shared" si="109"/>
        <v>7.2460597718137665</v>
      </c>
      <c r="AA100">
        <f t="shared" si="107"/>
        <v>1.8568251697104188E-5</v>
      </c>
      <c r="AB100">
        <f t="shared" si="105"/>
        <v>1.8568251697104188E-5</v>
      </c>
      <c r="AC100">
        <v>4</v>
      </c>
    </row>
    <row r="101" spans="23:29">
      <c r="W101">
        <f t="shared" si="108"/>
        <v>7.0385160675062277</v>
      </c>
      <c r="X101">
        <f t="shared" si="106"/>
        <v>7.0385160675062277</v>
      </c>
      <c r="Y101">
        <f t="shared" si="109"/>
        <v>7.0385300471503873</v>
      </c>
      <c r="AA101">
        <f t="shared" si="107"/>
        <v>1.3979644159611837E-5</v>
      </c>
      <c r="AB101">
        <f t="shared" si="105"/>
        <v>1.3979644159611837E-5</v>
      </c>
      <c r="AC101">
        <v>4</v>
      </c>
    </row>
    <row r="102" spans="23:29">
      <c r="W102">
        <f t="shared" si="108"/>
        <v>6.7952479311825931</v>
      </c>
      <c r="X102">
        <f t="shared" si="106"/>
        <v>6.7952479311825931</v>
      </c>
      <c r="Y102">
        <f t="shared" si="109"/>
        <v>6.7952568364845458</v>
      </c>
      <c r="AA102">
        <f t="shared" si="107"/>
        <v>8.9053019527440824E-6</v>
      </c>
      <c r="AB102">
        <f t="shared" si="105"/>
        <v>8.9053019527440824E-6</v>
      </c>
      <c r="AC102">
        <v>4</v>
      </c>
    </row>
    <row r="103" spans="23:29">
      <c r="W103">
        <f t="shared" si="108"/>
        <v>6.5138307524277339</v>
      </c>
      <c r="X103">
        <f t="shared" si="106"/>
        <v>6.5138307524277339</v>
      </c>
      <c r="Y103">
        <f t="shared" si="109"/>
        <v>6.5138341977352852</v>
      </c>
      <c r="AA103">
        <f t="shared" si="107"/>
        <v>3.4453075512530518E-6</v>
      </c>
      <c r="AB103">
        <f t="shared" si="105"/>
        <v>3.4453075512530518E-6</v>
      </c>
      <c r="AC103">
        <v>4</v>
      </c>
    </row>
    <row r="104" spans="23:29">
      <c r="W104">
        <f t="shared" si="108"/>
        <v>6.1932243972721324</v>
      </c>
      <c r="X104">
        <f t="shared" si="106"/>
        <v>6.1932243972721324</v>
      </c>
      <c r="Y104">
        <f t="shared" si="109"/>
        <v>6.1932221583203431</v>
      </c>
      <c r="AA104">
        <f t="shared" si="107"/>
        <v>-2.2389517893017796E-6</v>
      </c>
      <c r="AB104">
        <f t="shared" si="105"/>
        <v>-2.2389517893017796E-6</v>
      </c>
      <c r="AC104">
        <v>4</v>
      </c>
    </row>
    <row r="105" spans="23:29">
      <c r="W105">
        <f t="shared" si="108"/>
        <v>5.8342755161709485</v>
      </c>
      <c r="X105">
        <f t="shared" si="106"/>
        <v>5.8342755161709485</v>
      </c>
      <c r="Y105">
        <f t="shared" si="109"/>
        <v>5.8342675906371095</v>
      </c>
      <c r="AA105">
        <f t="shared" si="107"/>
        <v>-7.9255338389927488E-6</v>
      </c>
      <c r="AB105">
        <f t="shared" si="105"/>
        <v>-7.9255338389927488E-6</v>
      </c>
      <c r="AC105">
        <v>4</v>
      </c>
    </row>
    <row r="106" spans="23:29">
      <c r="W106">
        <f t="shared" si="108"/>
        <v>5.440148203519021</v>
      </c>
      <c r="X106">
        <f t="shared" si="106"/>
        <v>5.440148203519021</v>
      </c>
      <c r="Y106">
        <f t="shared" si="109"/>
        <v>5.4401348584475606</v>
      </c>
      <c r="AA106">
        <f t="shared" si="107"/>
        <v>-1.3345071460335589E-5</v>
      </c>
      <c r="AB106">
        <f t="shared" si="105"/>
        <v>-1.3345071460335589E-5</v>
      </c>
      <c r="AC106">
        <v>4</v>
      </c>
    </row>
    <row r="107" spans="23:29">
      <c r="W107">
        <f t="shared" si="108"/>
        <v>5.0165404242143632</v>
      </c>
      <c r="X107">
        <f t="shared" si="106"/>
        <v>5.0165404242143632</v>
      </c>
      <c r="Y107">
        <f t="shared" si="109"/>
        <v>5.0165222163103991</v>
      </c>
      <c r="AA107">
        <f t="shared" si="107"/>
        <v>-1.8207903964118088E-5</v>
      </c>
      <c r="AB107">
        <f t="shared" si="105"/>
        <v>-1.8207903964118088E-5</v>
      </c>
      <c r="AC107">
        <v>4</v>
      </c>
    </row>
    <row r="108" spans="23:29">
      <c r="W108">
        <f t="shared" si="108"/>
        <v>4.5715723928279148</v>
      </c>
      <c r="X108">
        <f t="shared" si="106"/>
        <v>4.5715723928279148</v>
      </c>
      <c r="Y108">
        <f t="shared" si="109"/>
        <v>4.571550150308326</v>
      </c>
      <c r="AA108">
        <f t="shared" si="107"/>
        <v>-2.2242519588822063E-5</v>
      </c>
      <c r="AB108">
        <f t="shared" si="105"/>
        <v>-2.2242519588822063E-5</v>
      </c>
      <c r="AC108">
        <v>4</v>
      </c>
    </row>
    <row r="109" spans="23:29">
      <c r="W109">
        <f t="shared" si="108"/>
        <v>4.115288825736596</v>
      </c>
      <c r="X109">
        <f t="shared" si="106"/>
        <v>4.115288825736596</v>
      </c>
      <c r="Y109">
        <f t="shared" si="109"/>
        <v>4.115263588126381</v>
      </c>
      <c r="AA109">
        <f t="shared" si="107"/>
        <v>-2.5237610215000927E-5</v>
      </c>
      <c r="AB109">
        <f t="shared" si="105"/>
        <v>-2.5237610215000927E-5</v>
      </c>
      <c r="AC109">
        <v>4</v>
      </c>
    </row>
    <row r="110" spans="23:29">
      <c r="W110">
        <f t="shared" si="108"/>
        <v>3.6588114391513926</v>
      </c>
      <c r="X110">
        <f t="shared" si="106"/>
        <v>3.6588114391513926</v>
      </c>
      <c r="Y110">
        <f t="shared" si="109"/>
        <v>3.6587843623759571</v>
      </c>
      <c r="AA110">
        <f t="shared" si="107"/>
        <v>-2.707677543556386E-5</v>
      </c>
      <c r="AB110">
        <f t="shared" si="105"/>
        <v>-2.707677543556386E-5</v>
      </c>
      <c r="AC110">
        <v>4</v>
      </c>
    </row>
    <row r="111" spans="23:29">
      <c r="W111">
        <f>I4*I20</f>
        <v>7.0341821717837583</v>
      </c>
      <c r="X111">
        <f t="shared" si="106"/>
        <v>7.0341821717837583</v>
      </c>
      <c r="Y111">
        <f>AU20</f>
        <v>7.0342235734629348</v>
      </c>
      <c r="AA111">
        <f t="shared" ref="AA111:AA125" si="110">AD4-I4</f>
        <v>4.1401679176544803E-5</v>
      </c>
      <c r="AB111">
        <f t="shared" si="105"/>
        <v>4.1401679176544803E-5</v>
      </c>
      <c r="AC111">
        <v>4</v>
      </c>
    </row>
    <row r="112" spans="23:29">
      <c r="W112">
        <f t="shared" ref="W112:W125" si="111">I5*I21</f>
        <v>6.952671574392328</v>
      </c>
      <c r="X112">
        <f t="shared" si="106"/>
        <v>6.952671574392328</v>
      </c>
      <c r="Y112">
        <f t="shared" ref="Y112:Y125" si="112">AU21</f>
        <v>6.952709341674252</v>
      </c>
      <c r="AA112">
        <f t="shared" si="110"/>
        <v>3.7767281924061535E-5</v>
      </c>
      <c r="AB112">
        <f t="shared" si="105"/>
        <v>3.7767281924061535E-5</v>
      </c>
      <c r="AC112">
        <v>4</v>
      </c>
    </row>
    <row r="113" spans="23:29">
      <c r="W113">
        <f t="shared" si="111"/>
        <v>6.8534018817852953</v>
      </c>
      <c r="X113">
        <f t="shared" si="106"/>
        <v>6.8534018817852953</v>
      </c>
      <c r="Y113">
        <f t="shared" si="112"/>
        <v>6.8534353227275977</v>
      </c>
      <c r="AA113">
        <f t="shared" si="110"/>
        <v>3.3440942302398469E-5</v>
      </c>
      <c r="AB113">
        <f t="shared" si="105"/>
        <v>3.3440942302398469E-5</v>
      </c>
      <c r="AC113">
        <v>4</v>
      </c>
    </row>
    <row r="114" spans="23:29">
      <c r="W114">
        <f t="shared" si="111"/>
        <v>6.7332312062145503</v>
      </c>
      <c r="X114">
        <f t="shared" si="106"/>
        <v>6.7332312062145503</v>
      </c>
      <c r="Y114">
        <f t="shared" si="112"/>
        <v>6.7332595567137394</v>
      </c>
      <c r="AA114">
        <f t="shared" si="110"/>
        <v>2.8350499189144784E-5</v>
      </c>
      <c r="AB114">
        <f t="shared" si="105"/>
        <v>2.8350499189144784E-5</v>
      </c>
      <c r="AC114">
        <v>4</v>
      </c>
    </row>
    <row r="115" spans="23:29">
      <c r="W115">
        <f t="shared" si="111"/>
        <v>6.5888170506880819</v>
      </c>
      <c r="X115">
        <f t="shared" si="106"/>
        <v>6.5888170506880819</v>
      </c>
      <c r="Y115">
        <f t="shared" si="112"/>
        <v>6.5888394964909294</v>
      </c>
      <c r="AA115">
        <f t="shared" si="110"/>
        <v>2.2445802847492757E-5</v>
      </c>
      <c r="AB115">
        <f t="shared" si="105"/>
        <v>2.2445802847492757E-5</v>
      </c>
      <c r="AC115">
        <v>4</v>
      </c>
    </row>
    <row r="116" spans="23:29">
      <c r="W116">
        <f t="shared" si="111"/>
        <v>6.41678331328119</v>
      </c>
      <c r="X116">
        <f t="shared" si="106"/>
        <v>6.41678331328119</v>
      </c>
      <c r="Y116">
        <f t="shared" si="112"/>
        <v>6.4167990281491605</v>
      </c>
      <c r="AA116">
        <f t="shared" si="110"/>
        <v>1.5714867970473279E-5</v>
      </c>
      <c r="AB116">
        <f t="shared" si="105"/>
        <v>1.5714867970473279E-5</v>
      </c>
      <c r="AC116">
        <v>4</v>
      </c>
    </row>
    <row r="117" spans="23:29">
      <c r="W117">
        <f t="shared" si="111"/>
        <v>6.2139750284124995</v>
      </c>
      <c r="X117">
        <f t="shared" si="106"/>
        <v>6.2139750284124995</v>
      </c>
      <c r="Y117">
        <f t="shared" si="112"/>
        <v>6.2139832314566892</v>
      </c>
      <c r="AA117">
        <f t="shared" si="110"/>
        <v>8.203044189691866E-6</v>
      </c>
      <c r="AB117">
        <f t="shared" si="105"/>
        <v>8.203044189691866E-6</v>
      </c>
      <c r="AC117">
        <v>4</v>
      </c>
    </row>
    <row r="118" spans="23:29">
      <c r="W118">
        <f t="shared" si="111"/>
        <v>5.9778074621483608</v>
      </c>
      <c r="X118">
        <f t="shared" si="106"/>
        <v>5.9778074621483608</v>
      </c>
      <c r="Y118">
        <f t="shared" si="112"/>
        <v>5.9778074948803477</v>
      </c>
      <c r="AA118">
        <f t="shared" si="110"/>
        <v>3.2731986898681953E-8</v>
      </c>
      <c r="AB118">
        <f t="shared" si="105"/>
        <v>3.2731986898681953E-8</v>
      </c>
      <c r="AC118">
        <v>4</v>
      </c>
    </row>
    <row r="119" spans="23:29">
      <c r="W119">
        <f t="shared" si="111"/>
        <v>5.7066974170046514</v>
      </c>
      <c r="X119">
        <f t="shared" si="106"/>
        <v>5.7066974170046514</v>
      </c>
      <c r="Y119">
        <f t="shared" si="112"/>
        <v>5.7066888361458918</v>
      </c>
      <c r="AA119">
        <f t="shared" si="110"/>
        <v>-8.5808587595437302E-6</v>
      </c>
      <c r="AB119">
        <f t="shared" si="105"/>
        <v>-8.5808587595437302E-6</v>
      </c>
      <c r="AC119">
        <v>4</v>
      </c>
    </row>
    <row r="120" spans="23:29">
      <c r="W120">
        <f t="shared" si="111"/>
        <v>5.4005359295109301</v>
      </c>
      <c r="X120">
        <f t="shared" si="106"/>
        <v>5.4005359295109301</v>
      </c>
      <c r="Y120">
        <f t="shared" si="112"/>
        <v>5.4005186052581369</v>
      </c>
      <c r="AA120">
        <f t="shared" si="110"/>
        <v>-1.7324252793216033E-5</v>
      </c>
      <c r="AB120">
        <f t="shared" si="105"/>
        <v>-1.7324252793216033E-5</v>
      </c>
      <c r="AC120">
        <v>4</v>
      </c>
    </row>
    <row r="121" spans="23:29">
      <c r="W121">
        <f t="shared" si="111"/>
        <v>5.0611272213609233</v>
      </c>
      <c r="X121">
        <f t="shared" si="106"/>
        <v>5.0611272213609233</v>
      </c>
      <c r="Y121">
        <f t="shared" si="112"/>
        <v>5.0611014239452139</v>
      </c>
      <c r="AA121">
        <f t="shared" si="110"/>
        <v>-2.5797415709405414E-5</v>
      </c>
      <c r="AB121">
        <f t="shared" si="105"/>
        <v>-2.5797415709405414E-5</v>
      </c>
      <c r="AC121">
        <v>4</v>
      </c>
    </row>
    <row r="122" spans="23:29">
      <c r="W122">
        <f t="shared" si="111"/>
        <v>4.6924897592673442</v>
      </c>
      <c r="X122">
        <f t="shared" si="106"/>
        <v>4.6924897592673442</v>
      </c>
      <c r="Y122">
        <f t="shared" si="112"/>
        <v>4.6924562119502582</v>
      </c>
      <c r="AA122">
        <f t="shared" si="110"/>
        <v>-3.3547317086046746E-5</v>
      </c>
      <c r="AB122">
        <f t="shared" si="105"/>
        <v>-3.3547317086046746E-5</v>
      </c>
      <c r="AC122">
        <v>4</v>
      </c>
    </row>
    <row r="123" spans="23:29">
      <c r="W123">
        <f t="shared" si="111"/>
        <v>4.3009080613814863</v>
      </c>
      <c r="X123">
        <f t="shared" si="106"/>
        <v>4.3009080613814863</v>
      </c>
      <c r="Y123">
        <f t="shared" si="112"/>
        <v>4.3008679388931688</v>
      </c>
      <c r="AA123">
        <f t="shared" si="110"/>
        <v>-4.0122488317528848E-5</v>
      </c>
      <c r="AB123">
        <f t="shared" si="105"/>
        <v>-4.0122488317528848E-5</v>
      </c>
      <c r="AC123">
        <v>4</v>
      </c>
    </row>
    <row r="124" spans="23:29">
      <c r="W124">
        <f t="shared" si="111"/>
        <v>3.8946538051311279</v>
      </c>
      <c r="X124">
        <f t="shared" si="106"/>
        <v>3.8946538051311279</v>
      </c>
      <c r="Y124">
        <f t="shared" si="112"/>
        <v>3.8946086653361198</v>
      </c>
      <c r="AA124">
        <f t="shared" si="110"/>
        <v>-4.5139795008086736E-5</v>
      </c>
      <c r="AB124">
        <f t="shared" si="105"/>
        <v>-4.5139795008086736E-5</v>
      </c>
      <c r="AC124">
        <v>4</v>
      </c>
    </row>
    <row r="125" spans="23:29">
      <c r="W125">
        <f t="shared" si="111"/>
        <v>3.4833651072820584</v>
      </c>
      <c r="X125">
        <f t="shared" si="106"/>
        <v>3.4833651072820584</v>
      </c>
      <c r="Y125">
        <f t="shared" si="112"/>
        <v>3.4833167597042922</v>
      </c>
      <c r="AA125">
        <f t="shared" si="110"/>
        <v>-4.8347577766172378E-5</v>
      </c>
      <c r="AB125">
        <f t="shared" si="105"/>
        <v>-4.8347577766172378E-5</v>
      </c>
      <c r="AC125">
        <v>4</v>
      </c>
    </row>
    <row r="126" spans="23:29">
      <c r="W126">
        <f>J4*J20</f>
        <v>6.274693331603447</v>
      </c>
      <c r="X126">
        <f t="shared" si="106"/>
        <v>6.274693331603447</v>
      </c>
      <c r="Y126">
        <f>AV20</f>
        <v>6.2747417452558238</v>
      </c>
      <c r="AA126">
        <f t="shared" ref="AA126:AA140" si="113">AE4-J4</f>
        <v>4.8413652376844141E-5</v>
      </c>
      <c r="AB126">
        <f t="shared" si="105"/>
        <v>4.8413652376844141E-5</v>
      </c>
      <c r="AC126">
        <v>4</v>
      </c>
    </row>
    <row r="127" spans="23:29">
      <c r="W127">
        <f t="shared" ref="W127:W140" si="114">J5*J21</f>
        <v>6.2097528403727917</v>
      </c>
      <c r="X127">
        <f t="shared" si="106"/>
        <v>6.2097528403727917</v>
      </c>
      <c r="Y127">
        <f t="shared" ref="Y127:Y139" si="115">AV21</f>
        <v>6.2097968569709048</v>
      </c>
      <c r="AA127">
        <f t="shared" si="113"/>
        <v>4.4016598113039151E-5</v>
      </c>
      <c r="AB127">
        <f t="shared" si="105"/>
        <v>4.4016598113039151E-5</v>
      </c>
      <c r="AC127">
        <v>4</v>
      </c>
    </row>
    <row r="128" spans="23:29">
      <c r="W128">
        <f t="shared" si="114"/>
        <v>6.1304433857325886</v>
      </c>
      <c r="X128">
        <f t="shared" si="106"/>
        <v>6.1304433857325886</v>
      </c>
      <c r="Y128">
        <f t="shared" si="115"/>
        <v>6.1304821429022933</v>
      </c>
      <c r="AA128">
        <f t="shared" si="113"/>
        <v>3.8757169704695116E-5</v>
      </c>
      <c r="AB128">
        <f t="shared" si="105"/>
        <v>3.8757169704695116E-5</v>
      </c>
      <c r="AC128">
        <v>4</v>
      </c>
    </row>
    <row r="129" spans="23:29">
      <c r="W129">
        <f t="shared" si="114"/>
        <v>6.0341106417931112</v>
      </c>
      <c r="X129">
        <f t="shared" si="106"/>
        <v>6.0341106417931112</v>
      </c>
      <c r="Y129">
        <f t="shared" si="115"/>
        <v>6.0341431741069416</v>
      </c>
      <c r="AA129">
        <f t="shared" si="113"/>
        <v>3.2532313830380133E-5</v>
      </c>
      <c r="AB129">
        <f t="shared" si="105"/>
        <v>3.2532313830380133E-5</v>
      </c>
      <c r="AC129">
        <v>4</v>
      </c>
    </row>
    <row r="130" spans="23:29">
      <c r="W130">
        <f t="shared" si="114"/>
        <v>5.9178701366872071</v>
      </c>
      <c r="X130">
        <f t="shared" si="106"/>
        <v>5.9178701366872071</v>
      </c>
      <c r="Y130">
        <f t="shared" si="115"/>
        <v>5.9178953964759167</v>
      </c>
      <c r="AA130">
        <f t="shared" si="113"/>
        <v>2.5259788709597331E-5</v>
      </c>
      <c r="AB130">
        <f t="shared" si="105"/>
        <v>2.5259788709597331E-5</v>
      </c>
      <c r="AC130">
        <v>4</v>
      </c>
    </row>
    <row r="131" spans="23:29">
      <c r="W131">
        <f t="shared" si="114"/>
        <v>5.7787192970219081</v>
      </c>
      <c r="X131">
        <f t="shared" si="106"/>
        <v>5.7787192970219081</v>
      </c>
      <c r="Y131">
        <f t="shared" si="115"/>
        <v>5.778736194266795</v>
      </c>
      <c r="AA131">
        <f t="shared" si="113"/>
        <v>1.6897244886848739E-5</v>
      </c>
      <c r="AB131">
        <f t="shared" si="105"/>
        <v>1.6897244886848739E-5</v>
      </c>
      <c r="AC131">
        <v>4</v>
      </c>
    </row>
    <row r="132" spans="23:29">
      <c r="W132">
        <f t="shared" si="114"/>
        <v>5.6137203443744017</v>
      </c>
      <c r="X132">
        <f t="shared" si="106"/>
        <v>5.6137203443744017</v>
      </c>
      <c r="Y132">
        <f t="shared" si="115"/>
        <v>5.6137278105431747</v>
      </c>
      <c r="AA132">
        <f t="shared" si="113"/>
        <v>7.466168773007098E-6</v>
      </c>
      <c r="AB132">
        <f t="shared" si="105"/>
        <v>7.466168773007098E-6</v>
      </c>
      <c r="AC132">
        <v>4</v>
      </c>
    </row>
    <row r="133" spans="23:29">
      <c r="W133">
        <f t="shared" si="114"/>
        <v>5.4202652625842713</v>
      </c>
      <c r="X133">
        <f t="shared" si="106"/>
        <v>5.4202652625842713</v>
      </c>
      <c r="Y133">
        <f t="shared" si="115"/>
        <v>5.4202623411473603</v>
      </c>
      <c r="AA133">
        <f t="shared" si="113"/>
        <v>-2.9214369110519556E-6</v>
      </c>
      <c r="AB133">
        <f t="shared" si="105"/>
        <v>-2.9214369110519556E-6</v>
      </c>
      <c r="AC133">
        <v>4</v>
      </c>
    </row>
    <row r="134" spans="23:29">
      <c r="W134">
        <f t="shared" si="114"/>
        <v>5.1964221149916181</v>
      </c>
      <c r="X134">
        <f t="shared" si="106"/>
        <v>5.1964221149916181</v>
      </c>
      <c r="Y134">
        <f t="shared" si="115"/>
        <v>5.1964080767295648</v>
      </c>
      <c r="AA134">
        <f t="shared" si="113"/>
        <v>-1.4038262053261974E-5</v>
      </c>
      <c r="AB134">
        <f t="shared" si="105"/>
        <v>-1.4038262053261974E-5</v>
      </c>
      <c r="AC134">
        <v>4</v>
      </c>
    </row>
    <row r="135" spans="23:29">
      <c r="W135">
        <f t="shared" si="114"/>
        <v>4.941341114607301</v>
      </c>
      <c r="X135">
        <f t="shared" si="106"/>
        <v>4.941341114607301</v>
      </c>
      <c r="Y135">
        <f t="shared" si="115"/>
        <v>4.9413155884228912</v>
      </c>
      <c r="AA135">
        <f t="shared" si="113"/>
        <v>-2.5526184409763175E-5</v>
      </c>
      <c r="AB135">
        <f t="shared" si="105"/>
        <v>-2.5526184409763175E-5</v>
      </c>
      <c r="AC135">
        <v>4</v>
      </c>
    </row>
    <row r="136" spans="23:29">
      <c r="W136">
        <f t="shared" si="114"/>
        <v>4.6556702712894733</v>
      </c>
      <c r="X136">
        <f t="shared" si="106"/>
        <v>4.6556702712894733</v>
      </c>
      <c r="Y136">
        <f t="shared" si="115"/>
        <v>4.6556333719844201</v>
      </c>
      <c r="AA136">
        <f t="shared" si="113"/>
        <v>-3.6899305053239573E-5</v>
      </c>
      <c r="AB136">
        <f t="shared" si="105"/>
        <v>-3.6899305053239573E-5</v>
      </c>
      <c r="AC136">
        <v>4</v>
      </c>
    </row>
    <row r="137" spans="23:29">
      <c r="W137">
        <f t="shared" si="114"/>
        <v>4.3419005942915678</v>
      </c>
      <c r="X137">
        <f t="shared" si="106"/>
        <v>4.3419005942915678</v>
      </c>
      <c r="Y137">
        <f t="shared" si="115"/>
        <v>4.3418530203485677</v>
      </c>
      <c r="AA137">
        <f t="shared" si="113"/>
        <v>-4.7573943000145391E-5</v>
      </c>
      <c r="AB137">
        <f t="shared" si="105"/>
        <v>-4.7573943000145391E-5</v>
      </c>
      <c r="AC137">
        <v>4</v>
      </c>
    </row>
    <row r="138" spans="23:29">
      <c r="W138">
        <f t="shared" si="114"/>
        <v>4.0045421121017757</v>
      </c>
      <c r="X138">
        <f t="shared" si="106"/>
        <v>4.0045421121017757</v>
      </c>
      <c r="Y138">
        <f t="shared" si="115"/>
        <v>4.0044851832260999</v>
      </c>
      <c r="AA138">
        <f t="shared" si="113"/>
        <v>-5.6928875675765767E-5</v>
      </c>
      <c r="AB138">
        <f t="shared" si="105"/>
        <v>-5.6928875675765767E-5</v>
      </c>
      <c r="AC138">
        <v>4</v>
      </c>
    </row>
    <row r="139" spans="23:29">
      <c r="W139">
        <f t="shared" si="114"/>
        <v>3.6500395776926537</v>
      </c>
      <c r="X139">
        <f t="shared" si="106"/>
        <v>3.6500395776926537</v>
      </c>
      <c r="Y139">
        <f t="shared" si="115"/>
        <v>3.6499751880227591</v>
      </c>
      <c r="AA139">
        <f t="shared" si="113"/>
        <v>-6.4389669894637791E-5</v>
      </c>
      <c r="AB139">
        <f t="shared" si="105"/>
        <v>-6.4389669894637791E-5</v>
      </c>
      <c r="AC139">
        <v>4</v>
      </c>
    </row>
    <row r="140" spans="23:29">
      <c r="W140">
        <f t="shared" si="114"/>
        <v>3.2863805721085217</v>
      </c>
      <c r="X140">
        <f t="shared" si="106"/>
        <v>3.2863805721085217</v>
      </c>
      <c r="Y140">
        <f>AV34</f>
        <v>3.2863110520612357</v>
      </c>
      <c r="AA140">
        <f t="shared" si="113"/>
        <v>-6.9520047285998032E-5</v>
      </c>
      <c r="AB140">
        <f t="shared" si="105"/>
        <v>-6.9520047285998032E-5</v>
      </c>
      <c r="AC140">
        <v>4</v>
      </c>
    </row>
    <row r="141" spans="23:29">
      <c r="W141">
        <f>K4*K20</f>
        <v>5.528539739710677</v>
      </c>
      <c r="X141">
        <f t="shared" si="106"/>
        <v>5.528539739710677</v>
      </c>
      <c r="Y141">
        <f>AW20</f>
        <v>5.5285923354321316</v>
      </c>
      <c r="AA141">
        <f t="shared" ref="AA141:AA155" si="116">AF4-K4</f>
        <v>5.2595721454551381E-5</v>
      </c>
      <c r="AB141">
        <f t="shared" si="105"/>
        <v>5.2595721454551381E-5</v>
      </c>
      <c r="AC141">
        <v>4</v>
      </c>
    </row>
    <row r="142" spans="23:29">
      <c r="W142">
        <f t="shared" ref="W142:W155" si="117">K5*K21</f>
        <v>5.4780635859909887</v>
      </c>
      <c r="X142">
        <f t="shared" si="106"/>
        <v>5.4780635859909887</v>
      </c>
      <c r="Y142">
        <f t="shared" ref="Y142:Y155" si="118">AW21</f>
        <v>5.4781113520740909</v>
      </c>
      <c r="AA142">
        <f t="shared" si="116"/>
        <v>4.7766083102196433E-5</v>
      </c>
      <c r="AB142">
        <f t="shared" si="105"/>
        <v>4.7766083102196433E-5</v>
      </c>
      <c r="AC142">
        <v>4</v>
      </c>
    </row>
    <row r="143" spans="23:29">
      <c r="W143">
        <f t="shared" si="117"/>
        <v>5.4162499163258806</v>
      </c>
      <c r="X143">
        <f t="shared" si="106"/>
        <v>5.4162499163258806</v>
      </c>
      <c r="Y143">
        <f t="shared" si="118"/>
        <v>5.4162918771687583</v>
      </c>
      <c r="AA143">
        <f t="shared" si="116"/>
        <v>4.1960842877664106E-5</v>
      </c>
      <c r="AB143">
        <f t="shared" si="105"/>
        <v>4.1960842877664106E-5</v>
      </c>
      <c r="AC143">
        <v>4</v>
      </c>
    </row>
    <row r="144" spans="23:29">
      <c r="W144">
        <f t="shared" si="117"/>
        <v>5.3409172532374676</v>
      </c>
      <c r="X144">
        <f t="shared" si="106"/>
        <v>5.3409172532374676</v>
      </c>
      <c r="Y144">
        <f t="shared" si="118"/>
        <v>5.3409523017277118</v>
      </c>
      <c r="AA144">
        <f t="shared" si="116"/>
        <v>3.5048490244271591E-5</v>
      </c>
      <c r="AB144">
        <f t="shared" si="105"/>
        <v>3.5048490244271591E-5</v>
      </c>
      <c r="AC144">
        <v>4</v>
      </c>
    </row>
    <row r="145" spans="23:29">
      <c r="W145">
        <f t="shared" si="117"/>
        <v>5.2496479328661545</v>
      </c>
      <c r="X145">
        <f t="shared" si="106"/>
        <v>5.2496479328661545</v>
      </c>
      <c r="Y145">
        <f t="shared" si="118"/>
        <v>5.2496748458911453</v>
      </c>
      <c r="AA145">
        <f t="shared" si="116"/>
        <v>2.6913024990804502E-5</v>
      </c>
      <c r="AB145">
        <f t="shared" si="105"/>
        <v>2.6913024990804502E-5</v>
      </c>
      <c r="AC145">
        <v>4</v>
      </c>
    </row>
    <row r="146" spans="23:29">
      <c r="W146">
        <f t="shared" si="117"/>
        <v>5.1398561234835274</v>
      </c>
      <c r="X146">
        <f t="shared" si="106"/>
        <v>5.1398561234835274</v>
      </c>
      <c r="Y146">
        <f t="shared" si="118"/>
        <v>5.139873597261797</v>
      </c>
      <c r="AA146">
        <f t="shared" si="116"/>
        <v>1.7473778269661011E-5</v>
      </c>
      <c r="AB146">
        <f t="shared" si="105"/>
        <v>1.7473778269661011E-5</v>
      </c>
      <c r="AC146">
        <v>4</v>
      </c>
    </row>
    <row r="147" spans="23:29">
      <c r="W147">
        <f t="shared" si="117"/>
        <v>5.0089098944740771</v>
      </c>
      <c r="X147">
        <f t="shared" si="106"/>
        <v>5.0089098944740771</v>
      </c>
      <c r="Y147">
        <f t="shared" si="118"/>
        <v>5.0089166061664745</v>
      </c>
      <c r="AA147">
        <f t="shared" si="116"/>
        <v>6.7116923974097631E-6</v>
      </c>
      <c r="AB147">
        <f t="shared" si="105"/>
        <v>6.7116923974097631E-6</v>
      </c>
      <c r="AC147">
        <v>4</v>
      </c>
    </row>
    <row r="148" spans="23:29">
      <c r="W148">
        <f t="shared" si="117"/>
        <v>4.8543202248941402</v>
      </c>
      <c r="X148">
        <f t="shared" si="106"/>
        <v>4.8543202248941402</v>
      </c>
      <c r="Y148">
        <f t="shared" si="118"/>
        <v>4.8543149256808551</v>
      </c>
      <c r="AA148">
        <f t="shared" si="116"/>
        <v>-5.2992132850704365E-6</v>
      </c>
      <c r="AB148">
        <f t="shared" si="105"/>
        <v>-5.2992132850704365E-6</v>
      </c>
      <c r="AC148">
        <v>4</v>
      </c>
    </row>
    <row r="149" spans="23:29">
      <c r="W149">
        <f t="shared" si="117"/>
        <v>4.6740033859337933</v>
      </c>
      <c r="X149">
        <f t="shared" si="106"/>
        <v>4.6740033859337933</v>
      </c>
      <c r="Y149">
        <f t="shared" si="118"/>
        <v>4.6739850268879932</v>
      </c>
      <c r="AA149">
        <f t="shared" si="116"/>
        <v>-1.8359045800053764E-5</v>
      </c>
      <c r="AB149">
        <f t="shared" si="105"/>
        <v>-1.8359045800053764E-5</v>
      </c>
      <c r="AC149">
        <v>4</v>
      </c>
    </row>
    <row r="150" spans="23:29">
      <c r="W150">
        <f t="shared" si="117"/>
        <v>4.4666095398880525</v>
      </c>
      <c r="X150">
        <f t="shared" si="106"/>
        <v>4.4666095398880525</v>
      </c>
      <c r="Y150">
        <f t="shared" si="118"/>
        <v>4.466577424762515</v>
      </c>
      <c r="AA150">
        <f t="shared" si="116"/>
        <v>-3.2115125537579559E-5</v>
      </c>
      <c r="AB150">
        <f t="shared" ref="AB150:AB213" si="119">IFERROR(AA150,"")</f>
        <v>-3.2115125537579559E-5</v>
      </c>
      <c r="AC150">
        <v>4</v>
      </c>
    </row>
    <row r="151" spans="23:29">
      <c r="W151">
        <f t="shared" si="117"/>
        <v>4.2318889855063224</v>
      </c>
      <c r="X151">
        <f t="shared" si="106"/>
        <v>4.2318889855063224</v>
      </c>
      <c r="Y151">
        <f t="shared" si="118"/>
        <v>4.2318429341474566</v>
      </c>
      <c r="AA151">
        <f t="shared" si="116"/>
        <v>-4.6051358865817349E-5</v>
      </c>
      <c r="AB151">
        <f t="shared" si="119"/>
        <v>-4.6051358865817349E-5</v>
      </c>
      <c r="AC151">
        <v>4</v>
      </c>
    </row>
    <row r="152" spans="23:29">
      <c r="W152">
        <f t="shared" si="117"/>
        <v>3.971040983042557</v>
      </c>
      <c r="X152">
        <f t="shared" si="106"/>
        <v>3.971040983042557</v>
      </c>
      <c r="Y152">
        <f t="shared" si="118"/>
        <v>3.9709814775627525</v>
      </c>
      <c r="AA152">
        <f t="shared" si="116"/>
        <v>-5.950547980448917E-5</v>
      </c>
      <c r="AB152">
        <f t="shared" si="119"/>
        <v>-5.950547980448917E-5</v>
      </c>
      <c r="AC152">
        <v>4</v>
      </c>
    </row>
    <row r="153" spans="23:29">
      <c r="W153">
        <f t="shared" si="117"/>
        <v>3.6869663612328538</v>
      </c>
      <c r="X153">
        <f t="shared" ref="X153:X216" si="120">IFERROR(W153, NA())</f>
        <v>3.6869663612328538</v>
      </c>
      <c r="Y153">
        <f t="shared" si="118"/>
        <v>3.6868946386053518</v>
      </c>
      <c r="AA153">
        <f t="shared" si="116"/>
        <v>-7.1722627501991099E-5</v>
      </c>
      <c r="AB153">
        <f t="shared" si="119"/>
        <v>-7.1722627501991099E-5</v>
      </c>
      <c r="AC153">
        <v>4</v>
      </c>
    </row>
    <row r="154" spans="23:29">
      <c r="W154">
        <f t="shared" si="117"/>
        <v>3.3843366022865391</v>
      </c>
      <c r="X154">
        <f t="shared" si="120"/>
        <v>3.3843366022865391</v>
      </c>
      <c r="Y154">
        <f t="shared" si="118"/>
        <v>3.3842546573830932</v>
      </c>
      <c r="AA154">
        <f t="shared" si="116"/>
        <v>-8.194490344592964E-5</v>
      </c>
      <c r="AB154">
        <f t="shared" si="119"/>
        <v>-8.194490344592964E-5</v>
      </c>
      <c r="AC154">
        <v>4</v>
      </c>
    </row>
    <row r="155" spans="23:29">
      <c r="W155">
        <f t="shared" si="117"/>
        <v>3.0694112984131214</v>
      </c>
      <c r="X155">
        <f t="shared" si="120"/>
        <v>3.0694112984131214</v>
      </c>
      <c r="Y155">
        <f t="shared" si="118"/>
        <v>3.0693217750344197</v>
      </c>
      <c r="AA155">
        <f t="shared" si="116"/>
        <v>-8.9523378701716894E-5</v>
      </c>
      <c r="AB155">
        <f t="shared" si="119"/>
        <v>-8.9523378701716894E-5</v>
      </c>
      <c r="AC155">
        <v>4</v>
      </c>
    </row>
    <row r="156" spans="23:29">
      <c r="W156">
        <f>L4*L20</f>
        <v>4.8131034891297899</v>
      </c>
      <c r="X156">
        <f t="shared" si="120"/>
        <v>4.8131034891297899</v>
      </c>
      <c r="Y156">
        <f>AX20</f>
        <v>4.8131575753222</v>
      </c>
      <c r="AA156">
        <f t="shared" ref="AA156:AA170" si="121">AG4-L4</f>
        <v>5.4086192410096601E-5</v>
      </c>
      <c r="AB156">
        <f t="shared" si="119"/>
        <v>5.4086192410096601E-5</v>
      </c>
      <c r="AC156">
        <v>4</v>
      </c>
    </row>
    <row r="157" spans="23:29">
      <c r="W157">
        <f t="shared" ref="W157:W170" si="122">L5*L21</f>
        <v>4.7748008051048725</v>
      </c>
      <c r="X157">
        <f t="shared" si="120"/>
        <v>4.7748008051048725</v>
      </c>
      <c r="Y157">
        <f t="shared" ref="Y157:Y170" si="123">AX21</f>
        <v>4.7748499252454071</v>
      </c>
      <c r="AA157">
        <f t="shared" si="121"/>
        <v>4.9120140534597567E-5</v>
      </c>
      <c r="AB157">
        <f t="shared" si="119"/>
        <v>4.9120140534597567E-5</v>
      </c>
      <c r="AC157">
        <v>4</v>
      </c>
    </row>
    <row r="158" spans="23:29">
      <c r="W158">
        <f t="shared" si="122"/>
        <v>4.7277712922453627</v>
      </c>
      <c r="X158">
        <f t="shared" si="120"/>
        <v>4.7277712922453627</v>
      </c>
      <c r="Y158">
        <f t="shared" si="123"/>
        <v>4.7278144144136096</v>
      </c>
      <c r="AA158">
        <f t="shared" si="121"/>
        <v>4.3122168246867432E-5</v>
      </c>
      <c r="AB158">
        <f t="shared" si="119"/>
        <v>4.3122168246867432E-5</v>
      </c>
      <c r="AC158">
        <v>4</v>
      </c>
    </row>
    <row r="159" spans="23:29">
      <c r="W159">
        <f t="shared" si="122"/>
        <v>4.670271357734701</v>
      </c>
      <c r="X159">
        <f t="shared" si="120"/>
        <v>4.670271357734701</v>
      </c>
      <c r="Y159">
        <f t="shared" si="123"/>
        <v>4.6703072956477332</v>
      </c>
      <c r="AA159">
        <f t="shared" si="121"/>
        <v>3.5937913032135782E-5</v>
      </c>
      <c r="AB159">
        <f t="shared" si="119"/>
        <v>3.5937913032135782E-5</v>
      </c>
      <c r="AC159">
        <v>4</v>
      </c>
    </row>
    <row r="160" spans="23:29">
      <c r="W160">
        <f t="shared" si="122"/>
        <v>4.6003338338408062</v>
      </c>
      <c r="X160">
        <f t="shared" si="120"/>
        <v>4.6003338338408062</v>
      </c>
      <c r="Y160">
        <f t="shared" si="123"/>
        <v>4.600361254559135</v>
      </c>
      <c r="AA160">
        <f t="shared" si="121"/>
        <v>2.7420718328841076E-5</v>
      </c>
      <c r="AB160">
        <f t="shared" si="119"/>
        <v>2.7420718328841076E-5</v>
      </c>
      <c r="AC160">
        <v>4</v>
      </c>
    </row>
    <row r="161" spans="23:29">
      <c r="W161">
        <f t="shared" si="122"/>
        <v>4.5158033850324664</v>
      </c>
      <c r="X161">
        <f t="shared" si="120"/>
        <v>4.5158033850324664</v>
      </c>
      <c r="Y161">
        <f t="shared" si="123"/>
        <v>4.5158208352421489</v>
      </c>
      <c r="AA161">
        <f t="shared" si="121"/>
        <v>1.7450209682579043E-5</v>
      </c>
      <c r="AB161">
        <f t="shared" si="119"/>
        <v>1.7450209682579043E-5</v>
      </c>
      <c r="AC161">
        <v>4</v>
      </c>
    </row>
    <row r="162" spans="23:29">
      <c r="W162">
        <f t="shared" si="122"/>
        <v>4.4144107111219038</v>
      </c>
      <c r="X162">
        <f t="shared" si="120"/>
        <v>4.4144107111219038</v>
      </c>
      <c r="Y162">
        <f t="shared" si="123"/>
        <v>4.4144166694536322</v>
      </c>
      <c r="AA162">
        <f t="shared" si="121"/>
        <v>5.9583317284506165E-6</v>
      </c>
      <c r="AB162">
        <f t="shared" si="119"/>
        <v>5.9583317284506165E-6</v>
      </c>
      <c r="AC162">
        <v>4</v>
      </c>
    </row>
    <row r="163" spans="23:29">
      <c r="W163">
        <f t="shared" si="122"/>
        <v>4.2938978835067028</v>
      </c>
      <c r="X163">
        <f t="shared" si="120"/>
        <v>4.2938978835067028</v>
      </c>
      <c r="Y163">
        <f t="shared" si="123"/>
        <v>4.2938908461517826</v>
      </c>
      <c r="AA163">
        <f t="shared" si="121"/>
        <v>-7.0373549201363517E-6</v>
      </c>
      <c r="AB163">
        <f t="shared" si="119"/>
        <v>-7.0373549201363517E-6</v>
      </c>
      <c r="AC163">
        <v>4</v>
      </c>
    </row>
    <row r="164" spans="23:29">
      <c r="W164">
        <f t="shared" si="122"/>
        <v>4.1522045894694424</v>
      </c>
      <c r="X164">
        <f t="shared" si="120"/>
        <v>4.1522045894694424</v>
      </c>
      <c r="Y164">
        <f t="shared" si="123"/>
        <v>4.1521831938689546</v>
      </c>
      <c r="AA164">
        <f t="shared" si="121"/>
        <v>-2.1395600487750244E-5</v>
      </c>
      <c r="AB164">
        <f t="shared" si="119"/>
        <v>-2.1395600487750244E-5</v>
      </c>
      <c r="AC164">
        <v>4</v>
      </c>
    </row>
    <row r="165" spans="23:29">
      <c r="W165">
        <f t="shared" si="122"/>
        <v>3.9877174396123043</v>
      </c>
      <c r="X165">
        <f t="shared" si="120"/>
        <v>3.9877174396123043</v>
      </c>
      <c r="Y165">
        <f t="shared" si="123"/>
        <v>3.9876806250797956</v>
      </c>
      <c r="AA165">
        <f t="shared" si="121"/>
        <v>-3.6814532508699926E-5</v>
      </c>
      <c r="AB165">
        <f t="shared" si="119"/>
        <v>-3.6814532508699926E-5</v>
      </c>
      <c r="AC165">
        <v>4</v>
      </c>
    </row>
    <row r="166" spans="23:29">
      <c r="W166">
        <f t="shared" si="122"/>
        <v>3.7995702552373491</v>
      </c>
      <c r="X166">
        <f t="shared" si="120"/>
        <v>3.7995702552373491</v>
      </c>
      <c r="Y166">
        <f t="shared" si="123"/>
        <v>3.7995174494070549</v>
      </c>
      <c r="AA166">
        <f t="shared" si="121"/>
        <v>-5.2805830294211376E-5</v>
      </c>
      <c r="AB166">
        <f t="shared" si="119"/>
        <v>-5.2805830294211376E-5</v>
      </c>
      <c r="AC166">
        <v>4</v>
      </c>
    </row>
    <row r="167" spans="23:29">
      <c r="W167">
        <f t="shared" si="122"/>
        <v>3.587962649990426</v>
      </c>
      <c r="X167">
        <f t="shared" si="120"/>
        <v>3.587962649990426</v>
      </c>
      <c r="Y167">
        <f t="shared" si="123"/>
        <v>3.5878939568403085</v>
      </c>
      <c r="AA167">
        <f t="shared" si="121"/>
        <v>-6.869315011748256E-5</v>
      </c>
      <c r="AB167">
        <f t="shared" si="119"/>
        <v>-6.869315011748256E-5</v>
      </c>
      <c r="AC167">
        <v>4</v>
      </c>
    </row>
    <row r="168" spans="23:29">
      <c r="W168">
        <f t="shared" si="122"/>
        <v>3.3544410938877864</v>
      </c>
      <c r="X168">
        <f t="shared" si="120"/>
        <v>3.3544410938877864</v>
      </c>
      <c r="Y168">
        <f t="shared" si="123"/>
        <v>3.3543574461135939</v>
      </c>
      <c r="AA168">
        <f t="shared" si="121"/>
        <v>-8.3647774192563418E-5</v>
      </c>
      <c r="AB168">
        <f t="shared" si="119"/>
        <v>-8.3647774192563418E-5</v>
      </c>
      <c r="AC168">
        <v>4</v>
      </c>
    </row>
    <row r="169" spans="23:29">
      <c r="W169">
        <f t="shared" si="122"/>
        <v>3.1020694308776795</v>
      </c>
      <c r="X169">
        <f t="shared" si="120"/>
        <v>3.1020694308776795</v>
      </c>
      <c r="Y169">
        <f t="shared" si="123"/>
        <v>3.1019726624905362</v>
      </c>
      <c r="AA169">
        <f t="shared" si="121"/>
        <v>-9.6768387143342238E-5</v>
      </c>
      <c r="AB169">
        <f t="shared" si="119"/>
        <v>-9.6768387143342238E-5</v>
      </c>
      <c r="AC169">
        <v>4</v>
      </c>
    </row>
    <row r="170" spans="23:29">
      <c r="W170">
        <f t="shared" si="122"/>
        <v>2.8354159761044069</v>
      </c>
      <c r="X170">
        <f t="shared" si="120"/>
        <v>2.8354159761044069</v>
      </c>
      <c r="Y170">
        <f t="shared" si="123"/>
        <v>2.8353087769101144</v>
      </c>
      <c r="AA170">
        <f t="shared" si="121"/>
        <v>-1.0719919429247327E-4</v>
      </c>
      <c r="AB170">
        <f t="shared" si="119"/>
        <v>-1.0719919429247327E-4</v>
      </c>
      <c r="AC170">
        <v>4</v>
      </c>
    </row>
    <row r="171" spans="23:29">
      <c r="W171">
        <f>M4*M20</f>
        <v>4.142942126285373</v>
      </c>
      <c r="X171">
        <f t="shared" si="120"/>
        <v>4.142942126285373</v>
      </c>
      <c r="Y171">
        <f>AY20</f>
        <v>4.1429953713233889</v>
      </c>
      <c r="AA171">
        <f t="shared" ref="AA171:AA185" si="124">AH4-M4</f>
        <v>5.3245038015958812E-5</v>
      </c>
      <c r="AB171">
        <f t="shared" si="119"/>
        <v>5.3245038015958812E-5</v>
      </c>
      <c r="AC171">
        <v>4</v>
      </c>
    </row>
    <row r="172" spans="23:29">
      <c r="W172">
        <f t="shared" ref="W172:W185" si="125">M5*M21</f>
        <v>4.1145316818939488</v>
      </c>
      <c r="X172">
        <f t="shared" si="120"/>
        <v>4.1145316818939488</v>
      </c>
      <c r="Y172">
        <f t="shared" ref="Y172:Y185" si="126">AY21</f>
        <v>4.1145800662115102</v>
      </c>
      <c r="AA172">
        <f t="shared" si="124"/>
        <v>4.8384317561378509E-5</v>
      </c>
      <c r="AB172">
        <f t="shared" si="119"/>
        <v>4.8384317561378509E-5</v>
      </c>
      <c r="AC172">
        <v>4</v>
      </c>
    </row>
    <row r="173" spans="23:29">
      <c r="W173">
        <f t="shared" si="125"/>
        <v>4.0795619178125166</v>
      </c>
      <c r="X173">
        <f t="shared" si="120"/>
        <v>4.0795619178125166</v>
      </c>
      <c r="Y173">
        <f t="shared" si="126"/>
        <v>4.0796044044324438</v>
      </c>
      <c r="AA173">
        <f t="shared" si="124"/>
        <v>4.2486619927117886E-5</v>
      </c>
      <c r="AB173">
        <f t="shared" si="119"/>
        <v>4.2486619927117886E-5</v>
      </c>
      <c r="AC173">
        <v>4</v>
      </c>
    </row>
    <row r="174" spans="23:29">
      <c r="W174">
        <f t="shared" si="125"/>
        <v>4.0366768316744563</v>
      </c>
      <c r="X174">
        <f t="shared" si="120"/>
        <v>4.0366768316744563</v>
      </c>
      <c r="Y174">
        <f t="shared" si="126"/>
        <v>4.036712214091172</v>
      </c>
      <c r="AA174">
        <f t="shared" si="124"/>
        <v>3.538241671563469E-5</v>
      </c>
      <c r="AB174">
        <f t="shared" si="119"/>
        <v>3.538241671563469E-5</v>
      </c>
      <c r="AC174">
        <v>4</v>
      </c>
    </row>
    <row r="175" spans="23:29">
      <c r="W175">
        <f t="shared" si="125"/>
        <v>3.9843219485377559</v>
      </c>
      <c r="X175">
        <f t="shared" si="120"/>
        <v>3.9843219485377559</v>
      </c>
      <c r="Y175">
        <f t="shared" si="126"/>
        <v>3.9843488498069206</v>
      </c>
      <c r="AA175">
        <f t="shared" si="124"/>
        <v>2.6901269164714137E-5</v>
      </c>
      <c r="AB175">
        <f t="shared" si="119"/>
        <v>2.6901269164714137E-5</v>
      </c>
      <c r="AC175">
        <v>4</v>
      </c>
    </row>
    <row r="176" spans="23:29">
      <c r="W176">
        <f t="shared" si="125"/>
        <v>3.9207576550005006</v>
      </c>
      <c r="X176">
        <f t="shared" si="120"/>
        <v>3.9207576550005006</v>
      </c>
      <c r="Y176">
        <f t="shared" si="126"/>
        <v>3.9207745426832084</v>
      </c>
      <c r="AA176">
        <f t="shared" si="124"/>
        <v>1.6887682707800167E-5</v>
      </c>
      <c r="AB176">
        <f t="shared" si="119"/>
        <v>1.6887682707800167E-5</v>
      </c>
      <c r="AC176">
        <v>4</v>
      </c>
    </row>
    <row r="177" spans="23:29">
      <c r="W177">
        <f t="shared" si="125"/>
        <v>3.8440986223060856</v>
      </c>
      <c r="X177">
        <f t="shared" si="120"/>
        <v>3.8440986223060856</v>
      </c>
      <c r="Y177">
        <f t="shared" si="126"/>
        <v>3.8441038469824069</v>
      </c>
      <c r="AA177">
        <f t="shared" si="124"/>
        <v>5.224676321358146E-6</v>
      </c>
      <c r="AB177">
        <f t="shared" si="119"/>
        <v>5.224676321358146E-6</v>
      </c>
      <c r="AC177">
        <v>4</v>
      </c>
    </row>
    <row r="178" spans="23:29">
      <c r="W178">
        <f t="shared" si="125"/>
        <v>3.7523897630624155</v>
      </c>
      <c r="X178">
        <f t="shared" si="120"/>
        <v>3.7523897630624155</v>
      </c>
      <c r="Y178">
        <f t="shared" si="126"/>
        <v>3.7523816289317695</v>
      </c>
      <c r="AA178">
        <f t="shared" si="124"/>
        <v>-8.1341306459314922E-6</v>
      </c>
      <c r="AB178">
        <f t="shared" si="119"/>
        <v>-8.1341306459314922E-6</v>
      </c>
      <c r="AC178">
        <v>4</v>
      </c>
    </row>
    <row r="179" spans="23:29">
      <c r="W179">
        <f t="shared" si="125"/>
        <v>3.643728975271924</v>
      </c>
      <c r="X179">
        <f t="shared" si="120"/>
        <v>3.643728975271924</v>
      </c>
      <c r="Y179">
        <f t="shared" si="126"/>
        <v>3.6437058504440327</v>
      </c>
      <c r="AA179">
        <f t="shared" si="124"/>
        <v>-2.312482789124104E-5</v>
      </c>
      <c r="AB179">
        <f t="shared" si="119"/>
        <v>-2.312482789124104E-5</v>
      </c>
      <c r="AC179">
        <v>4</v>
      </c>
    </row>
    <row r="180" spans="23:29">
      <c r="W180">
        <f t="shared" si="125"/>
        <v>3.5164435805596921</v>
      </c>
      <c r="X180">
        <f t="shared" si="120"/>
        <v>3.5164435805596921</v>
      </c>
      <c r="Y180">
        <f t="shared" si="126"/>
        <v>3.5164040507206771</v>
      </c>
      <c r="AA180">
        <f t="shared" si="124"/>
        <v>-3.9529839015006729E-5</v>
      </c>
      <c r="AB180">
        <f t="shared" si="119"/>
        <v>-3.9529839015006729E-5</v>
      </c>
      <c r="AC180">
        <v>4</v>
      </c>
    </row>
    <row r="181" spans="23:29">
      <c r="W181">
        <f t="shared" si="125"/>
        <v>3.3693191902861708</v>
      </c>
      <c r="X181">
        <f t="shared" si="120"/>
        <v>3.3693191902861708</v>
      </c>
      <c r="Y181">
        <f t="shared" si="126"/>
        <v>3.3692622512949804</v>
      </c>
      <c r="AA181">
        <f t="shared" si="124"/>
        <v>-5.6938991190413901E-5</v>
      </c>
      <c r="AB181">
        <f t="shared" si="119"/>
        <v>-5.6938991190413901E-5</v>
      </c>
      <c r="AC181">
        <v>4</v>
      </c>
    </row>
    <row r="182" spans="23:29">
      <c r="W182">
        <f t="shared" si="125"/>
        <v>3.2018657209159636</v>
      </c>
      <c r="X182">
        <f t="shared" si="120"/>
        <v>3.2018657209159636</v>
      </c>
      <c r="Y182">
        <f t="shared" si="126"/>
        <v>3.2017909932510586</v>
      </c>
      <c r="AA182">
        <f t="shared" si="124"/>
        <v>-7.4727664904905566E-5</v>
      </c>
      <c r="AB182">
        <f t="shared" si="119"/>
        <v>-7.4727664904905566E-5</v>
      </c>
      <c r="AC182">
        <v>4</v>
      </c>
    </row>
    <row r="183" spans="23:29">
      <c r="W183">
        <f t="shared" si="125"/>
        <v>3.0145864337169295</v>
      </c>
      <c r="X183">
        <f t="shared" si="120"/>
        <v>3.0145864337169295</v>
      </c>
      <c r="Y183">
        <f t="shared" si="126"/>
        <v>3.0144943663329338</v>
      </c>
      <c r="AA183">
        <f t="shared" si="124"/>
        <v>-9.2067383995697583E-5</v>
      </c>
      <c r="AB183">
        <f t="shared" si="119"/>
        <v>-9.2067383995697583E-5</v>
      </c>
      <c r="AC183">
        <v>4</v>
      </c>
    </row>
    <row r="184" spans="23:29">
      <c r="W184">
        <f t="shared" si="125"/>
        <v>2.8091966718693122</v>
      </c>
      <c r="X184">
        <f t="shared" si="120"/>
        <v>2.8091966718693122</v>
      </c>
      <c r="Y184">
        <f t="shared" si="126"/>
        <v>2.8090886897109546</v>
      </c>
      <c r="AA184">
        <f t="shared" si="124"/>
        <v>-1.0798215835761127E-4</v>
      </c>
      <c r="AB184">
        <f t="shared" si="119"/>
        <v>-1.0798215835761127E-4</v>
      </c>
      <c r="AC184">
        <v>4</v>
      </c>
    </row>
    <row r="185" spans="23:29">
      <c r="W185">
        <f t="shared" si="125"/>
        <v>2.5887277196903731</v>
      </c>
      <c r="X185">
        <f t="shared" si="120"/>
        <v>2.5887277196903731</v>
      </c>
      <c r="Y185">
        <f t="shared" si="126"/>
        <v>2.5886062651387309</v>
      </c>
      <c r="AA185">
        <f t="shared" si="124"/>
        <v>-1.2145455164214169E-4</v>
      </c>
      <c r="AB185">
        <f t="shared" si="119"/>
        <v>-1.2145455164214169E-4</v>
      </c>
      <c r="AC185">
        <v>4</v>
      </c>
    </row>
    <row r="186" spans="23:29">
      <c r="W186">
        <f>N4*N20</f>
        <v>3.5287730727470135</v>
      </c>
      <c r="X186">
        <f t="shared" si="120"/>
        <v>3.5287730727470135</v>
      </c>
      <c r="Y186">
        <f>AZ20</f>
        <v>3.5288236463770892</v>
      </c>
      <c r="AA186">
        <f t="shared" ref="AA186:AA200" si="127">AI4-N4</f>
        <v>5.0573630075767539E-5</v>
      </c>
      <c r="AB186">
        <f t="shared" si="119"/>
        <v>5.0573630075767539E-5</v>
      </c>
      <c r="AC186">
        <v>4</v>
      </c>
    </row>
    <row r="187" spans="23:29">
      <c r="W187">
        <f t="shared" ref="W187:W200" si="128">N5*N21</f>
        <v>3.5081406854367176</v>
      </c>
      <c r="X187">
        <f t="shared" si="120"/>
        <v>3.5081406854367176</v>
      </c>
      <c r="Y187">
        <f t="shared" ref="Y187:Y200" si="129">AZ21</f>
        <v>3.5081866816046059</v>
      </c>
      <c r="AA187">
        <f t="shared" si="127"/>
        <v>4.5996167888251449E-5</v>
      </c>
      <c r="AB187">
        <f t="shared" si="119"/>
        <v>4.5996167888251449E-5</v>
      </c>
      <c r="AC187">
        <v>4</v>
      </c>
    </row>
    <row r="188" spans="23:29">
      <c r="W188">
        <f t="shared" si="128"/>
        <v>3.4826870269908237</v>
      </c>
      <c r="X188">
        <f t="shared" si="120"/>
        <v>3.4826870269908237</v>
      </c>
      <c r="Y188">
        <f t="shared" si="129"/>
        <v>3.4827274454658048</v>
      </c>
      <c r="AA188">
        <f t="shared" si="127"/>
        <v>4.0418474981152031E-5</v>
      </c>
      <c r="AB188">
        <f t="shared" si="119"/>
        <v>4.0418474981152031E-5</v>
      </c>
      <c r="AC188">
        <v>4</v>
      </c>
    </row>
    <row r="189" spans="23:29">
      <c r="W189">
        <f t="shared" si="128"/>
        <v>3.4513847021797917</v>
      </c>
      <c r="X189">
        <f t="shared" si="120"/>
        <v>3.4513847021797917</v>
      </c>
      <c r="Y189">
        <f t="shared" si="129"/>
        <v>3.451418366452824</v>
      </c>
      <c r="AA189">
        <f t="shared" si="127"/>
        <v>3.366427303230779E-5</v>
      </c>
      <c r="AB189">
        <f t="shared" si="119"/>
        <v>3.366427303230779E-5</v>
      </c>
      <c r="AC189">
        <v>4</v>
      </c>
    </row>
    <row r="190" spans="23:29">
      <c r="W190">
        <f t="shared" si="128"/>
        <v>3.4130392868716943</v>
      </c>
      <c r="X190">
        <f t="shared" si="120"/>
        <v>3.4130392868716943</v>
      </c>
      <c r="Y190">
        <f t="shared" si="129"/>
        <v>3.4130648352490116</v>
      </c>
      <c r="AA190">
        <f t="shared" si="127"/>
        <v>2.5548377317274884E-5</v>
      </c>
      <c r="AB190">
        <f t="shared" si="119"/>
        <v>2.5548377317274884E-5</v>
      </c>
      <c r="AC190">
        <v>4</v>
      </c>
    </row>
    <row r="191" spans="23:29">
      <c r="W191">
        <f t="shared" si="128"/>
        <v>3.3662892965554532</v>
      </c>
      <c r="X191">
        <f t="shared" si="120"/>
        <v>3.3662892965554532</v>
      </c>
      <c r="Y191">
        <f t="shared" si="129"/>
        <v>3.3663051855673269</v>
      </c>
      <c r="AA191">
        <f t="shared" si="127"/>
        <v>1.5889011873770897E-5</v>
      </c>
      <c r="AB191">
        <f t="shared" si="119"/>
        <v>1.5889011873770897E-5</v>
      </c>
      <c r="AC191">
        <v>4</v>
      </c>
    </row>
    <row r="192" spans="23:29">
      <c r="W192">
        <f t="shared" si="128"/>
        <v>3.3096224936981167</v>
      </c>
      <c r="X192">
        <f t="shared" si="120"/>
        <v>3.3096224936981167</v>
      </c>
      <c r="Y192">
        <f t="shared" si="129"/>
        <v>3.3096270210900047</v>
      </c>
      <c r="AA192">
        <f t="shared" si="127"/>
        <v>4.5273918880539554E-6</v>
      </c>
      <c r="AB192">
        <f t="shared" si="119"/>
        <v>4.5273918880539554E-6</v>
      </c>
      <c r="AC192">
        <v>4</v>
      </c>
    </row>
    <row r="193" spans="23:29">
      <c r="W193">
        <f t="shared" si="128"/>
        <v>3.2414165638082761</v>
      </c>
      <c r="X193">
        <f t="shared" si="120"/>
        <v>3.2414165638082761</v>
      </c>
      <c r="Y193">
        <f t="shared" si="129"/>
        <v>3.2414079199183061</v>
      </c>
      <c r="AA193">
        <f t="shared" si="127"/>
        <v>-8.6438899700169713E-6</v>
      </c>
      <c r="AB193">
        <f t="shared" si="119"/>
        <v>-8.6438899700169713E-6</v>
      </c>
      <c r="AC193">
        <v>4</v>
      </c>
    </row>
    <row r="194" spans="23:29">
      <c r="W194">
        <f t="shared" si="128"/>
        <v>3.1600131574240744</v>
      </c>
      <c r="X194">
        <f t="shared" si="120"/>
        <v>3.1600131574240744</v>
      </c>
      <c r="Y194">
        <f t="shared" si="129"/>
        <v>3.1599895142341627</v>
      </c>
      <c r="AA194">
        <f t="shared" si="127"/>
        <v>-2.364318991165959E-5</v>
      </c>
      <c r="AB194">
        <f t="shared" si="119"/>
        <v>-2.364318991165959E-5</v>
      </c>
      <c r="AC194">
        <v>4</v>
      </c>
    </row>
    <row r="195" spans="23:29">
      <c r="W195">
        <f t="shared" si="128"/>
        <v>3.0638335688891698</v>
      </c>
      <c r="X195">
        <f t="shared" si="120"/>
        <v>3.0638335688891698</v>
      </c>
      <c r="Y195">
        <f t="shared" si="129"/>
        <v>3.0637932142717874</v>
      </c>
      <c r="AA195">
        <f t="shared" si="127"/>
        <v>-4.0354617382387659E-5</v>
      </c>
      <c r="AB195">
        <f t="shared" si="119"/>
        <v>-4.0354617382387659E-5</v>
      </c>
      <c r="AC195">
        <v>4</v>
      </c>
    </row>
    <row r="196" spans="23:29">
      <c r="W196">
        <f t="shared" si="128"/>
        <v>2.9515405416538938</v>
      </c>
      <c r="X196">
        <f t="shared" si="120"/>
        <v>2.9515405416538938</v>
      </c>
      <c r="Y196">
        <f t="shared" si="129"/>
        <v>2.9514820608714984</v>
      </c>
      <c r="AA196">
        <f t="shared" si="127"/>
        <v>-5.8480782395342601E-5</v>
      </c>
      <c r="AB196">
        <f t="shared" si="119"/>
        <v>-5.8480782395342601E-5</v>
      </c>
      <c r="AC196">
        <v>4</v>
      </c>
    </row>
    <row r="197" spans="23:29">
      <c r="W197">
        <f t="shared" si="128"/>
        <v>2.8222424962594439</v>
      </c>
      <c r="X197">
        <f t="shared" si="120"/>
        <v>2.8222424962594439</v>
      </c>
      <c r="Y197">
        <f t="shared" si="129"/>
        <v>2.8221649924451118</v>
      </c>
      <c r="AA197">
        <f t="shared" si="127"/>
        <v>-7.7503814332136045E-5</v>
      </c>
      <c r="AB197">
        <f t="shared" si="119"/>
        <v>-7.7503814332136045E-5</v>
      </c>
      <c r="AC197">
        <v>4</v>
      </c>
    </row>
    <row r="198" spans="23:29">
      <c r="W198">
        <f t="shared" si="128"/>
        <v>2.6757233343725368</v>
      </c>
      <c r="X198">
        <f t="shared" si="120"/>
        <v>2.6757233343725368</v>
      </c>
      <c r="Y198">
        <f t="shared" si="129"/>
        <v>2.675626664689307</v>
      </c>
      <c r="AA198">
        <f t="shared" si="127"/>
        <v>-9.6669683229855252E-5</v>
      </c>
      <c r="AB198">
        <f t="shared" si="119"/>
        <v>-9.6669683229855252E-5</v>
      </c>
      <c r="AC198">
        <v>4</v>
      </c>
    </row>
    <row r="199" spans="23:29">
      <c r="W199">
        <f t="shared" si="128"/>
        <v>2.5126644004964795</v>
      </c>
      <c r="X199">
        <f t="shared" si="120"/>
        <v>2.5126644004964795</v>
      </c>
      <c r="Y199">
        <f t="shared" si="129"/>
        <v>2.5125493877285194</v>
      </c>
      <c r="AA199">
        <f t="shared" si="127"/>
        <v>-1.1501276796010984E-4</v>
      </c>
      <c r="AB199">
        <f t="shared" si="119"/>
        <v>-1.1501276796010984E-4</v>
      </c>
      <c r="AC199">
        <v>4</v>
      </c>
    </row>
    <row r="200" spans="23:29">
      <c r="W200">
        <f t="shared" si="128"/>
        <v>2.3348098724713719</v>
      </c>
      <c r="X200">
        <f t="shared" si="120"/>
        <v>2.3348098724713719</v>
      </c>
      <c r="Y200">
        <f t="shared" si="129"/>
        <v>2.3346784390964186</v>
      </c>
      <c r="AA200">
        <f t="shared" si="127"/>
        <v>-1.3143337495336027E-4</v>
      </c>
      <c r="AB200">
        <f t="shared" si="119"/>
        <v>-1.3143337495336027E-4</v>
      </c>
      <c r="AC200">
        <v>4</v>
      </c>
    </row>
    <row r="201" spans="23:29">
      <c r="W201">
        <f>O4*O20</f>
        <v>2.9770992366412217</v>
      </c>
      <c r="X201">
        <f t="shared" si="120"/>
        <v>2.9770992366412217</v>
      </c>
      <c r="Y201">
        <f>BA20</f>
        <v>2.977145861039777</v>
      </c>
      <c r="AA201">
        <f t="shared" ref="AA201:AA215" si="130">AJ4-O4</f>
        <v>4.6624398555294988E-5</v>
      </c>
      <c r="AB201">
        <f t="shared" si="119"/>
        <v>4.6624398555294988E-5</v>
      </c>
      <c r="AC201">
        <v>4</v>
      </c>
    </row>
    <row r="202" spans="23:29">
      <c r="W202">
        <f t="shared" ref="W202:W215" si="131">O5*O21</f>
        <v>2.9624003038359286</v>
      </c>
      <c r="X202">
        <f t="shared" si="120"/>
        <v>2.9624003038359286</v>
      </c>
      <c r="Y202">
        <f t="shared" ref="Y202:Y215" si="132">BA21</f>
        <v>2.9624427489513443</v>
      </c>
      <c r="AA202">
        <f t="shared" si="130"/>
        <v>4.2445115415734591E-5</v>
      </c>
      <c r="AB202">
        <f t="shared" si="119"/>
        <v>4.2445115415734591E-5</v>
      </c>
      <c r="AC202">
        <v>4</v>
      </c>
    </row>
    <row r="203" spans="23:29">
      <c r="W203">
        <f t="shared" si="131"/>
        <v>2.9442294989147868</v>
      </c>
      <c r="X203">
        <f t="shared" si="120"/>
        <v>2.9442294989147868</v>
      </c>
      <c r="Y203">
        <f t="shared" si="132"/>
        <v>2.9442668317866354</v>
      </c>
      <c r="AA203">
        <f t="shared" si="130"/>
        <v>3.7332871848594351E-5</v>
      </c>
      <c r="AB203">
        <f t="shared" si="119"/>
        <v>3.7332871848594351E-5</v>
      </c>
      <c r="AC203">
        <v>4</v>
      </c>
    </row>
    <row r="204" spans="23:29">
      <c r="W204">
        <f t="shared" si="131"/>
        <v>2.9218270784070421</v>
      </c>
      <c r="X204">
        <f t="shared" si="120"/>
        <v>2.9218270784070421</v>
      </c>
      <c r="Y204">
        <f t="shared" si="132"/>
        <v>2.9218581909510646</v>
      </c>
      <c r="AA204">
        <f t="shared" si="130"/>
        <v>3.1112544022438016E-5</v>
      </c>
      <c r="AB204">
        <f t="shared" si="119"/>
        <v>3.1112544022438016E-5</v>
      </c>
      <c r="AC204">
        <v>4</v>
      </c>
    </row>
    <row r="205" spans="23:29">
      <c r="W205">
        <f t="shared" si="131"/>
        <v>2.8942989500049277</v>
      </c>
      <c r="X205">
        <f t="shared" si="120"/>
        <v>2.8942989500049277</v>
      </c>
      <c r="Y205">
        <f t="shared" si="132"/>
        <v>2.8943225436875517</v>
      </c>
      <c r="AA205">
        <f t="shared" si="130"/>
        <v>2.3593682624056811E-5</v>
      </c>
      <c r="AB205">
        <f t="shared" si="119"/>
        <v>2.3593682624056811E-5</v>
      </c>
      <c r="AC205">
        <v>4</v>
      </c>
    </row>
    <row r="206" spans="23:29">
      <c r="W206">
        <f t="shared" si="131"/>
        <v>2.8606097419462975</v>
      </c>
      <c r="X206">
        <f t="shared" si="120"/>
        <v>2.8606097419462975</v>
      </c>
      <c r="Y206">
        <f t="shared" si="132"/>
        <v>2.8606243210539573</v>
      </c>
      <c r="AA206">
        <f t="shared" si="130"/>
        <v>1.457910765978454E-5</v>
      </c>
      <c r="AB206">
        <f t="shared" si="119"/>
        <v>1.457910765978454E-5</v>
      </c>
      <c r="AC206">
        <v>4</v>
      </c>
    </row>
    <row r="207" spans="23:29">
      <c r="W207">
        <f t="shared" si="131"/>
        <v>2.8195853015278045</v>
      </c>
      <c r="X207">
        <f t="shared" si="120"/>
        <v>2.8195853015278045</v>
      </c>
      <c r="Y207">
        <f t="shared" si="132"/>
        <v>2.8195891813391105</v>
      </c>
      <c r="AA207">
        <f t="shared" si="130"/>
        <v>3.8798113060067863E-6</v>
      </c>
      <c r="AB207">
        <f t="shared" si="119"/>
        <v>3.8798113060067863E-6</v>
      </c>
      <c r="AC207">
        <v>4</v>
      </c>
    </row>
    <row r="208" spans="23:29">
      <c r="W208">
        <f t="shared" si="131"/>
        <v>2.7699303104441215</v>
      </c>
      <c r="X208">
        <f t="shared" si="120"/>
        <v>2.7699303104441215</v>
      </c>
      <c r="Y208">
        <f t="shared" si="132"/>
        <v>2.7699216485341998</v>
      </c>
      <c r="AA208">
        <f t="shared" si="130"/>
        <v>-8.6619099217699613E-6</v>
      </c>
      <c r="AB208">
        <f t="shared" si="119"/>
        <v>-8.6619099217699613E-6</v>
      </c>
      <c r="AC208">
        <v>4</v>
      </c>
    </row>
    <row r="209" spans="23:29">
      <c r="W209">
        <f t="shared" si="131"/>
        <v>2.7102680197336131</v>
      </c>
      <c r="X209">
        <f t="shared" si="120"/>
        <v>2.7102680197336131</v>
      </c>
      <c r="Y209">
        <f t="shared" si="132"/>
        <v>2.7102448801137804</v>
      </c>
      <c r="AA209">
        <f t="shared" si="130"/>
        <v>-2.3139619832690528E-5</v>
      </c>
      <c r="AB209">
        <f t="shared" si="119"/>
        <v>-2.3139619832690528E-5</v>
      </c>
      <c r="AC209">
        <v>4</v>
      </c>
    </row>
    <row r="210" spans="23:29">
      <c r="W210">
        <f t="shared" si="131"/>
        <v>2.6392096905713478</v>
      </c>
      <c r="X210">
        <f t="shared" si="120"/>
        <v>2.6392096905713478</v>
      </c>
      <c r="Y210">
        <f t="shared" si="132"/>
        <v>2.6391701504487037</v>
      </c>
      <c r="AA210">
        <f t="shared" si="130"/>
        <v>-3.9540122644066145E-5</v>
      </c>
      <c r="AB210">
        <f t="shared" si="119"/>
        <v>-3.9540122644066145E-5</v>
      </c>
      <c r="AC210">
        <v>4</v>
      </c>
    </row>
    <row r="211" spans="23:29">
      <c r="W211">
        <f t="shared" si="131"/>
        <v>2.5554602539098847</v>
      </c>
      <c r="X211">
        <f t="shared" si="120"/>
        <v>2.5554602539098847</v>
      </c>
      <c r="Y211">
        <f t="shared" si="132"/>
        <v>2.5554025601647901</v>
      </c>
      <c r="AA211">
        <f t="shared" si="130"/>
        <v>-5.7693745094677951E-5</v>
      </c>
      <c r="AB211">
        <f t="shared" si="119"/>
        <v>-5.7693745094677951E-5</v>
      </c>
      <c r="AC211">
        <v>4</v>
      </c>
    </row>
    <row r="212" spans="23:29">
      <c r="W212">
        <f t="shared" si="131"/>
        <v>2.4579627910242459</v>
      </c>
      <c r="X212">
        <f t="shared" si="120"/>
        <v>2.4579627910242459</v>
      </c>
      <c r="Y212">
        <f t="shared" si="132"/>
        <v>2.4578855664881414</v>
      </c>
      <c r="AA212">
        <f t="shared" si="130"/>
        <v>-7.722453610448099E-5</v>
      </c>
      <c r="AB212">
        <f t="shared" si="119"/>
        <v>-7.722453610448099E-5</v>
      </c>
      <c r="AC212">
        <v>4</v>
      </c>
    </row>
    <row r="213" spans="23:29">
      <c r="W213">
        <f t="shared" si="131"/>
        <v>2.3460766257082883</v>
      </c>
      <c r="X213">
        <f t="shared" si="120"/>
        <v>2.3460766257082883</v>
      </c>
      <c r="Y213">
        <f t="shared" si="132"/>
        <v>2.3459791129374725</v>
      </c>
      <c r="AA213">
        <f t="shared" si="130"/>
        <v>-9.7512770815821881E-5</v>
      </c>
      <c r="AB213">
        <f t="shared" si="119"/>
        <v>-9.7512770815821881E-5</v>
      </c>
      <c r="AC213">
        <v>4</v>
      </c>
    </row>
    <row r="214" spans="23:29">
      <c r="W214">
        <f t="shared" si="131"/>
        <v>2.2197719419246043</v>
      </c>
      <c r="X214">
        <f t="shared" si="120"/>
        <v>2.2197719419246043</v>
      </c>
      <c r="Y214">
        <f t="shared" si="132"/>
        <v>2.2196542551081899</v>
      </c>
      <c r="AA214">
        <f t="shared" si="130"/>
        <v>-1.1768681641433076E-4</v>
      </c>
      <c r="AB214">
        <f t="shared" ref="AB214:AB260" si="133">IFERROR(AA214,"")</f>
        <v>-1.1768681641433076E-4</v>
      </c>
      <c r="AC214">
        <v>4</v>
      </c>
    </row>
    <row r="215" spans="23:29">
      <c r="W215">
        <f t="shared" si="131"/>
        <v>2.0798097044529995</v>
      </c>
      <c r="X215">
        <f t="shared" si="120"/>
        <v>2.0798097044529995</v>
      </c>
      <c r="Y215">
        <f t="shared" si="132"/>
        <v>2.0796730421808829</v>
      </c>
      <c r="AA215">
        <f t="shared" si="130"/>
        <v>-1.3666227211661663E-4</v>
      </c>
      <c r="AB215">
        <f t="shared" si="133"/>
        <v>-1.3666227211661663E-4</v>
      </c>
      <c r="AC215">
        <v>4</v>
      </c>
    </row>
    <row r="216" spans="23:29">
      <c r="W216">
        <f>P4*P20</f>
        <v>2.490421455938697</v>
      </c>
      <c r="X216">
        <f t="shared" si="120"/>
        <v>2.490421455938697</v>
      </c>
      <c r="Y216">
        <f>BB20</f>
        <v>2.4904633788012198</v>
      </c>
      <c r="AA216">
        <f t="shared" ref="AA216:AA230" si="134">AK4-P4</f>
        <v>4.1922862522802973E-5</v>
      </c>
      <c r="AB216">
        <f t="shared" si="133"/>
        <v>4.1922862522802973E-5</v>
      </c>
      <c r="AC216">
        <v>4</v>
      </c>
    </row>
    <row r="217" spans="23:29">
      <c r="W217">
        <f t="shared" ref="W217:W230" si="135">P5*P21</f>
        <v>2.4801271860095389</v>
      </c>
      <c r="X217">
        <f t="shared" ref="X217:X260" si="136">IFERROR(W217, NA())</f>
        <v>2.4801271860095389</v>
      </c>
      <c r="Y217">
        <f t="shared" ref="Y217:Y230" si="137">BB21</f>
        <v>2.4801653877451058</v>
      </c>
      <c r="AA217">
        <f t="shared" si="134"/>
        <v>3.8201735566900652E-5</v>
      </c>
      <c r="AB217">
        <f t="shared" si="133"/>
        <v>3.8201735566900652E-5</v>
      </c>
      <c r="AC217">
        <v>4</v>
      </c>
    </row>
    <row r="218" spans="23:29">
      <c r="W218">
        <f t="shared" si="135"/>
        <v>2.4673784104389083</v>
      </c>
      <c r="X218">
        <f t="shared" si="136"/>
        <v>2.4673784104389083</v>
      </c>
      <c r="Y218">
        <f t="shared" si="137"/>
        <v>2.4674120446404948</v>
      </c>
      <c r="AA218">
        <f t="shared" si="134"/>
        <v>3.3634201586529855E-5</v>
      </c>
      <c r="AB218">
        <f t="shared" si="133"/>
        <v>3.3634201586529855E-5</v>
      </c>
      <c r="AC218">
        <v>4</v>
      </c>
    </row>
    <row r="219" spans="23:29">
      <c r="W219">
        <f t="shared" si="135"/>
        <v>2.4516255770552982</v>
      </c>
      <c r="X219">
        <f t="shared" si="136"/>
        <v>2.4516255770552982</v>
      </c>
      <c r="Y219">
        <f t="shared" si="137"/>
        <v>2.4516536298640981</v>
      </c>
      <c r="AA219">
        <f t="shared" si="134"/>
        <v>2.8052808799916562E-5</v>
      </c>
      <c r="AB219">
        <f t="shared" si="133"/>
        <v>2.8052808799916562E-5</v>
      </c>
      <c r="AC219">
        <v>4</v>
      </c>
    </row>
    <row r="220" spans="23:29">
      <c r="W220">
        <f t="shared" si="135"/>
        <v>2.4322151574947006</v>
      </c>
      <c r="X220">
        <f t="shared" si="136"/>
        <v>2.4322151574947006</v>
      </c>
      <c r="Y220">
        <f t="shared" si="137"/>
        <v>2.4322364278670481</v>
      </c>
      <c r="AA220">
        <f t="shared" si="134"/>
        <v>2.127037234744833E-5</v>
      </c>
      <c r="AB220">
        <f t="shared" si="133"/>
        <v>2.127037234744833E-5</v>
      </c>
      <c r="AC220">
        <v>4</v>
      </c>
    </row>
    <row r="221" spans="23:29">
      <c r="W221">
        <f t="shared" si="135"/>
        <v>2.408380120732597</v>
      </c>
      <c r="X221">
        <f t="shared" si="136"/>
        <v>2.408380120732597</v>
      </c>
      <c r="Y221">
        <f t="shared" si="137"/>
        <v>2.4083932058895248</v>
      </c>
      <c r="AA221">
        <f t="shared" si="134"/>
        <v>1.3085156927772346E-5</v>
      </c>
      <c r="AB221">
        <f t="shared" si="133"/>
        <v>1.3085156927772346E-5</v>
      </c>
      <c r="AC221">
        <v>4</v>
      </c>
    </row>
    <row r="222" spans="23:29">
      <c r="W222">
        <f t="shared" si="135"/>
        <v>2.3792353096249821</v>
      </c>
      <c r="X222">
        <f t="shared" si="136"/>
        <v>2.3792353096249821</v>
      </c>
      <c r="Y222">
        <f t="shared" si="137"/>
        <v>2.3792386007668416</v>
      </c>
      <c r="AA222">
        <f t="shared" si="134"/>
        <v>3.2911418594849806E-6</v>
      </c>
      <c r="AB222">
        <f t="shared" si="133"/>
        <v>3.2911418594849806E-6</v>
      </c>
      <c r="AC222">
        <v>4</v>
      </c>
    </row>
    <row r="223" spans="23:29">
      <c r="W223">
        <f t="shared" si="135"/>
        <v>2.3437814647973902</v>
      </c>
      <c r="X223">
        <f t="shared" si="136"/>
        <v>2.3437814647973902</v>
      </c>
      <c r="Y223">
        <f t="shared" si="137"/>
        <v>2.3437731601495226</v>
      </c>
      <c r="AA223">
        <f t="shared" si="134"/>
        <v>-8.3046478676074287E-6</v>
      </c>
      <c r="AB223">
        <f t="shared" si="133"/>
        <v>-8.3046478676074287E-6</v>
      </c>
      <c r="AC223">
        <v>4</v>
      </c>
    </row>
    <row r="224" spans="23:29">
      <c r="W224">
        <f t="shared" si="135"/>
        <v>2.3009228613644601</v>
      </c>
      <c r="X224">
        <f t="shared" si="136"/>
        <v>2.3009228613644601</v>
      </c>
      <c r="Y224">
        <f t="shared" si="137"/>
        <v>2.300901005611026</v>
      </c>
      <c r="AA224">
        <f t="shared" si="134"/>
        <v>-2.1855753434163461E-5</v>
      </c>
      <c r="AB224">
        <f t="shared" si="133"/>
        <v>-2.1855753434163461E-5</v>
      </c>
      <c r="AC224">
        <v>4</v>
      </c>
    </row>
    <row r="225" spans="23:29">
      <c r="W225">
        <f t="shared" si="135"/>
        <v>2.2495045524364046</v>
      </c>
      <c r="X225">
        <f t="shared" si="136"/>
        <v>2.2495045524364046</v>
      </c>
      <c r="Y225">
        <f t="shared" si="137"/>
        <v>2.2494671129589059</v>
      </c>
      <c r="AA225">
        <f t="shared" si="134"/>
        <v>-3.7439477498679707E-5</v>
      </c>
      <c r="AB225">
        <f t="shared" si="133"/>
        <v>-3.7439477498679707E-5</v>
      </c>
      <c r="AC225">
        <v>4</v>
      </c>
    </row>
    <row r="226" spans="23:29">
      <c r="W226">
        <f t="shared" si="135"/>
        <v>2.1883755105096943</v>
      </c>
      <c r="X226">
        <f t="shared" si="136"/>
        <v>2.1883755105096943</v>
      </c>
      <c r="Y226">
        <f t="shared" si="137"/>
        <v>2.1883205004820168</v>
      </c>
      <c r="AA226">
        <f t="shared" si="134"/>
        <v>-5.5010027677493412E-5</v>
      </c>
      <c r="AB226">
        <f t="shared" si="133"/>
        <v>-5.5010027677493412E-5</v>
      </c>
      <c r="AC226">
        <v>4</v>
      </c>
    </row>
    <row r="227" spans="23:29">
      <c r="W227">
        <f t="shared" si="135"/>
        <v>2.1164827021054857</v>
      </c>
      <c r="X227">
        <f t="shared" si="136"/>
        <v>2.1164827021054857</v>
      </c>
      <c r="Y227">
        <f t="shared" si="137"/>
        <v>2.1164083568816667</v>
      </c>
      <c r="AA227">
        <f t="shared" si="134"/>
        <v>-7.4345223818994555E-5</v>
      </c>
      <c r="AB227">
        <f t="shared" si="133"/>
        <v>-7.4345223818994555E-5</v>
      </c>
      <c r="AC227">
        <v>4</v>
      </c>
    </row>
    <row r="228" spans="23:29">
      <c r="W228">
        <f t="shared" si="135"/>
        <v>2.0329973231466827</v>
      </c>
      <c r="X228">
        <f t="shared" si="136"/>
        <v>2.0329973231466827</v>
      </c>
      <c r="Y228">
        <f t="shared" si="137"/>
        <v>2.0329023278879896</v>
      </c>
      <c r="AA228">
        <f t="shared" si="134"/>
        <v>-9.4995258693053586E-5</v>
      </c>
      <c r="AB228">
        <f t="shared" si="133"/>
        <v>-9.4995258693053586E-5</v>
      </c>
      <c r="AC228">
        <v>4</v>
      </c>
    </row>
    <row r="229" spans="23:29">
      <c r="W229">
        <f t="shared" si="135"/>
        <v>1.937467255791808</v>
      </c>
      <c r="X229">
        <f t="shared" si="136"/>
        <v>1.937467255791808</v>
      </c>
      <c r="Y229">
        <f>BB33</f>
        <v>1.9373510080521403</v>
      </c>
      <c r="AA229">
        <f t="shared" si="134"/>
        <v>-1.1624773966767421E-4</v>
      </c>
      <c r="AB229">
        <f t="shared" si="133"/>
        <v>-1.1624773966767421E-4</v>
      </c>
      <c r="AC229">
        <v>4</v>
      </c>
    </row>
    <row r="230" spans="23:29">
      <c r="W230">
        <f t="shared" si="135"/>
        <v>1.8299793785916618</v>
      </c>
      <c r="X230">
        <f t="shared" si="136"/>
        <v>1.8299793785916618</v>
      </c>
      <c r="Y230">
        <f t="shared" si="137"/>
        <v>1.829842250889226</v>
      </c>
      <c r="AA230">
        <f t="shared" si="134"/>
        <v>-1.3712770243579087E-4</v>
      </c>
      <c r="AB230">
        <f t="shared" si="133"/>
        <v>-1.3712770243579087E-4</v>
      </c>
      <c r="AC230">
        <v>4</v>
      </c>
    </row>
    <row r="231" spans="23:29">
      <c r="W231">
        <f>Q4*Q20</f>
        <v>2.0678685047720045</v>
      </c>
      <c r="X231">
        <f t="shared" si="136"/>
        <v>2.0678685047720045</v>
      </c>
      <c r="Y231">
        <f>BC20</f>
        <v>2.0679054198728934</v>
      </c>
      <c r="AA231">
        <f t="shared" ref="AA231:AA245" si="138">AL4-Q4</f>
        <v>3.6915100888990082E-5</v>
      </c>
      <c r="AB231">
        <f t="shared" si="133"/>
        <v>3.6915100888990082E-5</v>
      </c>
      <c r="AC231">
        <v>4</v>
      </c>
    </row>
    <row r="232" spans="23:29">
      <c r="W232">
        <f t="shared" ref="W232:W245" si="139">Q5*Q21</f>
        <v>2.0607661822985466</v>
      </c>
      <c r="X232">
        <f t="shared" si="136"/>
        <v>2.0607661822985466</v>
      </c>
      <c r="Y232">
        <f t="shared" ref="Y232:Y245" si="140">BC21</f>
        <v>2.0607998512377121</v>
      </c>
      <c r="AA232">
        <f t="shared" si="138"/>
        <v>3.3668939165565348E-5</v>
      </c>
      <c r="AB232">
        <f t="shared" si="133"/>
        <v>3.3668939165565348E-5</v>
      </c>
      <c r="AC232">
        <v>4</v>
      </c>
    </row>
    <row r="233" spans="23:29">
      <c r="W233">
        <f t="shared" si="139"/>
        <v>2.0519565932259125</v>
      </c>
      <c r="X233">
        <f t="shared" si="136"/>
        <v>2.0519565932259125</v>
      </c>
      <c r="Y233">
        <f t="shared" si="140"/>
        <v>2.0519862655749139</v>
      </c>
      <c r="AA233">
        <f t="shared" si="138"/>
        <v>2.9672349001419462E-5</v>
      </c>
      <c r="AB233">
        <f t="shared" si="133"/>
        <v>2.9672349001419462E-5</v>
      </c>
      <c r="AC233">
        <v>4</v>
      </c>
    </row>
    <row r="234" spans="23:29">
      <c r="W234">
        <f t="shared" si="139"/>
        <v>2.0410499632022239</v>
      </c>
      <c r="X234">
        <f t="shared" si="136"/>
        <v>2.0410499632022239</v>
      </c>
      <c r="Y234">
        <f t="shared" si="140"/>
        <v>2.0410747334598982</v>
      </c>
      <c r="AA234">
        <f t="shared" si="138"/>
        <v>2.4770257674333607E-5</v>
      </c>
      <c r="AB234">
        <f t="shared" si="133"/>
        <v>2.4770257674333607E-5</v>
      </c>
      <c r="AC234">
        <v>4</v>
      </c>
    </row>
    <row r="235" spans="23:29">
      <c r="W235">
        <f t="shared" si="139"/>
        <v>2.0275786438130825</v>
      </c>
      <c r="X235">
        <f t="shared" si="136"/>
        <v>2.0275786438130825</v>
      </c>
      <c r="Y235">
        <f t="shared" si="140"/>
        <v>2.0275974292759984</v>
      </c>
      <c r="AA235">
        <f t="shared" si="138"/>
        <v>1.8785462915893447E-5</v>
      </c>
      <c r="AB235">
        <f t="shared" si="133"/>
        <v>1.8785462915893447E-5</v>
      </c>
      <c r="AC235">
        <v>4</v>
      </c>
    </row>
    <row r="236" spans="23:29">
      <c r="W236">
        <f t="shared" si="139"/>
        <v>2.0109875169319547</v>
      </c>
      <c r="X236">
        <f t="shared" si="136"/>
        <v>2.0109875169319547</v>
      </c>
      <c r="Y236">
        <f t="shared" si="140"/>
        <v>2.010999037933769</v>
      </c>
      <c r="AA236">
        <f t="shared" si="138"/>
        <v>1.1521001814340792E-5</v>
      </c>
      <c r="AB236">
        <f t="shared" si="133"/>
        <v>1.1521001814340792E-5</v>
      </c>
      <c r="AC236">
        <v>4</v>
      </c>
    </row>
    <row r="237" spans="23:29">
      <c r="W237">
        <f t="shared" si="139"/>
        <v>1.9906265693517975</v>
      </c>
      <c r="X237">
        <f t="shared" si="136"/>
        <v>1.9906265693517975</v>
      </c>
      <c r="Y237">
        <f t="shared" si="140"/>
        <v>1.9906293356854607</v>
      </c>
      <c r="AA237">
        <f t="shared" si="138"/>
        <v>2.7663336632510749E-6</v>
      </c>
      <c r="AB237">
        <f t="shared" si="133"/>
        <v>2.7663336632510749E-6</v>
      </c>
      <c r="AC237">
        <v>4</v>
      </c>
    </row>
    <row r="238" spans="23:29">
      <c r="W238">
        <f t="shared" si="139"/>
        <v>1.9657479398095519</v>
      </c>
      <c r="X238">
        <f t="shared" si="136"/>
        <v>1.9657479398095519</v>
      </c>
      <c r="Y238">
        <f t="shared" si="140"/>
        <v>1.9657402489594671</v>
      </c>
      <c r="AA238">
        <f t="shared" si="138"/>
        <v>-7.6908500847849837E-6</v>
      </c>
      <c r="AB238">
        <f t="shared" si="133"/>
        <v>-7.6908500847849837E-6</v>
      </c>
      <c r="AC238">
        <v>4</v>
      </c>
    </row>
    <row r="239" spans="23:29">
      <c r="W239">
        <f t="shared" si="139"/>
        <v>1.9355106930001926</v>
      </c>
      <c r="X239">
        <f t="shared" si="136"/>
        <v>1.9355106930001926</v>
      </c>
      <c r="Y239">
        <f t="shared" si="140"/>
        <v>1.9354906479101845</v>
      </c>
      <c r="AA239">
        <f t="shared" si="138"/>
        <v>-2.0045090008080635E-5</v>
      </c>
      <c r="AB239">
        <f t="shared" si="133"/>
        <v>-2.0045090008080635E-5</v>
      </c>
      <c r="AC239">
        <v>4</v>
      </c>
    </row>
    <row r="240" spans="23:29">
      <c r="W240">
        <f t="shared" si="139"/>
        <v>1.898997581751954</v>
      </c>
      <c r="X240">
        <f t="shared" si="136"/>
        <v>1.898997581751954</v>
      </c>
      <c r="Y240">
        <f t="shared" si="140"/>
        <v>1.8989631378801994</v>
      </c>
      <c r="AA240">
        <f t="shared" si="138"/>
        <v>-3.4443871754552546E-5</v>
      </c>
      <c r="AB240">
        <f t="shared" si="133"/>
        <v>-3.4443871754552546E-5</v>
      </c>
      <c r="AC240">
        <v>4</v>
      </c>
    </row>
    <row r="241" spans="23:29">
      <c r="W241">
        <f t="shared" si="139"/>
        <v>1.8552488517891519</v>
      </c>
      <c r="X241">
        <f t="shared" si="136"/>
        <v>1.8552488517891519</v>
      </c>
      <c r="Y241">
        <f t="shared" si="140"/>
        <v>1.8551979044145419</v>
      </c>
      <c r="AA241">
        <f t="shared" si="138"/>
        <v>-5.0947374609977558E-5</v>
      </c>
      <c r="AB241">
        <f t="shared" si="133"/>
        <v>-5.0947374609977558E-5</v>
      </c>
      <c r="AC241">
        <v>4</v>
      </c>
    </row>
    <row r="242" spans="23:29">
      <c r="W242">
        <f t="shared" si="139"/>
        <v>1.8033182414373128</v>
      </c>
      <c r="X242">
        <f t="shared" si="136"/>
        <v>1.8033182414373128</v>
      </c>
      <c r="Y242">
        <f t="shared" si="140"/>
        <v>1.8032487633603724</v>
      </c>
      <c r="AA242">
        <f t="shared" si="138"/>
        <v>-6.9478076940354683E-5</v>
      </c>
      <c r="AB242">
        <f t="shared" si="133"/>
        <v>-6.9478076940354683E-5</v>
      </c>
      <c r="AC242">
        <v>4</v>
      </c>
    </row>
    <row r="243" spans="23:29">
      <c r="W243">
        <f t="shared" si="139"/>
        <v>1.7423550184507584</v>
      </c>
      <c r="X243">
        <f t="shared" si="136"/>
        <v>1.7423550184507584</v>
      </c>
      <c r="Y243">
        <f t="shared" si="140"/>
        <v>1.7422652537275851</v>
      </c>
      <c r="AA243">
        <f t="shared" si="138"/>
        <v>-8.9764723173235694E-5</v>
      </c>
      <c r="AB243">
        <f t="shared" si="133"/>
        <v>-8.9764723173235694E-5</v>
      </c>
      <c r="AC243">
        <v>4</v>
      </c>
    </row>
    <row r="244" spans="23:29">
      <c r="W244">
        <f t="shared" si="139"/>
        <v>1.6717123482378644</v>
      </c>
      <c r="X244">
        <f t="shared" si="136"/>
        <v>1.6717123482378644</v>
      </c>
      <c r="Y244">
        <f t="shared" si="140"/>
        <v>1.6716010577505815</v>
      </c>
      <c r="AA244">
        <f t="shared" si="138"/>
        <v>-1.1129048728286683E-4</v>
      </c>
      <c r="AB244">
        <f t="shared" si="133"/>
        <v>-1.1129048728286683E-4</v>
      </c>
      <c r="AC244">
        <v>4</v>
      </c>
    </row>
    <row r="245" spans="23:29">
      <c r="W245">
        <f t="shared" si="139"/>
        <v>1.5910759041777636</v>
      </c>
      <c r="X245">
        <f t="shared" si="136"/>
        <v>1.5910759041777636</v>
      </c>
      <c r="Y245">
        <f t="shared" si="140"/>
        <v>1.5909426430269209</v>
      </c>
      <c r="AA245">
        <f t="shared" si="138"/>
        <v>-1.3326115084266732E-4</v>
      </c>
      <c r="AB245">
        <f t="shared" si="133"/>
        <v>-1.3326115084266732E-4</v>
      </c>
      <c r="AC245">
        <v>4</v>
      </c>
    </row>
    <row r="246" spans="23:29">
      <c r="W246">
        <f>R4*R20</f>
        <v>1.7060367454068244</v>
      </c>
      <c r="X246">
        <f t="shared" si="136"/>
        <v>1.7060367454068244</v>
      </c>
      <c r="Y246">
        <f>BD20</f>
        <v>1.7060686885278988</v>
      </c>
      <c r="AA246">
        <f t="shared" ref="AA246:AA260" si="141">AM4-R4</f>
        <v>3.194312107446251E-5</v>
      </c>
      <c r="AB246">
        <f t="shared" si="133"/>
        <v>3.194312107446251E-5</v>
      </c>
      <c r="AC246">
        <v>4</v>
      </c>
    </row>
    <row r="247" spans="23:29">
      <c r="W247">
        <f t="shared" ref="W247:W260" si="142">R5*R21</f>
        <v>1.7011995637949837</v>
      </c>
      <c r="X247">
        <f t="shared" si="136"/>
        <v>1.7011995637949837</v>
      </c>
      <c r="Y247">
        <f t="shared" ref="Y247:Y260" si="143">BD21</f>
        <v>1.7012287218381195</v>
      </c>
      <c r="AA247">
        <f t="shared" si="141"/>
        <v>2.9158043135746325E-5</v>
      </c>
      <c r="AB247">
        <f t="shared" si="133"/>
        <v>2.9158043135746325E-5</v>
      </c>
      <c r="AC247">
        <v>4</v>
      </c>
    </row>
    <row r="248" spans="23:29">
      <c r="W248">
        <f t="shared" si="142"/>
        <v>1.6951915240423798</v>
      </c>
      <c r="X248">
        <f t="shared" si="136"/>
        <v>1.6951915240423798</v>
      </c>
      <c r="Y248">
        <f t="shared" si="143"/>
        <v>1.6952172442162643</v>
      </c>
      <c r="AA248">
        <f t="shared" si="141"/>
        <v>2.5720173884469233E-5</v>
      </c>
      <c r="AB248">
        <f t="shared" si="133"/>
        <v>2.5720173884469233E-5</v>
      </c>
      <c r="AC248">
        <v>4</v>
      </c>
    </row>
    <row r="249" spans="23:29">
      <c r="W249">
        <f t="shared" si="142"/>
        <v>1.6877408884982084</v>
      </c>
      <c r="X249">
        <f t="shared" si="136"/>
        <v>1.6877408884982084</v>
      </c>
      <c r="Y249">
        <f t="shared" si="143"/>
        <v>1.6877623781852971</v>
      </c>
      <c r="AA249">
        <f t="shared" si="141"/>
        <v>2.1489687088704912E-5</v>
      </c>
      <c r="AB249">
        <f t="shared" si="133"/>
        <v>2.1489687088704912E-5</v>
      </c>
      <c r="AC249">
        <v>4</v>
      </c>
    </row>
    <row r="250" spans="23:29">
      <c r="W250">
        <f t="shared" si="142"/>
        <v>1.6785191910021688</v>
      </c>
      <c r="X250">
        <f t="shared" si="136"/>
        <v>1.6785191910021688</v>
      </c>
      <c r="Y250">
        <f t="shared" si="143"/>
        <v>1.6785354949599736</v>
      </c>
      <c r="AA250">
        <f t="shared" si="141"/>
        <v>1.6303957804719715E-5</v>
      </c>
      <c r="AB250">
        <f t="shared" si="133"/>
        <v>1.6303957804719715E-5</v>
      </c>
      <c r="AC250">
        <v>4</v>
      </c>
    </row>
    <row r="251" spans="23:29">
      <c r="W251">
        <f t="shared" si="142"/>
        <v>1.6671328204250488</v>
      </c>
      <c r="X251">
        <f t="shared" si="136"/>
        <v>1.6671328204250488</v>
      </c>
      <c r="Y251">
        <f t="shared" si="143"/>
        <v>1.6671427982464277</v>
      </c>
      <c r="AA251">
        <f t="shared" si="141"/>
        <v>9.977821378903684E-6</v>
      </c>
      <c r="AB251">
        <f t="shared" si="133"/>
        <v>9.977821378903684E-6</v>
      </c>
      <c r="AC251">
        <v>4</v>
      </c>
    </row>
    <row r="252" spans="23:29">
      <c r="W252">
        <f t="shared" si="142"/>
        <v>1.6531152691496926</v>
      </c>
      <c r="X252">
        <f t="shared" si="136"/>
        <v>1.6531152691496926</v>
      </c>
      <c r="Y252">
        <f t="shared" si="143"/>
        <v>1.6531175756433851</v>
      </c>
      <c r="AA252">
        <f t="shared" si="141"/>
        <v>2.306493692483258E-6</v>
      </c>
      <c r="AB252">
        <f t="shared" si="133"/>
        <v>2.306493692483258E-6</v>
      </c>
      <c r="AC252">
        <v>4</v>
      </c>
    </row>
    <row r="253" spans="23:29">
      <c r="W253">
        <f t="shared" si="142"/>
        <v>1.6359213693918624</v>
      </c>
      <c r="X253">
        <f t="shared" si="136"/>
        <v>1.6359213693918624</v>
      </c>
      <c r="Y253">
        <f t="shared" si="143"/>
        <v>1.6359144420594258</v>
      </c>
      <c r="AA253">
        <f t="shared" si="141"/>
        <v>-6.9273324365681788E-6</v>
      </c>
      <c r="AB253">
        <f t="shared" si="133"/>
        <v>-6.9273324365681788E-6</v>
      </c>
      <c r="AC253">
        <v>4</v>
      </c>
    </row>
    <row r="254" spans="23:29">
      <c r="W254">
        <f t="shared" si="142"/>
        <v>1.6149255049722429</v>
      </c>
      <c r="X254">
        <f t="shared" si="136"/>
        <v>1.6149255049722429</v>
      </c>
      <c r="Y254">
        <f t="shared" si="143"/>
        <v>1.614907564682474</v>
      </c>
      <c r="AA254">
        <f t="shared" si="141"/>
        <v>-1.7940289768869633E-5</v>
      </c>
      <c r="AB254">
        <f t="shared" si="133"/>
        <v>-1.7940289768869633E-5</v>
      </c>
      <c r="AC254">
        <v>4</v>
      </c>
    </row>
    <row r="255" spans="23:29">
      <c r="W255">
        <f t="shared" si="142"/>
        <v>1.5894265830293828</v>
      </c>
      <c r="X255">
        <f t="shared" si="136"/>
        <v>1.5894265830293828</v>
      </c>
      <c r="Y255">
        <f t="shared" si="143"/>
        <v>1.5893956561785891</v>
      </c>
      <c r="AA255">
        <f t="shared" si="141"/>
        <v>-3.0926850793644434E-5</v>
      </c>
      <c r="AB255">
        <f t="shared" si="133"/>
        <v>-3.0926850793644434E-5</v>
      </c>
      <c r="AC255">
        <v>4</v>
      </c>
    </row>
    <row r="256" spans="23:29">
      <c r="W256">
        <f t="shared" si="142"/>
        <v>1.5586633717169749</v>
      </c>
      <c r="X256">
        <f t="shared" si="136"/>
        <v>1.5586633717169749</v>
      </c>
      <c r="Y256">
        <f t="shared" si="143"/>
        <v>1.5586173441970443</v>
      </c>
      <c r="AA256">
        <f t="shared" si="141"/>
        <v>-4.6027519930547101E-5</v>
      </c>
      <c r="AB256">
        <f t="shared" si="133"/>
        <v>-4.6027519930547101E-5</v>
      </c>
      <c r="AC256">
        <v>4</v>
      </c>
    </row>
    <row r="257" spans="23:29">
      <c r="W257">
        <f t="shared" si="142"/>
        <v>1.5218444161741047</v>
      </c>
      <c r="X257">
        <f t="shared" si="136"/>
        <v>1.5218444161741047</v>
      </c>
      <c r="Y257">
        <f t="shared" si="143"/>
        <v>1.5217811305230071</v>
      </c>
      <c r="AA257">
        <f t="shared" si="141"/>
        <v>-6.3285651097588769E-5</v>
      </c>
      <c r="AB257">
        <f t="shared" si="133"/>
        <v>-6.3285651097588769E-5</v>
      </c>
      <c r="AC257">
        <v>4</v>
      </c>
    </row>
    <row r="258" spans="23:29">
      <c r="W258">
        <f t="shared" si="142"/>
        <v>1.478196714478542</v>
      </c>
      <c r="X258">
        <f t="shared" si="136"/>
        <v>1.478196714478542</v>
      </c>
      <c r="Y258">
        <f t="shared" si="143"/>
        <v>1.4781141203251329</v>
      </c>
      <c r="AA258">
        <f t="shared" si="141"/>
        <v>-8.2594153409054627E-5</v>
      </c>
      <c r="AB258">
        <f t="shared" si="133"/>
        <v>-8.2594153409054627E-5</v>
      </c>
      <c r="AC258">
        <v>4</v>
      </c>
    </row>
    <row r="259" spans="23:29">
      <c r="W259">
        <f t="shared" si="142"/>
        <v>1.4270360606510817</v>
      </c>
      <c r="X259">
        <f t="shared" si="136"/>
        <v>1.4270360606510817</v>
      </c>
      <c r="Y259">
        <f t="shared" si="143"/>
        <v>1.4269324232436016</v>
      </c>
      <c r="AA259">
        <f t="shared" si="141"/>
        <v>-1.0363740748009498E-4</v>
      </c>
      <c r="AB259">
        <f t="shared" si="133"/>
        <v>-1.0363740748009498E-4</v>
      </c>
      <c r="AC259">
        <v>4</v>
      </c>
    </row>
    <row r="260" spans="23:29">
      <c r="W260">
        <f t="shared" si="142"/>
        <v>1.3678587637367461</v>
      </c>
      <c r="X260">
        <f t="shared" si="136"/>
        <v>1.3678587637367461</v>
      </c>
      <c r="Y260">
        <f t="shared" si="143"/>
        <v>1.367732924319299</v>
      </c>
      <c r="AA260">
        <f t="shared" si="141"/>
        <v>-1.2583941744703786E-4</v>
      </c>
      <c r="AB260">
        <f t="shared" si="133"/>
        <v>-1.2583941744703786E-4</v>
      </c>
      <c r="AC260">
        <v>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C260"/>
  <sheetViews>
    <sheetView topLeftCell="AL61" zoomScale="80" zoomScaleNormal="80" workbookViewId="0">
      <selection activeCell="AN68" sqref="AN68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6.1276445174688103E-8</v>
      </c>
      <c r="BW1" t="s">
        <v>38</v>
      </c>
      <c r="CN1" t="s">
        <v>35</v>
      </c>
      <c r="CQ1" t="s">
        <v>40</v>
      </c>
      <c r="CR1">
        <f>SUM(CN4:DC18)</f>
        <v>3.9850379016834382E-4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W2" t="s">
        <v>31</v>
      </c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4.3980465111040035E-2</v>
      </c>
      <c r="E3" s="2">
        <f>'Raw data and fitting summary'!E5</f>
        <v>5.4975581388800036E-2</v>
      </c>
      <c r="F3" s="2">
        <f>'Raw data and fitting summary'!F5</f>
        <v>6.871947673600004E-2</v>
      </c>
      <c r="G3" s="2">
        <f>'Raw data and fitting summary'!G5</f>
        <v>8.589934592000005E-2</v>
      </c>
      <c r="H3" s="2">
        <f>'Raw data and fitting summary'!H5</f>
        <v>0.10737418240000006</v>
      </c>
      <c r="I3" s="2">
        <f>'Raw data and fitting summary'!I5</f>
        <v>0.13421772800000006</v>
      </c>
      <c r="J3" s="2">
        <f>'Raw data and fitting summary'!J5</f>
        <v>0.16777216000000009</v>
      </c>
      <c r="K3" s="2">
        <f>'Raw data and fitting summary'!K5</f>
        <v>0.2097152000000001</v>
      </c>
      <c r="L3" s="2">
        <f>'Raw data and fitting summary'!L5</f>
        <v>0.2621440000000001</v>
      </c>
      <c r="M3" s="2">
        <f>'Raw data and fitting summary'!M5</f>
        <v>0.32768000000000014</v>
      </c>
      <c r="N3" s="2">
        <f>'Raw data and fitting summary'!N5</f>
        <v>0.40960000000000013</v>
      </c>
      <c r="O3" s="2">
        <f>'Raw data and fitting summary'!O5</f>
        <v>0.51200000000000012</v>
      </c>
      <c r="P3" s="2">
        <f>'Raw data and fitting summary'!P5</f>
        <v>0.64000000000000012</v>
      </c>
      <c r="Q3" s="2">
        <f>'Raw data and fitting summary'!Q5</f>
        <v>0.8</v>
      </c>
      <c r="R3" s="2">
        <f>'Raw data and fitting summary'!R5</f>
        <v>1</v>
      </c>
      <c r="S3" s="4" t="s">
        <v>42</v>
      </c>
      <c r="T3">
        <f>'Raw data and fitting summary'!D44</f>
        <v>9.9997642442942153E-2</v>
      </c>
      <c r="U3" s="4" t="s">
        <v>44</v>
      </c>
      <c r="V3">
        <f>'Raw data and fitting summary'!F44</f>
        <v>14.999872254994241</v>
      </c>
      <c r="W3">
        <f>'Raw data and fitting summary'!H44</f>
        <v>0.1300015783825838</v>
      </c>
      <c r="X3" s="2">
        <f>C3</f>
        <v>0</v>
      </c>
      <c r="Y3" s="2">
        <f t="shared" ref="Y3:AM3" si="0">D3</f>
        <v>4.3980465111040035E-2</v>
      </c>
      <c r="Z3" s="2">
        <f t="shared" si="0"/>
        <v>5.4975581388800036E-2</v>
      </c>
      <c r="AA3" s="2">
        <f t="shared" si="0"/>
        <v>6.871947673600004E-2</v>
      </c>
      <c r="AB3" s="2">
        <f t="shared" si="0"/>
        <v>8.589934592000005E-2</v>
      </c>
      <c r="AC3" s="2">
        <f t="shared" si="0"/>
        <v>0.10737418240000006</v>
      </c>
      <c r="AD3" s="2">
        <f t="shared" si="0"/>
        <v>0.13421772800000006</v>
      </c>
      <c r="AE3" s="2">
        <f t="shared" si="0"/>
        <v>0.16777216000000009</v>
      </c>
      <c r="AF3" s="2">
        <f t="shared" si="0"/>
        <v>0.2097152000000001</v>
      </c>
      <c r="AG3" s="2">
        <f t="shared" si="0"/>
        <v>0.2621440000000001</v>
      </c>
      <c r="AH3" s="2">
        <f t="shared" si="0"/>
        <v>0.32768000000000014</v>
      </c>
      <c r="AI3" s="2">
        <f t="shared" si="0"/>
        <v>0.40960000000000013</v>
      </c>
      <c r="AJ3" s="2">
        <f t="shared" si="0"/>
        <v>0.51200000000000012</v>
      </c>
      <c r="AK3" s="2">
        <f t="shared" si="0"/>
        <v>0.64000000000000012</v>
      </c>
      <c r="AL3" s="2">
        <f t="shared" si="0"/>
        <v>0.8</v>
      </c>
      <c r="AM3" s="2">
        <f t="shared" si="0"/>
        <v>1</v>
      </c>
      <c r="BF3" s="2">
        <f t="shared" ref="BF3:BU3" si="1">X3</f>
        <v>0</v>
      </c>
      <c r="BG3" s="2">
        <f t="shared" si="1"/>
        <v>4.3980465111040035E-2</v>
      </c>
      <c r="BH3" s="2">
        <f t="shared" si="1"/>
        <v>5.4975581388800036E-2</v>
      </c>
      <c r="BI3" s="2">
        <f t="shared" si="1"/>
        <v>6.871947673600004E-2</v>
      </c>
      <c r="BJ3" s="2">
        <f t="shared" si="1"/>
        <v>8.589934592000005E-2</v>
      </c>
      <c r="BK3" s="2">
        <f t="shared" si="1"/>
        <v>0.10737418240000006</v>
      </c>
      <c r="BL3" s="2">
        <f t="shared" si="1"/>
        <v>0.13421772800000006</v>
      </c>
      <c r="BM3" s="2">
        <f t="shared" si="1"/>
        <v>0.16777216000000009</v>
      </c>
      <c r="BN3" s="2">
        <f t="shared" si="1"/>
        <v>0.2097152000000001</v>
      </c>
      <c r="BO3" s="2">
        <f t="shared" si="1"/>
        <v>0.2621440000000001</v>
      </c>
      <c r="BP3" s="2">
        <f t="shared" si="1"/>
        <v>0.32768000000000014</v>
      </c>
      <c r="BQ3" s="2">
        <f t="shared" si="1"/>
        <v>0.40960000000000013</v>
      </c>
      <c r="BR3" s="2">
        <f t="shared" si="1"/>
        <v>0.51200000000000012</v>
      </c>
      <c r="BS3" s="2">
        <f t="shared" si="1"/>
        <v>0.64000000000000012</v>
      </c>
      <c r="BT3" s="2">
        <f t="shared" si="1"/>
        <v>0.8</v>
      </c>
      <c r="BU3" s="2">
        <f t="shared" si="1"/>
        <v>1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4.3980465111040035E-2</v>
      </c>
      <c r="CP3" s="2">
        <f t="shared" si="3"/>
        <v>5.4975581388800036E-2</v>
      </c>
      <c r="CQ3" s="2">
        <f t="shared" si="3"/>
        <v>6.871947673600004E-2</v>
      </c>
      <c r="CR3" s="2">
        <f t="shared" si="3"/>
        <v>8.589934592000005E-2</v>
      </c>
      <c r="CS3" s="2">
        <f t="shared" si="3"/>
        <v>0.10737418240000006</v>
      </c>
      <c r="CT3" s="2">
        <f t="shared" si="3"/>
        <v>0.13421772800000006</v>
      </c>
      <c r="CU3" s="2">
        <f t="shared" si="3"/>
        <v>0.16777216000000009</v>
      </c>
      <c r="CV3" s="2">
        <f t="shared" si="3"/>
        <v>0.2097152000000001</v>
      </c>
      <c r="CW3" s="2">
        <f t="shared" si="3"/>
        <v>0.2621440000000001</v>
      </c>
      <c r="CX3" s="2">
        <f t="shared" si="3"/>
        <v>0.32768000000000014</v>
      </c>
      <c r="CY3" s="2">
        <f t="shared" si="3"/>
        <v>0.40960000000000013</v>
      </c>
      <c r="CZ3" s="2">
        <f t="shared" si="3"/>
        <v>0.51200000000000012</v>
      </c>
      <c r="DA3" s="2">
        <f t="shared" si="3"/>
        <v>0.64000000000000012</v>
      </c>
      <c r="DB3" s="2">
        <f t="shared" si="3"/>
        <v>0.8</v>
      </c>
      <c r="DC3" s="2">
        <f t="shared" si="3"/>
        <v>1</v>
      </c>
    </row>
    <row r="4" spans="1:107">
      <c r="A4" s="1" t="s">
        <v>16</v>
      </c>
      <c r="B4" s="1">
        <f>'Raw data and fitting summary'!B6</f>
        <v>1</v>
      </c>
      <c r="C4">
        <f>'Raw data and fitting summary'!C6</f>
        <v>13.636363636363635</v>
      </c>
      <c r="D4">
        <f>'Raw data and fitting summary'!D6</f>
        <v>10.42889693766659</v>
      </c>
      <c r="E4">
        <f>'Raw data and fitting summary'!E6</f>
        <v>9.8496995756786596</v>
      </c>
      <c r="F4">
        <f>'Raw data and fitting summary'!F6</f>
        <v>9.2103004884690822</v>
      </c>
      <c r="G4">
        <f>'Raw data and fitting summary'!G6</f>
        <v>8.5190282749061321</v>
      </c>
      <c r="H4">
        <f>'Raw data and fitting summary'!H6</f>
        <v>7.7883429565619595</v>
      </c>
      <c r="I4">
        <f>'Raw data and fitting summary'!I6</f>
        <v>7.0341821717837583</v>
      </c>
      <c r="J4">
        <f>'Raw data and fitting summary'!J6</f>
        <v>6.274693331603447</v>
      </c>
      <c r="K4">
        <f>'Raw data and fitting summary'!K6</f>
        <v>5.528539739710677</v>
      </c>
      <c r="L4">
        <f>'Raw data and fitting summary'!L6</f>
        <v>4.8131034891297899</v>
      </c>
      <c r="M4">
        <f>'Raw data and fitting summary'!M6</f>
        <v>4.142942126285373</v>
      </c>
      <c r="N4">
        <f>'Raw data and fitting summary'!N6</f>
        <v>3.5287730727470135</v>
      </c>
      <c r="O4">
        <f>'Raw data and fitting summary'!O6</f>
        <v>2.9770992366412217</v>
      </c>
      <c r="P4">
        <f>'Raw data and fitting summary'!P6</f>
        <v>2.490421455938697</v>
      </c>
      <c r="Q4">
        <f>'Raw data and fitting summary'!Q6</f>
        <v>2.0678685047720045</v>
      </c>
      <c r="R4">
        <f>'Raw data and fitting summary'!R6</f>
        <v>1.7060367454068244</v>
      </c>
      <c r="S4" s="4" t="s">
        <v>43</v>
      </c>
      <c r="T4">
        <f>'Raw data and fitting summary'!E44</f>
        <v>4.56839268714396E-7</v>
      </c>
      <c r="U4" s="4" t="s">
        <v>45</v>
      </c>
      <c r="V4">
        <f>'Raw data and fitting summary'!G44</f>
        <v>0</v>
      </c>
      <c r="X4">
        <f>(($V$3-(($V$3-$V$4)*($C$3/($C$3+$W$3))))*B4/((B4+($T$3-(($T$3-$T$4)*($C$3/($C$3+$W$3))))))*C20)</f>
        <v>13.6362767302679</v>
      </c>
      <c r="Y4">
        <f>(($V$3-(($V$3-$V$4)*($D$3/($D$3+$W$3))))*B4/((B4+($T$3-(($T$3-$T$4)*($D$3/($D$3+$W$3))))))*D20)</f>
        <v>10.428853877850187</v>
      </c>
      <c r="Z4">
        <f>(($V$3-(($V$3-$V$4)*($E$3/($E$3+$W$3))))*B4/((B4+($T$3-(($T$3-$T$4)*($E$3/($E$3+$W$3))))))*E20)</f>
        <v>9.8496628989695303</v>
      </c>
      <c r="AA4">
        <f>(($V$3-(($V$3-$V$4)*($F$3/($F$3+$W$3))))*B4/((B4+($T$3-(($T$3-$T$4)*($F$3/($F$3+$W$3))))))*F20)</f>
        <v>9.2102703131550765</v>
      </c>
      <c r="AB4">
        <f>(($V$3-(($V$3-$V$4)*($G$3/($G$3+$W$3))))*B4/((B4+($T$3-(($T$3-$T$4)*($G$3/($G$3+$W$3))))))*G20)</f>
        <v>8.5190044848232827</v>
      </c>
      <c r="AC4">
        <f>(($V$3-(($V$3-$V$4)*($H$3/($H$3+$W$3))))*B4/((B4+($T$3-(($T$3-$T$4)*($H$3/($H$3+$W$3))))))*H20)</f>
        <v>7.7883251887909486</v>
      </c>
      <c r="AD4">
        <f>(($V$3-(($V$3-$V$4)*($I$3/($I$3+$W$3))))*B4/((B4+($T$3-(($T$3-$T$4)*($I$3/($I$3+$W$3))))))*I20)</f>
        <v>7.0341698362919836</v>
      </c>
      <c r="AE4">
        <f>(($V$3-(($V$3-$V$4)*($J$3/($J$3+$W$3))))*B4/((B4+($T$3-(($T$3-$T$4)*($J$3/($J$3+$W$3))))))*J20)</f>
        <v>6.2746856624087846</v>
      </c>
      <c r="AF4">
        <f>(($V$3-(($V$3-$V$4)*($K$3/($K$3+$W$3))))*B4/((B4+($T$3-(($T$3-$T$4)*($K$3/($K$3+$W$3))))))*K20)</f>
        <v>5.5285358688230941</v>
      </c>
      <c r="AG4">
        <f>(($V$3-(($V$3-$V$4)*($L$3/($L$3+$W$3))))*B4/((B4+($T$3-(($T$3-$T$4)*($L$3/($L$3+$W$3))))))*L20)</f>
        <v>4.8131025285347935</v>
      </c>
      <c r="AH4">
        <f>(($V$3-(($V$3-$V$4)*($M$3/($M$3+$W$3))))*B4/((B4+($T$3-(($T$3-$T$4)*($M$3/($M$3+$W$3))))))*M20)</f>
        <v>4.1429432420967434</v>
      </c>
      <c r="AI4">
        <f>(($V$3-(($V$3-$V$4)*($N$3/($N$3+$W$3))))*B4/((B4+($T$3-(($T$3-$T$4)*($N$3/($N$3+$W$3))))))*N20)</f>
        <v>3.5287755395661127</v>
      </c>
      <c r="AJ4">
        <f>(($V$3-(($V$3-$V$4)*($O$3/($O$3+$W$3))))*B4/((B4+($T$3-(($T$3-$T$4)*($O$3/($O$3+$W$3))))))*O20)</f>
        <v>2.9771024669775872</v>
      </c>
      <c r="AK4">
        <f>(($V$3-(($V$3-$V$4)*($P$3/($P$3+$W$3))))*B4/((B4+($T$3-(($T$3-$T$4)*($P$3/($P$3+$W$3))))))*P20)</f>
        <v>2.490425006252873</v>
      </c>
      <c r="AL4">
        <f>(($V$3-(($V$3-$V$4)*($Q$3/($Q$3+$W$3))))*B4/((B4+($T$3-(($T$3-$T$4)*($Q$3/($Q$3+$W$3))))))*Q20)</f>
        <v>2.0678720640824988</v>
      </c>
      <c r="AM4">
        <f>(($V$3-(($V$3-$V$4)*($R$3/($R$3+$W$3))))*B4/((B4+($T$3-(($T$3-$T$4)*($R$3/($R$3+$W$3))))))*R20)</f>
        <v>1.7060401138368371</v>
      </c>
      <c r="AO4">
        <f>IFERROR(X4, 0)</f>
        <v>13.6362767302679</v>
      </c>
      <c r="AP4">
        <f t="shared" ref="AP4:BD18" si="4">IFERROR(Y4, 0)</f>
        <v>10.428853877850187</v>
      </c>
      <c r="AQ4">
        <f t="shared" si="4"/>
        <v>9.8496628989695303</v>
      </c>
      <c r="AR4">
        <f t="shared" si="4"/>
        <v>9.2102703131550765</v>
      </c>
      <c r="AS4">
        <f t="shared" si="4"/>
        <v>8.5190044848232827</v>
      </c>
      <c r="AT4">
        <f t="shared" si="4"/>
        <v>7.7883251887909486</v>
      </c>
      <c r="AU4">
        <f t="shared" si="4"/>
        <v>7.0341698362919836</v>
      </c>
      <c r="AV4">
        <f t="shared" si="4"/>
        <v>6.2746856624087846</v>
      </c>
      <c r="AW4">
        <f t="shared" si="4"/>
        <v>5.5285358688230941</v>
      </c>
      <c r="AX4">
        <f t="shared" si="4"/>
        <v>4.8131025285347935</v>
      </c>
      <c r="AY4">
        <f t="shared" si="4"/>
        <v>4.1429432420967434</v>
      </c>
      <c r="AZ4">
        <f t="shared" si="4"/>
        <v>3.5287755395661127</v>
      </c>
      <c r="BA4">
        <f t="shared" si="4"/>
        <v>2.9771024669775872</v>
      </c>
      <c r="BB4">
        <f t="shared" si="4"/>
        <v>2.490425006252873</v>
      </c>
      <c r="BC4">
        <f t="shared" si="4"/>
        <v>2.0678720640824988</v>
      </c>
      <c r="BD4">
        <f t="shared" si="4"/>
        <v>1.7060401138368371</v>
      </c>
      <c r="BF4">
        <f>(C4-AO4)^2</f>
        <v>7.5526694758866797E-9</v>
      </c>
      <c r="BG4">
        <f>(D4-AP4)^2</f>
        <v>1.8541477885990145E-9</v>
      </c>
      <c r="BH4">
        <f t="shared" ref="BH4:BU18" si="5">(E4-AQ4)^2</f>
        <v>1.3451809925570444E-9</v>
      </c>
      <c r="BI4">
        <f t="shared" si="5"/>
        <v>9.1054957534449435E-10</v>
      </c>
      <c r="BJ4">
        <f t="shared" si="5"/>
        <v>5.6596804198479115E-10</v>
      </c>
      <c r="BK4">
        <f t="shared" si="5"/>
        <v>3.1569368669661842E-10</v>
      </c>
      <c r="BL4">
        <f t="shared" si="5"/>
        <v>1.5216435732385165E-10</v>
      </c>
      <c r="BM4">
        <f t="shared" si="5"/>
        <v>5.8816546770409831E-11</v>
      </c>
      <c r="BN4">
        <f t="shared" si="5"/>
        <v>1.4983770679549932E-11</v>
      </c>
      <c r="BO4">
        <f t="shared" si="5"/>
        <v>9.2274274717654251E-13</v>
      </c>
      <c r="BP4">
        <f t="shared" si="5"/>
        <v>1.2450350143390972E-12</v>
      </c>
      <c r="BQ4">
        <f t="shared" si="5"/>
        <v>6.0851964682353658E-12</v>
      </c>
      <c r="BR4">
        <f t="shared" si="5"/>
        <v>1.0435073034347548E-11</v>
      </c>
      <c r="BS4">
        <f t="shared" si="5"/>
        <v>1.2604730748177604E-11</v>
      </c>
      <c r="BT4">
        <f t="shared" si="5"/>
        <v>1.266869119511013E-11</v>
      </c>
      <c r="BU4">
        <f t="shared" si="5"/>
        <v>1.134632075042923E-11</v>
      </c>
      <c r="BW4">
        <f>ABS((AO4-C4)/AO4)</f>
        <v>6.3731543040642242E-6</v>
      </c>
      <c r="BX4">
        <f t="shared" ref="BX4:CL18" si="6">ABS((AP4-D4)/AP4)</f>
        <v>4.1289116624546523E-6</v>
      </c>
      <c r="BY4">
        <f t="shared" si="6"/>
        <v>3.7236512056835153E-6</v>
      </c>
      <c r="BZ4">
        <f t="shared" si="6"/>
        <v>3.276268011659975E-6</v>
      </c>
      <c r="CA4">
        <f t="shared" si="6"/>
        <v>2.7925895439843213E-6</v>
      </c>
      <c r="CB4">
        <f t="shared" si="6"/>
        <v>2.2813339941808322E-6</v>
      </c>
      <c r="CC4">
        <f t="shared" si="6"/>
        <v>1.7536528207014504E-6</v>
      </c>
      <c r="CD4">
        <f t="shared" si="6"/>
        <v>1.2222436429583052E-6</v>
      </c>
      <c r="CE4">
        <f t="shared" si="6"/>
        <v>7.0016504817160817E-7</v>
      </c>
      <c r="CF4">
        <f t="shared" si="6"/>
        <v>1.995791676450593E-7</v>
      </c>
      <c r="CG4">
        <f t="shared" si="6"/>
        <v>2.6932818173163462E-7</v>
      </c>
      <c r="CH4">
        <f t="shared" si="6"/>
        <v>6.9905809297095739E-7</v>
      </c>
      <c r="CI4">
        <f t="shared" si="6"/>
        <v>1.0850605249040128E-6</v>
      </c>
      <c r="CJ4">
        <f t="shared" si="6"/>
        <v>1.4255856599045678E-6</v>
      </c>
      <c r="CK4">
        <f t="shared" si="6"/>
        <v>1.7212430866307085E-6</v>
      </c>
      <c r="CL4">
        <f t="shared" si="6"/>
        <v>1.9744143091220789E-6</v>
      </c>
      <c r="CN4">
        <f>IFERROR(BW4, 0)</f>
        <v>6.3731543040642242E-6</v>
      </c>
      <c r="CO4">
        <f t="shared" ref="CO4:DC18" si="7">IFERROR(BX4, 0)</f>
        <v>4.1289116624546523E-6</v>
      </c>
      <c r="CP4">
        <f t="shared" si="7"/>
        <v>3.7236512056835153E-6</v>
      </c>
      <c r="CQ4">
        <f t="shared" si="7"/>
        <v>3.276268011659975E-6</v>
      </c>
      <c r="CR4">
        <f t="shared" si="7"/>
        <v>2.7925895439843213E-6</v>
      </c>
      <c r="CS4">
        <f t="shared" si="7"/>
        <v>2.2813339941808322E-6</v>
      </c>
      <c r="CT4">
        <f t="shared" si="7"/>
        <v>1.7536528207014504E-6</v>
      </c>
      <c r="CU4">
        <f t="shared" si="7"/>
        <v>1.2222436429583052E-6</v>
      </c>
      <c r="CV4">
        <f t="shared" si="7"/>
        <v>7.0016504817160817E-7</v>
      </c>
      <c r="CW4">
        <f t="shared" si="7"/>
        <v>1.995791676450593E-7</v>
      </c>
      <c r="CX4">
        <f t="shared" si="7"/>
        <v>2.6932818173163462E-7</v>
      </c>
      <c r="CY4">
        <f t="shared" si="7"/>
        <v>6.9905809297095739E-7</v>
      </c>
      <c r="CZ4">
        <f t="shared" si="7"/>
        <v>1.0850605249040128E-6</v>
      </c>
      <c r="DA4">
        <f t="shared" si="7"/>
        <v>1.4255856599045678E-6</v>
      </c>
      <c r="DB4">
        <f t="shared" si="7"/>
        <v>1.7212430866307085E-6</v>
      </c>
      <c r="DC4">
        <f t="shared" si="7"/>
        <v>1.9744143091220789E-6</v>
      </c>
    </row>
    <row r="5" spans="1:107">
      <c r="A5" s="1" t="s">
        <v>17</v>
      </c>
      <c r="B5" s="1">
        <f>'Raw data and fitting summary'!B7</f>
        <v>0.8</v>
      </c>
      <c r="C5">
        <f>'Raw data and fitting summary'!C7</f>
        <v>13.333333333333332</v>
      </c>
      <c r="D5">
        <f>'Raw data and fitting summary'!D7</f>
        <v>10.250724030253298</v>
      </c>
      <c r="E5">
        <f>'Raw data and fitting summary'!E7</f>
        <v>9.6906168020073338</v>
      </c>
      <c r="F5">
        <f>'Raw data and fitting summary'!F7</f>
        <v>9.0710552475073367</v>
      </c>
      <c r="G5">
        <f>'Raw data and fitting summary'!G7</f>
        <v>8.3997652126574618</v>
      </c>
      <c r="H5">
        <f>'Raw data and fitting summary'!H7</f>
        <v>7.6885412958161172</v>
      </c>
      <c r="I5">
        <f>'Raw data and fitting summary'!I7</f>
        <v>6.952671574392328</v>
      </c>
      <c r="J5">
        <f>'Raw data and fitting summary'!J7</f>
        <v>6.2097528403727917</v>
      </c>
      <c r="K5">
        <f>'Raw data and fitting summary'!K7</f>
        <v>5.4780635859909887</v>
      </c>
      <c r="L5">
        <f>'Raw data and fitting summary'!L7</f>
        <v>4.7748008051048725</v>
      </c>
      <c r="M5">
        <f>'Raw data and fitting summary'!M7</f>
        <v>4.1145316818939488</v>
      </c>
      <c r="N5">
        <f>'Raw data and fitting summary'!N7</f>
        <v>3.5081406854367176</v>
      </c>
      <c r="O5">
        <f>'Raw data and fitting summary'!O7</f>
        <v>2.9624003038359286</v>
      </c>
      <c r="P5">
        <f>'Raw data and fitting summary'!P7</f>
        <v>2.4801271860095389</v>
      </c>
      <c r="Q5">
        <f>'Raw data and fitting summary'!Q7</f>
        <v>2.0607661822985466</v>
      </c>
      <c r="R5">
        <f>'Raw data and fitting summary'!R7</f>
        <v>1.7011995637949837</v>
      </c>
      <c r="X5">
        <f>(($V$3-(($V$3-$V$4)*($C$3/($C$3+$W$3))))*B5/((B5+($T$3-(($T$3-$T$4)*($C$3/($C$3+$W$3))))))*C21)</f>
        <v>13.333254708782373</v>
      </c>
      <c r="Y5">
        <f t="shared" ref="Y5:Y18" si="8">(($V$3-(($V$3-$V$4)*($D$3/($D$3+$W$3))))*B5/((B5+($T$3-(($T$3-$T$4)*($D$3/($D$3+$W$3))))))*D21)</f>
        <v>10.250684795823853</v>
      </c>
      <c r="Z5">
        <f t="shared" ref="Z5:Z18" si="9">(($V$3-(($V$3-$V$4)*($E$3/($E$3+$W$3))))*B5/((B5+($T$3-(($T$3-$T$4)*($E$3/($E$3+$W$3))))))*E21)</f>
        <v>9.6905833550691689</v>
      </c>
      <c r="AA5">
        <f t="shared" ref="AA5:AA18" si="10">(($V$3-(($V$3-$V$4)*($F$3/($F$3+$W$3))))*B5/((B5+($T$3-(($T$3-$T$4)*($F$3/($F$3+$W$3))))))*F21)</f>
        <v>9.0710277117538887</v>
      </c>
      <c r="AB5">
        <f t="shared" ref="AB5:AB18" si="11">(($V$3-(($V$3-$V$4)*($G$3/($G$3+$W$3))))*B5/((B5+($T$3-(($T$3-$T$4)*($G$3/($G$3+$W$3))))))*G21)</f>
        <v>8.3997434999197953</v>
      </c>
      <c r="AC5">
        <f t="shared" ref="AC5:AC18" si="12">(($V$3-(($V$3-$V$4)*($H$3/($H$3+$W$3))))*B5/((B5+($T$3-(($T$3-$T$4)*($H$3/($H$3+$W$3))))))*H21)</f>
        <v>7.6885250924200399</v>
      </c>
      <c r="AD5">
        <f t="shared" ref="AD5:AD18" si="13">(($V$3-(($V$3-$V$4)*($I$3/($I$3+$W$3))))*B5/((B5+($T$3-(($T$3-$T$4)*($I$3/($I$3+$W$3))))))*I21)</f>
        <v>6.9526603563997433</v>
      </c>
      <c r="AE5">
        <f t="shared" ref="AE5:AE18" si="14">(($V$3-(($V$3-$V$4)*($J$3/($J$3+$W$3))))*B5/((B5+($T$3-(($T$3-$T$4)*($J$3/($J$3+$W$3))))))*J21)</f>
        <v>6.2097459180325112</v>
      </c>
      <c r="AF5">
        <f t="shared" ref="AF5:AF18" si="15">(($V$3-(($V$3-$V$4)*($K$3/($K$3+$W$3))))*B5/((B5+($T$3-(($T$3-$T$4)*($K$3/($K$3+$W$3))))))*K21)</f>
        <v>5.4780601700655334</v>
      </c>
      <c r="AG5">
        <f t="shared" ref="AG5:AG18" si="16">(($V$3-(($V$3-$V$4)*($L$3/($L$3+$W$3))))*B5/((B5+($T$3-(($T$3-$T$4)*($L$3/($L$3+$W$3))))))*L21)</f>
        <v>4.7748000819216001</v>
      </c>
      <c r="AH5">
        <f t="shared" ref="AH5:AH18" si="17">(($V$3-(($V$3-$V$4)*($M$3/($M$3+$W$3))))*B5/((B5+($T$3-(($T$3-$T$4)*($M$3/($M$3+$W$3))))))*M21)</f>
        <v>4.1145328824574658</v>
      </c>
      <c r="AI5">
        <f t="shared" ref="AI5:AI18" si="18">(($V$3-(($V$3-$V$4)*($N$3/($N$3+$W$3))))*B5/((B5+($T$3-(($T$3-$T$4)*($N$3/($N$3+$W$3))))))*N21)</f>
        <v>3.5081431371435392</v>
      </c>
      <c r="AJ5">
        <f t="shared" ref="AJ5:AJ18" si="19">(($V$3-(($V$3-$V$4)*($O$3/($O$3+$W$3))))*B5/((B5+($T$3-(($T$3-$T$4)*($O$3/($O$3+$W$3))))))*O21)</f>
        <v>2.9624034594531969</v>
      </c>
      <c r="AK5">
        <f t="shared" ref="AK5:AK18" si="20">(($V$3-(($V$3-$V$4)*($P$3/($P$3+$W$3))))*B5/((B5+($T$3-(($T$3-$T$4)*($P$3/($P$3+$W$3))))))*P21)</f>
        <v>2.4801306308518094</v>
      </c>
      <c r="AL5">
        <f t="shared" ref="AL5:AL18" si="21">(($V$3-(($V$3-$V$4)*($Q$3/($Q$3+$W$3))))*B5/((B5+($T$3-(($T$3-$T$4)*($Q$3/($Q$3+$W$3))))))*Q21)</f>
        <v>2.060769624807715</v>
      </c>
      <c r="AM5">
        <f t="shared" ref="AM5:AM18" si="22">(($V$3-(($V$3-$V$4)*($R$3/($R$3+$W$3))))*B5/((B5+($T$3-(($T$3-$T$4)*($R$3/($R$3+$W$3))))))*R21)</f>
        <v>1.7012028162856354</v>
      </c>
      <c r="AO5">
        <f t="shared" ref="AO5:AO18" si="23">IFERROR(X5, 0)</f>
        <v>13.333254708782373</v>
      </c>
      <c r="AP5">
        <f t="shared" si="4"/>
        <v>10.250684795823853</v>
      </c>
      <c r="AQ5">
        <f t="shared" si="4"/>
        <v>9.6905833550691689</v>
      </c>
      <c r="AR5">
        <f t="shared" si="4"/>
        <v>9.0710277117538887</v>
      </c>
      <c r="AS5">
        <f t="shared" si="4"/>
        <v>8.3997434999197953</v>
      </c>
      <c r="AT5">
        <f t="shared" si="4"/>
        <v>7.6885250924200399</v>
      </c>
      <c r="AU5">
        <f t="shared" si="4"/>
        <v>6.9526603563997433</v>
      </c>
      <c r="AV5">
        <f t="shared" si="4"/>
        <v>6.2097459180325112</v>
      </c>
      <c r="AW5">
        <f t="shared" si="4"/>
        <v>5.4780601700655334</v>
      </c>
      <c r="AX5">
        <f t="shared" si="4"/>
        <v>4.7748000819216001</v>
      </c>
      <c r="AY5">
        <f t="shared" si="4"/>
        <v>4.1145328824574658</v>
      </c>
      <c r="AZ5">
        <f t="shared" si="4"/>
        <v>3.5081431371435392</v>
      </c>
      <c r="BA5">
        <f t="shared" si="4"/>
        <v>2.9624034594531969</v>
      </c>
      <c r="BB5">
        <f t="shared" si="4"/>
        <v>2.4801306308518094</v>
      </c>
      <c r="BC5">
        <f t="shared" si="4"/>
        <v>2.060769624807715</v>
      </c>
      <c r="BD5">
        <f t="shared" si="4"/>
        <v>1.7012028162856354</v>
      </c>
      <c r="BF5">
        <f t="shared" ref="BF5:BG18" si="24">(C5-AO5)^2</f>
        <v>6.1818200134651083E-9</v>
      </c>
      <c r="BG5">
        <f t="shared" si="24"/>
        <v>1.5393404539339925E-9</v>
      </c>
      <c r="BH5">
        <f t="shared" si="5"/>
        <v>1.1186976726047479E-9</v>
      </c>
      <c r="BI5">
        <f t="shared" si="5"/>
        <v>7.5821771795175064E-10</v>
      </c>
      <c r="BJ5">
        <f t="shared" si="5"/>
        <v>4.7144297697383585E-10</v>
      </c>
      <c r="BK5">
        <f t="shared" si="5"/>
        <v>2.6255004443883362E-10</v>
      </c>
      <c r="BL5">
        <f t="shared" si="5"/>
        <v>1.2584335762889011E-10</v>
      </c>
      <c r="BM5">
        <f t="shared" si="5"/>
        <v>4.7918794959673546E-11</v>
      </c>
      <c r="BN5">
        <f t="shared" si="5"/>
        <v>1.1668546716751349E-11</v>
      </c>
      <c r="BO5">
        <f t="shared" si="5"/>
        <v>5.2299404544666627E-13</v>
      </c>
      <c r="BP5">
        <f t="shared" si="5"/>
        <v>1.4413527584602735E-12</v>
      </c>
      <c r="BQ5">
        <f t="shared" si="5"/>
        <v>6.0108663388845793E-12</v>
      </c>
      <c r="BR5">
        <f t="shared" si="5"/>
        <v>9.9579203444979535E-12</v>
      </c>
      <c r="BS5">
        <f t="shared" si="5"/>
        <v>1.1866938268969436E-11</v>
      </c>
      <c r="BT5">
        <f t="shared" si="5"/>
        <v>1.1850869374478684E-11</v>
      </c>
      <c r="BU5">
        <f t="shared" si="5"/>
        <v>1.057869543936391E-11</v>
      </c>
      <c r="BW5">
        <f t="shared" ref="BW5:BW18" si="25">ABS((AO5-C5)/AO5)</f>
        <v>5.8968760948488923E-6</v>
      </c>
      <c r="BX5">
        <f t="shared" si="6"/>
        <v>3.8274935018721884E-6</v>
      </c>
      <c r="BY5">
        <f t="shared" si="6"/>
        <v>3.4514886193487491E-6</v>
      </c>
      <c r="BZ5">
        <f t="shared" si="6"/>
        <v>3.035571527619674E-6</v>
      </c>
      <c r="CA5">
        <f t="shared" si="6"/>
        <v>2.5849286548687869E-6</v>
      </c>
      <c r="CB5">
        <f t="shared" si="6"/>
        <v>2.1074778169488723E-6</v>
      </c>
      <c r="CC5">
        <f t="shared" si="6"/>
        <v>1.6134820355934023E-6</v>
      </c>
      <c r="CD5">
        <f t="shared" si="6"/>
        <v>1.1147541899330312E-6</v>
      </c>
      <c r="CE5">
        <f t="shared" si="6"/>
        <v>6.2356479288995107E-7</v>
      </c>
      <c r="CF5">
        <f t="shared" si="6"/>
        <v>1.5145833542134045E-7</v>
      </c>
      <c r="CG5">
        <f t="shared" si="6"/>
        <v>2.9178610339074127E-7</v>
      </c>
      <c r="CH5">
        <f t="shared" si="6"/>
        <v>6.9886168429160001E-7</v>
      </c>
      <c r="CI5">
        <f t="shared" si="6"/>
        <v>1.0652219765374063E-6</v>
      </c>
      <c r="CJ5">
        <f t="shared" si="6"/>
        <v>1.3889761400862396E-6</v>
      </c>
      <c r="CK5">
        <f t="shared" si="6"/>
        <v>1.6704968507653992E-6</v>
      </c>
      <c r="CL5">
        <f t="shared" si="6"/>
        <v>1.9118770675424181E-6</v>
      </c>
      <c r="CN5">
        <f t="shared" ref="CN5:CN18" si="26">IFERROR(BW5, 0)</f>
        <v>5.8968760948488923E-6</v>
      </c>
      <c r="CO5">
        <f t="shared" si="7"/>
        <v>3.8274935018721884E-6</v>
      </c>
      <c r="CP5">
        <f t="shared" si="7"/>
        <v>3.4514886193487491E-6</v>
      </c>
      <c r="CQ5">
        <f t="shared" si="7"/>
        <v>3.035571527619674E-6</v>
      </c>
      <c r="CR5">
        <f t="shared" si="7"/>
        <v>2.5849286548687869E-6</v>
      </c>
      <c r="CS5">
        <f t="shared" si="7"/>
        <v>2.1074778169488723E-6</v>
      </c>
      <c r="CT5">
        <f t="shared" si="7"/>
        <v>1.6134820355934023E-6</v>
      </c>
      <c r="CU5">
        <f t="shared" si="7"/>
        <v>1.1147541899330312E-6</v>
      </c>
      <c r="CV5">
        <f t="shared" si="7"/>
        <v>6.2356479288995107E-7</v>
      </c>
      <c r="CW5">
        <f t="shared" si="7"/>
        <v>1.5145833542134045E-7</v>
      </c>
      <c r="CX5">
        <f t="shared" si="7"/>
        <v>2.9178610339074127E-7</v>
      </c>
      <c r="CY5">
        <f t="shared" si="7"/>
        <v>6.9886168429160001E-7</v>
      </c>
      <c r="CZ5">
        <f t="shared" si="7"/>
        <v>1.0652219765374063E-6</v>
      </c>
      <c r="DA5">
        <f t="shared" si="7"/>
        <v>1.3889761400862396E-6</v>
      </c>
      <c r="DB5">
        <f t="shared" si="7"/>
        <v>1.6704968507653992E-6</v>
      </c>
      <c r="DC5">
        <f t="shared" si="7"/>
        <v>1.9118770675424181E-6</v>
      </c>
    </row>
    <row r="6" spans="1:107">
      <c r="A6" s="1" t="s">
        <v>18</v>
      </c>
      <c r="B6" s="1">
        <f>'Raw data and fitting summary'!B8</f>
        <v>0.64000000000000012</v>
      </c>
      <c r="C6">
        <f>'Raw data and fitting summary'!C8</f>
        <v>12.972972972972974</v>
      </c>
      <c r="D6">
        <f>'Raw data and fitting summary'!D8</f>
        <v>10.036390143542041</v>
      </c>
      <c r="E6">
        <f>'Raw data and fitting summary'!E8</f>
        <v>9.4988466296143503</v>
      </c>
      <c r="F6">
        <f>'Raw data and fitting summary'!F8</f>
        <v>8.9028096676054798</v>
      </c>
      <c r="G6">
        <f>'Raw data and fitting summary'!G8</f>
        <v>8.255301474848233</v>
      </c>
      <c r="H6">
        <f>'Raw data and fitting summary'!H8</f>
        <v>7.5673293700644866</v>
      </c>
      <c r="I6">
        <f>'Raw data and fitting summary'!I8</f>
        <v>6.8534018817852953</v>
      </c>
      <c r="J6">
        <f>'Raw data and fitting summary'!J8</f>
        <v>6.1304433857325886</v>
      </c>
      <c r="K6">
        <f>'Raw data and fitting summary'!K8</f>
        <v>5.4162499163258806</v>
      </c>
      <c r="L6">
        <f>'Raw data and fitting summary'!L8</f>
        <v>4.7277712922453627</v>
      </c>
      <c r="M6">
        <f>'Raw data and fitting summary'!M8</f>
        <v>4.0795619178125166</v>
      </c>
      <c r="N6">
        <f>'Raw data and fitting summary'!N8</f>
        <v>3.4826870269908237</v>
      </c>
      <c r="O6">
        <f>'Raw data and fitting summary'!O8</f>
        <v>2.9442294989147868</v>
      </c>
      <c r="P6">
        <f>'Raw data and fitting summary'!P8</f>
        <v>2.4673784104389083</v>
      </c>
      <c r="Q6">
        <f>'Raw data and fitting summary'!Q8</f>
        <v>2.0519565932259125</v>
      </c>
      <c r="R6">
        <f>'Raw data and fitting summary'!R8</f>
        <v>1.6951915240423798</v>
      </c>
      <c r="X6">
        <f t="shared" ref="X6:X18" si="27">(($V$3-(($V$3-$V$4)*($C$3/($C$3+$W$3))))*B6/((B6+($T$3-(($T$3-$T$4)*($C$3/($C$3+$W$3))))))*C22)</f>
        <v>12.972903821023348</v>
      </c>
      <c r="Y6">
        <f t="shared" si="8"/>
        <v>10.036355368562349</v>
      </c>
      <c r="Z6">
        <f t="shared" si="9"/>
        <v>9.4988169609747377</v>
      </c>
      <c r="AA6">
        <f t="shared" si="10"/>
        <v>8.9027852317244491</v>
      </c>
      <c r="AB6">
        <f t="shared" si="11"/>
        <v>8.2552822120689768</v>
      </c>
      <c r="AC6">
        <f t="shared" si="12"/>
        <v>7.5673150199788815</v>
      </c>
      <c r="AD6">
        <f t="shared" si="13"/>
        <v>6.8533919939060635</v>
      </c>
      <c r="AE6">
        <f t="shared" si="14"/>
        <v>6.1304373565624593</v>
      </c>
      <c r="AF6">
        <f t="shared" si="15"/>
        <v>5.4162470470188948</v>
      </c>
      <c r="AG6">
        <f t="shared" si="16"/>
        <v>4.7277708555235733</v>
      </c>
      <c r="AH6">
        <f t="shared" si="17"/>
        <v>4.0795632209434958</v>
      </c>
      <c r="AI6">
        <f t="shared" si="18"/>
        <v>3.482689460065175</v>
      </c>
      <c r="AJ6">
        <f t="shared" si="19"/>
        <v>2.9442325629705031</v>
      </c>
      <c r="AK6">
        <f t="shared" si="20"/>
        <v>2.4673817257059176</v>
      </c>
      <c r="AL6">
        <f t="shared" si="21"/>
        <v>2.0519598918584698</v>
      </c>
      <c r="AM6">
        <f t="shared" si="22"/>
        <v>1.6951946333725292</v>
      </c>
      <c r="AO6">
        <f t="shared" si="23"/>
        <v>12.972903821023348</v>
      </c>
      <c r="AP6">
        <f t="shared" si="4"/>
        <v>10.036355368562349</v>
      </c>
      <c r="AQ6">
        <f t="shared" si="4"/>
        <v>9.4988169609747377</v>
      </c>
      <c r="AR6">
        <f t="shared" si="4"/>
        <v>8.9027852317244491</v>
      </c>
      <c r="AS6">
        <f t="shared" si="4"/>
        <v>8.2552822120689768</v>
      </c>
      <c r="AT6">
        <f t="shared" si="4"/>
        <v>7.5673150199788815</v>
      </c>
      <c r="AU6">
        <f t="shared" si="4"/>
        <v>6.8533919939060635</v>
      </c>
      <c r="AV6">
        <f t="shared" si="4"/>
        <v>6.1304373565624593</v>
      </c>
      <c r="AW6">
        <f t="shared" si="4"/>
        <v>5.4162470470188948</v>
      </c>
      <c r="AX6">
        <f t="shared" si="4"/>
        <v>4.7277708555235733</v>
      </c>
      <c r="AY6">
        <f t="shared" si="4"/>
        <v>4.0795632209434958</v>
      </c>
      <c r="AZ6">
        <f t="shared" si="4"/>
        <v>3.482689460065175</v>
      </c>
      <c r="BA6">
        <f t="shared" si="4"/>
        <v>2.9442325629705031</v>
      </c>
      <c r="BB6">
        <f t="shared" si="4"/>
        <v>2.4673817257059176</v>
      </c>
      <c r="BC6">
        <f t="shared" si="4"/>
        <v>2.0519598918584698</v>
      </c>
      <c r="BD6">
        <f t="shared" si="4"/>
        <v>1.6951946333725292</v>
      </c>
      <c r="BF6">
        <f t="shared" si="24"/>
        <v>4.7819921370892205E-9</v>
      </c>
      <c r="BG6">
        <f t="shared" si="24"/>
        <v>1.2092992125989686E-9</v>
      </c>
      <c r="BH6">
        <f t="shared" si="5"/>
        <v>8.8022817646372267E-10</v>
      </c>
      <c r="BI6">
        <f t="shared" si="5"/>
        <v>5.971122817429399E-10</v>
      </c>
      <c r="BJ6">
        <f t="shared" si="5"/>
        <v>3.7105466467015964E-10</v>
      </c>
      <c r="BK6">
        <f t="shared" si="5"/>
        <v>2.0592495687457079E-10</v>
      </c>
      <c r="BL6">
        <f t="shared" si="5"/>
        <v>9.7770155703456786E-11</v>
      </c>
      <c r="BM6">
        <f t="shared" si="5"/>
        <v>3.6350892448930151E-11</v>
      </c>
      <c r="BN6">
        <f t="shared" si="5"/>
        <v>8.2329225786836662E-12</v>
      </c>
      <c r="BO6">
        <f t="shared" si="5"/>
        <v>1.9072592133549356E-13</v>
      </c>
      <c r="BP6">
        <f t="shared" si="5"/>
        <v>1.6981503487539503E-12</v>
      </c>
      <c r="BQ6">
        <f t="shared" si="5"/>
        <v>5.9198507990842336E-12</v>
      </c>
      <c r="BR6">
        <f t="shared" si="5"/>
        <v>9.3884374323578633E-12</v>
      </c>
      <c r="BS6">
        <f t="shared" si="5"/>
        <v>1.0990995343369357E-11</v>
      </c>
      <c r="BT6">
        <f t="shared" si="5"/>
        <v>1.0880976748242922E-11</v>
      </c>
      <c r="BU6">
        <f t="shared" si="5"/>
        <v>9.6679339776782843E-12</v>
      </c>
      <c r="BW6">
        <f t="shared" si="25"/>
        <v>5.3304911976626798E-6</v>
      </c>
      <c r="BX6">
        <f t="shared" si="6"/>
        <v>3.4649011932374662E-6</v>
      </c>
      <c r="BY6">
        <f t="shared" si="6"/>
        <v>3.1234036548461757E-6</v>
      </c>
      <c r="BZ6">
        <f t="shared" si="6"/>
        <v>2.7447456492099931E-6</v>
      </c>
      <c r="CA6">
        <f t="shared" si="6"/>
        <v>2.3333883398876847E-6</v>
      </c>
      <c r="CB6">
        <f t="shared" si="6"/>
        <v>1.8963245969335172E-6</v>
      </c>
      <c r="CC6">
        <f t="shared" si="6"/>
        <v>1.4427715853160537E-6</v>
      </c>
      <c r="CD6">
        <f t="shared" si="6"/>
        <v>9.8348123938000673E-7</v>
      </c>
      <c r="CE6">
        <f t="shared" si="6"/>
        <v>5.297592522789092E-7</v>
      </c>
      <c r="CF6">
        <f t="shared" si="6"/>
        <v>9.2373721727300364E-8</v>
      </c>
      <c r="CG6">
        <f t="shared" si="6"/>
        <v>3.1942904388257267E-7</v>
      </c>
      <c r="CH6">
        <f t="shared" si="6"/>
        <v>6.9861938000100878E-7</v>
      </c>
      <c r="CI6">
        <f t="shared" si="6"/>
        <v>1.0406975844226819E-6</v>
      </c>
      <c r="CJ6">
        <f t="shared" si="6"/>
        <v>1.343637660449277E-6</v>
      </c>
      <c r="CK6">
        <f t="shared" si="6"/>
        <v>1.6075521604553285E-6</v>
      </c>
      <c r="CL6">
        <f t="shared" si="6"/>
        <v>1.8342024497609094E-6</v>
      </c>
      <c r="CN6">
        <f t="shared" si="26"/>
        <v>5.3304911976626798E-6</v>
      </c>
      <c r="CO6">
        <f t="shared" si="7"/>
        <v>3.4649011932374662E-6</v>
      </c>
      <c r="CP6">
        <f t="shared" si="7"/>
        <v>3.1234036548461757E-6</v>
      </c>
      <c r="CQ6">
        <f t="shared" si="7"/>
        <v>2.7447456492099931E-6</v>
      </c>
      <c r="CR6">
        <f t="shared" si="7"/>
        <v>2.3333883398876847E-6</v>
      </c>
      <c r="CS6">
        <f t="shared" si="7"/>
        <v>1.8963245969335172E-6</v>
      </c>
      <c r="CT6">
        <f t="shared" si="7"/>
        <v>1.4427715853160537E-6</v>
      </c>
      <c r="CU6">
        <f t="shared" si="7"/>
        <v>9.8348123938000673E-7</v>
      </c>
      <c r="CV6">
        <f t="shared" si="7"/>
        <v>5.297592522789092E-7</v>
      </c>
      <c r="CW6">
        <f t="shared" si="7"/>
        <v>9.2373721727300364E-8</v>
      </c>
      <c r="CX6">
        <f t="shared" si="7"/>
        <v>3.1942904388257267E-7</v>
      </c>
      <c r="CY6">
        <f t="shared" si="7"/>
        <v>6.9861938000100878E-7</v>
      </c>
      <c r="CZ6">
        <f t="shared" si="7"/>
        <v>1.0406975844226819E-6</v>
      </c>
      <c r="DA6">
        <f t="shared" si="7"/>
        <v>1.343637660449277E-6</v>
      </c>
      <c r="DB6">
        <f t="shared" si="7"/>
        <v>1.6075521604553285E-6</v>
      </c>
      <c r="DC6">
        <f t="shared" si="7"/>
        <v>1.8342024497609094E-6</v>
      </c>
    </row>
    <row r="7" spans="1:107">
      <c r="A7" s="1" t="s">
        <v>19</v>
      </c>
      <c r="B7" s="1">
        <f>'Raw data and fitting summary'!B9</f>
        <v>0.51200000000000012</v>
      </c>
      <c r="C7">
        <f>'Raw data and fitting summary'!C9</f>
        <v>12.549019607843137</v>
      </c>
      <c r="D7">
        <f>'Raw data and fitting summary'!D9</f>
        <v>9.7807560710730161</v>
      </c>
      <c r="E7">
        <f>'Raw data and fitting summary'!E9</f>
        <v>9.2695496747039243</v>
      </c>
      <c r="F7">
        <f>'Raw data and fitting summary'!F9</f>
        <v>8.7010803390606863</v>
      </c>
      <c r="G7">
        <f>'Raw data and fitting summary'!G9</f>
        <v>8.0815625803466347</v>
      </c>
      <c r="H7">
        <f>'Raw data and fitting summary'!H9</f>
        <v>7.4210851114151106</v>
      </c>
      <c r="I7">
        <f>'Raw data and fitting summary'!I9</f>
        <v>6.7332312062145503</v>
      </c>
      <c r="J7">
        <f>'Raw data and fitting summary'!J9</f>
        <v>6.0341106417931112</v>
      </c>
      <c r="K7">
        <f>'Raw data and fitting summary'!K9</f>
        <v>5.3409172532374676</v>
      </c>
      <c r="L7">
        <f>'Raw data and fitting summary'!L9</f>
        <v>4.670271357734701</v>
      </c>
      <c r="M7">
        <f>'Raw data and fitting summary'!M9</f>
        <v>4.0366768316744563</v>
      </c>
      <c r="N7">
        <f>'Raw data and fitting summary'!N9</f>
        <v>3.4513847021797917</v>
      </c>
      <c r="O7">
        <f>'Raw data and fitting summary'!O9</f>
        <v>2.9218270784070421</v>
      </c>
      <c r="P7">
        <f>'Raw data and fitting summary'!P9</f>
        <v>2.4516255770552982</v>
      </c>
      <c r="Q7">
        <f>'Raw data and fitting summary'!Q9</f>
        <v>2.0410499632022239</v>
      </c>
      <c r="R7">
        <f>'Raw data and fitting summary'!R9</f>
        <v>1.6877408884982084</v>
      </c>
      <c r="X7">
        <f t="shared" si="27"/>
        <v>12.548961077530732</v>
      </c>
      <c r="Y7">
        <f t="shared" si="8"/>
        <v>9.7807264116006341</v>
      </c>
      <c r="Z7">
        <f t="shared" si="9"/>
        <v>9.2695243585485496</v>
      </c>
      <c r="AA7">
        <f t="shared" si="10"/>
        <v>8.7010594909702252</v>
      </c>
      <c r="AB7">
        <f t="shared" si="11"/>
        <v>8.0815461677437472</v>
      </c>
      <c r="AC7">
        <f t="shared" si="12"/>
        <v>7.4210729292442732</v>
      </c>
      <c r="AD7">
        <f t="shared" si="13"/>
        <v>6.7332228831533047</v>
      </c>
      <c r="AE7">
        <f t="shared" si="14"/>
        <v>6.0341056695008524</v>
      </c>
      <c r="AF7">
        <f t="shared" si="15"/>
        <v>5.3409150344188427</v>
      </c>
      <c r="AG7">
        <f t="shared" si="16"/>
        <v>4.6702712636997363</v>
      </c>
      <c r="AH7">
        <f t="shared" si="17"/>
        <v>4.0366782579495339</v>
      </c>
      <c r="AI7">
        <f t="shared" si="18"/>
        <v>3.4513871123572706</v>
      </c>
      <c r="AJ7">
        <f t="shared" si="19"/>
        <v>2.9218300308051233</v>
      </c>
      <c r="AK7">
        <f t="shared" si="20"/>
        <v>2.451628733811309</v>
      </c>
      <c r="AL7">
        <f t="shared" si="21"/>
        <v>2.041053085246153</v>
      </c>
      <c r="AM7">
        <f t="shared" si="22"/>
        <v>1.687743821589901</v>
      </c>
      <c r="AO7">
        <f t="shared" si="23"/>
        <v>12.548961077530732</v>
      </c>
      <c r="AP7">
        <f t="shared" si="4"/>
        <v>9.7807264116006341</v>
      </c>
      <c r="AQ7">
        <f t="shared" si="4"/>
        <v>9.2695243585485496</v>
      </c>
      <c r="AR7">
        <f t="shared" si="4"/>
        <v>8.7010594909702252</v>
      </c>
      <c r="AS7">
        <f t="shared" si="4"/>
        <v>8.0815461677437472</v>
      </c>
      <c r="AT7">
        <f t="shared" si="4"/>
        <v>7.4210729292442732</v>
      </c>
      <c r="AU7">
        <f t="shared" si="4"/>
        <v>6.7332228831533047</v>
      </c>
      <c r="AV7">
        <f t="shared" si="4"/>
        <v>6.0341056695008524</v>
      </c>
      <c r="AW7">
        <f t="shared" si="4"/>
        <v>5.3409150344188427</v>
      </c>
      <c r="AX7">
        <f t="shared" si="4"/>
        <v>4.6702712636997363</v>
      </c>
      <c r="AY7">
        <f t="shared" si="4"/>
        <v>4.0366782579495339</v>
      </c>
      <c r="AZ7">
        <f t="shared" si="4"/>
        <v>3.4513871123572706</v>
      </c>
      <c r="BA7">
        <f t="shared" si="4"/>
        <v>2.9218300308051233</v>
      </c>
      <c r="BB7">
        <f t="shared" si="4"/>
        <v>2.451628733811309</v>
      </c>
      <c r="BC7">
        <f t="shared" si="4"/>
        <v>2.041053085246153</v>
      </c>
      <c r="BD7">
        <f t="shared" si="4"/>
        <v>1.687743821589901</v>
      </c>
      <c r="BF7">
        <f t="shared" si="24"/>
        <v>3.4257974701999498E-9</v>
      </c>
      <c r="BG7">
        <f t="shared" si="24"/>
        <v>8.7968430198414328E-10</v>
      </c>
      <c r="BH7">
        <f t="shared" si="5"/>
        <v>6.4090772295648577E-10</v>
      </c>
      <c r="BI7">
        <f t="shared" si="5"/>
        <v>4.3464287587424258E-10</v>
      </c>
      <c r="BJ7">
        <f t="shared" si="5"/>
        <v>2.6937353354040507E-10</v>
      </c>
      <c r="BK7">
        <f t="shared" si="5"/>
        <v>1.4840528631225708E-10</v>
      </c>
      <c r="BL7">
        <f t="shared" si="5"/>
        <v>6.9273348497025524E-11</v>
      </c>
      <c r="BM7">
        <f t="shared" si="5"/>
        <v>2.4723690307123609E-11</v>
      </c>
      <c r="BN7">
        <f t="shared" si="5"/>
        <v>4.9231560899051988E-12</v>
      </c>
      <c r="BO7">
        <f t="shared" si="5"/>
        <v>8.8425745868519516E-15</v>
      </c>
      <c r="BP7">
        <f t="shared" si="5"/>
        <v>2.0342605969783349E-12</v>
      </c>
      <c r="BQ7">
        <f t="shared" si="5"/>
        <v>5.8089554799350453E-12</v>
      </c>
      <c r="BR7">
        <f t="shared" si="5"/>
        <v>8.7166544294254455E-12</v>
      </c>
      <c r="BS7">
        <f t="shared" si="5"/>
        <v>9.9651085118082109E-12</v>
      </c>
      <c r="BT7">
        <f t="shared" si="5"/>
        <v>9.7471582956057885E-12</v>
      </c>
      <c r="BU7">
        <f t="shared" si="5"/>
        <v>8.6030268774116351E-12</v>
      </c>
      <c r="BW7">
        <f t="shared" si="25"/>
        <v>4.6641560240050448E-6</v>
      </c>
      <c r="BX7">
        <f t="shared" si="6"/>
        <v>3.0324406525587779E-6</v>
      </c>
      <c r="BY7">
        <f t="shared" si="6"/>
        <v>2.731116980275634E-6</v>
      </c>
      <c r="BZ7">
        <f t="shared" si="6"/>
        <v>2.3960404457338228E-6</v>
      </c>
      <c r="CA7">
        <f t="shared" si="6"/>
        <v>2.030874110815111E-6</v>
      </c>
      <c r="CB7">
        <f t="shared" si="6"/>
        <v>1.6415646300173988E-6</v>
      </c>
      <c r="CC7">
        <f t="shared" si="6"/>
        <v>1.2361184814430327E-6</v>
      </c>
      <c r="CD7">
        <f t="shared" si="6"/>
        <v>8.240313529728997E-7</v>
      </c>
      <c r="CE7">
        <f t="shared" si="6"/>
        <v>4.1543791850908897E-7</v>
      </c>
      <c r="CF7">
        <f t="shared" si="6"/>
        <v>2.0134797187207493E-8</v>
      </c>
      <c r="CG7">
        <f t="shared" si="6"/>
        <v>3.5332889729063852E-7</v>
      </c>
      <c r="CH7">
        <f t="shared" si="6"/>
        <v>6.9832139961911E-7</v>
      </c>
      <c r="CI7">
        <f t="shared" si="6"/>
        <v>1.0104619536375234E-6</v>
      </c>
      <c r="CJ7">
        <f t="shared" si="6"/>
        <v>1.2876158478964162E-6</v>
      </c>
      <c r="CK7">
        <f t="shared" si="6"/>
        <v>1.5296240708916373E-6</v>
      </c>
      <c r="CL7">
        <f t="shared" si="6"/>
        <v>1.7378773100014503E-6</v>
      </c>
      <c r="CN7">
        <f t="shared" si="26"/>
        <v>4.6641560240050448E-6</v>
      </c>
      <c r="CO7">
        <f t="shared" si="7"/>
        <v>3.0324406525587779E-6</v>
      </c>
      <c r="CP7">
        <f t="shared" si="7"/>
        <v>2.731116980275634E-6</v>
      </c>
      <c r="CQ7">
        <f t="shared" si="7"/>
        <v>2.3960404457338228E-6</v>
      </c>
      <c r="CR7">
        <f t="shared" si="7"/>
        <v>2.030874110815111E-6</v>
      </c>
      <c r="CS7">
        <f t="shared" si="7"/>
        <v>1.6415646300173988E-6</v>
      </c>
      <c r="CT7">
        <f t="shared" si="7"/>
        <v>1.2361184814430327E-6</v>
      </c>
      <c r="CU7">
        <f t="shared" si="7"/>
        <v>8.240313529728997E-7</v>
      </c>
      <c r="CV7">
        <f t="shared" si="7"/>
        <v>4.1543791850908897E-7</v>
      </c>
      <c r="CW7">
        <f t="shared" si="7"/>
        <v>2.0134797187207493E-8</v>
      </c>
      <c r="CX7">
        <f t="shared" si="7"/>
        <v>3.5332889729063852E-7</v>
      </c>
      <c r="CY7">
        <f t="shared" si="7"/>
        <v>6.9832139961911E-7</v>
      </c>
      <c r="CZ7">
        <f t="shared" si="7"/>
        <v>1.0104619536375234E-6</v>
      </c>
      <c r="DA7">
        <f t="shared" si="7"/>
        <v>1.2876158478964162E-6</v>
      </c>
      <c r="DB7">
        <f t="shared" si="7"/>
        <v>1.5296240708916373E-6</v>
      </c>
      <c r="DC7">
        <f t="shared" si="7"/>
        <v>1.7378773100014503E-6</v>
      </c>
    </row>
    <row r="8" spans="1:107">
      <c r="A8" s="1" t="s">
        <v>20</v>
      </c>
      <c r="B8" s="1">
        <f>'Raw data and fitting summary'!B10</f>
        <v>0.40960000000000013</v>
      </c>
      <c r="C8">
        <f>'Raw data and fitting summary'!C10</f>
        <v>12.05651491365777</v>
      </c>
      <c r="D8">
        <f>'Raw data and fitting summary'!D10</f>
        <v>9.4789611277220001</v>
      </c>
      <c r="E8">
        <f>'Raw data and fitting summary'!E10</f>
        <v>8.9980399788733951</v>
      </c>
      <c r="F8">
        <f>'Raw data and fitting summary'!F10</f>
        <v>8.4614205095168007</v>
      </c>
      <c r="G8">
        <f>'Raw data and fitting summary'!G10</f>
        <v>7.8744091610171587</v>
      </c>
      <c r="H8">
        <f>'Raw data and fitting summary'!H10</f>
        <v>7.2460412035620694</v>
      </c>
      <c r="I8">
        <f>'Raw data and fitting summary'!I10</f>
        <v>6.5888170506880819</v>
      </c>
      <c r="J8">
        <f>'Raw data and fitting summary'!J10</f>
        <v>5.9178701366872071</v>
      </c>
      <c r="K8">
        <f>'Raw data and fitting summary'!K10</f>
        <v>5.2496479328661545</v>
      </c>
      <c r="L8">
        <f>'Raw data and fitting summary'!L10</f>
        <v>4.6003338338408062</v>
      </c>
      <c r="M8">
        <f>'Raw data and fitting summary'!M10</f>
        <v>3.9843219485377559</v>
      </c>
      <c r="N8">
        <f>'Raw data and fitting summary'!N10</f>
        <v>3.4130392868716943</v>
      </c>
      <c r="O8">
        <f>'Raw data and fitting summary'!O10</f>
        <v>2.8942989500049277</v>
      </c>
      <c r="P8">
        <f>'Raw data and fitting summary'!P10</f>
        <v>2.4322151574947006</v>
      </c>
      <c r="Q8">
        <f>'Raw data and fitting summary'!Q10</f>
        <v>2.0275786438130825</v>
      </c>
      <c r="R8">
        <f>'Raw data and fitting summary'!R10</f>
        <v>1.6785191910021688</v>
      </c>
      <c r="X8">
        <f t="shared" si="27"/>
        <v>12.056468013062988</v>
      </c>
      <c r="Y8">
        <f t="shared" si="8"/>
        <v>9.4789372228947144</v>
      </c>
      <c r="Z8">
        <f t="shared" si="9"/>
        <v>8.9980195838565162</v>
      </c>
      <c r="AA8">
        <f t="shared" si="10"/>
        <v>8.4614037409661975</v>
      </c>
      <c r="AB8">
        <f t="shared" si="11"/>
        <v>7.8743960093702556</v>
      </c>
      <c r="AC8">
        <f t="shared" si="12"/>
        <v>7.2460315182613622</v>
      </c>
      <c r="AD8">
        <f t="shared" si="13"/>
        <v>6.5888105424273684</v>
      </c>
      <c r="AE8">
        <f t="shared" si="14"/>
        <v>5.9178663987843354</v>
      </c>
      <c r="AF8">
        <f t="shared" si="15"/>
        <v>5.2496464790718065</v>
      </c>
      <c r="AG8">
        <f t="shared" si="16"/>
        <v>4.6003341454207511</v>
      </c>
      <c r="AH8">
        <f t="shared" si="17"/>
        <v>3.9843235212078114</v>
      </c>
      <c r="AI8">
        <f t="shared" si="18"/>
        <v>3.4130416690258789</v>
      </c>
      <c r="AJ8">
        <f t="shared" si="19"/>
        <v>2.8943017670530478</v>
      </c>
      <c r="AK8">
        <f t="shared" si="20"/>
        <v>2.432218121363011</v>
      </c>
      <c r="AL8">
        <f t="shared" si="21"/>
        <v>2.0275815500901309</v>
      </c>
      <c r="AM8">
        <f t="shared" si="22"/>
        <v>1.6785219079502016</v>
      </c>
      <c r="AO8">
        <f t="shared" si="23"/>
        <v>12.056468013062988</v>
      </c>
      <c r="AP8">
        <f t="shared" si="4"/>
        <v>9.4789372228947144</v>
      </c>
      <c r="AQ8">
        <f t="shared" si="4"/>
        <v>8.9980195838565162</v>
      </c>
      <c r="AR8">
        <f t="shared" si="4"/>
        <v>8.4614037409661975</v>
      </c>
      <c r="AS8">
        <f t="shared" si="4"/>
        <v>7.8743960093702556</v>
      </c>
      <c r="AT8">
        <f t="shared" si="4"/>
        <v>7.2460315182613622</v>
      </c>
      <c r="AU8">
        <f t="shared" si="4"/>
        <v>6.5888105424273684</v>
      </c>
      <c r="AV8">
        <f t="shared" si="4"/>
        <v>5.9178663987843354</v>
      </c>
      <c r="AW8">
        <f t="shared" si="4"/>
        <v>5.2496464790718065</v>
      </c>
      <c r="AX8">
        <f t="shared" si="4"/>
        <v>4.6003341454207511</v>
      </c>
      <c r="AY8">
        <f t="shared" si="4"/>
        <v>3.9843235212078114</v>
      </c>
      <c r="AZ8">
        <f t="shared" si="4"/>
        <v>3.4130416690258789</v>
      </c>
      <c r="BA8">
        <f t="shared" si="4"/>
        <v>2.8943017670530478</v>
      </c>
      <c r="BB8">
        <f t="shared" si="4"/>
        <v>2.432218121363011</v>
      </c>
      <c r="BC8">
        <f t="shared" si="4"/>
        <v>2.0275815500901309</v>
      </c>
      <c r="BD8">
        <f t="shared" si="4"/>
        <v>1.6785219079502016</v>
      </c>
      <c r="BF8">
        <f t="shared" si="24"/>
        <v>2.1996657909122423E-9</v>
      </c>
      <c r="BG8">
        <f t="shared" si="24"/>
        <v>5.7144076755665691E-10</v>
      </c>
      <c r="BH8">
        <f t="shared" si="5"/>
        <v>4.1595671349035307E-10</v>
      </c>
      <c r="BI8">
        <f t="shared" si="5"/>
        <v>2.81184289331224E-10</v>
      </c>
      <c r="BJ8">
        <f t="shared" si="5"/>
        <v>1.7296581626318029E-10</v>
      </c>
      <c r="BK8">
        <f t="shared" si="5"/>
        <v>9.3805049789245297E-11</v>
      </c>
      <c r="BL8">
        <f t="shared" si="5"/>
        <v>4.2357457514457927E-11</v>
      </c>
      <c r="BM8">
        <f t="shared" si="5"/>
        <v>1.3971917878038634E-11</v>
      </c>
      <c r="BN8">
        <f t="shared" si="5"/>
        <v>2.1135180063244345E-12</v>
      </c>
      <c r="BO8">
        <f t="shared" si="5"/>
        <v>9.708206209878935E-14</v>
      </c>
      <c r="BP8">
        <f t="shared" si="5"/>
        <v>2.4732911035176797E-12</v>
      </c>
      <c r="BQ8">
        <f t="shared" si="5"/>
        <v>5.6746585590976643E-12</v>
      </c>
      <c r="BR8">
        <f t="shared" si="5"/>
        <v>7.9357601110000826E-12</v>
      </c>
      <c r="BS8">
        <f t="shared" si="5"/>
        <v>8.7845153610081438E-12</v>
      </c>
      <c r="BT8">
        <f t="shared" si="5"/>
        <v>8.4464462817860121E-12</v>
      </c>
      <c r="BU8">
        <f t="shared" si="5"/>
        <v>7.3818066128114142E-12</v>
      </c>
      <c r="BW8">
        <f t="shared" si="25"/>
        <v>3.8900774863133447E-6</v>
      </c>
      <c r="BX8">
        <f t="shared" si="6"/>
        <v>2.5218889758980555E-6</v>
      </c>
      <c r="BY8">
        <f t="shared" si="6"/>
        <v>2.2666117459318012E-6</v>
      </c>
      <c r="BZ8">
        <f t="shared" si="6"/>
        <v>1.9817693513416631E-6</v>
      </c>
      <c r="CA8">
        <f t="shared" si="6"/>
        <v>1.6701784984430154E-6</v>
      </c>
      <c r="CB8">
        <f t="shared" si="6"/>
        <v>1.3366351889043849E-6</v>
      </c>
      <c r="CC8">
        <f t="shared" si="6"/>
        <v>9.8777475411659091E-7</v>
      </c>
      <c r="CD8">
        <f t="shared" si="6"/>
        <v>6.3163015515825501E-7</v>
      </c>
      <c r="CE8">
        <f t="shared" si="6"/>
        <v>2.7693185699495866E-7</v>
      </c>
      <c r="CF8">
        <f t="shared" si="6"/>
        <v>6.7729850725334903E-8</v>
      </c>
      <c r="CG8">
        <f t="shared" si="6"/>
        <v>3.9471444704359033E-7</v>
      </c>
      <c r="CH8">
        <f t="shared" si="6"/>
        <v>6.9795637310718329E-7</v>
      </c>
      <c r="CI8">
        <f t="shared" si="6"/>
        <v>9.7330836479279586E-7</v>
      </c>
      <c r="CJ8">
        <f t="shared" si="6"/>
        <v>1.2185865586241373E-6</v>
      </c>
      <c r="CK8">
        <f t="shared" si="6"/>
        <v>1.4333712240695098E-6</v>
      </c>
      <c r="CL8">
        <f t="shared" si="6"/>
        <v>1.6186550916663505E-6</v>
      </c>
      <c r="CN8">
        <f t="shared" si="26"/>
        <v>3.8900774863133447E-6</v>
      </c>
      <c r="CO8">
        <f t="shared" si="7"/>
        <v>2.5218889758980555E-6</v>
      </c>
      <c r="CP8">
        <f t="shared" si="7"/>
        <v>2.2666117459318012E-6</v>
      </c>
      <c r="CQ8">
        <f t="shared" si="7"/>
        <v>1.9817693513416631E-6</v>
      </c>
      <c r="CR8">
        <f t="shared" si="7"/>
        <v>1.6701784984430154E-6</v>
      </c>
      <c r="CS8">
        <f t="shared" si="7"/>
        <v>1.3366351889043849E-6</v>
      </c>
      <c r="CT8">
        <f t="shared" si="7"/>
        <v>9.8777475411659091E-7</v>
      </c>
      <c r="CU8">
        <f t="shared" si="7"/>
        <v>6.3163015515825501E-7</v>
      </c>
      <c r="CV8">
        <f t="shared" si="7"/>
        <v>2.7693185699495866E-7</v>
      </c>
      <c r="CW8">
        <f t="shared" si="7"/>
        <v>6.7729850725334903E-8</v>
      </c>
      <c r="CX8">
        <f t="shared" si="7"/>
        <v>3.9471444704359033E-7</v>
      </c>
      <c r="CY8">
        <f t="shared" si="7"/>
        <v>6.9795637310718329E-7</v>
      </c>
      <c r="CZ8">
        <f t="shared" si="7"/>
        <v>9.7330836479279586E-7</v>
      </c>
      <c r="DA8">
        <f t="shared" si="7"/>
        <v>1.2185865586241373E-6</v>
      </c>
      <c r="DB8">
        <f t="shared" si="7"/>
        <v>1.4333712240695098E-6</v>
      </c>
      <c r="DC8">
        <f t="shared" si="7"/>
        <v>1.6186550916663505E-6</v>
      </c>
    </row>
    <row r="9" spans="1:107">
      <c r="A9" s="1" t="s">
        <v>21</v>
      </c>
      <c r="B9" s="1">
        <f>'Raw data and fitting summary'!B11</f>
        <v>0.32768000000000014</v>
      </c>
      <c r="C9">
        <f>'Raw data and fitting summary'!C11</f>
        <v>11.49270482603816</v>
      </c>
      <c r="D9">
        <f>'Raw data and fitting summary'!D11</f>
        <v>9.1269353097830876</v>
      </c>
      <c r="E9">
        <f>'Raw data and fitting summary'!E11</f>
        <v>8.6802297010579501</v>
      </c>
      <c r="F9">
        <f>'Raw data and fitting summary'!F11</f>
        <v>8.1797934267344861</v>
      </c>
      <c r="G9">
        <f>'Raw data and fitting summary'!G11</f>
        <v>7.6299379165980046</v>
      </c>
      <c r="H9">
        <f>'Raw data and fitting summary'!H11</f>
        <v>7.0385160675062277</v>
      </c>
      <c r="I9">
        <f>'Raw data and fitting summary'!I11</f>
        <v>6.41678331328119</v>
      </c>
      <c r="J9">
        <f>'Raw data and fitting summary'!J11</f>
        <v>5.7787192970219081</v>
      </c>
      <c r="K9">
        <f>'Raw data and fitting summary'!K11</f>
        <v>5.1398561234835274</v>
      </c>
      <c r="L9">
        <f>'Raw data and fitting summary'!L11</f>
        <v>4.5158033850324664</v>
      </c>
      <c r="M9">
        <f>'Raw data and fitting summary'!M11</f>
        <v>3.9207576550005006</v>
      </c>
      <c r="N9">
        <f>'Raw data and fitting summary'!N11</f>
        <v>3.3662892965554532</v>
      </c>
      <c r="O9">
        <f>'Raw data and fitting summary'!O11</f>
        <v>2.8606097419462975</v>
      </c>
      <c r="P9">
        <f>'Raw data and fitting summary'!P11</f>
        <v>2.408380120732597</v>
      </c>
      <c r="Q9">
        <f>'Raw data and fitting summary'!Q11</f>
        <v>2.0109875169319547</v>
      </c>
      <c r="R9">
        <f>'Raw data and fitting summary'!R11</f>
        <v>1.6671328204250488</v>
      </c>
      <c r="U9" t="str">
        <f>BI1</f>
        <v>Sum R2</v>
      </c>
      <c r="V9">
        <f>BJ1</f>
        <v>6.1276445174688103E-8</v>
      </c>
      <c r="X9">
        <f t="shared" si="27"/>
        <v>11.492670302895856</v>
      </c>
      <c r="Y9">
        <f t="shared" si="8"/>
        <v>9.1269177280459317</v>
      </c>
      <c r="Z9">
        <f t="shared" si="9"/>
        <v>8.6802147459647792</v>
      </c>
      <c r="AA9">
        <f t="shared" si="10"/>
        <v>8.1797811983336182</v>
      </c>
      <c r="AB9">
        <f t="shared" si="11"/>
        <v>7.6299284211133616</v>
      </c>
      <c r="AC9">
        <f t="shared" si="12"/>
        <v>7.0385092040947219</v>
      </c>
      <c r="AD9">
        <f t="shared" si="13"/>
        <v>6.4167788732895801</v>
      </c>
      <c r="AE9">
        <f t="shared" si="14"/>
        <v>5.7787169779777763</v>
      </c>
      <c r="AF9">
        <f t="shared" si="15"/>
        <v>5.1398555564704358</v>
      </c>
      <c r="AG9">
        <f t="shared" si="16"/>
        <v>4.5158041704574163</v>
      </c>
      <c r="AH9">
        <f t="shared" si="17"/>
        <v>3.9207593995848367</v>
      </c>
      <c r="AI9">
        <f t="shared" si="18"/>
        <v>3.3662916445820477</v>
      </c>
      <c r="AJ9">
        <f t="shared" si="19"/>
        <v>2.8606123961352394</v>
      </c>
      <c r="AK9">
        <f t="shared" si="20"/>
        <v>2.408382851410058</v>
      </c>
      <c r="AL9">
        <f t="shared" si="21"/>
        <v>2.0109901610367</v>
      </c>
      <c r="AM9">
        <f t="shared" si="22"/>
        <v>1.6671352735262688</v>
      </c>
      <c r="AO9">
        <f t="shared" si="23"/>
        <v>11.492670302895856</v>
      </c>
      <c r="AP9">
        <f t="shared" si="4"/>
        <v>9.1269177280459317</v>
      </c>
      <c r="AQ9">
        <f t="shared" si="4"/>
        <v>8.6802147459647792</v>
      </c>
      <c r="AR9">
        <f t="shared" si="4"/>
        <v>8.1797811983336182</v>
      </c>
      <c r="AS9">
        <f t="shared" si="4"/>
        <v>7.6299284211133616</v>
      </c>
      <c r="AT9">
        <f t="shared" si="4"/>
        <v>7.0385092040947219</v>
      </c>
      <c r="AU9">
        <f t="shared" si="4"/>
        <v>6.4167788732895801</v>
      </c>
      <c r="AV9">
        <f t="shared" si="4"/>
        <v>5.7787169779777763</v>
      </c>
      <c r="AW9">
        <f t="shared" si="4"/>
        <v>5.1398555564704358</v>
      </c>
      <c r="AX9">
        <f t="shared" si="4"/>
        <v>4.5158041704574163</v>
      </c>
      <c r="AY9">
        <f t="shared" si="4"/>
        <v>3.9207593995848367</v>
      </c>
      <c r="AZ9">
        <f t="shared" si="4"/>
        <v>3.3662916445820477</v>
      </c>
      <c r="BA9">
        <f t="shared" si="4"/>
        <v>2.8606123961352394</v>
      </c>
      <c r="BB9">
        <f t="shared" si="4"/>
        <v>2.408382851410058</v>
      </c>
      <c r="BC9">
        <f t="shared" si="4"/>
        <v>2.0109901610367</v>
      </c>
      <c r="BD9">
        <f t="shared" si="4"/>
        <v>1.6671352735262688</v>
      </c>
      <c r="BF9">
        <f t="shared" si="24"/>
        <v>1.1918473545429549E-9</v>
      </c>
      <c r="BG9">
        <f t="shared" si="24"/>
        <v>3.091174814204254E-10</v>
      </c>
      <c r="BH9">
        <f t="shared" si="5"/>
        <v>2.2365481175191839E-10</v>
      </c>
      <c r="BI9">
        <f t="shared" si="5"/>
        <v>1.4953378778599508E-10</v>
      </c>
      <c r="BJ9">
        <f t="shared" si="5"/>
        <v>9.0164228605798556E-11</v>
      </c>
      <c r="BK9">
        <f t="shared" si="5"/>
        <v>4.7106417497913517E-11</v>
      </c>
      <c r="BL9">
        <f t="shared" si="5"/>
        <v>1.9713525496231289E-11</v>
      </c>
      <c r="BM9">
        <f t="shared" si="5"/>
        <v>5.3779656854108704E-12</v>
      </c>
      <c r="BN9">
        <f t="shared" si="5"/>
        <v>3.2150384603472247E-13</v>
      </c>
      <c r="BO9">
        <f t="shared" si="5"/>
        <v>6.1689235203105804E-13</v>
      </c>
      <c r="BP9">
        <f t="shared" si="5"/>
        <v>3.0435745057837897E-12</v>
      </c>
      <c r="BQ9">
        <f t="shared" si="5"/>
        <v>5.5132288884310779E-12</v>
      </c>
      <c r="BR9">
        <f t="shared" si="5"/>
        <v>7.0447189396440236E-12</v>
      </c>
      <c r="BS9">
        <f t="shared" si="5"/>
        <v>7.4565993962212427E-12</v>
      </c>
      <c r="BT9">
        <f t="shared" si="5"/>
        <v>6.9912899045152863E-12</v>
      </c>
      <c r="BU9">
        <f t="shared" si="5"/>
        <v>6.0177055952450872E-12</v>
      </c>
      <c r="BW9">
        <f t="shared" si="25"/>
        <v>3.0039269720729301E-6</v>
      </c>
      <c r="BX9">
        <f t="shared" si="6"/>
        <v>1.9263608679093876E-6</v>
      </c>
      <c r="BY9">
        <f t="shared" si="6"/>
        <v>1.7228943763063436E-6</v>
      </c>
      <c r="BZ9">
        <f t="shared" si="6"/>
        <v>1.4949545191243764E-6</v>
      </c>
      <c r="CA9">
        <f t="shared" si="6"/>
        <v>1.2445050751384153E-6</v>
      </c>
      <c r="CB9">
        <f t="shared" si="6"/>
        <v>9.7512289986132911E-7</v>
      </c>
      <c r="CC9">
        <f t="shared" si="6"/>
        <v>6.9193464471869114E-7</v>
      </c>
      <c r="CD9">
        <f t="shared" si="6"/>
        <v>4.0130778867963071E-7</v>
      </c>
      <c r="CE9">
        <f t="shared" si="6"/>
        <v>1.1031693115897817E-7</v>
      </c>
      <c r="CF9">
        <f t="shared" si="6"/>
        <v>1.7392803592005475E-7</v>
      </c>
      <c r="CG9">
        <f t="shared" si="6"/>
        <v>4.4496082475501548E-7</v>
      </c>
      <c r="CH9">
        <f t="shared" si="6"/>
        <v>6.9751133959792865E-7</v>
      </c>
      <c r="CI9">
        <f t="shared" si="6"/>
        <v>9.2783941842309209E-7</v>
      </c>
      <c r="CJ9">
        <f t="shared" si="6"/>
        <v>1.1338219998698716E-6</v>
      </c>
      <c r="CK9">
        <f t="shared" si="6"/>
        <v>1.3148272908565845E-6</v>
      </c>
      <c r="CL9">
        <f t="shared" si="6"/>
        <v>1.4714470138622746E-6</v>
      </c>
      <c r="CN9">
        <f t="shared" si="26"/>
        <v>3.0039269720729301E-6</v>
      </c>
      <c r="CO9">
        <f t="shared" si="7"/>
        <v>1.9263608679093876E-6</v>
      </c>
      <c r="CP9">
        <f t="shared" si="7"/>
        <v>1.7228943763063436E-6</v>
      </c>
      <c r="CQ9">
        <f t="shared" si="7"/>
        <v>1.4949545191243764E-6</v>
      </c>
      <c r="CR9">
        <f t="shared" si="7"/>
        <v>1.2445050751384153E-6</v>
      </c>
      <c r="CS9">
        <f t="shared" si="7"/>
        <v>9.7512289986132911E-7</v>
      </c>
      <c r="CT9">
        <f t="shared" si="7"/>
        <v>6.9193464471869114E-7</v>
      </c>
      <c r="CU9">
        <f t="shared" si="7"/>
        <v>4.0130778867963071E-7</v>
      </c>
      <c r="CV9">
        <f t="shared" si="7"/>
        <v>1.1031693115897817E-7</v>
      </c>
      <c r="CW9">
        <f t="shared" si="7"/>
        <v>1.7392803592005475E-7</v>
      </c>
      <c r="CX9">
        <f t="shared" si="7"/>
        <v>4.4496082475501548E-7</v>
      </c>
      <c r="CY9">
        <f t="shared" si="7"/>
        <v>6.9751133959792865E-7</v>
      </c>
      <c r="CZ9">
        <f t="shared" si="7"/>
        <v>9.2783941842309209E-7</v>
      </c>
      <c r="DA9">
        <f t="shared" si="7"/>
        <v>1.1338219998698716E-6</v>
      </c>
      <c r="DB9">
        <f t="shared" si="7"/>
        <v>1.3148272908565845E-6</v>
      </c>
      <c r="DC9">
        <f t="shared" si="7"/>
        <v>1.4714470138622746E-6</v>
      </c>
    </row>
    <row r="10" spans="1:107">
      <c r="A10" s="1" t="s">
        <v>22</v>
      </c>
      <c r="B10" s="1">
        <f>'Raw data and fitting summary'!B12</f>
        <v>0.2621440000000001</v>
      </c>
      <c r="C10">
        <f>'Raw data and fitting summary'!C12</f>
        <v>10.858001237076964</v>
      </c>
      <c r="D10">
        <f>'Raw data and fitting summary'!D12</f>
        <v>8.7220407884732492</v>
      </c>
      <c r="E10">
        <f>'Raw data and fitting summary'!E12</f>
        <v>8.3132023864727511</v>
      </c>
      <c r="F10">
        <f>'Raw data and fitting summary'!F12</f>
        <v>7.853069751536597</v>
      </c>
      <c r="G10">
        <f>'Raw data and fitting summary'!G12</f>
        <v>7.3448980596302311</v>
      </c>
      <c r="H10">
        <f>'Raw data and fitting summary'!H12</f>
        <v>6.7952479311825931</v>
      </c>
      <c r="I10">
        <f>'Raw data and fitting summary'!I12</f>
        <v>6.2139750284124995</v>
      </c>
      <c r="J10">
        <f>'Raw data and fitting summary'!J12</f>
        <v>5.6137203443744017</v>
      </c>
      <c r="K10">
        <f>'Raw data and fitting summary'!K12</f>
        <v>5.0089098944740771</v>
      </c>
      <c r="L10">
        <f>'Raw data and fitting summary'!L12</f>
        <v>4.4144107111219038</v>
      </c>
      <c r="M10">
        <f>'Raw data and fitting summary'!M12</f>
        <v>3.8440986223060856</v>
      </c>
      <c r="N10">
        <f>'Raw data and fitting summary'!N12</f>
        <v>3.3096224936981167</v>
      </c>
      <c r="O10">
        <f>'Raw data and fitting summary'!O12</f>
        <v>2.8195853015278045</v>
      </c>
      <c r="P10">
        <f>'Raw data and fitting summary'!P12</f>
        <v>2.3792353096249821</v>
      </c>
      <c r="Q10">
        <f>'Raw data and fitting summary'!Q12</f>
        <v>1.9906265693517975</v>
      </c>
      <c r="R10">
        <f>'Raw data and fitting summary'!R12</f>
        <v>1.6531152691496926</v>
      </c>
      <c r="U10" s="4" t="s">
        <v>39</v>
      </c>
      <c r="V10">
        <f>CR1</f>
        <v>3.9850379016834382E-4</v>
      </c>
      <c r="X10">
        <f t="shared" si="27"/>
        <v>10.857979452149703</v>
      </c>
      <c r="Y10">
        <f t="shared" si="8"/>
        <v>8.7220299609987357</v>
      </c>
      <c r="Z10">
        <f t="shared" si="9"/>
        <v>8.3131932837311773</v>
      </c>
      <c r="AA10">
        <f t="shared" si="10"/>
        <v>7.8530624467228529</v>
      </c>
      <c r="AB10">
        <f t="shared" si="11"/>
        <v>7.3448925642288563</v>
      </c>
      <c r="AC10">
        <f t="shared" si="12"/>
        <v>6.7952441846539253</v>
      </c>
      <c r="AD10">
        <f t="shared" si="13"/>
        <v>6.213972895946803</v>
      </c>
      <c r="AE10">
        <f t="shared" si="14"/>
        <v>5.6137196246863148</v>
      </c>
      <c r="AF10">
        <f t="shared" si="15"/>
        <v>5.0089103372665358</v>
      </c>
      <c r="AG10">
        <f t="shared" si="16"/>
        <v>4.4144120412317065</v>
      </c>
      <c r="AH10">
        <f t="shared" si="17"/>
        <v>3.8441005657232155</v>
      </c>
      <c r="AI10">
        <f t="shared" si="18"/>
        <v>3.3096248004136153</v>
      </c>
      <c r="AJ10">
        <f t="shared" si="19"/>
        <v>2.8195877615346925</v>
      </c>
      <c r="AK10">
        <f t="shared" si="20"/>
        <v>2.3792377606545458</v>
      </c>
      <c r="AL10">
        <f t="shared" si="21"/>
        <v>1.9906288970895438</v>
      </c>
      <c r="AM10">
        <f t="shared" si="22"/>
        <v>1.6531174020378994</v>
      </c>
      <c r="AO10">
        <f t="shared" si="23"/>
        <v>10.857979452149703</v>
      </c>
      <c r="AP10">
        <f t="shared" si="4"/>
        <v>8.7220299609987357</v>
      </c>
      <c r="AQ10">
        <f t="shared" si="4"/>
        <v>8.3131932837311773</v>
      </c>
      <c r="AR10">
        <f t="shared" si="4"/>
        <v>7.8530624467228529</v>
      </c>
      <c r="AS10">
        <f t="shared" si="4"/>
        <v>7.3448925642288563</v>
      </c>
      <c r="AT10">
        <f t="shared" si="4"/>
        <v>6.7952441846539253</v>
      </c>
      <c r="AU10">
        <f t="shared" si="4"/>
        <v>6.213972895946803</v>
      </c>
      <c r="AV10">
        <f t="shared" si="4"/>
        <v>5.6137196246863148</v>
      </c>
      <c r="AW10">
        <f t="shared" si="4"/>
        <v>5.0089103372665358</v>
      </c>
      <c r="AX10">
        <f t="shared" si="4"/>
        <v>4.4144120412317065</v>
      </c>
      <c r="AY10">
        <f t="shared" si="4"/>
        <v>3.8441005657232155</v>
      </c>
      <c r="AZ10">
        <f t="shared" si="4"/>
        <v>3.3096248004136153</v>
      </c>
      <c r="BA10">
        <f t="shared" si="4"/>
        <v>2.8195877615346925</v>
      </c>
      <c r="BB10">
        <f t="shared" si="4"/>
        <v>2.3792377606545458</v>
      </c>
      <c r="BC10">
        <f t="shared" si="4"/>
        <v>1.9906288970895438</v>
      </c>
      <c r="BD10">
        <f t="shared" si="4"/>
        <v>1.6531174020378994</v>
      </c>
      <c r="BF10">
        <f t="shared" si="24"/>
        <v>4.7458305577738402E-10</v>
      </c>
      <c r="BG10">
        <f t="shared" si="24"/>
        <v>1.1723420433875074E-10</v>
      </c>
      <c r="BH10">
        <f t="shared" si="5"/>
        <v>8.2859904160132313E-11</v>
      </c>
      <c r="BI10">
        <f t="shared" si="5"/>
        <v>5.3360303836188077E-11</v>
      </c>
      <c r="BJ10">
        <f t="shared" si="5"/>
        <v>3.0199436270640378E-11</v>
      </c>
      <c r="BK10">
        <f t="shared" si="5"/>
        <v>1.4036477058252989E-11</v>
      </c>
      <c r="BL10">
        <f t="shared" si="5"/>
        <v>4.5474099466187658E-12</v>
      </c>
      <c r="BM10">
        <f t="shared" si="5"/>
        <v>5.1795094243031236E-13</v>
      </c>
      <c r="BN10">
        <f t="shared" si="5"/>
        <v>1.9606516148084677E-13</v>
      </c>
      <c r="BO10">
        <f t="shared" si="5"/>
        <v>1.7691920873558467E-12</v>
      </c>
      <c r="BP10">
        <f t="shared" si="5"/>
        <v>3.7768701407515746E-12</v>
      </c>
      <c r="BQ10">
        <f t="shared" si="5"/>
        <v>5.320936391538087E-12</v>
      </c>
      <c r="BR10">
        <f t="shared" si="5"/>
        <v>6.0516338888701725E-12</v>
      </c>
      <c r="BS10">
        <f t="shared" si="5"/>
        <v>6.0075459223998424E-12</v>
      </c>
      <c r="BT10">
        <f t="shared" si="5"/>
        <v>5.4183630157018454E-12</v>
      </c>
      <c r="BU10">
        <f t="shared" si="5"/>
        <v>4.5492121023585163E-12</v>
      </c>
      <c r="BW10">
        <f t="shared" si="25"/>
        <v>2.0063518592240355E-6</v>
      </c>
      <c r="BX10">
        <f t="shared" si="6"/>
        <v>1.2413938683810442E-6</v>
      </c>
      <c r="BY10">
        <f t="shared" si="6"/>
        <v>1.0949753317602882E-6</v>
      </c>
      <c r="BZ10">
        <f t="shared" si="6"/>
        <v>9.3018663657281389E-7</v>
      </c>
      <c r="CA10">
        <f t="shared" si="6"/>
        <v>7.4819356808675698E-7</v>
      </c>
      <c r="CB10">
        <f t="shared" si="6"/>
        <v>5.5134570089598498E-7</v>
      </c>
      <c r="CC10">
        <f t="shared" si="6"/>
        <v>3.4317267425809928E-7</v>
      </c>
      <c r="CD10">
        <f t="shared" si="6"/>
        <v>1.2820164436754576E-7</v>
      </c>
      <c r="CE10">
        <f t="shared" si="6"/>
        <v>8.8400955274595767E-8</v>
      </c>
      <c r="CF10">
        <f t="shared" si="6"/>
        <v>3.0131074995276951E-7</v>
      </c>
      <c r="CG10">
        <f t="shared" si="6"/>
        <v>5.0555834756752962E-7</v>
      </c>
      <c r="CH10">
        <f t="shared" si="6"/>
        <v>6.9697190398259008E-7</v>
      </c>
      <c r="CI10">
        <f t="shared" si="6"/>
        <v>8.7247040916120501E-7</v>
      </c>
      <c r="CJ10">
        <f t="shared" si="6"/>
        <v>1.0301742870289947E-6</v>
      </c>
      <c r="CK10">
        <f t="shared" si="6"/>
        <v>1.1693479129816685E-6</v>
      </c>
      <c r="CL10">
        <f t="shared" si="6"/>
        <v>1.2902218584651503E-6</v>
      </c>
      <c r="CN10">
        <f t="shared" si="26"/>
        <v>2.0063518592240355E-6</v>
      </c>
      <c r="CO10">
        <f t="shared" si="7"/>
        <v>1.2413938683810442E-6</v>
      </c>
      <c r="CP10">
        <f t="shared" si="7"/>
        <v>1.0949753317602882E-6</v>
      </c>
      <c r="CQ10">
        <f t="shared" si="7"/>
        <v>9.3018663657281389E-7</v>
      </c>
      <c r="CR10">
        <f t="shared" si="7"/>
        <v>7.4819356808675698E-7</v>
      </c>
      <c r="CS10">
        <f t="shared" si="7"/>
        <v>5.5134570089598498E-7</v>
      </c>
      <c r="CT10">
        <f t="shared" si="7"/>
        <v>3.4317267425809928E-7</v>
      </c>
      <c r="CU10">
        <f t="shared" si="7"/>
        <v>1.2820164436754576E-7</v>
      </c>
      <c r="CV10">
        <f t="shared" si="7"/>
        <v>8.8400955274595767E-8</v>
      </c>
      <c r="CW10">
        <f t="shared" si="7"/>
        <v>3.0131074995276951E-7</v>
      </c>
      <c r="CX10">
        <f t="shared" si="7"/>
        <v>5.0555834756752962E-7</v>
      </c>
      <c r="CY10">
        <f t="shared" si="7"/>
        <v>6.9697190398259008E-7</v>
      </c>
      <c r="CZ10">
        <f t="shared" si="7"/>
        <v>8.7247040916120501E-7</v>
      </c>
      <c r="DA10">
        <f t="shared" si="7"/>
        <v>1.0301742870289947E-6</v>
      </c>
      <c r="DB10">
        <f t="shared" si="7"/>
        <v>1.1693479129816685E-6</v>
      </c>
      <c r="DC10">
        <f t="shared" si="7"/>
        <v>1.2902218584651503E-6</v>
      </c>
    </row>
    <row r="11" spans="1:107">
      <c r="A11" s="1" t="s">
        <v>23</v>
      </c>
      <c r="B11" s="1">
        <f>'Raw data and fitting summary'!B13</f>
        <v>0.2097152000000001</v>
      </c>
      <c r="C11">
        <f>'Raw data and fitting summary'!C13</f>
        <v>10.156840865414422</v>
      </c>
      <c r="D11">
        <f>'Raw data and fitting summary'!D13</f>
        <v>8.2637870083975482</v>
      </c>
      <c r="E11">
        <f>'Raw data and fitting summary'!E13</f>
        <v>7.8958744888056396</v>
      </c>
      <c r="F11">
        <f>'Raw data and fitting summary'!F13</f>
        <v>7.4796235692563302</v>
      </c>
      <c r="G11">
        <f>'Raw data and fitting summary'!G13</f>
        <v>7.0172111122381269</v>
      </c>
      <c r="H11">
        <f>'Raw data and fitting summary'!H13</f>
        <v>6.5138307524277339</v>
      </c>
      <c r="I11">
        <f>'Raw data and fitting summary'!I13</f>
        <v>5.9778074621483608</v>
      </c>
      <c r="J11">
        <f>'Raw data and fitting summary'!J13</f>
        <v>5.4202652625842713</v>
      </c>
      <c r="K11">
        <f>'Raw data and fitting summary'!K13</f>
        <v>4.8543202248941402</v>
      </c>
      <c r="L11">
        <f>'Raw data and fitting summary'!L13</f>
        <v>4.2938978835067028</v>
      </c>
      <c r="M11">
        <f>'Raw data and fitting summary'!M13</f>
        <v>3.7523897630624155</v>
      </c>
      <c r="N11">
        <f>'Raw data and fitting summary'!N13</f>
        <v>3.2414165638082761</v>
      </c>
      <c r="O11">
        <f>'Raw data and fitting summary'!O13</f>
        <v>2.7699303104441215</v>
      </c>
      <c r="P11">
        <f>'Raw data and fitting summary'!P13</f>
        <v>2.3437814647973902</v>
      </c>
      <c r="Q11">
        <f>'Raw data and fitting summary'!Q13</f>
        <v>1.9657479398095519</v>
      </c>
      <c r="R11">
        <f>'Raw data and fitting summary'!R13</f>
        <v>1.6359213693918624</v>
      </c>
      <c r="X11">
        <f t="shared" si="27"/>
        <v>10.156831680333356</v>
      </c>
      <c r="Y11">
        <f t="shared" si="8"/>
        <v>8.2637831561681221</v>
      </c>
      <c r="Z11">
        <f t="shared" si="9"/>
        <v>7.8958714804718504</v>
      </c>
      <c r="AA11">
        <f t="shared" si="10"/>
        <v>7.4796214401433341</v>
      </c>
      <c r="AB11">
        <f t="shared" si="11"/>
        <v>7.0172098658067084</v>
      </c>
      <c r="AC11">
        <f t="shared" si="12"/>
        <v>6.5138303543530593</v>
      </c>
      <c r="AD11">
        <f t="shared" si="13"/>
        <v>5.9778078384874043</v>
      </c>
      <c r="AE11">
        <f t="shared" si="14"/>
        <v>5.4202663033028475</v>
      </c>
      <c r="AF11">
        <f t="shared" si="15"/>
        <v>4.8543217928353384</v>
      </c>
      <c r="AG11">
        <f t="shared" si="16"/>
        <v>4.2938998274182616</v>
      </c>
      <c r="AH11">
        <f t="shared" si="17"/>
        <v>3.7523919321418582</v>
      </c>
      <c r="AI11">
        <f t="shared" si="18"/>
        <v>3.2414188208815289</v>
      </c>
      <c r="AJ11">
        <f t="shared" si="19"/>
        <v>2.7699325414948692</v>
      </c>
      <c r="AK11">
        <f t="shared" si="20"/>
        <v>2.3437835837881114</v>
      </c>
      <c r="AL11">
        <f t="shared" si="21"/>
        <v>1.9657498890267122</v>
      </c>
      <c r="AM11">
        <f t="shared" si="22"/>
        <v>1.6359231164456134</v>
      </c>
      <c r="AO11">
        <f t="shared" si="23"/>
        <v>10.156831680333356</v>
      </c>
      <c r="AP11">
        <f t="shared" si="4"/>
        <v>8.2637831561681221</v>
      </c>
      <c r="AQ11">
        <f t="shared" si="4"/>
        <v>7.8958714804718504</v>
      </c>
      <c r="AR11">
        <f t="shared" si="4"/>
        <v>7.4796214401433341</v>
      </c>
      <c r="AS11">
        <f t="shared" si="4"/>
        <v>7.0172098658067084</v>
      </c>
      <c r="AT11">
        <f t="shared" si="4"/>
        <v>6.5138303543530593</v>
      </c>
      <c r="AU11">
        <f t="shared" si="4"/>
        <v>5.9778078384874043</v>
      </c>
      <c r="AV11">
        <f t="shared" si="4"/>
        <v>5.4202663033028475</v>
      </c>
      <c r="AW11">
        <f t="shared" si="4"/>
        <v>4.8543217928353384</v>
      </c>
      <c r="AX11">
        <f t="shared" si="4"/>
        <v>4.2938998274182616</v>
      </c>
      <c r="AY11">
        <f t="shared" si="4"/>
        <v>3.7523919321418582</v>
      </c>
      <c r="AZ11">
        <f t="shared" si="4"/>
        <v>3.2414188208815289</v>
      </c>
      <c r="BA11">
        <f t="shared" si="4"/>
        <v>2.7699325414948692</v>
      </c>
      <c r="BB11">
        <f t="shared" si="4"/>
        <v>2.3437835837881114</v>
      </c>
      <c r="BC11">
        <f t="shared" si="4"/>
        <v>1.9657498890267122</v>
      </c>
      <c r="BD11">
        <f t="shared" si="4"/>
        <v>1.6359231164456134</v>
      </c>
      <c r="BF11">
        <f t="shared" si="24"/>
        <v>8.4365714179995893E-11</v>
      </c>
      <c r="BG11">
        <f t="shared" si="24"/>
        <v>1.4839671551431139E-11</v>
      </c>
      <c r="BH11">
        <f t="shared" si="5"/>
        <v>9.0500721871793824E-12</v>
      </c>
      <c r="BI11">
        <f t="shared" si="5"/>
        <v>4.5331221502889579E-12</v>
      </c>
      <c r="BJ11">
        <f t="shared" si="5"/>
        <v>1.5535912810795634E-12</v>
      </c>
      <c r="BK11">
        <f t="shared" si="5"/>
        <v>1.5846344652356659E-13</v>
      </c>
      <c r="BL11">
        <f t="shared" si="5"/>
        <v>1.4163107565053372E-13</v>
      </c>
      <c r="BM11">
        <f t="shared" si="5"/>
        <v>1.0830951548607547E-12</v>
      </c>
      <c r="BN11">
        <f t="shared" si="5"/>
        <v>2.4584396010460175E-12</v>
      </c>
      <c r="BO11">
        <f t="shared" si="5"/>
        <v>3.7787921485632498E-12</v>
      </c>
      <c r="BP11">
        <f t="shared" si="5"/>
        <v>4.7049056288586379E-12</v>
      </c>
      <c r="BQ11">
        <f t="shared" si="5"/>
        <v>5.0943796682465753E-12</v>
      </c>
      <c r="BR11">
        <f t="shared" si="5"/>
        <v>4.9775874388262174E-12</v>
      </c>
      <c r="BS11">
        <f t="shared" si="5"/>
        <v>4.4901216761573028E-12</v>
      </c>
      <c r="BT11">
        <f t="shared" si="5"/>
        <v>3.7994475381886898E-12</v>
      </c>
      <c r="BU11">
        <f t="shared" si="5"/>
        <v>3.0521968088833039E-12</v>
      </c>
      <c r="BW11">
        <f t="shared" si="25"/>
        <v>9.0432541904729499E-7</v>
      </c>
      <c r="BX11">
        <f t="shared" si="6"/>
        <v>4.6615809651785304E-7</v>
      </c>
      <c r="BY11">
        <f t="shared" si="6"/>
        <v>3.8100085552681078E-7</v>
      </c>
      <c r="BZ11">
        <f t="shared" si="6"/>
        <v>2.846551811703766E-7</v>
      </c>
      <c r="CA11">
        <f t="shared" si="6"/>
        <v>1.7762493104216553E-7</v>
      </c>
      <c r="CB11">
        <f t="shared" si="6"/>
        <v>6.11122262787909E-8</v>
      </c>
      <c r="CC11">
        <f t="shared" si="6"/>
        <v>6.2956028974550562E-8</v>
      </c>
      <c r="CD11">
        <f t="shared" si="6"/>
        <v>1.9200506358369919E-7</v>
      </c>
      <c r="CE11">
        <f t="shared" si="6"/>
        <v>3.2299902337021721E-7</v>
      </c>
      <c r="CF11">
        <f t="shared" si="6"/>
        <v>4.5271469688696909E-7</v>
      </c>
      <c r="CG11">
        <f t="shared" si="6"/>
        <v>5.780524747819662E-7</v>
      </c>
      <c r="CH11">
        <f t="shared" si="6"/>
        <v>6.9632262211918835E-7</v>
      </c>
      <c r="CI11">
        <f t="shared" si="6"/>
        <v>8.0545309832671074E-7</v>
      </c>
      <c r="CJ11">
        <f t="shared" si="6"/>
        <v>9.0408975289726406E-7</v>
      </c>
      <c r="CK11">
        <f t="shared" si="6"/>
        <v>9.9158960721674139E-7</v>
      </c>
      <c r="CL11">
        <f t="shared" si="6"/>
        <v>1.0679314531577006E-6</v>
      </c>
      <c r="CN11">
        <f t="shared" si="26"/>
        <v>9.0432541904729499E-7</v>
      </c>
      <c r="CO11">
        <f t="shared" si="7"/>
        <v>4.6615809651785304E-7</v>
      </c>
      <c r="CP11">
        <f t="shared" si="7"/>
        <v>3.8100085552681078E-7</v>
      </c>
      <c r="CQ11">
        <f t="shared" si="7"/>
        <v>2.846551811703766E-7</v>
      </c>
      <c r="CR11">
        <f t="shared" si="7"/>
        <v>1.7762493104216553E-7</v>
      </c>
      <c r="CS11">
        <f t="shared" si="7"/>
        <v>6.11122262787909E-8</v>
      </c>
      <c r="CT11">
        <f t="shared" si="7"/>
        <v>6.2956028974550562E-8</v>
      </c>
      <c r="CU11">
        <f t="shared" si="7"/>
        <v>1.9200506358369919E-7</v>
      </c>
      <c r="CV11">
        <f t="shared" si="7"/>
        <v>3.2299902337021721E-7</v>
      </c>
      <c r="CW11">
        <f t="shared" si="7"/>
        <v>4.5271469688696909E-7</v>
      </c>
      <c r="CX11">
        <f t="shared" si="7"/>
        <v>5.780524747819662E-7</v>
      </c>
      <c r="CY11">
        <f t="shared" si="7"/>
        <v>6.9632262211918835E-7</v>
      </c>
      <c r="CZ11">
        <f t="shared" si="7"/>
        <v>8.0545309832671074E-7</v>
      </c>
      <c r="DA11">
        <f t="shared" si="7"/>
        <v>9.0408975289726406E-7</v>
      </c>
      <c r="DB11">
        <f t="shared" si="7"/>
        <v>9.9158960721674139E-7</v>
      </c>
      <c r="DC11">
        <f t="shared" si="7"/>
        <v>1.0679314531577006E-6</v>
      </c>
    </row>
    <row r="12" spans="1:107">
      <c r="A12" s="1" t="s">
        <v>24</v>
      </c>
      <c r="B12" s="1">
        <f>'Raw data and fitting summary'!B14</f>
        <v>0.16777216000000009</v>
      </c>
      <c r="C12">
        <f>'Raw data and fitting summary'!C14</f>
        <v>9.3982227278593875</v>
      </c>
      <c r="D12">
        <f>'Raw data and fitting summary'!D14</f>
        <v>7.7545119300678378</v>
      </c>
      <c r="E12">
        <f>'Raw data and fitting summary'!E14</f>
        <v>7.429657726701449</v>
      </c>
      <c r="F12">
        <f>'Raw data and fitting summary'!F14</f>
        <v>7.0599604080870808</v>
      </c>
      <c r="G12">
        <f>'Raw data and fitting summary'!G14</f>
        <v>6.6465478701188117</v>
      </c>
      <c r="H12">
        <f>'Raw data and fitting summary'!H14</f>
        <v>6.1932243972721324</v>
      </c>
      <c r="I12">
        <f>'Raw data and fitting summary'!I14</f>
        <v>5.7066974170046514</v>
      </c>
      <c r="J12">
        <f>'Raw data and fitting summary'!J14</f>
        <v>5.1964221149916181</v>
      </c>
      <c r="K12">
        <f>'Raw data and fitting summary'!K14</f>
        <v>4.6740033859337933</v>
      </c>
      <c r="L12">
        <f>'Raw data and fitting summary'!L14</f>
        <v>4.1522045894694424</v>
      </c>
      <c r="M12">
        <f>'Raw data and fitting summary'!M14</f>
        <v>3.643728975271924</v>
      </c>
      <c r="N12">
        <f>'Raw data and fitting summary'!N14</f>
        <v>3.1600131574240744</v>
      </c>
      <c r="O12">
        <f>'Raw data and fitting summary'!O14</f>
        <v>2.7102680197336131</v>
      </c>
      <c r="P12">
        <f>'Raw data and fitting summary'!P14</f>
        <v>2.3009228613644601</v>
      </c>
      <c r="Q12">
        <f>'Raw data and fitting summary'!Q14</f>
        <v>1.9355106930001926</v>
      </c>
      <c r="R12">
        <f>'Raw data and fitting summary'!R14</f>
        <v>1.6149255049722429</v>
      </c>
      <c r="X12">
        <f t="shared" si="27"/>
        <v>9.3982254346275571</v>
      </c>
      <c r="Y12">
        <f t="shared" si="8"/>
        <v>7.7545149961354456</v>
      </c>
      <c r="Z12">
        <f t="shared" si="9"/>
        <v>7.4296608220010567</v>
      </c>
      <c r="AA12">
        <f t="shared" si="10"/>
        <v>7.0599635198789725</v>
      </c>
      <c r="AB12">
        <f t="shared" si="11"/>
        <v>6.6465509792028588</v>
      </c>
      <c r="AC12">
        <f t="shared" si="12"/>
        <v>6.1932274777181693</v>
      </c>
      <c r="AD12">
        <f t="shared" si="13"/>
        <v>5.7067004368423291</v>
      </c>
      <c r="AE12">
        <f t="shared" si="14"/>
        <v>5.1964250380330581</v>
      </c>
      <c r="AF12">
        <f t="shared" si="15"/>
        <v>4.674006174630235</v>
      </c>
      <c r="AG12">
        <f t="shared" si="16"/>
        <v>4.152207208384084</v>
      </c>
      <c r="AH12">
        <f t="shared" si="17"/>
        <v>3.64373139451566</v>
      </c>
      <c r="AI12">
        <f t="shared" si="18"/>
        <v>3.1600153553655117</v>
      </c>
      <c r="AJ12">
        <f t="shared" si="19"/>
        <v>2.7102699844878559</v>
      </c>
      <c r="AK12">
        <f t="shared" si="20"/>
        <v>2.3009245909042906</v>
      </c>
      <c r="AL12">
        <f t="shared" si="21"/>
        <v>1.9355121940748179</v>
      </c>
      <c r="AM12">
        <f t="shared" si="22"/>
        <v>1.614926791241331</v>
      </c>
      <c r="AO12">
        <f t="shared" si="23"/>
        <v>9.3982254346275571</v>
      </c>
      <c r="AP12">
        <f t="shared" si="4"/>
        <v>7.7545149961354456</v>
      </c>
      <c r="AQ12">
        <f t="shared" si="4"/>
        <v>7.4296608220010567</v>
      </c>
      <c r="AR12">
        <f t="shared" si="4"/>
        <v>7.0599635198789725</v>
      </c>
      <c r="AS12">
        <f t="shared" si="4"/>
        <v>6.6465509792028588</v>
      </c>
      <c r="AT12">
        <f t="shared" si="4"/>
        <v>6.1932274777181693</v>
      </c>
      <c r="AU12">
        <f t="shared" si="4"/>
        <v>5.7067004368423291</v>
      </c>
      <c r="AV12">
        <f t="shared" si="4"/>
        <v>5.1964250380330581</v>
      </c>
      <c r="AW12">
        <f t="shared" si="4"/>
        <v>4.674006174630235</v>
      </c>
      <c r="AX12">
        <f t="shared" si="4"/>
        <v>4.152207208384084</v>
      </c>
      <c r="AY12">
        <f t="shared" si="4"/>
        <v>3.64373139451566</v>
      </c>
      <c r="AZ12">
        <f t="shared" si="4"/>
        <v>3.1600153553655117</v>
      </c>
      <c r="BA12">
        <f t="shared" si="4"/>
        <v>2.7102699844878559</v>
      </c>
      <c r="BB12">
        <f t="shared" si="4"/>
        <v>2.3009245909042906</v>
      </c>
      <c r="BC12">
        <f t="shared" si="4"/>
        <v>1.9355121940748179</v>
      </c>
      <c r="BD12">
        <f t="shared" si="4"/>
        <v>1.614926791241331</v>
      </c>
      <c r="BF12">
        <f t="shared" si="24"/>
        <v>7.3265939239731017E-12</v>
      </c>
      <c r="BG12">
        <f t="shared" si="24"/>
        <v>9.4007705756265191E-12</v>
      </c>
      <c r="BH12">
        <f t="shared" si="5"/>
        <v>9.5808796616507837E-12</v>
      </c>
      <c r="BI12">
        <f t="shared" si="5"/>
        <v>9.683248777367809E-12</v>
      </c>
      <c r="BJ12">
        <f t="shared" si="5"/>
        <v>9.6664036119550303E-12</v>
      </c>
      <c r="BK12">
        <f t="shared" si="5"/>
        <v>9.4891477863654189E-12</v>
      </c>
      <c r="BL12">
        <f t="shared" si="5"/>
        <v>9.1194195996443197E-12</v>
      </c>
      <c r="BM12">
        <f t="shared" si="5"/>
        <v>8.5441712599929471E-12</v>
      </c>
      <c r="BN12">
        <f t="shared" si="5"/>
        <v>7.7768278443347148E-12</v>
      </c>
      <c r="BO12">
        <f t="shared" si="5"/>
        <v>6.8587138999579012E-12</v>
      </c>
      <c r="BP12">
        <f t="shared" si="5"/>
        <v>5.8527402542096099E-12</v>
      </c>
      <c r="BQ12">
        <f t="shared" si="5"/>
        <v>4.830946561794092E-12</v>
      </c>
      <c r="BR12">
        <f t="shared" si="5"/>
        <v>3.8602592348198838E-12</v>
      </c>
      <c r="BS12">
        <f t="shared" si="5"/>
        <v>2.9913080251613642E-12</v>
      </c>
      <c r="BT12">
        <f t="shared" si="5"/>
        <v>2.2532250306152861E-12</v>
      </c>
      <c r="BU12">
        <f t="shared" si="5"/>
        <v>1.6544881670785213E-12</v>
      </c>
      <c r="BW12">
        <f t="shared" si="25"/>
        <v>2.8800843185027684E-7</v>
      </c>
      <c r="BX12">
        <f t="shared" si="6"/>
        <v>3.9539127970379425E-7</v>
      </c>
      <c r="BY12">
        <f t="shared" si="6"/>
        <v>4.1661385114244772E-7</v>
      </c>
      <c r="BZ12">
        <f t="shared" si="6"/>
        <v>4.4076600154618023E-7</v>
      </c>
      <c r="CA12">
        <f t="shared" si="6"/>
        <v>4.6777404654415686E-7</v>
      </c>
      <c r="CB12">
        <f t="shared" si="6"/>
        <v>4.9738945452932387E-7</v>
      </c>
      <c r="CC12">
        <f t="shared" si="6"/>
        <v>5.2917403167020559E-7</v>
      </c>
      <c r="CD12">
        <f t="shared" si="6"/>
        <v>5.6251007540994503E-7</v>
      </c>
      <c r="CE12">
        <f t="shared" si="6"/>
        <v>5.9663944324796505E-7</v>
      </c>
      <c r="CF12">
        <f t="shared" si="6"/>
        <v>6.3072831151258363E-7</v>
      </c>
      <c r="CG12">
        <f t="shared" si="6"/>
        <v>6.6394678258897291E-7</v>
      </c>
      <c r="CH12">
        <f t="shared" si="6"/>
        <v>6.9554770788268414E-7</v>
      </c>
      <c r="CI12">
        <f t="shared" si="6"/>
        <v>7.2492934434613988E-7</v>
      </c>
      <c r="CJ12">
        <f t="shared" si="6"/>
        <v>7.5167167029330928E-7</v>
      </c>
      <c r="CK12">
        <f t="shared" si="6"/>
        <v>7.7554387405076231E-7</v>
      </c>
      <c r="CL12">
        <f t="shared" si="6"/>
        <v>7.9648755293804629E-7</v>
      </c>
      <c r="CN12">
        <f t="shared" si="26"/>
        <v>2.8800843185027684E-7</v>
      </c>
      <c r="CO12">
        <f t="shared" si="7"/>
        <v>3.9539127970379425E-7</v>
      </c>
      <c r="CP12">
        <f t="shared" si="7"/>
        <v>4.1661385114244772E-7</v>
      </c>
      <c r="CQ12">
        <f t="shared" si="7"/>
        <v>4.4076600154618023E-7</v>
      </c>
      <c r="CR12">
        <f t="shared" si="7"/>
        <v>4.6777404654415686E-7</v>
      </c>
      <c r="CS12">
        <f t="shared" si="7"/>
        <v>4.9738945452932387E-7</v>
      </c>
      <c r="CT12">
        <f t="shared" si="7"/>
        <v>5.2917403167020559E-7</v>
      </c>
      <c r="CU12">
        <f t="shared" si="7"/>
        <v>5.6251007540994503E-7</v>
      </c>
      <c r="CV12">
        <f t="shared" si="7"/>
        <v>5.9663944324796505E-7</v>
      </c>
      <c r="CW12">
        <f t="shared" si="7"/>
        <v>6.3072831151258363E-7</v>
      </c>
      <c r="CX12">
        <f t="shared" si="7"/>
        <v>6.6394678258897291E-7</v>
      </c>
      <c r="CY12">
        <f t="shared" si="7"/>
        <v>6.9554770788268414E-7</v>
      </c>
      <c r="CZ12">
        <f t="shared" si="7"/>
        <v>7.2492934434613988E-7</v>
      </c>
      <c r="DA12">
        <f t="shared" si="7"/>
        <v>7.5167167029330928E-7</v>
      </c>
      <c r="DB12">
        <f t="shared" si="7"/>
        <v>7.7554387405076231E-7</v>
      </c>
      <c r="DC12">
        <f t="shared" si="7"/>
        <v>7.9648755293804629E-7</v>
      </c>
    </row>
    <row r="13" spans="1:107">
      <c r="A13" s="1" t="s">
        <v>25</v>
      </c>
      <c r="B13" s="1">
        <f>'Raw data and fitting summary'!B15</f>
        <v>0.13421772800000006</v>
      </c>
      <c r="C13">
        <f>'Raw data and fitting summary'!C15</f>
        <v>8.595702542208933</v>
      </c>
      <c r="D13">
        <f>'Raw data and fitting summary'!D15</f>
        <v>7.1998755984390792</v>
      </c>
      <c r="E13">
        <f>'Raw data and fitting summary'!E15</f>
        <v>6.9189878630996118</v>
      </c>
      <c r="F13">
        <f>'Raw data and fitting summary'!F15</f>
        <v>6.5972651403638611</v>
      </c>
      <c r="G13">
        <f>'Raw data and fitting summary'!G15</f>
        <v>6.2348745604152827</v>
      </c>
      <c r="H13">
        <f>'Raw data and fitting summary'!H15</f>
        <v>5.8342755161709485</v>
      </c>
      <c r="I13">
        <f>'Raw data and fitting summary'!I15</f>
        <v>5.4005359295109301</v>
      </c>
      <c r="J13">
        <f>'Raw data and fitting summary'!J15</f>
        <v>4.941341114607301</v>
      </c>
      <c r="K13">
        <f>'Raw data and fitting summary'!K15</f>
        <v>4.4666095398880525</v>
      </c>
      <c r="L13">
        <f>'Raw data and fitting summary'!L15</f>
        <v>3.9877174396123043</v>
      </c>
      <c r="M13">
        <f>'Raw data and fitting summary'!M15</f>
        <v>3.5164435805596921</v>
      </c>
      <c r="N13">
        <f>'Raw data and fitting summary'!N15</f>
        <v>3.0638335688891698</v>
      </c>
      <c r="O13">
        <f>'Raw data and fitting summary'!O15</f>
        <v>2.6392096905713478</v>
      </c>
      <c r="P13">
        <f>'Raw data and fitting summary'!P15</f>
        <v>2.2495045524364046</v>
      </c>
      <c r="Q13">
        <f>'Raw data and fitting summary'!Q15</f>
        <v>1.898997581751954</v>
      </c>
      <c r="R13">
        <f>'Raw data and fitting summary'!R15</f>
        <v>1.5894265830293828</v>
      </c>
      <c r="X13">
        <f t="shared" si="27"/>
        <v>8.5957158599290864</v>
      </c>
      <c r="Y13">
        <f t="shared" si="8"/>
        <v>7.1998852007752419</v>
      </c>
      <c r="Z13">
        <f t="shared" si="9"/>
        <v>6.9189967905426446</v>
      </c>
      <c r="AA13">
        <f t="shared" si="10"/>
        <v>6.5972733247538233</v>
      </c>
      <c r="AB13">
        <f t="shared" si="11"/>
        <v>6.2348819461303</v>
      </c>
      <c r="AC13">
        <f t="shared" si="12"/>
        <v>5.8342820662287753</v>
      </c>
      <c r="AD13">
        <f t="shared" si="13"/>
        <v>5.4005416306937697</v>
      </c>
      <c r="AE13">
        <f t="shared" si="14"/>
        <v>4.9413459804493067</v>
      </c>
      <c r="AF13">
        <f t="shared" si="15"/>
        <v>4.46661361062867</v>
      </c>
      <c r="AG13">
        <f t="shared" si="16"/>
        <v>3.9877207788441202</v>
      </c>
      <c r="AH13">
        <f t="shared" si="17"/>
        <v>3.5164462691061291</v>
      </c>
      <c r="AI13">
        <f t="shared" si="18"/>
        <v>3.0638356971278942</v>
      </c>
      <c r="AJ13">
        <f t="shared" si="19"/>
        <v>2.6392113507008022</v>
      </c>
      <c r="AK13">
        <f t="shared" si="20"/>
        <v>2.2495058319838921</v>
      </c>
      <c r="AL13">
        <f t="shared" si="21"/>
        <v>1.8989985590847858</v>
      </c>
      <c r="AM13">
        <f t="shared" si="22"/>
        <v>1.5894273250155679</v>
      </c>
      <c r="AO13">
        <f t="shared" si="23"/>
        <v>8.5957158599290864</v>
      </c>
      <c r="AP13">
        <f t="shared" si="4"/>
        <v>7.1998852007752419</v>
      </c>
      <c r="AQ13">
        <f t="shared" si="4"/>
        <v>6.9189967905426446</v>
      </c>
      <c r="AR13">
        <f t="shared" si="4"/>
        <v>6.5972733247538233</v>
      </c>
      <c r="AS13">
        <f t="shared" si="4"/>
        <v>6.2348819461303</v>
      </c>
      <c r="AT13">
        <f t="shared" si="4"/>
        <v>5.8342820662287753</v>
      </c>
      <c r="AU13">
        <f t="shared" si="4"/>
        <v>5.4005416306937697</v>
      </c>
      <c r="AV13">
        <f t="shared" si="4"/>
        <v>4.9413459804493067</v>
      </c>
      <c r="AW13">
        <f t="shared" si="4"/>
        <v>4.46661361062867</v>
      </c>
      <c r="AX13">
        <f t="shared" si="4"/>
        <v>3.9877207788441202</v>
      </c>
      <c r="AY13">
        <f t="shared" si="4"/>
        <v>3.5164462691061291</v>
      </c>
      <c r="AZ13">
        <f t="shared" si="4"/>
        <v>3.0638356971278942</v>
      </c>
      <c r="BA13">
        <f t="shared" si="4"/>
        <v>2.6392113507008022</v>
      </c>
      <c r="BB13">
        <f t="shared" si="4"/>
        <v>2.2495058319838921</v>
      </c>
      <c r="BC13">
        <f t="shared" si="4"/>
        <v>1.8989985590847858</v>
      </c>
      <c r="BD13">
        <f t="shared" si="4"/>
        <v>1.5894273250155679</v>
      </c>
      <c r="BF13">
        <f t="shared" si="24"/>
        <v>1.7736167008263955E-10</v>
      </c>
      <c r="BG13">
        <f t="shared" si="24"/>
        <v>9.2204859780549659E-11</v>
      </c>
      <c r="BH13">
        <f t="shared" si="5"/>
        <v>7.9699239104327703E-11</v>
      </c>
      <c r="BI13">
        <f t="shared" si="5"/>
        <v>6.6984239053291972E-11</v>
      </c>
      <c r="BJ13">
        <f t="shared" si="5"/>
        <v>5.4548786317502304E-11</v>
      </c>
      <c r="BK13">
        <f t="shared" si="5"/>
        <v>4.2903257534331787E-11</v>
      </c>
      <c r="BL13">
        <f t="shared" si="5"/>
        <v>3.2503485770565657E-11</v>
      </c>
      <c r="BM13">
        <f t="shared" si="5"/>
        <v>2.3676418425052118E-11</v>
      </c>
      <c r="BN13">
        <f t="shared" si="5"/>
        <v>1.6570929174792647E-11</v>
      </c>
      <c r="BO13">
        <f t="shared" si="5"/>
        <v>1.1150469120628822E-11</v>
      </c>
      <c r="BP13">
        <f t="shared" si="5"/>
        <v>7.228281944094667E-12</v>
      </c>
      <c r="BQ13">
        <f t="shared" si="5"/>
        <v>4.5294000678813997E-12</v>
      </c>
      <c r="BR13">
        <f t="shared" si="5"/>
        <v>2.7560298052023124E-12</v>
      </c>
      <c r="BS13">
        <f t="shared" si="5"/>
        <v>1.6372417728199229E-12</v>
      </c>
      <c r="BT13">
        <f t="shared" si="5"/>
        <v>9.5517946406584327E-13</v>
      </c>
      <c r="BU13">
        <f t="shared" si="5"/>
        <v>5.5054349896808158E-13</v>
      </c>
      <c r="BW13">
        <f t="shared" si="25"/>
        <v>1.5493439255504208E-6</v>
      </c>
      <c r="BX13">
        <f t="shared" si="6"/>
        <v>1.3336790649963129E-6</v>
      </c>
      <c r="BY13">
        <f t="shared" si="6"/>
        <v>1.290279978887574E-6</v>
      </c>
      <c r="BZ13">
        <f t="shared" si="6"/>
        <v>1.2405716057703638E-6</v>
      </c>
      <c r="CA13">
        <f t="shared" si="6"/>
        <v>1.1845797692983577E-6</v>
      </c>
      <c r="CB13">
        <f t="shared" si="6"/>
        <v>1.1226844627049136E-6</v>
      </c>
      <c r="CC13">
        <f t="shared" si="6"/>
        <v>1.0556687142635773E-6</v>
      </c>
      <c r="CD13">
        <f t="shared" si="6"/>
        <v>9.8471995788504032E-7</v>
      </c>
      <c r="CE13">
        <f t="shared" si="6"/>
        <v>9.1137066519303581E-7</v>
      </c>
      <c r="CF13">
        <f t="shared" si="6"/>
        <v>8.3737854306698189E-7</v>
      </c>
      <c r="CG13">
        <f t="shared" si="6"/>
        <v>7.6456349145884174E-7</v>
      </c>
      <c r="CH13">
        <f t="shared" si="6"/>
        <v>6.9463213264301254E-7</v>
      </c>
      <c r="CI13">
        <f t="shared" si="6"/>
        <v>6.2902482361245731E-7</v>
      </c>
      <c r="CJ13">
        <f t="shared" si="6"/>
        <v>5.688127006952444E-7</v>
      </c>
      <c r="CK13">
        <f t="shared" si="6"/>
        <v>5.146569633240157E-7</v>
      </c>
      <c r="CL13">
        <f t="shared" si="6"/>
        <v>4.6682611622559854E-7</v>
      </c>
      <c r="CN13">
        <f t="shared" si="26"/>
        <v>1.5493439255504208E-6</v>
      </c>
      <c r="CO13">
        <f t="shared" si="7"/>
        <v>1.3336790649963129E-6</v>
      </c>
      <c r="CP13">
        <f t="shared" si="7"/>
        <v>1.290279978887574E-6</v>
      </c>
      <c r="CQ13">
        <f t="shared" si="7"/>
        <v>1.2405716057703638E-6</v>
      </c>
      <c r="CR13">
        <f t="shared" si="7"/>
        <v>1.1845797692983577E-6</v>
      </c>
      <c r="CS13">
        <f t="shared" si="7"/>
        <v>1.1226844627049136E-6</v>
      </c>
      <c r="CT13">
        <f t="shared" si="7"/>
        <v>1.0556687142635773E-6</v>
      </c>
      <c r="CU13">
        <f t="shared" si="7"/>
        <v>9.8471995788504032E-7</v>
      </c>
      <c r="CV13">
        <f t="shared" si="7"/>
        <v>9.1137066519303581E-7</v>
      </c>
      <c r="CW13">
        <f t="shared" si="7"/>
        <v>8.3737854306698189E-7</v>
      </c>
      <c r="CX13">
        <f t="shared" si="7"/>
        <v>7.6456349145884174E-7</v>
      </c>
      <c r="CY13">
        <f t="shared" si="7"/>
        <v>6.9463213264301254E-7</v>
      </c>
      <c r="CZ13">
        <f t="shared" si="7"/>
        <v>6.2902482361245731E-7</v>
      </c>
      <c r="DA13">
        <f t="shared" si="7"/>
        <v>5.688127006952444E-7</v>
      </c>
      <c r="DB13">
        <f t="shared" si="7"/>
        <v>5.146569633240157E-7</v>
      </c>
      <c r="DC13">
        <f t="shared" si="7"/>
        <v>4.6682611622559854E-7</v>
      </c>
    </row>
    <row r="14" spans="1:107">
      <c r="A14" s="1" t="s">
        <v>26</v>
      </c>
      <c r="B14" s="1">
        <f>'Raw data and fitting summary'!B16</f>
        <v>0.10737418240000006</v>
      </c>
      <c r="C14">
        <f>'Raw data and fitting summary'!C16</f>
        <v>7.7666984258113727</v>
      </c>
      <c r="D14">
        <f>'Raw data and fitting summary'!D16</f>
        <v>6.6089955589202303</v>
      </c>
      <c r="E14">
        <f>'Raw data and fitting summary'!E16</f>
        <v>6.3715596353153465</v>
      </c>
      <c r="F14">
        <f>'Raw data and fitting summary'!F16</f>
        <v>6.0977247363948672</v>
      </c>
      <c r="G14">
        <f>'Raw data and fitting summary'!G16</f>
        <v>5.7868433072755838</v>
      </c>
      <c r="H14">
        <f>'Raw data and fitting summary'!H16</f>
        <v>5.440148203519021</v>
      </c>
      <c r="I14">
        <f>'Raw data and fitting summary'!I16</f>
        <v>5.0611272213609233</v>
      </c>
      <c r="J14">
        <f>'Raw data and fitting summary'!J16</f>
        <v>4.6556702712894733</v>
      </c>
      <c r="K14">
        <f>'Raw data and fitting summary'!K16</f>
        <v>4.2318889855063224</v>
      </c>
      <c r="L14">
        <f>'Raw data and fitting summary'!L16</f>
        <v>3.7995702552373491</v>
      </c>
      <c r="M14">
        <f>'Raw data and fitting summary'!M16</f>
        <v>3.3693191902861708</v>
      </c>
      <c r="N14">
        <f>'Raw data and fitting summary'!N16</f>
        <v>2.9515405416538938</v>
      </c>
      <c r="O14">
        <f>'Raw data and fitting summary'!O16</f>
        <v>2.5554602539098847</v>
      </c>
      <c r="P14">
        <f>'Raw data and fitting summary'!P16</f>
        <v>2.1883755105096943</v>
      </c>
      <c r="Q14">
        <f>'Raw data and fitting summary'!Q16</f>
        <v>1.8552488517891519</v>
      </c>
      <c r="R14">
        <f>'Raw data and fitting summary'!R16</f>
        <v>1.5586633717169749</v>
      </c>
      <c r="X14">
        <f t="shared" si="27"/>
        <v>7.7667205788649243</v>
      </c>
      <c r="Y14">
        <f t="shared" si="8"/>
        <v>6.609010979599665</v>
      </c>
      <c r="Z14">
        <f t="shared" si="9"/>
        <v>6.3715738237474051</v>
      </c>
      <c r="AA14">
        <f t="shared" si="10"/>
        <v>6.0977375664430218</v>
      </c>
      <c r="AB14">
        <f t="shared" si="11"/>
        <v>5.7868546766624247</v>
      </c>
      <c r="AC14">
        <f t="shared" si="12"/>
        <v>5.4401580461842247</v>
      </c>
      <c r="AD14">
        <f t="shared" si="13"/>
        <v>5.0611355182697819</v>
      </c>
      <c r="AE14">
        <f t="shared" si="14"/>
        <v>4.6556770572280248</v>
      </c>
      <c r="AF14">
        <f t="shared" si="15"/>
        <v>4.2318943497355201</v>
      </c>
      <c r="AG14">
        <f t="shared" si="16"/>
        <v>3.7995743350439657</v>
      </c>
      <c r="AH14">
        <f t="shared" si="17"/>
        <v>3.3693221581958896</v>
      </c>
      <c r="AI14">
        <f t="shared" si="18"/>
        <v>2.9515425887351183</v>
      </c>
      <c r="AJ14">
        <f t="shared" si="19"/>
        <v>2.5554615725066774</v>
      </c>
      <c r="AK14">
        <f t="shared" si="20"/>
        <v>2.1883762795476702</v>
      </c>
      <c r="AL14">
        <f t="shared" si="21"/>
        <v>1.8552492266819842</v>
      </c>
      <c r="AM14">
        <f t="shared" si="22"/>
        <v>1.5586634794293472</v>
      </c>
      <c r="AO14">
        <f t="shared" si="23"/>
        <v>7.7667205788649243</v>
      </c>
      <c r="AP14">
        <f t="shared" si="4"/>
        <v>6.609010979599665</v>
      </c>
      <c r="AQ14">
        <f t="shared" si="4"/>
        <v>6.3715738237474051</v>
      </c>
      <c r="AR14">
        <f t="shared" si="4"/>
        <v>6.0977375664430218</v>
      </c>
      <c r="AS14">
        <f t="shared" si="4"/>
        <v>5.7868546766624247</v>
      </c>
      <c r="AT14">
        <f t="shared" si="4"/>
        <v>5.4401580461842247</v>
      </c>
      <c r="AU14">
        <f t="shared" si="4"/>
        <v>5.0611355182697819</v>
      </c>
      <c r="AV14">
        <f t="shared" si="4"/>
        <v>4.6556770572280248</v>
      </c>
      <c r="AW14">
        <f t="shared" si="4"/>
        <v>4.2318943497355201</v>
      </c>
      <c r="AX14">
        <f t="shared" si="4"/>
        <v>3.7995743350439657</v>
      </c>
      <c r="AY14">
        <f t="shared" si="4"/>
        <v>3.3693221581958896</v>
      </c>
      <c r="AZ14">
        <f t="shared" si="4"/>
        <v>2.9515425887351183</v>
      </c>
      <c r="BA14">
        <f t="shared" si="4"/>
        <v>2.5554615725066774</v>
      </c>
      <c r="BB14">
        <f t="shared" si="4"/>
        <v>2.1883762795476702</v>
      </c>
      <c r="BC14">
        <f t="shared" si="4"/>
        <v>1.8552492266819842</v>
      </c>
      <c r="BD14">
        <f t="shared" si="4"/>
        <v>1.5586634794293472</v>
      </c>
      <c r="BF14">
        <f t="shared" si="24"/>
        <v>4.9075778165903025E-10</v>
      </c>
      <c r="BG14">
        <f t="shared" si="24"/>
        <v>2.3779735422836301E-10</v>
      </c>
      <c r="BH14">
        <f t="shared" si="5"/>
        <v>2.0131160428098803E-10</v>
      </c>
      <c r="BI14">
        <f t="shared" si="5"/>
        <v>1.6461013564820349E-10</v>
      </c>
      <c r="BJ14">
        <f t="shared" si="5"/>
        <v>1.2926295713748346E-10</v>
      </c>
      <c r="BK14">
        <f t="shared" si="5"/>
        <v>9.6878058313368712E-11</v>
      </c>
      <c r="BL14">
        <f t="shared" si="5"/>
        <v>6.8838696608217557E-11</v>
      </c>
      <c r="BM14">
        <f t="shared" si="5"/>
        <v>4.6048962025051902E-11</v>
      </c>
      <c r="BN14">
        <f t="shared" si="5"/>
        <v>2.8774954885715284E-11</v>
      </c>
      <c r="BO14">
        <f t="shared" si="5"/>
        <v>1.6644822028375832E-11</v>
      </c>
      <c r="BP14">
        <f t="shared" si="5"/>
        <v>8.808488099399636E-12</v>
      </c>
      <c r="BQ14">
        <f t="shared" si="5"/>
        <v>4.1905415398319289E-12</v>
      </c>
      <c r="BR14">
        <f t="shared" si="5"/>
        <v>1.7386975015690239E-12</v>
      </c>
      <c r="BS14">
        <f t="shared" si="5"/>
        <v>5.914194084798498E-13</v>
      </c>
      <c r="BT14">
        <f t="shared" si="5"/>
        <v>1.4054463573486385E-13</v>
      </c>
      <c r="BU14">
        <f t="shared" si="5"/>
        <v>1.1601955158286197E-14</v>
      </c>
      <c r="BW14">
        <f t="shared" si="25"/>
        <v>2.8523046923897964E-6</v>
      </c>
      <c r="BX14">
        <f t="shared" si="6"/>
        <v>2.3332809526748605E-6</v>
      </c>
      <c r="BY14">
        <f t="shared" si="6"/>
        <v>2.2268331892663881E-6</v>
      </c>
      <c r="BZ14">
        <f t="shared" si="6"/>
        <v>2.1040669616812074E-6</v>
      </c>
      <c r="CA14">
        <f t="shared" si="6"/>
        <v>1.9646919572262818E-6</v>
      </c>
      <c r="CB14">
        <f t="shared" si="6"/>
        <v>1.8092608928277043E-6</v>
      </c>
      <c r="CC14">
        <f t="shared" si="6"/>
        <v>1.6393374231272581E-6</v>
      </c>
      <c r="CD14">
        <f t="shared" si="6"/>
        <v>1.4575621264340348E-6</v>
      </c>
      <c r="CE14">
        <f t="shared" si="6"/>
        <v>1.2675716250003511E-6</v>
      </c>
      <c r="CF14">
        <f t="shared" si="6"/>
        <v>1.0737535988999924E-6</v>
      </c>
      <c r="CG14">
        <f t="shared" si="6"/>
        <v>8.8086255321614747E-7</v>
      </c>
      <c r="CH14">
        <f t="shared" si="6"/>
        <v>6.9356316671323946E-7</v>
      </c>
      <c r="CI14">
        <f t="shared" si="6"/>
        <v>5.1599163408660049E-7</v>
      </c>
      <c r="CJ14">
        <f t="shared" si="6"/>
        <v>3.5141944424943088E-7</v>
      </c>
      <c r="CK14">
        <f t="shared" si="6"/>
        <v>2.0207141280082867E-7</v>
      </c>
      <c r="CL14">
        <f t="shared" si="6"/>
        <v>6.9105598338761028E-8</v>
      </c>
      <c r="CN14">
        <f t="shared" si="26"/>
        <v>2.8523046923897964E-6</v>
      </c>
      <c r="CO14">
        <f t="shared" si="7"/>
        <v>2.3332809526748605E-6</v>
      </c>
      <c r="CP14">
        <f t="shared" si="7"/>
        <v>2.2268331892663881E-6</v>
      </c>
      <c r="CQ14">
        <f t="shared" si="7"/>
        <v>2.1040669616812074E-6</v>
      </c>
      <c r="CR14">
        <f t="shared" si="7"/>
        <v>1.9646919572262818E-6</v>
      </c>
      <c r="CS14">
        <f t="shared" si="7"/>
        <v>1.8092608928277043E-6</v>
      </c>
      <c r="CT14">
        <f t="shared" si="7"/>
        <v>1.6393374231272581E-6</v>
      </c>
      <c r="CU14">
        <f t="shared" si="7"/>
        <v>1.4575621264340348E-6</v>
      </c>
      <c r="CV14">
        <f t="shared" si="7"/>
        <v>1.2675716250003511E-6</v>
      </c>
      <c r="CW14">
        <f t="shared" si="7"/>
        <v>1.0737535988999924E-6</v>
      </c>
      <c r="CX14">
        <f t="shared" si="7"/>
        <v>8.8086255321614747E-7</v>
      </c>
      <c r="CY14">
        <f t="shared" si="7"/>
        <v>6.9356316671323946E-7</v>
      </c>
      <c r="CZ14">
        <f t="shared" si="7"/>
        <v>5.1599163408660049E-7</v>
      </c>
      <c r="DA14">
        <f t="shared" si="7"/>
        <v>3.5141944424943088E-7</v>
      </c>
      <c r="DB14">
        <f t="shared" si="7"/>
        <v>2.0207141280082867E-7</v>
      </c>
      <c r="DC14">
        <f t="shared" si="7"/>
        <v>6.9105598338761028E-8</v>
      </c>
    </row>
    <row r="15" spans="1:107">
      <c r="A15" s="1" t="s">
        <v>27</v>
      </c>
      <c r="B15" s="1">
        <f>'Raw data and fitting summary'!B17</f>
        <v>8.589934592000005E-2</v>
      </c>
      <c r="C15">
        <f>'Raw data and fitting summary'!C17</f>
        <v>6.9311173873333018</v>
      </c>
      <c r="D15">
        <f>'Raw data and fitting summary'!D17</f>
        <v>5.9940910529622142</v>
      </c>
      <c r="E15">
        <f>'Raw data and fitting summary'!E17</f>
        <v>5.7981270603627522</v>
      </c>
      <c r="F15">
        <f>'Raw data and fitting summary'!F17</f>
        <v>5.570483258652696</v>
      </c>
      <c r="G15">
        <f>'Raw data and fitting summary'!G17</f>
        <v>5.3098897356288717</v>
      </c>
      <c r="H15">
        <f>'Raw data and fitting summary'!H17</f>
        <v>5.0165404242143632</v>
      </c>
      <c r="I15">
        <f>'Raw data and fitting summary'!I17</f>
        <v>4.6924897592673442</v>
      </c>
      <c r="J15">
        <f>'Raw data and fitting summary'!J17</f>
        <v>4.3419005942915678</v>
      </c>
      <c r="K15">
        <f>'Raw data and fitting summary'!K17</f>
        <v>3.971040983042557</v>
      </c>
      <c r="L15">
        <f>'Raw data and fitting summary'!L17</f>
        <v>3.587962649990426</v>
      </c>
      <c r="M15">
        <f>'Raw data and fitting summary'!M17</f>
        <v>3.2018657209159636</v>
      </c>
      <c r="N15">
        <f>'Raw data and fitting summary'!N17</f>
        <v>2.8222424962594439</v>
      </c>
      <c r="O15">
        <f>'Raw data and fitting summary'!O17</f>
        <v>2.4579627910242459</v>
      </c>
      <c r="P15">
        <f>'Raw data and fitting summary'!P17</f>
        <v>2.1164827021054857</v>
      </c>
      <c r="Q15">
        <f>'Raw data and fitting summary'!Q17</f>
        <v>1.8033182414373128</v>
      </c>
      <c r="R15">
        <f>'Raw data and fitting summary'!R17</f>
        <v>1.5218444161741047</v>
      </c>
      <c r="U15" t="s">
        <v>46</v>
      </c>
      <c r="X15">
        <f t="shared" si="27"/>
        <v>6.9311462597336755</v>
      </c>
      <c r="Y15">
        <f t="shared" si="8"/>
        <v>5.9941112742490974</v>
      </c>
      <c r="Z15">
        <f t="shared" si="9"/>
        <v>5.798145660090734</v>
      </c>
      <c r="AA15">
        <f t="shared" si="10"/>
        <v>5.5705000561938549</v>
      </c>
      <c r="AB15">
        <f t="shared" si="11"/>
        <v>5.3099045776813831</v>
      </c>
      <c r="AC15">
        <f t="shared" si="12"/>
        <v>5.0165532023425268</v>
      </c>
      <c r="AD15">
        <f t="shared" si="13"/>
        <v>4.6925004265866095</v>
      </c>
      <c r="AE15">
        <f t="shared" si="14"/>
        <v>4.341909177870277</v>
      </c>
      <c r="AF15">
        <f t="shared" si="15"/>
        <v>3.9710475885719894</v>
      </c>
      <c r="AG15">
        <f t="shared" si="16"/>
        <v>3.5879674564413122</v>
      </c>
      <c r="AH15">
        <f t="shared" si="17"/>
        <v>3.20186896515004</v>
      </c>
      <c r="AI15">
        <f t="shared" si="18"/>
        <v>2.8222444501905004</v>
      </c>
      <c r="AJ15">
        <f t="shared" si="19"/>
        <v>2.4579637358736077</v>
      </c>
      <c r="AK15">
        <f t="shared" si="20"/>
        <v>2.1164829047523694</v>
      </c>
      <c r="AL15">
        <f t="shared" si="21"/>
        <v>1.8033179367237619</v>
      </c>
      <c r="AM15">
        <f t="shared" si="22"/>
        <v>1.5218437969263037</v>
      </c>
      <c r="AO15">
        <f t="shared" si="23"/>
        <v>6.9311462597336755</v>
      </c>
      <c r="AP15">
        <f t="shared" si="4"/>
        <v>5.9941112742490974</v>
      </c>
      <c r="AQ15">
        <f t="shared" si="4"/>
        <v>5.798145660090734</v>
      </c>
      <c r="AR15">
        <f t="shared" si="4"/>
        <v>5.5705000561938549</v>
      </c>
      <c r="AS15">
        <f t="shared" si="4"/>
        <v>5.3099045776813831</v>
      </c>
      <c r="AT15">
        <f t="shared" si="4"/>
        <v>5.0165532023425268</v>
      </c>
      <c r="AU15">
        <f t="shared" si="4"/>
        <v>4.6925004265866095</v>
      </c>
      <c r="AV15">
        <f t="shared" si="4"/>
        <v>4.341909177870277</v>
      </c>
      <c r="AW15">
        <f t="shared" si="4"/>
        <v>3.9710475885719894</v>
      </c>
      <c r="AX15">
        <f t="shared" si="4"/>
        <v>3.5879674564413122</v>
      </c>
      <c r="AY15">
        <f t="shared" si="4"/>
        <v>3.20186896515004</v>
      </c>
      <c r="AZ15">
        <f t="shared" si="4"/>
        <v>2.8222444501905004</v>
      </c>
      <c r="BA15">
        <f t="shared" si="4"/>
        <v>2.4579637358736077</v>
      </c>
      <c r="BB15">
        <f t="shared" si="4"/>
        <v>2.1164829047523694</v>
      </c>
      <c r="BC15">
        <f t="shared" si="4"/>
        <v>1.8033179367237619</v>
      </c>
      <c r="BD15">
        <f t="shared" si="4"/>
        <v>1.5218437969263037</v>
      </c>
      <c r="BF15">
        <f t="shared" si="24"/>
        <v>8.3361550333555089E-10</v>
      </c>
      <c r="BG15">
        <f t="shared" si="24"/>
        <v>4.0890044321149621E-10</v>
      </c>
      <c r="BH15">
        <f t="shared" si="5"/>
        <v>3.4594988099673032E-10</v>
      </c>
      <c r="BI15">
        <f t="shared" si="5"/>
        <v>2.8215738898521849E-10</v>
      </c>
      <c r="BJ15">
        <f t="shared" si="5"/>
        <v>2.20286522752774E-10</v>
      </c>
      <c r="BK15">
        <f t="shared" si="5"/>
        <v>1.6328055936492559E-10</v>
      </c>
      <c r="BL15">
        <f t="shared" si="5"/>
        <v>1.1379170030666952E-10</v>
      </c>
      <c r="BM15">
        <f t="shared" si="5"/>
        <v>7.3677823456046386E-11</v>
      </c>
      <c r="BN15">
        <f t="shared" si="5"/>
        <v>4.3633019081300939E-11</v>
      </c>
      <c r="BO15">
        <f t="shared" si="5"/>
        <v>2.3101970121314214E-11</v>
      </c>
      <c r="BP15">
        <f t="shared" si="5"/>
        <v>1.0525054743083374E-11</v>
      </c>
      <c r="BQ15">
        <f t="shared" si="5"/>
        <v>3.8178465735890128E-12</v>
      </c>
      <c r="BR15">
        <f t="shared" si="5"/>
        <v>8.9274031660978909E-13</v>
      </c>
      <c r="BS15">
        <f t="shared" si="5"/>
        <v>4.1065759480600685E-14</v>
      </c>
      <c r="BT15">
        <f t="shared" si="5"/>
        <v>9.2850348063117345E-14</v>
      </c>
      <c r="BU15">
        <f t="shared" si="5"/>
        <v>3.8346783908909609E-13</v>
      </c>
      <c r="BW15">
        <f t="shared" si="25"/>
        <v>4.1656025268677069E-6</v>
      </c>
      <c r="BX15">
        <f t="shared" si="6"/>
        <v>3.3735254415516347E-6</v>
      </c>
      <c r="BY15">
        <f t="shared" si="6"/>
        <v>3.2078752539485059E-6</v>
      </c>
      <c r="BZ15">
        <f t="shared" si="6"/>
        <v>3.015445828823046E-6</v>
      </c>
      <c r="CA15">
        <f t="shared" si="6"/>
        <v>2.7951636972609127E-6</v>
      </c>
      <c r="CB15">
        <f t="shared" si="6"/>
        <v>2.5471927931742173E-6</v>
      </c>
      <c r="CC15">
        <f t="shared" si="6"/>
        <v>2.2732697486411674E-6</v>
      </c>
      <c r="CD15">
        <f t="shared" si="6"/>
        <v>1.9769134630662387E-6</v>
      </c>
      <c r="CE15">
        <f t="shared" si="6"/>
        <v>1.6634223803647643E-6</v>
      </c>
      <c r="CF15">
        <f t="shared" si="6"/>
        <v>1.3396026983346205E-6</v>
      </c>
      <c r="CG15">
        <f t="shared" si="6"/>
        <v>1.0132313694922687E-6</v>
      </c>
      <c r="CH15">
        <f t="shared" si="6"/>
        <v>6.9233232308305588E-7</v>
      </c>
      <c r="CI15">
        <f t="shared" si="6"/>
        <v>3.8440329613956913E-7</v>
      </c>
      <c r="CJ15">
        <f t="shared" si="6"/>
        <v>9.5746997654899821E-8</v>
      </c>
      <c r="CK15">
        <f t="shared" si="6"/>
        <v>1.6897383685411234E-7</v>
      </c>
      <c r="CL15">
        <f t="shared" si="6"/>
        <v>4.0690628189808626E-7</v>
      </c>
      <c r="CN15">
        <f t="shared" si="26"/>
        <v>4.1656025268677069E-6</v>
      </c>
      <c r="CO15">
        <f t="shared" si="7"/>
        <v>3.3735254415516347E-6</v>
      </c>
      <c r="CP15">
        <f t="shared" si="7"/>
        <v>3.2078752539485059E-6</v>
      </c>
      <c r="CQ15">
        <f t="shared" si="7"/>
        <v>3.015445828823046E-6</v>
      </c>
      <c r="CR15">
        <f t="shared" si="7"/>
        <v>2.7951636972609127E-6</v>
      </c>
      <c r="CS15">
        <f t="shared" si="7"/>
        <v>2.5471927931742173E-6</v>
      </c>
      <c r="CT15">
        <f t="shared" si="7"/>
        <v>2.2732697486411674E-6</v>
      </c>
      <c r="CU15">
        <f t="shared" si="7"/>
        <v>1.9769134630662387E-6</v>
      </c>
      <c r="CV15">
        <f t="shared" si="7"/>
        <v>1.6634223803647643E-6</v>
      </c>
      <c r="CW15">
        <f t="shared" si="7"/>
        <v>1.3396026983346205E-6</v>
      </c>
      <c r="CX15">
        <f t="shared" si="7"/>
        <v>1.0132313694922687E-6</v>
      </c>
      <c r="CY15">
        <f t="shared" si="7"/>
        <v>6.9233232308305588E-7</v>
      </c>
      <c r="CZ15">
        <f t="shared" si="7"/>
        <v>3.8440329613956913E-7</v>
      </c>
      <c r="DA15">
        <f t="shared" si="7"/>
        <v>9.5746997654899821E-8</v>
      </c>
      <c r="DB15">
        <f t="shared" si="7"/>
        <v>1.6897383685411234E-7</v>
      </c>
      <c r="DC15">
        <f t="shared" si="7"/>
        <v>4.0690628189808626E-7</v>
      </c>
    </row>
    <row r="16" spans="1:107">
      <c r="A16" s="1" t="s">
        <v>28</v>
      </c>
      <c r="B16" s="1">
        <f>'Raw data and fitting summary'!B18</f>
        <v>6.871947673600004E-2</v>
      </c>
      <c r="C16">
        <f>'Raw data and fitting summary'!C18</f>
        <v>6.1095030104491679</v>
      </c>
      <c r="D16">
        <f>'Raw data and fitting summary'!D18</f>
        <v>5.3696026501237633</v>
      </c>
      <c r="E16">
        <f>'Raw data and fitting summary'!E18</f>
        <v>5.211806766486645</v>
      </c>
      <c r="F16">
        <f>'Raw data and fitting summary'!F18</f>
        <v>5.0271417353865164</v>
      </c>
      <c r="G16">
        <f>'Raw data and fitting summary'!G18</f>
        <v>4.8139323331933657</v>
      </c>
      <c r="H16">
        <f>'Raw data and fitting summary'!H18</f>
        <v>4.5715723928279148</v>
      </c>
      <c r="I16">
        <f>'Raw data and fitting summary'!I18</f>
        <v>4.3009080613814863</v>
      </c>
      <c r="J16">
        <f>'Raw data and fitting summary'!J18</f>
        <v>4.0045421121017757</v>
      </c>
      <c r="K16">
        <f>'Raw data and fitting summary'!K18</f>
        <v>3.6869663612328538</v>
      </c>
      <c r="L16">
        <f>'Raw data and fitting summary'!L18</f>
        <v>3.3544410938877864</v>
      </c>
      <c r="M16">
        <f>'Raw data and fitting summary'!M18</f>
        <v>3.0145864337169295</v>
      </c>
      <c r="N16">
        <f>'Raw data and fitting summary'!N18</f>
        <v>2.6757233343725368</v>
      </c>
      <c r="O16">
        <f>'Raw data and fitting summary'!O18</f>
        <v>2.3460766257082883</v>
      </c>
      <c r="P16">
        <f>'Raw data and fitting summary'!P18</f>
        <v>2.0329973231466827</v>
      </c>
      <c r="Q16">
        <f>'Raw data and fitting summary'!Q18</f>
        <v>1.7423550184507584</v>
      </c>
      <c r="R16">
        <f>'Raw data and fitting summary'!R18</f>
        <v>1.478196714478542</v>
      </c>
      <c r="X16">
        <f t="shared" si="27"/>
        <v>6.1095363498756488</v>
      </c>
      <c r="Y16">
        <f t="shared" si="8"/>
        <v>5.3696264374785274</v>
      </c>
      <c r="Z16">
        <f t="shared" si="9"/>
        <v>5.2118287133198127</v>
      </c>
      <c r="AA16">
        <f t="shared" si="10"/>
        <v>5.0271616160758645</v>
      </c>
      <c r="AB16">
        <f t="shared" si="11"/>
        <v>4.8139499461119692</v>
      </c>
      <c r="AC16">
        <f t="shared" si="12"/>
        <v>4.5715875811715714</v>
      </c>
      <c r="AD16">
        <f t="shared" si="13"/>
        <v>4.300920734725846</v>
      </c>
      <c r="AE16">
        <f t="shared" si="14"/>
        <v>4.0045522648790639</v>
      </c>
      <c r="AF16">
        <f t="shared" si="15"/>
        <v>3.6869740836766471</v>
      </c>
      <c r="AG16">
        <f t="shared" si="16"/>
        <v>3.3544465716418901</v>
      </c>
      <c r="AH16">
        <f t="shared" si="17"/>
        <v>3.0145899344761773</v>
      </c>
      <c r="AI16">
        <f t="shared" si="18"/>
        <v>2.6757251831315223</v>
      </c>
      <c r="AJ16">
        <f t="shared" si="19"/>
        <v>2.3460771732712389</v>
      </c>
      <c r="AK16">
        <f t="shared" si="20"/>
        <v>2.032996914205051</v>
      </c>
      <c r="AL16">
        <f t="shared" si="21"/>
        <v>1.7423539650979758</v>
      </c>
      <c r="AM16">
        <f t="shared" si="22"/>
        <v>1.4781952788504999</v>
      </c>
      <c r="AO16">
        <f t="shared" si="23"/>
        <v>6.1095363498756488</v>
      </c>
      <c r="AP16">
        <f t="shared" si="4"/>
        <v>5.3696264374785274</v>
      </c>
      <c r="AQ16">
        <f t="shared" si="4"/>
        <v>5.2118287133198127</v>
      </c>
      <c r="AR16">
        <f t="shared" si="4"/>
        <v>5.0271616160758645</v>
      </c>
      <c r="AS16">
        <f t="shared" si="4"/>
        <v>4.8139499461119692</v>
      </c>
      <c r="AT16">
        <f t="shared" si="4"/>
        <v>4.5715875811715714</v>
      </c>
      <c r="AU16">
        <f t="shared" si="4"/>
        <v>4.300920734725846</v>
      </c>
      <c r="AV16">
        <f t="shared" si="4"/>
        <v>4.0045522648790639</v>
      </c>
      <c r="AW16">
        <f t="shared" si="4"/>
        <v>3.6869740836766471</v>
      </c>
      <c r="AX16">
        <f t="shared" si="4"/>
        <v>3.3544465716418901</v>
      </c>
      <c r="AY16">
        <f t="shared" si="4"/>
        <v>3.0145899344761773</v>
      </c>
      <c r="AZ16">
        <f t="shared" si="4"/>
        <v>2.6757251831315223</v>
      </c>
      <c r="BA16">
        <f t="shared" si="4"/>
        <v>2.3460771732712389</v>
      </c>
      <c r="BB16">
        <f t="shared" si="4"/>
        <v>2.032996914205051</v>
      </c>
      <c r="BC16">
        <f t="shared" si="4"/>
        <v>1.7423539650979758</v>
      </c>
      <c r="BD16">
        <f t="shared" si="4"/>
        <v>1.4781952788504999</v>
      </c>
      <c r="BF16">
        <f t="shared" si="24"/>
        <v>1.1115173580734516E-9</v>
      </c>
      <c r="BG16">
        <f t="shared" si="24"/>
        <v>5.6583824667599729E-10</v>
      </c>
      <c r="BH16">
        <f t="shared" si="5"/>
        <v>4.8166348609069925E-10</v>
      </c>
      <c r="BI16">
        <f t="shared" si="5"/>
        <v>3.9524180895590623E-10</v>
      </c>
      <c r="BJ16">
        <f t="shared" si="5"/>
        <v>3.1021490173641451E-10</v>
      </c>
      <c r="BK16">
        <f t="shared" si="5"/>
        <v>2.3068578302937079E-10</v>
      </c>
      <c r="BL16">
        <f t="shared" si="5"/>
        <v>1.6061365726019888E-10</v>
      </c>
      <c r="BM16">
        <f t="shared" si="5"/>
        <v>1.0307888666418131E-10</v>
      </c>
      <c r="BN16">
        <f t="shared" si="5"/>
        <v>5.9636138141036137E-11</v>
      </c>
      <c r="BO16">
        <f t="shared" si="5"/>
        <v>3.0005790019992763E-11</v>
      </c>
      <c r="BP16">
        <f t="shared" si="5"/>
        <v>1.2255315311203518E-11</v>
      </c>
      <c r="BQ16">
        <f t="shared" si="5"/>
        <v>3.4179097863063527E-12</v>
      </c>
      <c r="BR16">
        <f t="shared" si="5"/>
        <v>2.998251848007067E-13</v>
      </c>
      <c r="BS16">
        <f t="shared" si="5"/>
        <v>1.6723325811196041E-13</v>
      </c>
      <c r="BT16">
        <f t="shared" si="5"/>
        <v>1.1095520845143155E-12</v>
      </c>
      <c r="BU16">
        <f t="shared" si="5"/>
        <v>2.0610278749806842E-12</v>
      </c>
      <c r="BW16">
        <f t="shared" si="25"/>
        <v>5.4569487063531938E-6</v>
      </c>
      <c r="BX16">
        <f t="shared" si="6"/>
        <v>4.4299831731553211E-6</v>
      </c>
      <c r="BY16">
        <f t="shared" si="6"/>
        <v>4.2109659343959509E-6</v>
      </c>
      <c r="BZ16">
        <f t="shared" si="6"/>
        <v>3.9546549059675698E-6</v>
      </c>
      <c r="CA16">
        <f t="shared" si="6"/>
        <v>3.6587249142063696E-6</v>
      </c>
      <c r="CB16">
        <f t="shared" si="6"/>
        <v>3.3223346128380689E-6</v>
      </c>
      <c r="CC16">
        <f t="shared" si="6"/>
        <v>2.9466584346465151E-6</v>
      </c>
      <c r="CD16">
        <f t="shared" si="6"/>
        <v>2.5353089725564846E-6</v>
      </c>
      <c r="CE16">
        <f t="shared" si="6"/>
        <v>2.0945207690807509E-6</v>
      </c>
      <c r="CF16">
        <f t="shared" si="6"/>
        <v>1.6329829635543111E-6</v>
      </c>
      <c r="CG16">
        <f t="shared" si="6"/>
        <v>1.1612721212210894E-6</v>
      </c>
      <c r="CH16">
        <f t="shared" si="6"/>
        <v>6.909375436280303E-7</v>
      </c>
      <c r="CI16">
        <f t="shared" si="6"/>
        <v>2.3339511452363574E-7</v>
      </c>
      <c r="CJ16">
        <f t="shared" si="6"/>
        <v>2.0115211627299985E-7</v>
      </c>
      <c r="CK16">
        <f t="shared" si="6"/>
        <v>6.0455728494571255E-7</v>
      </c>
      <c r="CL16">
        <f t="shared" si="6"/>
        <v>9.7120323853135775E-7</v>
      </c>
      <c r="CN16">
        <f t="shared" si="26"/>
        <v>5.4569487063531938E-6</v>
      </c>
      <c r="CO16">
        <f t="shared" si="7"/>
        <v>4.4299831731553211E-6</v>
      </c>
      <c r="CP16">
        <f t="shared" si="7"/>
        <v>4.2109659343959509E-6</v>
      </c>
      <c r="CQ16">
        <f t="shared" si="7"/>
        <v>3.9546549059675698E-6</v>
      </c>
      <c r="CR16">
        <f t="shared" si="7"/>
        <v>3.6587249142063696E-6</v>
      </c>
      <c r="CS16">
        <f t="shared" si="7"/>
        <v>3.3223346128380689E-6</v>
      </c>
      <c r="CT16">
        <f t="shared" si="7"/>
        <v>2.9466584346465151E-6</v>
      </c>
      <c r="CU16">
        <f t="shared" si="7"/>
        <v>2.5353089725564846E-6</v>
      </c>
      <c r="CV16">
        <f t="shared" si="7"/>
        <v>2.0945207690807509E-6</v>
      </c>
      <c r="CW16">
        <f t="shared" si="7"/>
        <v>1.6329829635543111E-6</v>
      </c>
      <c r="CX16">
        <f t="shared" si="7"/>
        <v>1.1612721212210894E-6</v>
      </c>
      <c r="CY16">
        <f t="shared" si="7"/>
        <v>6.909375436280303E-7</v>
      </c>
      <c r="CZ16">
        <f t="shared" si="7"/>
        <v>2.3339511452363574E-7</v>
      </c>
      <c r="DA16">
        <f t="shared" si="7"/>
        <v>2.0115211627299985E-7</v>
      </c>
      <c r="DB16">
        <f t="shared" si="7"/>
        <v>6.0455728494571255E-7</v>
      </c>
      <c r="DC16">
        <f t="shared" si="7"/>
        <v>9.7120323853135775E-7</v>
      </c>
    </row>
    <row r="17" spans="1:107">
      <c r="A17" s="1" t="s">
        <v>29</v>
      </c>
      <c r="B17" s="1">
        <f>'Raw data and fitting summary'!B19</f>
        <v>5.4975581388800036E-2</v>
      </c>
      <c r="C17">
        <f>'Raw data and fitting summary'!C19</f>
        <v>5.321055829841824</v>
      </c>
      <c r="D17">
        <f>'Raw data and fitting summary'!D19</f>
        <v>4.7508937382104177</v>
      </c>
      <c r="E17">
        <f>'Raw data and fitting summary'!E19</f>
        <v>4.626947012646891</v>
      </c>
      <c r="F17">
        <f>'Raw data and fitting summary'!F19</f>
        <v>4.4808210601307179</v>
      </c>
      <c r="G17">
        <f>'Raw data and fitting summary'!G19</f>
        <v>4.3106500377980108</v>
      </c>
      <c r="H17">
        <f>'Raw data and fitting summary'!H19</f>
        <v>4.115288825736596</v>
      </c>
      <c r="I17">
        <f>'Raw data and fitting summary'!I19</f>
        <v>3.8946538051311279</v>
      </c>
      <c r="J17">
        <f>'Raw data and fitting summary'!J19</f>
        <v>3.6500395776926537</v>
      </c>
      <c r="K17">
        <f>'Raw data and fitting summary'!K19</f>
        <v>3.3843366022865391</v>
      </c>
      <c r="L17">
        <f>'Raw data and fitting summary'!L19</f>
        <v>3.1020694308776795</v>
      </c>
      <c r="M17">
        <f>'Raw data and fitting summary'!M19</f>
        <v>2.8091966718693122</v>
      </c>
      <c r="N17">
        <f>'Raw data and fitting summary'!N19</f>
        <v>2.5126644004964795</v>
      </c>
      <c r="O17">
        <f>'Raw data and fitting summary'!O19</f>
        <v>2.2197719419246043</v>
      </c>
      <c r="P17">
        <f>'Raw data and fitting summary'!P19</f>
        <v>1.937467255791808</v>
      </c>
      <c r="Q17">
        <f>'Raw data and fitting summary'!Q19</f>
        <v>1.6717123482378644</v>
      </c>
      <c r="R17">
        <f>'Raw data and fitting summary'!R19</f>
        <v>1.4270360606510817</v>
      </c>
      <c r="X17">
        <f t="shared" si="27"/>
        <v>5.3210914607503712</v>
      </c>
      <c r="Y17">
        <f t="shared" si="8"/>
        <v>4.7509197573999122</v>
      </c>
      <c r="Z17">
        <f t="shared" si="9"/>
        <v>4.6269711263747624</v>
      </c>
      <c r="AA17">
        <f t="shared" si="10"/>
        <v>4.4808430118419524</v>
      </c>
      <c r="AB17">
        <f t="shared" si="11"/>
        <v>4.3106695868580394</v>
      </c>
      <c r="AC17">
        <f t="shared" si="12"/>
        <v>4.115305769225305</v>
      </c>
      <c r="AD17">
        <f t="shared" si="13"/>
        <v>3.8946680022825357</v>
      </c>
      <c r="AE17">
        <f t="shared" si="14"/>
        <v>3.6500509734485593</v>
      </c>
      <c r="AF17">
        <f t="shared" si="15"/>
        <v>3.384345245151509</v>
      </c>
      <c r="AG17">
        <f t="shared" si="16"/>
        <v>3.1020754800650621</v>
      </c>
      <c r="AH17">
        <f t="shared" si="17"/>
        <v>2.8092003902080291</v>
      </c>
      <c r="AI17">
        <f t="shared" si="18"/>
        <v>2.5126661326916135</v>
      </c>
      <c r="AJ17">
        <f t="shared" si="19"/>
        <v>2.2197720816078661</v>
      </c>
      <c r="AK17">
        <f t="shared" si="20"/>
        <v>1.9374662078439171</v>
      </c>
      <c r="AL17">
        <f t="shared" si="21"/>
        <v>1.671710493808449</v>
      </c>
      <c r="AM17">
        <f t="shared" si="22"/>
        <v>1.427033730831587</v>
      </c>
      <c r="AO17">
        <f t="shared" si="23"/>
        <v>5.3210914607503712</v>
      </c>
      <c r="AP17">
        <f t="shared" si="4"/>
        <v>4.7509197573999122</v>
      </c>
      <c r="AQ17">
        <f t="shared" si="4"/>
        <v>4.6269711263747624</v>
      </c>
      <c r="AR17">
        <f t="shared" si="4"/>
        <v>4.4808430118419524</v>
      </c>
      <c r="AS17">
        <f t="shared" si="4"/>
        <v>4.3106695868580394</v>
      </c>
      <c r="AT17">
        <f t="shared" si="4"/>
        <v>4.115305769225305</v>
      </c>
      <c r="AU17">
        <f t="shared" si="4"/>
        <v>3.8946680022825357</v>
      </c>
      <c r="AV17">
        <f t="shared" si="4"/>
        <v>3.6500509734485593</v>
      </c>
      <c r="AW17">
        <f t="shared" si="4"/>
        <v>3.384345245151509</v>
      </c>
      <c r="AX17">
        <f t="shared" si="4"/>
        <v>3.1020754800650621</v>
      </c>
      <c r="AY17">
        <f t="shared" si="4"/>
        <v>2.8092003902080291</v>
      </c>
      <c r="AZ17">
        <f t="shared" si="4"/>
        <v>2.5126661326916135</v>
      </c>
      <c r="BA17">
        <f t="shared" si="4"/>
        <v>2.2197720816078661</v>
      </c>
      <c r="BB17">
        <f t="shared" si="4"/>
        <v>1.9374662078439171</v>
      </c>
      <c r="BC17">
        <f t="shared" si="4"/>
        <v>1.671710493808449</v>
      </c>
      <c r="BD17">
        <f t="shared" si="4"/>
        <v>1.427033730831587</v>
      </c>
      <c r="BF17">
        <f t="shared" si="24"/>
        <v>1.2695616438982631E-9</v>
      </c>
      <c r="BG17">
        <f t="shared" si="24"/>
        <v>6.7699822195170998E-10</v>
      </c>
      <c r="BH17">
        <f t="shared" si="5"/>
        <v>5.8147187185432068E-10</v>
      </c>
      <c r="BI17">
        <f t="shared" si="5"/>
        <v>4.8187762612444375E-10</v>
      </c>
      <c r="BJ17">
        <f t="shared" si="5"/>
        <v>3.8216574799966694E-10</v>
      </c>
      <c r="BK17">
        <f t="shared" si="5"/>
        <v>2.8708180963044083E-10</v>
      </c>
      <c r="BL17">
        <f t="shared" si="5"/>
        <v>2.0155910809668731E-10</v>
      </c>
      <c r="BM17">
        <f t="shared" si="5"/>
        <v>1.2986325265968687E-10</v>
      </c>
      <c r="BN17">
        <f t="shared" si="5"/>
        <v>7.4699114888480477E-11</v>
      </c>
      <c r="BO17">
        <f t="shared" si="5"/>
        <v>3.6592667989345877E-11</v>
      </c>
      <c r="BP17">
        <f t="shared" si="5"/>
        <v>1.3826042813815295E-11</v>
      </c>
      <c r="BQ17">
        <f t="shared" si="5"/>
        <v>3.000499982241442E-12</v>
      </c>
      <c r="BR17">
        <f t="shared" si="5"/>
        <v>1.951141363996667E-14</v>
      </c>
      <c r="BS17">
        <f t="shared" si="5"/>
        <v>1.0981947820599374E-12</v>
      </c>
      <c r="BT17">
        <f t="shared" si="5"/>
        <v>3.4389084565522808E-12</v>
      </c>
      <c r="BU17">
        <f t="shared" si="5"/>
        <v>5.4280588777067861E-12</v>
      </c>
      <c r="BW17">
        <f t="shared" si="25"/>
        <v>6.6961654032847677E-6</v>
      </c>
      <c r="BX17">
        <f t="shared" si="6"/>
        <v>5.4766636405493049E-6</v>
      </c>
      <c r="BY17">
        <f t="shared" si="6"/>
        <v>5.2115578880345639E-6</v>
      </c>
      <c r="BZ17">
        <f t="shared" si="6"/>
        <v>4.8990136848182085E-6</v>
      </c>
      <c r="CA17">
        <f t="shared" si="6"/>
        <v>4.5350402378657379E-6</v>
      </c>
      <c r="CB17">
        <f t="shared" si="6"/>
        <v>4.1171882866296091E-6</v>
      </c>
      <c r="CC17">
        <f t="shared" si="6"/>
        <v>3.6452789812902701E-6</v>
      </c>
      <c r="CD17">
        <f t="shared" si="6"/>
        <v>3.1220813047492376E-6</v>
      </c>
      <c r="CE17">
        <f t="shared" si="6"/>
        <v>2.553777568146787E-6</v>
      </c>
      <c r="CF17">
        <f t="shared" si="6"/>
        <v>1.9500451943983674E-6</v>
      </c>
      <c r="CG17">
        <f t="shared" si="6"/>
        <v>1.3236288624657097E-6</v>
      </c>
      <c r="CH17">
        <f t="shared" si="6"/>
        <v>6.8938531524720509E-7</v>
      </c>
      <c r="CI17">
        <f t="shared" si="6"/>
        <v>6.2926848663185263E-8</v>
      </c>
      <c r="CJ17">
        <f t="shared" si="6"/>
        <v>5.4088576444121227E-7</v>
      </c>
      <c r="CK17">
        <f t="shared" si="6"/>
        <v>1.1093005770007729E-6</v>
      </c>
      <c r="CL17">
        <f t="shared" si="6"/>
        <v>1.6326309913531326E-6</v>
      </c>
      <c r="CN17">
        <f t="shared" si="26"/>
        <v>6.6961654032847677E-6</v>
      </c>
      <c r="CO17">
        <f t="shared" si="7"/>
        <v>5.4766636405493049E-6</v>
      </c>
      <c r="CP17">
        <f t="shared" si="7"/>
        <v>5.2115578880345639E-6</v>
      </c>
      <c r="CQ17">
        <f t="shared" si="7"/>
        <v>4.8990136848182085E-6</v>
      </c>
      <c r="CR17">
        <f t="shared" si="7"/>
        <v>4.5350402378657379E-6</v>
      </c>
      <c r="CS17">
        <f t="shared" si="7"/>
        <v>4.1171882866296091E-6</v>
      </c>
      <c r="CT17">
        <f t="shared" si="7"/>
        <v>3.6452789812902701E-6</v>
      </c>
      <c r="CU17">
        <f t="shared" si="7"/>
        <v>3.1220813047492376E-6</v>
      </c>
      <c r="CV17">
        <f t="shared" si="7"/>
        <v>2.553777568146787E-6</v>
      </c>
      <c r="CW17">
        <f t="shared" si="7"/>
        <v>1.9500451943983674E-6</v>
      </c>
      <c r="CX17">
        <f t="shared" si="7"/>
        <v>1.3236288624657097E-6</v>
      </c>
      <c r="CY17">
        <f t="shared" si="7"/>
        <v>6.8938531524720509E-7</v>
      </c>
      <c r="CZ17">
        <f t="shared" si="7"/>
        <v>6.2926848663185263E-8</v>
      </c>
      <c r="DA17">
        <f t="shared" si="7"/>
        <v>5.4088576444121227E-7</v>
      </c>
      <c r="DB17">
        <f t="shared" si="7"/>
        <v>1.1093005770007729E-6</v>
      </c>
      <c r="DC17">
        <f t="shared" si="7"/>
        <v>1.6326309913531326E-6</v>
      </c>
    </row>
    <row r="18" spans="1:107">
      <c r="A18" s="1" t="s">
        <v>30</v>
      </c>
      <c r="B18" s="1">
        <f>'Raw data and fitting summary'!B20</f>
        <v>4.3980465111040035E-2</v>
      </c>
      <c r="C18">
        <f>'Raw data and fitting summary'!C20</f>
        <v>4.5819200275316794</v>
      </c>
      <c r="D18">
        <f>'Raw data and fitting summary'!D20</f>
        <v>4.1527687057828588</v>
      </c>
      <c r="E18">
        <f>'Raw data and fitting summary'!E20</f>
        <v>4.0577544606809273</v>
      </c>
      <c r="F18">
        <f>'Raw data and fitting summary'!F20</f>
        <v>3.9449307508188474</v>
      </c>
      <c r="G18">
        <f>'Raw data and fitting summary'!G20</f>
        <v>3.8124275927416442</v>
      </c>
      <c r="H18">
        <f>'Raw data and fitting summary'!H20</f>
        <v>3.6588114391513926</v>
      </c>
      <c r="I18">
        <f>'Raw data and fitting summary'!I20</f>
        <v>3.4833651072820584</v>
      </c>
      <c r="J18">
        <f>'Raw data and fitting summary'!J20</f>
        <v>3.2863805721085217</v>
      </c>
      <c r="K18">
        <f>'Raw data and fitting summary'!K20</f>
        <v>3.0694112984131214</v>
      </c>
      <c r="L18">
        <f>'Raw data and fitting summary'!L20</f>
        <v>2.8354159761044069</v>
      </c>
      <c r="M18">
        <f>'Raw data and fitting summary'!M20</f>
        <v>2.5887277196903731</v>
      </c>
      <c r="N18">
        <f>'Raw data and fitting summary'!N20</f>
        <v>2.3348098724713719</v>
      </c>
      <c r="O18">
        <f>'Raw data and fitting summary'!O20</f>
        <v>2.0798097044529995</v>
      </c>
      <c r="P18">
        <f>'Raw data and fitting summary'!P20</f>
        <v>1.8299793785916618</v>
      </c>
      <c r="Q18">
        <f>'Raw data and fitting summary'!Q20</f>
        <v>1.5910759041777636</v>
      </c>
      <c r="R18">
        <f>'Raw data and fitting summary'!R20</f>
        <v>1.3678587637367461</v>
      </c>
      <c r="X18">
        <f t="shared" si="27"/>
        <v>4.5819560319855412</v>
      </c>
      <c r="Y18">
        <f t="shared" si="8"/>
        <v>4.1527956512888311</v>
      </c>
      <c r="Z18">
        <f t="shared" si="9"/>
        <v>4.0577795594515784</v>
      </c>
      <c r="AA18">
        <f t="shared" si="10"/>
        <v>3.9449537315264496</v>
      </c>
      <c r="AB18">
        <f t="shared" si="11"/>
        <v>3.8124481896658757</v>
      </c>
      <c r="AC18">
        <f t="shared" si="12"/>
        <v>3.6588294127103498</v>
      </c>
      <c r="AD18">
        <f t="shared" si="13"/>
        <v>3.4833802688934838</v>
      </c>
      <c r="AE18">
        <f t="shared" si="14"/>
        <v>3.2863928106663103</v>
      </c>
      <c r="AF18">
        <f t="shared" si="15"/>
        <v>3.0694206039556544</v>
      </c>
      <c r="AG18">
        <f t="shared" si="16"/>
        <v>2.8354224551867038</v>
      </c>
      <c r="AH18">
        <f t="shared" si="17"/>
        <v>2.5887315973654643</v>
      </c>
      <c r="AI18">
        <f t="shared" si="18"/>
        <v>2.3348114781031102</v>
      </c>
      <c r="AJ18">
        <f t="shared" si="19"/>
        <v>2.0798094424501299</v>
      </c>
      <c r="AK18">
        <f t="shared" si="20"/>
        <v>1.8299776892569444</v>
      </c>
      <c r="AL18">
        <f t="shared" si="21"/>
        <v>1.5910732225040647</v>
      </c>
      <c r="AM18">
        <f t="shared" si="22"/>
        <v>1.3678554840276251</v>
      </c>
      <c r="AO18">
        <f t="shared" si="23"/>
        <v>4.5819560319855412</v>
      </c>
      <c r="AP18">
        <f t="shared" si="4"/>
        <v>4.1527956512888311</v>
      </c>
      <c r="AQ18">
        <f t="shared" si="4"/>
        <v>4.0577795594515784</v>
      </c>
      <c r="AR18">
        <f t="shared" si="4"/>
        <v>3.9449537315264496</v>
      </c>
      <c r="AS18">
        <f t="shared" si="4"/>
        <v>3.8124481896658757</v>
      </c>
      <c r="AT18">
        <f t="shared" si="4"/>
        <v>3.6588294127103498</v>
      </c>
      <c r="AU18">
        <f t="shared" si="4"/>
        <v>3.4833802688934838</v>
      </c>
      <c r="AV18">
        <f t="shared" si="4"/>
        <v>3.2863928106663103</v>
      </c>
      <c r="AW18">
        <f t="shared" si="4"/>
        <v>3.0694206039556544</v>
      </c>
      <c r="AX18">
        <f t="shared" si="4"/>
        <v>2.8354224551867038</v>
      </c>
      <c r="AY18">
        <f t="shared" si="4"/>
        <v>2.5887315973654643</v>
      </c>
      <c r="AZ18">
        <f t="shared" si="4"/>
        <v>2.3348114781031102</v>
      </c>
      <c r="BA18">
        <f t="shared" si="4"/>
        <v>2.0798094424501299</v>
      </c>
      <c r="BB18">
        <f t="shared" si="4"/>
        <v>1.8299776892569444</v>
      </c>
      <c r="BC18">
        <f t="shared" si="4"/>
        <v>1.5910732225040647</v>
      </c>
      <c r="BD18">
        <f t="shared" si="4"/>
        <v>1.3678554840276251</v>
      </c>
      <c r="BF18">
        <f t="shared" si="24"/>
        <v>1.2963206978915904E-9</v>
      </c>
      <c r="BG18">
        <f t="shared" si="24"/>
        <v>7.2606029210134329E-10</v>
      </c>
      <c r="BH18">
        <f t="shared" si="5"/>
        <v>6.2994828819928852E-10</v>
      </c>
      <c r="BI18">
        <f t="shared" si="5"/>
        <v>5.2811292189803491E-10</v>
      </c>
      <c r="BJ18">
        <f t="shared" si="5"/>
        <v>4.2423328779850183E-10</v>
      </c>
      <c r="BK18">
        <f t="shared" si="5"/>
        <v>3.2304882158660692E-10</v>
      </c>
      <c r="BL18">
        <f t="shared" si="5"/>
        <v>2.2987446101638395E-10</v>
      </c>
      <c r="BM18">
        <f t="shared" si="5"/>
        <v>1.4978229674331882E-10</v>
      </c>
      <c r="BN18">
        <f t="shared" si="5"/>
        <v>8.659312183306252E-11</v>
      </c>
      <c r="BO18">
        <f t="shared" si="5"/>
        <v>4.1978507409940783E-11</v>
      </c>
      <c r="BP18">
        <f t="shared" si="5"/>
        <v>1.5036364113270813E-11</v>
      </c>
      <c r="BQ18">
        <f t="shared" si="5"/>
        <v>2.5780532788208537E-12</v>
      </c>
      <c r="BR18">
        <f t="shared" si="5"/>
        <v>6.8645503690204633E-14</v>
      </c>
      <c r="BS18">
        <f t="shared" si="5"/>
        <v>2.8538517875729723E-12</v>
      </c>
      <c r="BT18">
        <f t="shared" si="5"/>
        <v>7.1913738272585154E-12</v>
      </c>
      <c r="BU18">
        <f t="shared" si="5"/>
        <v>1.0756491918051307E-11</v>
      </c>
      <c r="BW18">
        <f t="shared" si="25"/>
        <v>7.8578785153180006E-6</v>
      </c>
      <c r="BX18">
        <f t="shared" si="6"/>
        <v>6.4885220065913715E-6</v>
      </c>
      <c r="BY18">
        <f t="shared" si="6"/>
        <v>6.1853460207550938E-6</v>
      </c>
      <c r="BZ18">
        <f t="shared" si="6"/>
        <v>5.8253427457342415E-6</v>
      </c>
      <c r="CA18">
        <f t="shared" si="6"/>
        <v>5.4025453479837625E-6</v>
      </c>
      <c r="CB18">
        <f t="shared" si="6"/>
        <v>4.9123795973446401E-6</v>
      </c>
      <c r="CC18">
        <f t="shared" si="6"/>
        <v>4.3525570724633395E-6</v>
      </c>
      <c r="CD18">
        <f t="shared" si="6"/>
        <v>3.7240094211543705E-6</v>
      </c>
      <c r="CE18">
        <f t="shared" si="6"/>
        <v>3.0316935127709977E-6</v>
      </c>
      <c r="CF18">
        <f t="shared" si="6"/>
        <v>2.2850500760630299E-6</v>
      </c>
      <c r="CG18">
        <f t="shared" si="6"/>
        <v>1.4979054202422652E-6</v>
      </c>
      <c r="CH18">
        <f t="shared" si="6"/>
        <v>6.8769224123285191E-7</v>
      </c>
      <c r="CI18">
        <f t="shared" si="6"/>
        <v>1.2597445913767283E-7</v>
      </c>
      <c r="CJ18">
        <f t="shared" si="6"/>
        <v>9.2314498005345308E-7</v>
      </c>
      <c r="CK18">
        <f t="shared" si="6"/>
        <v>1.6854495826775114E-6</v>
      </c>
      <c r="CL18">
        <f t="shared" si="6"/>
        <v>2.3977014818073335E-6</v>
      </c>
      <c r="CN18">
        <f t="shared" si="26"/>
        <v>7.8578785153180006E-6</v>
      </c>
      <c r="CO18">
        <f t="shared" si="7"/>
        <v>6.4885220065913715E-6</v>
      </c>
      <c r="CP18">
        <f t="shared" si="7"/>
        <v>6.1853460207550938E-6</v>
      </c>
      <c r="CQ18">
        <f t="shared" si="7"/>
        <v>5.8253427457342415E-6</v>
      </c>
      <c r="CR18">
        <f t="shared" si="7"/>
        <v>5.4025453479837625E-6</v>
      </c>
      <c r="CS18">
        <f t="shared" si="7"/>
        <v>4.9123795973446401E-6</v>
      </c>
      <c r="CT18">
        <f t="shared" si="7"/>
        <v>4.3525570724633395E-6</v>
      </c>
      <c r="CU18">
        <f t="shared" si="7"/>
        <v>3.7240094211543705E-6</v>
      </c>
      <c r="CV18">
        <f t="shared" si="7"/>
        <v>3.0316935127709977E-6</v>
      </c>
      <c r="CW18">
        <f t="shared" si="7"/>
        <v>2.2850500760630299E-6</v>
      </c>
      <c r="CX18">
        <f t="shared" si="7"/>
        <v>1.4979054202422652E-6</v>
      </c>
      <c r="CY18">
        <f t="shared" si="7"/>
        <v>6.8769224123285191E-7</v>
      </c>
      <c r="CZ18">
        <f t="shared" si="7"/>
        <v>1.2597445913767283E-7</v>
      </c>
      <c r="DA18">
        <f t="shared" si="7"/>
        <v>9.2314498005345308E-7</v>
      </c>
      <c r="DB18">
        <f t="shared" si="7"/>
        <v>1.6854495826775114E-6</v>
      </c>
      <c r="DC18">
        <f t="shared" si="7"/>
        <v>2.3977014818073335E-6</v>
      </c>
    </row>
    <row r="19" spans="1:107">
      <c r="A19" s="3"/>
      <c r="B19" s="3"/>
    </row>
    <row r="20" spans="1:107">
      <c r="B20">
        <f t="shared" ref="B20:R34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>
        <f t="shared" si="28"/>
        <v>1</v>
      </c>
      <c r="J20">
        <f t="shared" si="28"/>
        <v>1</v>
      </c>
      <c r="K20">
        <f t="shared" si="28"/>
        <v>1</v>
      </c>
      <c r="L20">
        <f t="shared" si="28"/>
        <v>1</v>
      </c>
      <c r="M20">
        <f t="shared" si="28"/>
        <v>1</v>
      </c>
      <c r="N20">
        <f t="shared" si="28"/>
        <v>1</v>
      </c>
      <c r="O20">
        <f t="shared" si="28"/>
        <v>1</v>
      </c>
      <c r="P20">
        <f t="shared" si="28"/>
        <v>1</v>
      </c>
      <c r="Q20">
        <f t="shared" si="28"/>
        <v>1</v>
      </c>
      <c r="R20">
        <f t="shared" si="28"/>
        <v>1</v>
      </c>
      <c r="AM20">
        <f t="shared" ref="AM20:AM34" si="29">B4*B20</f>
        <v>1</v>
      </c>
      <c r="AN20">
        <f>IFERROR(AM20, NA())</f>
        <v>1</v>
      </c>
      <c r="AO20">
        <f>IFERROR(X4, NA())</f>
        <v>13.6362767302679</v>
      </c>
      <c r="AP20">
        <f t="shared" ref="AP20:BD34" si="30">IFERROR(Y4, NA())</f>
        <v>10.428853877850187</v>
      </c>
      <c r="AQ20">
        <f t="shared" si="30"/>
        <v>9.8496628989695303</v>
      </c>
      <c r="AR20">
        <f t="shared" si="30"/>
        <v>9.2102703131550765</v>
      </c>
      <c r="AS20">
        <f t="shared" si="30"/>
        <v>8.5190044848232827</v>
      </c>
      <c r="AT20">
        <f t="shared" si="30"/>
        <v>7.7883251887909486</v>
      </c>
      <c r="AU20">
        <f t="shared" si="30"/>
        <v>7.0341698362919836</v>
      </c>
      <c r="AV20">
        <f t="shared" si="30"/>
        <v>6.2746856624087846</v>
      </c>
      <c r="AW20">
        <f t="shared" si="30"/>
        <v>5.5285358688230941</v>
      </c>
      <c r="AX20">
        <f t="shared" si="30"/>
        <v>4.8131025285347935</v>
      </c>
      <c r="AY20">
        <f t="shared" si="30"/>
        <v>4.1429432420967434</v>
      </c>
      <c r="AZ20">
        <f t="shared" si="30"/>
        <v>3.5287755395661127</v>
      </c>
      <c r="BA20">
        <f t="shared" si="30"/>
        <v>2.9771024669775872</v>
      </c>
      <c r="BB20">
        <f t="shared" si="30"/>
        <v>2.490425006252873</v>
      </c>
      <c r="BC20">
        <f t="shared" si="30"/>
        <v>2.0678720640824988</v>
      </c>
      <c r="BD20">
        <f t="shared" si="30"/>
        <v>1.7060401138368371</v>
      </c>
      <c r="BE20">
        <f t="shared" ref="BE20:BT34" si="31">IFERROR(AO52,NA())</f>
        <v>13.636363636363635</v>
      </c>
      <c r="BF20">
        <f t="shared" si="31"/>
        <v>10.42889693766659</v>
      </c>
      <c r="BG20">
        <f t="shared" si="31"/>
        <v>9.8496995756786596</v>
      </c>
      <c r="BH20">
        <f t="shared" si="31"/>
        <v>9.2103004884690822</v>
      </c>
      <c r="BI20">
        <f t="shared" si="31"/>
        <v>8.5190282749061321</v>
      </c>
      <c r="BJ20">
        <f t="shared" si="31"/>
        <v>7.7883429565619595</v>
      </c>
      <c r="BK20">
        <f t="shared" si="31"/>
        <v>7.0341821717837583</v>
      </c>
      <c r="BL20">
        <f t="shared" si="31"/>
        <v>6.274693331603447</v>
      </c>
      <c r="BM20">
        <f t="shared" si="31"/>
        <v>5.528539739710677</v>
      </c>
      <c r="BN20">
        <f t="shared" si="31"/>
        <v>4.8131034891297899</v>
      </c>
      <c r="BO20">
        <f t="shared" si="31"/>
        <v>4.142942126285373</v>
      </c>
      <c r="BP20">
        <f t="shared" si="31"/>
        <v>3.5287730727470135</v>
      </c>
      <c r="BQ20">
        <f t="shared" si="31"/>
        <v>2.9770992366412217</v>
      </c>
      <c r="BR20">
        <f t="shared" si="31"/>
        <v>2.490421455938697</v>
      </c>
      <c r="BS20">
        <f t="shared" si="31"/>
        <v>2.0678685047720045</v>
      </c>
      <c r="BT20">
        <f t="shared" si="31"/>
        <v>1.7060367454068244</v>
      </c>
    </row>
    <row r="21" spans="1:107">
      <c r="B21">
        <f t="shared" si="28"/>
        <v>1</v>
      </c>
      <c r="C21">
        <f t="shared" si="28"/>
        <v>1</v>
      </c>
      <c r="D21">
        <f t="shared" si="28"/>
        <v>1</v>
      </c>
      <c r="E21">
        <f t="shared" si="28"/>
        <v>1</v>
      </c>
      <c r="F21">
        <f t="shared" si="28"/>
        <v>1</v>
      </c>
      <c r="G21">
        <f t="shared" si="28"/>
        <v>1</v>
      </c>
      <c r="H21">
        <f t="shared" si="28"/>
        <v>1</v>
      </c>
      <c r="I21">
        <f t="shared" si="28"/>
        <v>1</v>
      </c>
      <c r="J21">
        <f t="shared" si="28"/>
        <v>1</v>
      </c>
      <c r="K21">
        <f t="shared" si="28"/>
        <v>1</v>
      </c>
      <c r="L21">
        <f t="shared" si="28"/>
        <v>1</v>
      </c>
      <c r="M21">
        <f t="shared" si="28"/>
        <v>1</v>
      </c>
      <c r="N21">
        <f t="shared" si="28"/>
        <v>1</v>
      </c>
      <c r="O21">
        <f t="shared" si="28"/>
        <v>1</v>
      </c>
      <c r="P21">
        <f t="shared" si="28"/>
        <v>1</v>
      </c>
      <c r="Q21">
        <f t="shared" si="28"/>
        <v>1</v>
      </c>
      <c r="R21">
        <f t="shared" si="28"/>
        <v>1</v>
      </c>
      <c r="W21">
        <f t="shared" ref="W21:W35" si="32">C4*C20</f>
        <v>13.636363636363635</v>
      </c>
      <c r="X21">
        <f>IFERROR(W21, NA())</f>
        <v>13.636363636363635</v>
      </c>
      <c r="Y21">
        <f>AO20</f>
        <v>13.6362767302679</v>
      </c>
      <c r="AA21">
        <f t="shared" ref="AA21:AA35" si="33">X4-C4</f>
        <v>-8.6906095734917699E-5</v>
      </c>
      <c r="AB21">
        <f>IFERROR(AA21,"")</f>
        <v>-8.6906095734917699E-5</v>
      </c>
      <c r="AC21">
        <v>5</v>
      </c>
      <c r="AM21">
        <f t="shared" si="29"/>
        <v>0.8</v>
      </c>
      <c r="AN21">
        <f t="shared" ref="AN21:AN34" si="34">IFERROR(AM21, NA())</f>
        <v>0.8</v>
      </c>
      <c r="AO21">
        <f t="shared" ref="AO21:AO34" si="35">IFERROR(X5, NA())</f>
        <v>13.333254708782373</v>
      </c>
      <c r="AP21">
        <f t="shared" si="30"/>
        <v>10.250684795823853</v>
      </c>
      <c r="AQ21">
        <f t="shared" si="30"/>
        <v>9.6905833550691689</v>
      </c>
      <c r="AR21">
        <f t="shared" si="30"/>
        <v>9.0710277117538887</v>
      </c>
      <c r="AS21">
        <f t="shared" si="30"/>
        <v>8.3997434999197953</v>
      </c>
      <c r="AT21">
        <f t="shared" si="30"/>
        <v>7.6885250924200399</v>
      </c>
      <c r="AU21">
        <f t="shared" si="30"/>
        <v>6.9526603563997433</v>
      </c>
      <c r="AV21">
        <f t="shared" si="30"/>
        <v>6.2097459180325112</v>
      </c>
      <c r="AW21">
        <f t="shared" si="30"/>
        <v>5.4780601700655334</v>
      </c>
      <c r="AX21">
        <f t="shared" si="30"/>
        <v>4.7748000819216001</v>
      </c>
      <c r="AY21">
        <f t="shared" si="30"/>
        <v>4.1145328824574658</v>
      </c>
      <c r="AZ21">
        <f t="shared" si="30"/>
        <v>3.5081431371435392</v>
      </c>
      <c r="BA21">
        <f t="shared" si="30"/>
        <v>2.9624034594531969</v>
      </c>
      <c r="BB21">
        <f t="shared" si="30"/>
        <v>2.4801306308518094</v>
      </c>
      <c r="BC21">
        <f t="shared" si="30"/>
        <v>2.060769624807715</v>
      </c>
      <c r="BD21">
        <f t="shared" si="30"/>
        <v>1.7012028162856354</v>
      </c>
      <c r="BE21">
        <f t="shared" si="31"/>
        <v>13.333333333333332</v>
      </c>
      <c r="BF21">
        <f t="shared" si="31"/>
        <v>10.250724030253298</v>
      </c>
      <c r="BG21">
        <f t="shared" si="31"/>
        <v>9.6906168020073338</v>
      </c>
      <c r="BH21">
        <f t="shared" si="31"/>
        <v>9.0710552475073367</v>
      </c>
      <c r="BI21">
        <f t="shared" si="31"/>
        <v>8.3997652126574618</v>
      </c>
      <c r="BJ21">
        <f t="shared" si="31"/>
        <v>7.6885412958161172</v>
      </c>
      <c r="BK21">
        <f t="shared" si="31"/>
        <v>6.952671574392328</v>
      </c>
      <c r="BL21">
        <f t="shared" si="31"/>
        <v>6.2097528403727917</v>
      </c>
      <c r="BM21">
        <f t="shared" si="31"/>
        <v>5.4780635859909887</v>
      </c>
      <c r="BN21">
        <f t="shared" si="31"/>
        <v>4.7748008051048725</v>
      </c>
      <c r="BO21">
        <f t="shared" si="31"/>
        <v>4.1145316818939488</v>
      </c>
      <c r="BP21">
        <f t="shared" si="31"/>
        <v>3.5081406854367176</v>
      </c>
      <c r="BQ21">
        <f t="shared" si="31"/>
        <v>2.9624003038359286</v>
      </c>
      <c r="BR21">
        <f t="shared" si="31"/>
        <v>2.4801271860095389</v>
      </c>
      <c r="BS21">
        <f t="shared" si="31"/>
        <v>2.0607661822985466</v>
      </c>
      <c r="BT21">
        <f t="shared" si="31"/>
        <v>1.7011995637949837</v>
      </c>
    </row>
    <row r="22" spans="1:107">
      <c r="B22">
        <f t="shared" si="28"/>
        <v>1</v>
      </c>
      <c r="C22">
        <f t="shared" si="28"/>
        <v>1</v>
      </c>
      <c r="D22">
        <f t="shared" si="28"/>
        <v>1</v>
      </c>
      <c r="E22">
        <f t="shared" si="28"/>
        <v>1</v>
      </c>
      <c r="F22">
        <f t="shared" si="28"/>
        <v>1</v>
      </c>
      <c r="G22">
        <f t="shared" si="28"/>
        <v>1</v>
      </c>
      <c r="H22">
        <f t="shared" si="28"/>
        <v>1</v>
      </c>
      <c r="I22">
        <f t="shared" si="28"/>
        <v>1</v>
      </c>
      <c r="J22">
        <f t="shared" si="28"/>
        <v>1</v>
      </c>
      <c r="K22">
        <f t="shared" si="28"/>
        <v>1</v>
      </c>
      <c r="L22">
        <f t="shared" si="28"/>
        <v>1</v>
      </c>
      <c r="M22">
        <f t="shared" si="28"/>
        <v>1</v>
      </c>
      <c r="N22">
        <f t="shared" si="28"/>
        <v>1</v>
      </c>
      <c r="O22">
        <f t="shared" si="28"/>
        <v>1</v>
      </c>
      <c r="P22">
        <f t="shared" si="28"/>
        <v>1</v>
      </c>
      <c r="Q22">
        <f t="shared" si="28"/>
        <v>1</v>
      </c>
      <c r="R22">
        <f t="shared" si="28"/>
        <v>1</v>
      </c>
      <c r="W22">
        <f t="shared" si="32"/>
        <v>13.333333333333332</v>
      </c>
      <c r="X22">
        <f>IFERROR(W22, NA())</f>
        <v>13.333333333333332</v>
      </c>
      <c r="Y22">
        <f t="shared" ref="Y22:Y34" si="36">AO21</f>
        <v>13.333254708782373</v>
      </c>
      <c r="AA22">
        <f t="shared" si="33"/>
        <v>-7.8624550958750206E-5</v>
      </c>
      <c r="AB22">
        <f t="shared" ref="AB22:AB85" si="37">IFERROR(AA22,"")</f>
        <v>-7.8624550958750206E-5</v>
      </c>
      <c r="AC22">
        <v>5</v>
      </c>
      <c r="AM22">
        <f t="shared" si="29"/>
        <v>0.64000000000000012</v>
      </c>
      <c r="AN22">
        <f t="shared" si="34"/>
        <v>0.64000000000000012</v>
      </c>
      <c r="AO22">
        <f t="shared" si="35"/>
        <v>12.972903821023348</v>
      </c>
      <c r="AP22">
        <f t="shared" si="30"/>
        <v>10.036355368562349</v>
      </c>
      <c r="AQ22">
        <f t="shared" si="30"/>
        <v>9.4988169609747377</v>
      </c>
      <c r="AR22">
        <f t="shared" si="30"/>
        <v>8.9027852317244491</v>
      </c>
      <c r="AS22">
        <f t="shared" si="30"/>
        <v>8.2552822120689768</v>
      </c>
      <c r="AT22">
        <f t="shared" si="30"/>
        <v>7.5673150199788815</v>
      </c>
      <c r="AU22">
        <f t="shared" si="30"/>
        <v>6.8533919939060635</v>
      </c>
      <c r="AV22">
        <f t="shared" si="30"/>
        <v>6.1304373565624593</v>
      </c>
      <c r="AW22">
        <f t="shared" si="30"/>
        <v>5.4162470470188948</v>
      </c>
      <c r="AX22">
        <f t="shared" si="30"/>
        <v>4.7277708555235733</v>
      </c>
      <c r="AY22">
        <f t="shared" si="30"/>
        <v>4.0795632209434958</v>
      </c>
      <c r="AZ22">
        <f t="shared" si="30"/>
        <v>3.482689460065175</v>
      </c>
      <c r="BA22">
        <f t="shared" si="30"/>
        <v>2.9442325629705031</v>
      </c>
      <c r="BB22">
        <f t="shared" si="30"/>
        <v>2.4673817257059176</v>
      </c>
      <c r="BC22">
        <f t="shared" si="30"/>
        <v>2.0519598918584698</v>
      </c>
      <c r="BD22">
        <f t="shared" si="30"/>
        <v>1.6951946333725292</v>
      </c>
      <c r="BE22">
        <f t="shared" si="31"/>
        <v>12.972972972972974</v>
      </c>
      <c r="BF22">
        <f t="shared" si="31"/>
        <v>10.036390143542041</v>
      </c>
      <c r="BG22">
        <f t="shared" si="31"/>
        <v>9.4988466296143503</v>
      </c>
      <c r="BH22">
        <f t="shared" si="31"/>
        <v>8.9028096676054798</v>
      </c>
      <c r="BI22">
        <f t="shared" si="31"/>
        <v>8.255301474848233</v>
      </c>
      <c r="BJ22">
        <f t="shared" si="31"/>
        <v>7.5673293700644866</v>
      </c>
      <c r="BK22">
        <f t="shared" si="31"/>
        <v>6.8534018817852953</v>
      </c>
      <c r="BL22">
        <f t="shared" si="31"/>
        <v>6.1304433857325886</v>
      </c>
      <c r="BM22">
        <f t="shared" si="31"/>
        <v>5.4162499163258806</v>
      </c>
      <c r="BN22">
        <f t="shared" si="31"/>
        <v>4.7277712922453627</v>
      </c>
      <c r="BO22">
        <f t="shared" si="31"/>
        <v>4.0795619178125166</v>
      </c>
      <c r="BP22">
        <f t="shared" si="31"/>
        <v>3.4826870269908237</v>
      </c>
      <c r="BQ22">
        <f t="shared" si="31"/>
        <v>2.9442294989147868</v>
      </c>
      <c r="BR22">
        <f t="shared" si="31"/>
        <v>2.4673784104389083</v>
      </c>
      <c r="BS22">
        <f t="shared" si="31"/>
        <v>2.0519565932259125</v>
      </c>
      <c r="BT22">
        <f t="shared" si="31"/>
        <v>1.6951915240423798</v>
      </c>
    </row>
    <row r="23" spans="1:107">
      <c r="B23">
        <f t="shared" si="28"/>
        <v>1</v>
      </c>
      <c r="C23">
        <f t="shared" si="28"/>
        <v>1</v>
      </c>
      <c r="D23">
        <f t="shared" si="28"/>
        <v>1</v>
      </c>
      <c r="E23">
        <f t="shared" si="28"/>
        <v>1</v>
      </c>
      <c r="F23">
        <f t="shared" si="28"/>
        <v>1</v>
      </c>
      <c r="G23">
        <f t="shared" si="28"/>
        <v>1</v>
      </c>
      <c r="H23">
        <f t="shared" si="28"/>
        <v>1</v>
      </c>
      <c r="I23">
        <f t="shared" si="28"/>
        <v>1</v>
      </c>
      <c r="J23">
        <f t="shared" si="28"/>
        <v>1</v>
      </c>
      <c r="K23">
        <f t="shared" si="28"/>
        <v>1</v>
      </c>
      <c r="L23">
        <f t="shared" si="28"/>
        <v>1</v>
      </c>
      <c r="M23">
        <f t="shared" si="28"/>
        <v>1</v>
      </c>
      <c r="N23">
        <f t="shared" si="28"/>
        <v>1</v>
      </c>
      <c r="O23">
        <f t="shared" si="28"/>
        <v>1</v>
      </c>
      <c r="P23">
        <f t="shared" si="28"/>
        <v>1</v>
      </c>
      <c r="Q23">
        <f t="shared" si="28"/>
        <v>1</v>
      </c>
      <c r="R23">
        <f t="shared" si="28"/>
        <v>1</v>
      </c>
      <c r="W23">
        <f t="shared" si="32"/>
        <v>12.972972972972974</v>
      </c>
      <c r="X23">
        <f>IFERROR(W23, NA())</f>
        <v>12.972972972972974</v>
      </c>
      <c r="Y23">
        <f t="shared" si="36"/>
        <v>12.972903821023348</v>
      </c>
      <c r="AA23">
        <f t="shared" si="33"/>
        <v>-6.9151949626089504E-5</v>
      </c>
      <c r="AB23">
        <f t="shared" si="37"/>
        <v>-6.9151949626089504E-5</v>
      </c>
      <c r="AC23">
        <v>5</v>
      </c>
      <c r="AM23">
        <f t="shared" si="29"/>
        <v>0.51200000000000012</v>
      </c>
      <c r="AN23">
        <f t="shared" si="34"/>
        <v>0.51200000000000012</v>
      </c>
      <c r="AO23">
        <f t="shared" si="35"/>
        <v>12.548961077530732</v>
      </c>
      <c r="AP23">
        <f t="shared" si="30"/>
        <v>9.7807264116006341</v>
      </c>
      <c r="AQ23">
        <f t="shared" si="30"/>
        <v>9.2695243585485496</v>
      </c>
      <c r="AR23">
        <f t="shared" si="30"/>
        <v>8.7010594909702252</v>
      </c>
      <c r="AS23">
        <f t="shared" si="30"/>
        <v>8.0815461677437472</v>
      </c>
      <c r="AT23">
        <f t="shared" si="30"/>
        <v>7.4210729292442732</v>
      </c>
      <c r="AU23">
        <f t="shared" si="30"/>
        <v>6.7332228831533047</v>
      </c>
      <c r="AV23">
        <f t="shared" si="30"/>
        <v>6.0341056695008524</v>
      </c>
      <c r="AW23">
        <f t="shared" si="30"/>
        <v>5.3409150344188427</v>
      </c>
      <c r="AX23">
        <f t="shared" si="30"/>
        <v>4.6702712636997363</v>
      </c>
      <c r="AY23">
        <f t="shared" si="30"/>
        <v>4.0366782579495339</v>
      </c>
      <c r="AZ23">
        <f t="shared" si="30"/>
        <v>3.4513871123572706</v>
      </c>
      <c r="BA23">
        <f t="shared" si="30"/>
        <v>2.9218300308051233</v>
      </c>
      <c r="BB23">
        <f t="shared" si="30"/>
        <v>2.451628733811309</v>
      </c>
      <c r="BC23">
        <f t="shared" si="30"/>
        <v>2.041053085246153</v>
      </c>
      <c r="BD23">
        <f t="shared" si="30"/>
        <v>1.687743821589901</v>
      </c>
      <c r="BE23">
        <f t="shared" si="31"/>
        <v>12.549019607843137</v>
      </c>
      <c r="BF23">
        <f t="shared" si="31"/>
        <v>9.7807560710730161</v>
      </c>
      <c r="BG23">
        <f t="shared" si="31"/>
        <v>9.2695496747039243</v>
      </c>
      <c r="BH23">
        <f t="shared" si="31"/>
        <v>8.7010803390606863</v>
      </c>
      <c r="BI23">
        <f t="shared" si="31"/>
        <v>8.0815625803466347</v>
      </c>
      <c r="BJ23">
        <f t="shared" si="31"/>
        <v>7.4210851114151106</v>
      </c>
      <c r="BK23">
        <f t="shared" si="31"/>
        <v>6.7332312062145503</v>
      </c>
      <c r="BL23">
        <f t="shared" si="31"/>
        <v>6.0341106417931112</v>
      </c>
      <c r="BM23">
        <f t="shared" si="31"/>
        <v>5.3409172532374676</v>
      </c>
      <c r="BN23">
        <f t="shared" si="31"/>
        <v>4.670271357734701</v>
      </c>
      <c r="BO23">
        <f t="shared" si="31"/>
        <v>4.0366768316744563</v>
      </c>
      <c r="BP23">
        <f t="shared" si="31"/>
        <v>3.4513847021797917</v>
      </c>
      <c r="BQ23">
        <f t="shared" si="31"/>
        <v>2.9218270784070421</v>
      </c>
      <c r="BR23">
        <f t="shared" si="31"/>
        <v>2.4516255770552982</v>
      </c>
      <c r="BS23">
        <f t="shared" si="31"/>
        <v>2.0410499632022239</v>
      </c>
      <c r="BT23">
        <f t="shared" si="31"/>
        <v>1.6877408884982084</v>
      </c>
    </row>
    <row r="24" spans="1:107">
      <c r="B24">
        <f t="shared" si="28"/>
        <v>1</v>
      </c>
      <c r="C24">
        <f t="shared" si="28"/>
        <v>1</v>
      </c>
      <c r="D24">
        <f t="shared" si="28"/>
        <v>1</v>
      </c>
      <c r="E24">
        <f t="shared" si="28"/>
        <v>1</v>
      </c>
      <c r="F24">
        <f t="shared" si="28"/>
        <v>1</v>
      </c>
      <c r="G24">
        <f t="shared" si="28"/>
        <v>1</v>
      </c>
      <c r="H24">
        <f t="shared" si="28"/>
        <v>1</v>
      </c>
      <c r="I24">
        <f t="shared" si="28"/>
        <v>1</v>
      </c>
      <c r="J24">
        <f t="shared" si="28"/>
        <v>1</v>
      </c>
      <c r="K24">
        <f t="shared" si="28"/>
        <v>1</v>
      </c>
      <c r="L24">
        <f t="shared" si="28"/>
        <v>1</v>
      </c>
      <c r="M24">
        <f t="shared" si="28"/>
        <v>1</v>
      </c>
      <c r="N24">
        <f t="shared" si="28"/>
        <v>1</v>
      </c>
      <c r="O24">
        <f t="shared" si="28"/>
        <v>1</v>
      </c>
      <c r="P24">
        <f t="shared" si="28"/>
        <v>1</v>
      </c>
      <c r="Q24">
        <f t="shared" si="28"/>
        <v>1</v>
      </c>
      <c r="R24">
        <f t="shared" si="28"/>
        <v>1</v>
      </c>
      <c r="W24">
        <f t="shared" si="32"/>
        <v>12.549019607843137</v>
      </c>
      <c r="X24">
        <f>IFERROR(W24, NA())</f>
        <v>12.549019607843137</v>
      </c>
      <c r="Y24">
        <f t="shared" si="36"/>
        <v>12.548961077530732</v>
      </c>
      <c r="AA24">
        <f t="shared" si="33"/>
        <v>-5.8530312404769802E-5</v>
      </c>
      <c r="AB24">
        <f t="shared" si="37"/>
        <v>-5.8530312404769802E-5</v>
      </c>
      <c r="AC24">
        <v>5</v>
      </c>
      <c r="AM24">
        <f t="shared" si="29"/>
        <v>0.40960000000000013</v>
      </c>
      <c r="AN24">
        <f t="shared" si="34"/>
        <v>0.40960000000000013</v>
      </c>
      <c r="AO24">
        <f t="shared" si="35"/>
        <v>12.056468013062988</v>
      </c>
      <c r="AP24">
        <f t="shared" si="30"/>
        <v>9.4789372228947144</v>
      </c>
      <c r="AQ24">
        <f t="shared" si="30"/>
        <v>8.9980195838565162</v>
      </c>
      <c r="AR24">
        <f t="shared" si="30"/>
        <v>8.4614037409661975</v>
      </c>
      <c r="AS24">
        <f t="shared" si="30"/>
        <v>7.8743960093702556</v>
      </c>
      <c r="AT24">
        <f t="shared" si="30"/>
        <v>7.2460315182613622</v>
      </c>
      <c r="AU24">
        <f t="shared" si="30"/>
        <v>6.5888105424273684</v>
      </c>
      <c r="AV24">
        <f t="shared" si="30"/>
        <v>5.9178663987843354</v>
      </c>
      <c r="AW24">
        <f t="shared" si="30"/>
        <v>5.2496464790718065</v>
      </c>
      <c r="AX24">
        <f t="shared" si="30"/>
        <v>4.6003341454207511</v>
      </c>
      <c r="AY24">
        <f t="shared" si="30"/>
        <v>3.9843235212078114</v>
      </c>
      <c r="AZ24">
        <f t="shared" si="30"/>
        <v>3.4130416690258789</v>
      </c>
      <c r="BA24">
        <f t="shared" si="30"/>
        <v>2.8943017670530478</v>
      </c>
      <c r="BB24">
        <f t="shared" si="30"/>
        <v>2.432218121363011</v>
      </c>
      <c r="BC24">
        <f t="shared" si="30"/>
        <v>2.0275815500901309</v>
      </c>
      <c r="BD24">
        <f t="shared" si="30"/>
        <v>1.6785219079502016</v>
      </c>
      <c r="BE24">
        <f t="shared" si="31"/>
        <v>12.05651491365777</v>
      </c>
      <c r="BF24">
        <f t="shared" si="31"/>
        <v>9.4789611277220001</v>
      </c>
      <c r="BG24">
        <f t="shared" si="31"/>
        <v>8.9980399788733951</v>
      </c>
      <c r="BH24">
        <f t="shared" si="31"/>
        <v>8.4614205095168007</v>
      </c>
      <c r="BI24">
        <f t="shared" si="31"/>
        <v>7.8744091610171587</v>
      </c>
      <c r="BJ24">
        <f t="shared" si="31"/>
        <v>7.2460412035620694</v>
      </c>
      <c r="BK24">
        <f t="shared" si="31"/>
        <v>6.5888170506880819</v>
      </c>
      <c r="BL24">
        <f t="shared" si="31"/>
        <v>5.9178701366872071</v>
      </c>
      <c r="BM24">
        <f t="shared" si="31"/>
        <v>5.2496479328661545</v>
      </c>
      <c r="BN24">
        <f t="shared" si="31"/>
        <v>4.6003338338408062</v>
      </c>
      <c r="BO24">
        <f t="shared" si="31"/>
        <v>3.9843219485377559</v>
      </c>
      <c r="BP24">
        <f t="shared" si="31"/>
        <v>3.4130392868716943</v>
      </c>
      <c r="BQ24">
        <f t="shared" si="31"/>
        <v>2.8942989500049277</v>
      </c>
      <c r="BR24">
        <f t="shared" si="31"/>
        <v>2.4322151574947006</v>
      </c>
      <c r="BS24">
        <f t="shared" si="31"/>
        <v>2.0275786438130825</v>
      </c>
      <c r="BT24">
        <f t="shared" si="31"/>
        <v>1.6785191910021688</v>
      </c>
    </row>
    <row r="25" spans="1:107">
      <c r="B25">
        <f t="shared" si="28"/>
        <v>1</v>
      </c>
      <c r="C25">
        <f t="shared" si="28"/>
        <v>1</v>
      </c>
      <c r="D25">
        <f t="shared" si="28"/>
        <v>1</v>
      </c>
      <c r="E25">
        <f t="shared" si="28"/>
        <v>1</v>
      </c>
      <c r="F25">
        <f t="shared" si="28"/>
        <v>1</v>
      </c>
      <c r="G25">
        <f t="shared" si="28"/>
        <v>1</v>
      </c>
      <c r="H25">
        <f t="shared" si="28"/>
        <v>1</v>
      </c>
      <c r="I25">
        <f t="shared" si="28"/>
        <v>1</v>
      </c>
      <c r="J25">
        <f t="shared" si="28"/>
        <v>1</v>
      </c>
      <c r="K25">
        <f t="shared" si="28"/>
        <v>1</v>
      </c>
      <c r="L25">
        <f t="shared" si="28"/>
        <v>1</v>
      </c>
      <c r="M25">
        <f t="shared" si="28"/>
        <v>1</v>
      </c>
      <c r="N25">
        <f t="shared" si="28"/>
        <v>1</v>
      </c>
      <c r="O25">
        <f t="shared" si="28"/>
        <v>1</v>
      </c>
      <c r="P25">
        <f t="shared" si="28"/>
        <v>1</v>
      </c>
      <c r="Q25">
        <f t="shared" si="28"/>
        <v>1</v>
      </c>
      <c r="R25">
        <f t="shared" si="28"/>
        <v>1</v>
      </c>
      <c r="W25">
        <f t="shared" si="32"/>
        <v>12.05651491365777</v>
      </c>
      <c r="X25">
        <f t="shared" ref="X25:X88" si="38">IFERROR(W25, NA())</f>
        <v>12.05651491365777</v>
      </c>
      <c r="Y25">
        <f t="shared" si="36"/>
        <v>12.056468013062988</v>
      </c>
      <c r="AA25">
        <f t="shared" si="33"/>
        <v>-4.6900594782073313E-5</v>
      </c>
      <c r="AB25">
        <f t="shared" si="37"/>
        <v>-4.6900594782073313E-5</v>
      </c>
      <c r="AC25">
        <v>5</v>
      </c>
      <c r="AM25">
        <f t="shared" si="29"/>
        <v>0.32768000000000014</v>
      </c>
      <c r="AN25">
        <f t="shared" si="34"/>
        <v>0.32768000000000014</v>
      </c>
      <c r="AO25">
        <f t="shared" si="35"/>
        <v>11.492670302895856</v>
      </c>
      <c r="AP25">
        <f t="shared" si="30"/>
        <v>9.1269177280459317</v>
      </c>
      <c r="AQ25">
        <f t="shared" si="30"/>
        <v>8.6802147459647792</v>
      </c>
      <c r="AR25">
        <f t="shared" si="30"/>
        <v>8.1797811983336182</v>
      </c>
      <c r="AS25">
        <f t="shared" si="30"/>
        <v>7.6299284211133616</v>
      </c>
      <c r="AT25">
        <f t="shared" si="30"/>
        <v>7.0385092040947219</v>
      </c>
      <c r="AU25">
        <f t="shared" si="30"/>
        <v>6.4167788732895801</v>
      </c>
      <c r="AV25">
        <f t="shared" si="30"/>
        <v>5.7787169779777763</v>
      </c>
      <c r="AW25">
        <f t="shared" si="30"/>
        <v>5.1398555564704358</v>
      </c>
      <c r="AX25">
        <f t="shared" si="30"/>
        <v>4.5158041704574163</v>
      </c>
      <c r="AY25">
        <f t="shared" si="30"/>
        <v>3.9207593995848367</v>
      </c>
      <c r="AZ25">
        <f t="shared" si="30"/>
        <v>3.3662916445820477</v>
      </c>
      <c r="BA25">
        <f t="shared" si="30"/>
        <v>2.8606123961352394</v>
      </c>
      <c r="BB25">
        <f t="shared" si="30"/>
        <v>2.408382851410058</v>
      </c>
      <c r="BC25">
        <f t="shared" si="30"/>
        <v>2.0109901610367</v>
      </c>
      <c r="BD25">
        <f t="shared" si="30"/>
        <v>1.6671352735262688</v>
      </c>
      <c r="BE25">
        <f t="shared" si="31"/>
        <v>11.49270482603816</v>
      </c>
      <c r="BF25">
        <f t="shared" si="31"/>
        <v>9.1269353097830876</v>
      </c>
      <c r="BG25">
        <f t="shared" si="31"/>
        <v>8.6802297010579501</v>
      </c>
      <c r="BH25">
        <f t="shared" si="31"/>
        <v>8.1797934267344861</v>
      </c>
      <c r="BI25">
        <f t="shared" si="31"/>
        <v>7.6299379165980046</v>
      </c>
      <c r="BJ25">
        <f t="shared" si="31"/>
        <v>7.0385160675062277</v>
      </c>
      <c r="BK25">
        <f t="shared" si="31"/>
        <v>6.41678331328119</v>
      </c>
      <c r="BL25">
        <f t="shared" si="31"/>
        <v>5.7787192970219081</v>
      </c>
      <c r="BM25">
        <f t="shared" si="31"/>
        <v>5.1398561234835274</v>
      </c>
      <c r="BN25">
        <f t="shared" si="31"/>
        <v>4.5158033850324664</v>
      </c>
      <c r="BO25">
        <f t="shared" si="31"/>
        <v>3.9207576550005006</v>
      </c>
      <c r="BP25">
        <f t="shared" si="31"/>
        <v>3.3662892965554532</v>
      </c>
      <c r="BQ25">
        <f t="shared" si="31"/>
        <v>2.8606097419462975</v>
      </c>
      <c r="BR25">
        <f t="shared" si="31"/>
        <v>2.408380120732597</v>
      </c>
      <c r="BS25">
        <f t="shared" si="31"/>
        <v>2.0109875169319547</v>
      </c>
      <c r="BT25">
        <f t="shared" si="31"/>
        <v>1.6671328204250488</v>
      </c>
    </row>
    <row r="26" spans="1:107">
      <c r="B26">
        <f t="shared" si="28"/>
        <v>1</v>
      </c>
      <c r="C26">
        <f t="shared" si="28"/>
        <v>1</v>
      </c>
      <c r="D26">
        <f t="shared" si="28"/>
        <v>1</v>
      </c>
      <c r="E26">
        <f t="shared" si="28"/>
        <v>1</v>
      </c>
      <c r="F26">
        <f t="shared" si="28"/>
        <v>1</v>
      </c>
      <c r="G26">
        <f t="shared" si="28"/>
        <v>1</v>
      </c>
      <c r="H26">
        <f t="shared" si="28"/>
        <v>1</v>
      </c>
      <c r="I26">
        <f t="shared" si="28"/>
        <v>1</v>
      </c>
      <c r="J26">
        <f t="shared" si="28"/>
        <v>1</v>
      </c>
      <c r="K26">
        <f t="shared" si="28"/>
        <v>1</v>
      </c>
      <c r="L26">
        <f t="shared" si="28"/>
        <v>1</v>
      </c>
      <c r="M26">
        <f t="shared" si="28"/>
        <v>1</v>
      </c>
      <c r="N26">
        <f t="shared" si="28"/>
        <v>1</v>
      </c>
      <c r="O26">
        <f t="shared" si="28"/>
        <v>1</v>
      </c>
      <c r="P26">
        <f t="shared" si="28"/>
        <v>1</v>
      </c>
      <c r="Q26">
        <f t="shared" si="28"/>
        <v>1</v>
      </c>
      <c r="R26">
        <f t="shared" si="28"/>
        <v>1</v>
      </c>
      <c r="W26">
        <f t="shared" si="32"/>
        <v>11.49270482603816</v>
      </c>
      <c r="X26">
        <f t="shared" si="38"/>
        <v>11.49270482603816</v>
      </c>
      <c r="Y26">
        <f t="shared" si="36"/>
        <v>11.492670302895856</v>
      </c>
      <c r="AA26">
        <f t="shared" si="33"/>
        <v>-3.4523142304010435E-5</v>
      </c>
      <c r="AB26">
        <f t="shared" si="37"/>
        <v>-3.4523142304010435E-5</v>
      </c>
      <c r="AC26">
        <v>5</v>
      </c>
      <c r="AM26">
        <f t="shared" si="29"/>
        <v>0.2621440000000001</v>
      </c>
      <c r="AN26">
        <f t="shared" si="34"/>
        <v>0.2621440000000001</v>
      </c>
      <c r="AO26">
        <f t="shared" si="35"/>
        <v>10.857979452149703</v>
      </c>
      <c r="AP26">
        <f t="shared" si="30"/>
        <v>8.7220299609987357</v>
      </c>
      <c r="AQ26">
        <f t="shared" si="30"/>
        <v>8.3131932837311773</v>
      </c>
      <c r="AR26">
        <f t="shared" si="30"/>
        <v>7.8530624467228529</v>
      </c>
      <c r="AS26">
        <f t="shared" si="30"/>
        <v>7.3448925642288563</v>
      </c>
      <c r="AT26">
        <f t="shared" si="30"/>
        <v>6.7952441846539253</v>
      </c>
      <c r="AU26">
        <f t="shared" si="30"/>
        <v>6.213972895946803</v>
      </c>
      <c r="AV26">
        <f t="shared" si="30"/>
        <v>5.6137196246863148</v>
      </c>
      <c r="AW26">
        <f t="shared" si="30"/>
        <v>5.0089103372665358</v>
      </c>
      <c r="AX26">
        <f t="shared" si="30"/>
        <v>4.4144120412317065</v>
      </c>
      <c r="AY26">
        <f t="shared" si="30"/>
        <v>3.8441005657232155</v>
      </c>
      <c r="AZ26">
        <f t="shared" si="30"/>
        <v>3.3096248004136153</v>
      </c>
      <c r="BA26">
        <f t="shared" si="30"/>
        <v>2.8195877615346925</v>
      </c>
      <c r="BB26">
        <f t="shared" si="30"/>
        <v>2.3792377606545458</v>
      </c>
      <c r="BC26">
        <f t="shared" si="30"/>
        <v>1.9906288970895438</v>
      </c>
      <c r="BD26">
        <f t="shared" si="30"/>
        <v>1.6531174020378994</v>
      </c>
      <c r="BE26">
        <f t="shared" si="31"/>
        <v>10.858001237076964</v>
      </c>
      <c r="BF26">
        <f t="shared" si="31"/>
        <v>8.7220407884732492</v>
      </c>
      <c r="BG26">
        <f t="shared" si="31"/>
        <v>8.3132023864727511</v>
      </c>
      <c r="BH26">
        <f t="shared" si="31"/>
        <v>7.853069751536597</v>
      </c>
      <c r="BI26">
        <f t="shared" si="31"/>
        <v>7.3448980596302311</v>
      </c>
      <c r="BJ26">
        <f t="shared" si="31"/>
        <v>6.7952479311825931</v>
      </c>
      <c r="BK26">
        <f t="shared" si="31"/>
        <v>6.2139750284124995</v>
      </c>
      <c r="BL26">
        <f t="shared" si="31"/>
        <v>5.6137203443744017</v>
      </c>
      <c r="BM26">
        <f t="shared" si="31"/>
        <v>5.0089098944740771</v>
      </c>
      <c r="BN26">
        <f t="shared" si="31"/>
        <v>4.4144107111219038</v>
      </c>
      <c r="BO26">
        <f t="shared" si="31"/>
        <v>3.8440986223060856</v>
      </c>
      <c r="BP26">
        <f t="shared" si="31"/>
        <v>3.3096224936981167</v>
      </c>
      <c r="BQ26">
        <f t="shared" si="31"/>
        <v>2.8195853015278045</v>
      </c>
      <c r="BR26">
        <f t="shared" si="31"/>
        <v>2.3792353096249821</v>
      </c>
      <c r="BS26">
        <f t="shared" si="31"/>
        <v>1.9906265693517975</v>
      </c>
      <c r="BT26">
        <f t="shared" si="31"/>
        <v>1.6531152691496926</v>
      </c>
    </row>
    <row r="27" spans="1:107">
      <c r="B27">
        <f t="shared" si="28"/>
        <v>1</v>
      </c>
      <c r="C27">
        <f t="shared" si="28"/>
        <v>1</v>
      </c>
      <c r="D27">
        <f t="shared" si="28"/>
        <v>1</v>
      </c>
      <c r="E27">
        <f t="shared" si="28"/>
        <v>1</v>
      </c>
      <c r="F27">
        <f t="shared" si="28"/>
        <v>1</v>
      </c>
      <c r="G27">
        <f t="shared" si="28"/>
        <v>1</v>
      </c>
      <c r="H27">
        <f t="shared" si="28"/>
        <v>1</v>
      </c>
      <c r="I27">
        <f t="shared" si="28"/>
        <v>1</v>
      </c>
      <c r="J27">
        <f t="shared" si="28"/>
        <v>1</v>
      </c>
      <c r="K27">
        <f t="shared" si="28"/>
        <v>1</v>
      </c>
      <c r="L27">
        <f t="shared" si="28"/>
        <v>1</v>
      </c>
      <c r="M27">
        <f t="shared" si="28"/>
        <v>1</v>
      </c>
      <c r="N27">
        <f t="shared" si="28"/>
        <v>1</v>
      </c>
      <c r="O27">
        <f t="shared" si="28"/>
        <v>1</v>
      </c>
      <c r="P27">
        <f t="shared" si="28"/>
        <v>1</v>
      </c>
      <c r="Q27">
        <f t="shared" si="28"/>
        <v>1</v>
      </c>
      <c r="R27">
        <f t="shared" si="28"/>
        <v>1</v>
      </c>
      <c r="W27">
        <f t="shared" si="32"/>
        <v>10.858001237076964</v>
      </c>
      <c r="X27">
        <f t="shared" si="38"/>
        <v>10.858001237076964</v>
      </c>
      <c r="Y27">
        <f t="shared" si="36"/>
        <v>10.857979452149703</v>
      </c>
      <c r="AA27">
        <f t="shared" si="33"/>
        <v>-2.178492726123693E-5</v>
      </c>
      <c r="AB27">
        <f t="shared" si="37"/>
        <v>-2.178492726123693E-5</v>
      </c>
      <c r="AC27">
        <v>5</v>
      </c>
      <c r="AM27">
        <f t="shared" si="29"/>
        <v>0.2097152000000001</v>
      </c>
      <c r="AN27">
        <f t="shared" si="34"/>
        <v>0.2097152000000001</v>
      </c>
      <c r="AO27">
        <f t="shared" si="35"/>
        <v>10.156831680333356</v>
      </c>
      <c r="AP27">
        <f t="shared" si="30"/>
        <v>8.2637831561681221</v>
      </c>
      <c r="AQ27">
        <f t="shared" si="30"/>
        <v>7.8958714804718504</v>
      </c>
      <c r="AR27">
        <f t="shared" si="30"/>
        <v>7.4796214401433341</v>
      </c>
      <c r="AS27">
        <f t="shared" si="30"/>
        <v>7.0172098658067084</v>
      </c>
      <c r="AT27">
        <f t="shared" si="30"/>
        <v>6.5138303543530593</v>
      </c>
      <c r="AU27">
        <f t="shared" si="30"/>
        <v>5.9778078384874043</v>
      </c>
      <c r="AV27">
        <f t="shared" si="30"/>
        <v>5.4202663033028475</v>
      </c>
      <c r="AW27">
        <f t="shared" si="30"/>
        <v>4.8543217928353384</v>
      </c>
      <c r="AX27">
        <f t="shared" si="30"/>
        <v>4.2938998274182616</v>
      </c>
      <c r="AY27">
        <f t="shared" si="30"/>
        <v>3.7523919321418582</v>
      </c>
      <c r="AZ27">
        <f t="shared" si="30"/>
        <v>3.2414188208815289</v>
      </c>
      <c r="BA27">
        <f t="shared" si="30"/>
        <v>2.7699325414948692</v>
      </c>
      <c r="BB27">
        <f t="shared" si="30"/>
        <v>2.3437835837881114</v>
      </c>
      <c r="BC27">
        <f t="shared" si="30"/>
        <v>1.9657498890267122</v>
      </c>
      <c r="BD27">
        <f t="shared" si="30"/>
        <v>1.6359231164456134</v>
      </c>
      <c r="BE27">
        <f t="shared" si="31"/>
        <v>10.156840865414422</v>
      </c>
      <c r="BF27">
        <f t="shared" si="31"/>
        <v>8.2637870083975482</v>
      </c>
      <c r="BG27">
        <f t="shared" si="31"/>
        <v>7.8958744888056396</v>
      </c>
      <c r="BH27">
        <f t="shared" si="31"/>
        <v>7.4796235692563302</v>
      </c>
      <c r="BI27">
        <f t="shared" si="31"/>
        <v>7.0172111122381269</v>
      </c>
      <c r="BJ27">
        <f t="shared" si="31"/>
        <v>6.5138307524277339</v>
      </c>
      <c r="BK27">
        <f t="shared" si="31"/>
        <v>5.9778074621483608</v>
      </c>
      <c r="BL27">
        <f t="shared" si="31"/>
        <v>5.4202652625842713</v>
      </c>
      <c r="BM27">
        <f t="shared" si="31"/>
        <v>4.8543202248941402</v>
      </c>
      <c r="BN27">
        <f t="shared" si="31"/>
        <v>4.2938978835067028</v>
      </c>
      <c r="BO27">
        <f t="shared" si="31"/>
        <v>3.7523897630624155</v>
      </c>
      <c r="BP27">
        <f t="shared" si="31"/>
        <v>3.2414165638082761</v>
      </c>
      <c r="BQ27">
        <f t="shared" si="31"/>
        <v>2.7699303104441215</v>
      </c>
      <c r="BR27">
        <f t="shared" si="31"/>
        <v>2.3437814647973902</v>
      </c>
      <c r="BS27">
        <f t="shared" si="31"/>
        <v>1.9657479398095519</v>
      </c>
      <c r="BT27">
        <f t="shared" si="31"/>
        <v>1.6359213693918624</v>
      </c>
    </row>
    <row r="28" spans="1:107">
      <c r="B28">
        <f t="shared" si="28"/>
        <v>1</v>
      </c>
      <c r="C28">
        <f t="shared" si="28"/>
        <v>1</v>
      </c>
      <c r="D28">
        <f t="shared" si="28"/>
        <v>1</v>
      </c>
      <c r="E28">
        <f t="shared" si="28"/>
        <v>1</v>
      </c>
      <c r="F28">
        <f t="shared" si="28"/>
        <v>1</v>
      </c>
      <c r="G28">
        <f t="shared" si="28"/>
        <v>1</v>
      </c>
      <c r="H28">
        <f t="shared" si="28"/>
        <v>1</v>
      </c>
      <c r="I28">
        <f t="shared" si="28"/>
        <v>1</v>
      </c>
      <c r="J28">
        <f t="shared" si="28"/>
        <v>1</v>
      </c>
      <c r="K28">
        <f t="shared" si="28"/>
        <v>1</v>
      </c>
      <c r="L28">
        <f t="shared" si="28"/>
        <v>1</v>
      </c>
      <c r="M28">
        <f t="shared" si="28"/>
        <v>1</v>
      </c>
      <c r="N28">
        <f t="shared" si="28"/>
        <v>1</v>
      </c>
      <c r="O28">
        <f t="shared" si="28"/>
        <v>1</v>
      </c>
      <c r="P28">
        <f t="shared" si="28"/>
        <v>1</v>
      </c>
      <c r="Q28">
        <f t="shared" si="28"/>
        <v>1</v>
      </c>
      <c r="R28">
        <f t="shared" si="28"/>
        <v>1</v>
      </c>
      <c r="W28">
        <f t="shared" si="32"/>
        <v>10.156840865414422</v>
      </c>
      <c r="X28">
        <f t="shared" si="38"/>
        <v>10.156840865414422</v>
      </c>
      <c r="Y28">
        <f t="shared" si="36"/>
        <v>10.156831680333356</v>
      </c>
      <c r="AA28">
        <f t="shared" si="33"/>
        <v>-9.1850810655103032E-6</v>
      </c>
      <c r="AB28">
        <f t="shared" si="37"/>
        <v>-9.1850810655103032E-6</v>
      </c>
      <c r="AC28">
        <v>5</v>
      </c>
      <c r="AM28">
        <f t="shared" si="29"/>
        <v>0.16777216000000009</v>
      </c>
      <c r="AN28">
        <f t="shared" si="34"/>
        <v>0.16777216000000009</v>
      </c>
      <c r="AO28">
        <f t="shared" si="35"/>
        <v>9.3982254346275571</v>
      </c>
      <c r="AP28">
        <f t="shared" si="30"/>
        <v>7.7545149961354456</v>
      </c>
      <c r="AQ28">
        <f t="shared" si="30"/>
        <v>7.4296608220010567</v>
      </c>
      <c r="AR28">
        <f t="shared" si="30"/>
        <v>7.0599635198789725</v>
      </c>
      <c r="AS28">
        <f t="shared" si="30"/>
        <v>6.6465509792028588</v>
      </c>
      <c r="AT28">
        <f t="shared" si="30"/>
        <v>6.1932274777181693</v>
      </c>
      <c r="AU28">
        <f t="shared" si="30"/>
        <v>5.7067004368423291</v>
      </c>
      <c r="AV28">
        <f t="shared" si="30"/>
        <v>5.1964250380330581</v>
      </c>
      <c r="AW28">
        <f t="shared" si="30"/>
        <v>4.674006174630235</v>
      </c>
      <c r="AX28">
        <f t="shared" si="30"/>
        <v>4.152207208384084</v>
      </c>
      <c r="AY28">
        <f t="shared" si="30"/>
        <v>3.64373139451566</v>
      </c>
      <c r="AZ28">
        <f t="shared" si="30"/>
        <v>3.1600153553655117</v>
      </c>
      <c r="BA28">
        <f t="shared" si="30"/>
        <v>2.7102699844878559</v>
      </c>
      <c r="BB28">
        <f t="shared" si="30"/>
        <v>2.3009245909042906</v>
      </c>
      <c r="BC28">
        <f t="shared" si="30"/>
        <v>1.9355121940748179</v>
      </c>
      <c r="BD28">
        <f t="shared" si="30"/>
        <v>1.614926791241331</v>
      </c>
      <c r="BE28">
        <f t="shared" si="31"/>
        <v>9.3982227278593875</v>
      </c>
      <c r="BF28">
        <f t="shared" si="31"/>
        <v>7.7545119300678378</v>
      </c>
      <c r="BG28">
        <f t="shared" si="31"/>
        <v>7.429657726701449</v>
      </c>
      <c r="BH28">
        <f t="shared" si="31"/>
        <v>7.0599604080870808</v>
      </c>
      <c r="BI28">
        <f t="shared" si="31"/>
        <v>6.6465478701188117</v>
      </c>
      <c r="BJ28">
        <f t="shared" si="31"/>
        <v>6.1932243972721324</v>
      </c>
      <c r="BK28">
        <f t="shared" si="31"/>
        <v>5.7066974170046514</v>
      </c>
      <c r="BL28">
        <f t="shared" si="31"/>
        <v>5.1964221149916181</v>
      </c>
      <c r="BM28">
        <f t="shared" si="31"/>
        <v>4.6740033859337933</v>
      </c>
      <c r="BN28">
        <f t="shared" si="31"/>
        <v>4.1522045894694424</v>
      </c>
      <c r="BO28">
        <f t="shared" si="31"/>
        <v>3.643728975271924</v>
      </c>
      <c r="BP28">
        <f t="shared" si="31"/>
        <v>3.1600131574240744</v>
      </c>
      <c r="BQ28">
        <f t="shared" si="31"/>
        <v>2.7102680197336131</v>
      </c>
      <c r="BR28">
        <f t="shared" si="31"/>
        <v>2.3009228613644601</v>
      </c>
      <c r="BS28">
        <f t="shared" si="31"/>
        <v>1.9355106930001926</v>
      </c>
      <c r="BT28">
        <f t="shared" si="31"/>
        <v>1.6149255049722429</v>
      </c>
    </row>
    <row r="29" spans="1:107">
      <c r="B29">
        <f t="shared" si="28"/>
        <v>1</v>
      </c>
      <c r="C29">
        <f t="shared" si="28"/>
        <v>1</v>
      </c>
      <c r="D29">
        <f t="shared" si="28"/>
        <v>1</v>
      </c>
      <c r="E29">
        <f t="shared" si="28"/>
        <v>1</v>
      </c>
      <c r="F29">
        <f t="shared" si="28"/>
        <v>1</v>
      </c>
      <c r="G29">
        <f t="shared" si="28"/>
        <v>1</v>
      </c>
      <c r="H29">
        <f t="shared" si="28"/>
        <v>1</v>
      </c>
      <c r="I29">
        <f t="shared" si="28"/>
        <v>1</v>
      </c>
      <c r="J29">
        <f t="shared" si="28"/>
        <v>1</v>
      </c>
      <c r="K29">
        <f t="shared" si="28"/>
        <v>1</v>
      </c>
      <c r="L29">
        <f t="shared" si="28"/>
        <v>1</v>
      </c>
      <c r="M29">
        <f t="shared" si="28"/>
        <v>1</v>
      </c>
      <c r="N29">
        <f t="shared" si="28"/>
        <v>1</v>
      </c>
      <c r="O29">
        <f t="shared" si="28"/>
        <v>1</v>
      </c>
      <c r="P29">
        <f t="shared" si="28"/>
        <v>1</v>
      </c>
      <c r="Q29">
        <f t="shared" si="28"/>
        <v>1</v>
      </c>
      <c r="R29">
        <f t="shared" si="28"/>
        <v>1</v>
      </c>
      <c r="W29">
        <f t="shared" si="32"/>
        <v>9.3982227278593875</v>
      </c>
      <c r="X29">
        <f t="shared" si="38"/>
        <v>9.3982227278593875</v>
      </c>
      <c r="Y29">
        <f t="shared" si="36"/>
        <v>9.3982254346275571</v>
      </c>
      <c r="AA29">
        <f t="shared" si="33"/>
        <v>2.7067681696024692E-6</v>
      </c>
      <c r="AB29">
        <f t="shared" si="37"/>
        <v>2.7067681696024692E-6</v>
      </c>
      <c r="AC29">
        <v>5</v>
      </c>
      <c r="AM29">
        <f t="shared" si="29"/>
        <v>0.13421772800000006</v>
      </c>
      <c r="AN29">
        <f t="shared" si="34"/>
        <v>0.13421772800000006</v>
      </c>
      <c r="AO29">
        <f t="shared" si="35"/>
        <v>8.5957158599290864</v>
      </c>
      <c r="AP29">
        <f t="shared" si="30"/>
        <v>7.1998852007752419</v>
      </c>
      <c r="AQ29">
        <f t="shared" si="30"/>
        <v>6.9189967905426446</v>
      </c>
      <c r="AR29">
        <f t="shared" si="30"/>
        <v>6.5972733247538233</v>
      </c>
      <c r="AS29">
        <f t="shared" si="30"/>
        <v>6.2348819461303</v>
      </c>
      <c r="AT29">
        <f t="shared" si="30"/>
        <v>5.8342820662287753</v>
      </c>
      <c r="AU29">
        <f t="shared" si="30"/>
        <v>5.4005416306937697</v>
      </c>
      <c r="AV29">
        <f t="shared" si="30"/>
        <v>4.9413459804493067</v>
      </c>
      <c r="AW29">
        <f t="shared" si="30"/>
        <v>4.46661361062867</v>
      </c>
      <c r="AX29">
        <f t="shared" si="30"/>
        <v>3.9877207788441202</v>
      </c>
      <c r="AY29">
        <f t="shared" si="30"/>
        <v>3.5164462691061291</v>
      </c>
      <c r="AZ29">
        <f t="shared" si="30"/>
        <v>3.0638356971278942</v>
      </c>
      <c r="BA29">
        <f t="shared" si="30"/>
        <v>2.6392113507008022</v>
      </c>
      <c r="BB29">
        <f t="shared" si="30"/>
        <v>2.2495058319838921</v>
      </c>
      <c r="BC29">
        <f t="shared" si="30"/>
        <v>1.8989985590847858</v>
      </c>
      <c r="BD29">
        <f t="shared" si="30"/>
        <v>1.5894273250155679</v>
      </c>
      <c r="BE29">
        <f t="shared" si="31"/>
        <v>8.595702542208933</v>
      </c>
      <c r="BF29">
        <f t="shared" si="31"/>
        <v>7.1998755984390792</v>
      </c>
      <c r="BG29">
        <f t="shared" si="31"/>
        <v>6.9189878630996118</v>
      </c>
      <c r="BH29">
        <f t="shared" si="31"/>
        <v>6.5972651403638611</v>
      </c>
      <c r="BI29">
        <f t="shared" si="31"/>
        <v>6.2348745604152827</v>
      </c>
      <c r="BJ29">
        <f t="shared" si="31"/>
        <v>5.8342755161709485</v>
      </c>
      <c r="BK29">
        <f t="shared" si="31"/>
        <v>5.4005359295109301</v>
      </c>
      <c r="BL29">
        <f t="shared" si="31"/>
        <v>4.941341114607301</v>
      </c>
      <c r="BM29">
        <f t="shared" si="31"/>
        <v>4.4666095398880525</v>
      </c>
      <c r="BN29">
        <f t="shared" si="31"/>
        <v>3.9877174396123043</v>
      </c>
      <c r="BO29">
        <f t="shared" si="31"/>
        <v>3.5164435805596921</v>
      </c>
      <c r="BP29">
        <f t="shared" si="31"/>
        <v>3.0638335688891698</v>
      </c>
      <c r="BQ29">
        <f t="shared" si="31"/>
        <v>2.6392096905713478</v>
      </c>
      <c r="BR29">
        <f t="shared" si="31"/>
        <v>2.2495045524364046</v>
      </c>
      <c r="BS29">
        <f t="shared" si="31"/>
        <v>1.898997581751954</v>
      </c>
      <c r="BT29">
        <f t="shared" si="31"/>
        <v>1.5894265830293828</v>
      </c>
    </row>
    <row r="30" spans="1:107">
      <c r="B30">
        <f t="shared" si="28"/>
        <v>1</v>
      </c>
      <c r="C30">
        <f t="shared" si="28"/>
        <v>1</v>
      </c>
      <c r="D30">
        <f t="shared" si="28"/>
        <v>1</v>
      </c>
      <c r="E30">
        <f t="shared" si="28"/>
        <v>1</v>
      </c>
      <c r="F30">
        <f t="shared" si="28"/>
        <v>1</v>
      </c>
      <c r="G30">
        <f t="shared" si="28"/>
        <v>1</v>
      </c>
      <c r="H30">
        <f t="shared" si="28"/>
        <v>1</v>
      </c>
      <c r="I30">
        <f t="shared" si="28"/>
        <v>1</v>
      </c>
      <c r="J30">
        <f t="shared" si="28"/>
        <v>1</v>
      </c>
      <c r="K30">
        <f t="shared" si="28"/>
        <v>1</v>
      </c>
      <c r="L30">
        <f t="shared" si="28"/>
        <v>1</v>
      </c>
      <c r="M30">
        <f t="shared" si="28"/>
        <v>1</v>
      </c>
      <c r="N30">
        <f t="shared" si="28"/>
        <v>1</v>
      </c>
      <c r="O30">
        <f t="shared" si="28"/>
        <v>1</v>
      </c>
      <c r="P30">
        <f t="shared" si="28"/>
        <v>1</v>
      </c>
      <c r="Q30">
        <f t="shared" si="28"/>
        <v>1</v>
      </c>
      <c r="R30">
        <f t="shared" si="28"/>
        <v>1</v>
      </c>
      <c r="W30">
        <f t="shared" si="32"/>
        <v>8.595702542208933</v>
      </c>
      <c r="X30">
        <f t="shared" si="38"/>
        <v>8.595702542208933</v>
      </c>
      <c r="Y30">
        <f t="shared" si="36"/>
        <v>8.5957158599290864</v>
      </c>
      <c r="AA30">
        <f t="shared" si="33"/>
        <v>1.3317720153338541E-5</v>
      </c>
      <c r="AB30">
        <f t="shared" si="37"/>
        <v>1.3317720153338541E-5</v>
      </c>
      <c r="AC30">
        <v>5</v>
      </c>
      <c r="AM30">
        <f t="shared" si="29"/>
        <v>0.10737418240000006</v>
      </c>
      <c r="AN30">
        <f t="shared" si="34"/>
        <v>0.10737418240000006</v>
      </c>
      <c r="AO30">
        <f t="shared" si="35"/>
        <v>7.7667205788649243</v>
      </c>
      <c r="AP30">
        <f t="shared" si="30"/>
        <v>6.609010979599665</v>
      </c>
      <c r="AQ30">
        <f t="shared" si="30"/>
        <v>6.3715738237474051</v>
      </c>
      <c r="AR30">
        <f t="shared" si="30"/>
        <v>6.0977375664430218</v>
      </c>
      <c r="AS30">
        <f t="shared" si="30"/>
        <v>5.7868546766624247</v>
      </c>
      <c r="AT30">
        <f t="shared" si="30"/>
        <v>5.4401580461842247</v>
      </c>
      <c r="AU30">
        <f t="shared" si="30"/>
        <v>5.0611355182697819</v>
      </c>
      <c r="AV30">
        <f t="shared" si="30"/>
        <v>4.6556770572280248</v>
      </c>
      <c r="AW30">
        <f t="shared" si="30"/>
        <v>4.2318943497355201</v>
      </c>
      <c r="AX30">
        <f t="shared" si="30"/>
        <v>3.7995743350439657</v>
      </c>
      <c r="AY30">
        <f t="shared" si="30"/>
        <v>3.3693221581958896</v>
      </c>
      <c r="AZ30">
        <f t="shared" si="30"/>
        <v>2.9515425887351183</v>
      </c>
      <c r="BA30">
        <f t="shared" si="30"/>
        <v>2.5554615725066774</v>
      </c>
      <c r="BB30">
        <f t="shared" si="30"/>
        <v>2.1883762795476702</v>
      </c>
      <c r="BC30">
        <f t="shared" si="30"/>
        <v>1.8552492266819842</v>
      </c>
      <c r="BD30">
        <f t="shared" si="30"/>
        <v>1.5586634794293472</v>
      </c>
      <c r="BE30">
        <f t="shared" si="31"/>
        <v>7.7666984258113727</v>
      </c>
      <c r="BF30">
        <f t="shared" si="31"/>
        <v>6.6089955589202303</v>
      </c>
      <c r="BG30">
        <f t="shared" si="31"/>
        <v>6.3715596353153465</v>
      </c>
      <c r="BH30">
        <f t="shared" si="31"/>
        <v>6.0977247363948672</v>
      </c>
      <c r="BI30">
        <f t="shared" si="31"/>
        <v>5.7868433072755838</v>
      </c>
      <c r="BJ30">
        <f t="shared" si="31"/>
        <v>5.440148203519021</v>
      </c>
      <c r="BK30">
        <f t="shared" si="31"/>
        <v>5.0611272213609233</v>
      </c>
      <c r="BL30">
        <f t="shared" si="31"/>
        <v>4.6556702712894733</v>
      </c>
      <c r="BM30">
        <f t="shared" si="31"/>
        <v>4.2318889855063224</v>
      </c>
      <c r="BN30">
        <f t="shared" si="31"/>
        <v>3.7995702552373491</v>
      </c>
      <c r="BO30">
        <f t="shared" si="31"/>
        <v>3.3693191902861708</v>
      </c>
      <c r="BP30">
        <f t="shared" si="31"/>
        <v>2.9515405416538938</v>
      </c>
      <c r="BQ30">
        <f t="shared" si="31"/>
        <v>2.5554602539098847</v>
      </c>
      <c r="BR30">
        <f t="shared" si="31"/>
        <v>2.1883755105096943</v>
      </c>
      <c r="BS30">
        <f t="shared" si="31"/>
        <v>1.8552488517891519</v>
      </c>
      <c r="BT30">
        <f t="shared" si="31"/>
        <v>1.5586633717169749</v>
      </c>
    </row>
    <row r="31" spans="1:107">
      <c r="B31">
        <f t="shared" si="28"/>
        <v>1</v>
      </c>
      <c r="C31">
        <f t="shared" si="28"/>
        <v>1</v>
      </c>
      <c r="D31">
        <f t="shared" si="28"/>
        <v>1</v>
      </c>
      <c r="E31">
        <f t="shared" si="28"/>
        <v>1</v>
      </c>
      <c r="F31">
        <f t="shared" si="28"/>
        <v>1</v>
      </c>
      <c r="G31">
        <f t="shared" si="28"/>
        <v>1</v>
      </c>
      <c r="H31">
        <f t="shared" si="28"/>
        <v>1</v>
      </c>
      <c r="I31">
        <f t="shared" si="28"/>
        <v>1</v>
      </c>
      <c r="J31">
        <f t="shared" si="28"/>
        <v>1</v>
      </c>
      <c r="K31">
        <f t="shared" si="28"/>
        <v>1</v>
      </c>
      <c r="L31">
        <f t="shared" si="28"/>
        <v>1</v>
      </c>
      <c r="M31">
        <f t="shared" si="28"/>
        <v>1</v>
      </c>
      <c r="N31">
        <f t="shared" si="28"/>
        <v>1</v>
      </c>
      <c r="O31">
        <f t="shared" si="28"/>
        <v>1</v>
      </c>
      <c r="P31">
        <f t="shared" si="28"/>
        <v>1</v>
      </c>
      <c r="Q31">
        <f t="shared" si="28"/>
        <v>1</v>
      </c>
      <c r="R31">
        <f t="shared" si="28"/>
        <v>1</v>
      </c>
      <c r="W31">
        <f t="shared" si="32"/>
        <v>7.7666984258113727</v>
      </c>
      <c r="X31">
        <f t="shared" si="38"/>
        <v>7.7666984258113727</v>
      </c>
      <c r="Y31">
        <f t="shared" si="36"/>
        <v>7.7667205788649243</v>
      </c>
      <c r="AA31">
        <f t="shared" si="33"/>
        <v>2.2153053551576818E-5</v>
      </c>
      <c r="AB31">
        <f t="shared" si="37"/>
        <v>2.2153053551576818E-5</v>
      </c>
      <c r="AC31">
        <v>5</v>
      </c>
      <c r="AM31">
        <f t="shared" si="29"/>
        <v>8.589934592000005E-2</v>
      </c>
      <c r="AN31">
        <f t="shared" si="34"/>
        <v>8.589934592000005E-2</v>
      </c>
      <c r="AO31">
        <f t="shared" si="35"/>
        <v>6.9311462597336755</v>
      </c>
      <c r="AP31">
        <f t="shared" si="30"/>
        <v>5.9941112742490974</v>
      </c>
      <c r="AQ31">
        <f t="shared" si="30"/>
        <v>5.798145660090734</v>
      </c>
      <c r="AR31">
        <f t="shared" si="30"/>
        <v>5.5705000561938549</v>
      </c>
      <c r="AS31">
        <f t="shared" si="30"/>
        <v>5.3099045776813831</v>
      </c>
      <c r="AT31">
        <f t="shared" si="30"/>
        <v>5.0165532023425268</v>
      </c>
      <c r="AU31">
        <f t="shared" si="30"/>
        <v>4.6925004265866095</v>
      </c>
      <c r="AV31">
        <f t="shared" si="30"/>
        <v>4.341909177870277</v>
      </c>
      <c r="AW31">
        <f t="shared" si="30"/>
        <v>3.9710475885719894</v>
      </c>
      <c r="AX31">
        <f t="shared" si="30"/>
        <v>3.5879674564413122</v>
      </c>
      <c r="AY31">
        <f t="shared" si="30"/>
        <v>3.20186896515004</v>
      </c>
      <c r="AZ31">
        <f t="shared" si="30"/>
        <v>2.8222444501905004</v>
      </c>
      <c r="BA31">
        <f t="shared" si="30"/>
        <v>2.4579637358736077</v>
      </c>
      <c r="BB31">
        <f t="shared" si="30"/>
        <v>2.1164829047523694</v>
      </c>
      <c r="BC31">
        <f t="shared" si="30"/>
        <v>1.8033179367237619</v>
      </c>
      <c r="BD31">
        <f t="shared" si="30"/>
        <v>1.5218437969263037</v>
      </c>
      <c r="BE31">
        <f t="shared" si="31"/>
        <v>6.9311173873333018</v>
      </c>
      <c r="BF31">
        <f t="shared" si="31"/>
        <v>5.9940910529622142</v>
      </c>
      <c r="BG31">
        <f t="shared" si="31"/>
        <v>5.7981270603627522</v>
      </c>
      <c r="BH31">
        <f t="shared" si="31"/>
        <v>5.570483258652696</v>
      </c>
      <c r="BI31">
        <f t="shared" si="31"/>
        <v>5.3098897356288717</v>
      </c>
      <c r="BJ31">
        <f t="shared" si="31"/>
        <v>5.0165404242143632</v>
      </c>
      <c r="BK31">
        <f t="shared" si="31"/>
        <v>4.6924897592673442</v>
      </c>
      <c r="BL31">
        <f t="shared" si="31"/>
        <v>4.3419005942915678</v>
      </c>
      <c r="BM31">
        <f t="shared" si="31"/>
        <v>3.971040983042557</v>
      </c>
      <c r="BN31">
        <f t="shared" si="31"/>
        <v>3.587962649990426</v>
      </c>
      <c r="BO31">
        <f t="shared" si="31"/>
        <v>3.2018657209159636</v>
      </c>
      <c r="BP31">
        <f t="shared" si="31"/>
        <v>2.8222424962594439</v>
      </c>
      <c r="BQ31">
        <f t="shared" si="31"/>
        <v>2.4579627910242459</v>
      </c>
      <c r="BR31">
        <f t="shared" si="31"/>
        <v>2.1164827021054857</v>
      </c>
      <c r="BS31">
        <f t="shared" si="31"/>
        <v>1.8033182414373128</v>
      </c>
      <c r="BT31">
        <f t="shared" si="31"/>
        <v>1.5218444161741047</v>
      </c>
    </row>
    <row r="32" spans="1:107">
      <c r="B32">
        <f t="shared" si="28"/>
        <v>1</v>
      </c>
      <c r="C32">
        <f t="shared" si="28"/>
        <v>1</v>
      </c>
      <c r="D32">
        <f t="shared" si="28"/>
        <v>1</v>
      </c>
      <c r="E32">
        <f t="shared" si="28"/>
        <v>1</v>
      </c>
      <c r="F32">
        <f t="shared" si="28"/>
        <v>1</v>
      </c>
      <c r="G32">
        <f t="shared" si="28"/>
        <v>1</v>
      </c>
      <c r="H32">
        <f t="shared" si="28"/>
        <v>1</v>
      </c>
      <c r="I32">
        <f t="shared" si="28"/>
        <v>1</v>
      </c>
      <c r="J32">
        <f t="shared" si="28"/>
        <v>1</v>
      </c>
      <c r="K32">
        <f t="shared" si="28"/>
        <v>1</v>
      </c>
      <c r="L32">
        <f t="shared" si="28"/>
        <v>1</v>
      </c>
      <c r="M32">
        <f t="shared" si="28"/>
        <v>1</v>
      </c>
      <c r="N32">
        <f t="shared" si="28"/>
        <v>1</v>
      </c>
      <c r="O32">
        <f t="shared" si="28"/>
        <v>1</v>
      </c>
      <c r="P32">
        <f t="shared" si="28"/>
        <v>1</v>
      </c>
      <c r="Q32">
        <f t="shared" si="28"/>
        <v>1</v>
      </c>
      <c r="R32">
        <f t="shared" si="28"/>
        <v>1</v>
      </c>
      <c r="W32">
        <f t="shared" si="32"/>
        <v>6.9311173873333018</v>
      </c>
      <c r="X32">
        <f t="shared" si="38"/>
        <v>6.9311173873333018</v>
      </c>
      <c r="Y32">
        <f t="shared" si="36"/>
        <v>6.9311462597336755</v>
      </c>
      <c r="AA32">
        <f t="shared" si="33"/>
        <v>2.8872400373636253E-5</v>
      </c>
      <c r="AB32">
        <f t="shared" si="37"/>
        <v>2.8872400373636253E-5</v>
      </c>
      <c r="AC32">
        <v>5</v>
      </c>
      <c r="AM32">
        <f t="shared" si="29"/>
        <v>6.871947673600004E-2</v>
      </c>
      <c r="AN32">
        <f t="shared" si="34"/>
        <v>6.871947673600004E-2</v>
      </c>
      <c r="AO32">
        <f t="shared" si="35"/>
        <v>6.1095363498756488</v>
      </c>
      <c r="AP32">
        <f t="shared" si="30"/>
        <v>5.3696264374785274</v>
      </c>
      <c r="AQ32">
        <f t="shared" si="30"/>
        <v>5.2118287133198127</v>
      </c>
      <c r="AR32">
        <f t="shared" si="30"/>
        <v>5.0271616160758645</v>
      </c>
      <c r="AS32">
        <f t="shared" si="30"/>
        <v>4.8139499461119692</v>
      </c>
      <c r="AT32">
        <f t="shared" si="30"/>
        <v>4.5715875811715714</v>
      </c>
      <c r="AU32">
        <f t="shared" si="30"/>
        <v>4.300920734725846</v>
      </c>
      <c r="AV32">
        <f t="shared" si="30"/>
        <v>4.0045522648790639</v>
      </c>
      <c r="AW32">
        <f t="shared" si="30"/>
        <v>3.6869740836766471</v>
      </c>
      <c r="AX32">
        <f t="shared" si="30"/>
        <v>3.3544465716418901</v>
      </c>
      <c r="AY32">
        <f t="shared" si="30"/>
        <v>3.0145899344761773</v>
      </c>
      <c r="AZ32">
        <f t="shared" si="30"/>
        <v>2.6757251831315223</v>
      </c>
      <c r="BA32">
        <f t="shared" si="30"/>
        <v>2.3460771732712389</v>
      </c>
      <c r="BB32">
        <f t="shared" si="30"/>
        <v>2.032996914205051</v>
      </c>
      <c r="BC32">
        <f t="shared" si="30"/>
        <v>1.7423539650979758</v>
      </c>
      <c r="BD32">
        <f t="shared" si="30"/>
        <v>1.4781952788504999</v>
      </c>
      <c r="BE32">
        <f t="shared" si="31"/>
        <v>6.1095030104491679</v>
      </c>
      <c r="BF32">
        <f t="shared" si="31"/>
        <v>5.3696026501237633</v>
      </c>
      <c r="BG32">
        <f t="shared" si="31"/>
        <v>5.211806766486645</v>
      </c>
      <c r="BH32">
        <f t="shared" si="31"/>
        <v>5.0271417353865164</v>
      </c>
      <c r="BI32">
        <f t="shared" si="31"/>
        <v>4.8139323331933657</v>
      </c>
      <c r="BJ32">
        <f t="shared" si="31"/>
        <v>4.5715723928279148</v>
      </c>
      <c r="BK32">
        <f t="shared" si="31"/>
        <v>4.3009080613814863</v>
      </c>
      <c r="BL32">
        <f t="shared" si="31"/>
        <v>4.0045421121017757</v>
      </c>
      <c r="BM32">
        <f t="shared" si="31"/>
        <v>3.6869663612328538</v>
      </c>
      <c r="BN32">
        <f t="shared" si="31"/>
        <v>3.3544410938877864</v>
      </c>
      <c r="BO32">
        <f t="shared" si="31"/>
        <v>3.0145864337169295</v>
      </c>
      <c r="BP32">
        <f t="shared" si="31"/>
        <v>2.6757233343725368</v>
      </c>
      <c r="BQ32">
        <f t="shared" si="31"/>
        <v>2.3460766257082883</v>
      </c>
      <c r="BR32">
        <f t="shared" si="31"/>
        <v>2.0329973231466827</v>
      </c>
      <c r="BS32">
        <f t="shared" si="31"/>
        <v>1.7423550184507584</v>
      </c>
      <c r="BT32">
        <f t="shared" si="31"/>
        <v>1.478196714478542</v>
      </c>
    </row>
    <row r="33" spans="2:72">
      <c r="B33">
        <f t="shared" si="28"/>
        <v>1</v>
      </c>
      <c r="C33">
        <f t="shared" si="28"/>
        <v>1</v>
      </c>
      <c r="D33">
        <f t="shared" si="28"/>
        <v>1</v>
      </c>
      <c r="E33">
        <f t="shared" si="28"/>
        <v>1</v>
      </c>
      <c r="F33">
        <f t="shared" si="28"/>
        <v>1</v>
      </c>
      <c r="G33">
        <f t="shared" si="28"/>
        <v>1</v>
      </c>
      <c r="H33">
        <f t="shared" si="28"/>
        <v>1</v>
      </c>
      <c r="I33">
        <f t="shared" si="28"/>
        <v>1</v>
      </c>
      <c r="J33">
        <f t="shared" si="28"/>
        <v>1</v>
      </c>
      <c r="K33">
        <f t="shared" si="28"/>
        <v>1</v>
      </c>
      <c r="L33">
        <f t="shared" si="28"/>
        <v>1</v>
      </c>
      <c r="M33">
        <f t="shared" si="28"/>
        <v>1</v>
      </c>
      <c r="N33">
        <f t="shared" si="28"/>
        <v>1</v>
      </c>
      <c r="O33">
        <f t="shared" si="28"/>
        <v>1</v>
      </c>
      <c r="P33">
        <f t="shared" si="28"/>
        <v>1</v>
      </c>
      <c r="Q33">
        <f t="shared" si="28"/>
        <v>1</v>
      </c>
      <c r="R33">
        <f t="shared" si="28"/>
        <v>1</v>
      </c>
      <c r="W33">
        <f t="shared" si="32"/>
        <v>6.1095030104491679</v>
      </c>
      <c r="X33">
        <f t="shared" si="38"/>
        <v>6.1095030104491679</v>
      </c>
      <c r="Y33">
        <f t="shared" si="36"/>
        <v>6.1095363498756488</v>
      </c>
      <c r="AA33">
        <f t="shared" si="33"/>
        <v>3.3339426480871737E-5</v>
      </c>
      <c r="AB33">
        <f t="shared" si="37"/>
        <v>3.3339426480871737E-5</v>
      </c>
      <c r="AC33">
        <v>5</v>
      </c>
      <c r="AM33">
        <f t="shared" si="29"/>
        <v>5.4975581388800036E-2</v>
      </c>
      <c r="AN33">
        <f t="shared" si="34"/>
        <v>5.4975581388800036E-2</v>
      </c>
      <c r="AO33">
        <f t="shared" si="35"/>
        <v>5.3210914607503712</v>
      </c>
      <c r="AP33">
        <f t="shared" si="30"/>
        <v>4.7509197573999122</v>
      </c>
      <c r="AQ33">
        <f t="shared" si="30"/>
        <v>4.6269711263747624</v>
      </c>
      <c r="AR33">
        <f t="shared" si="30"/>
        <v>4.4808430118419524</v>
      </c>
      <c r="AS33">
        <f t="shared" si="30"/>
        <v>4.3106695868580394</v>
      </c>
      <c r="AT33">
        <f t="shared" si="30"/>
        <v>4.115305769225305</v>
      </c>
      <c r="AU33">
        <f t="shared" si="30"/>
        <v>3.8946680022825357</v>
      </c>
      <c r="AV33">
        <f t="shared" si="30"/>
        <v>3.6500509734485593</v>
      </c>
      <c r="AW33">
        <f t="shared" si="30"/>
        <v>3.384345245151509</v>
      </c>
      <c r="AX33">
        <f t="shared" si="30"/>
        <v>3.1020754800650621</v>
      </c>
      <c r="AY33">
        <f t="shared" si="30"/>
        <v>2.8092003902080291</v>
      </c>
      <c r="AZ33">
        <f t="shared" si="30"/>
        <v>2.5126661326916135</v>
      </c>
      <c r="BA33">
        <f t="shared" si="30"/>
        <v>2.2197720816078661</v>
      </c>
      <c r="BB33">
        <f t="shared" si="30"/>
        <v>1.9374662078439171</v>
      </c>
      <c r="BC33">
        <f t="shared" si="30"/>
        <v>1.671710493808449</v>
      </c>
      <c r="BD33">
        <f t="shared" si="30"/>
        <v>1.427033730831587</v>
      </c>
      <c r="BE33">
        <f t="shared" si="31"/>
        <v>5.321055829841824</v>
      </c>
      <c r="BF33">
        <f t="shared" si="31"/>
        <v>4.7508937382104177</v>
      </c>
      <c r="BG33">
        <f t="shared" si="31"/>
        <v>4.626947012646891</v>
      </c>
      <c r="BH33">
        <f t="shared" si="31"/>
        <v>4.4808210601307179</v>
      </c>
      <c r="BI33">
        <f t="shared" si="31"/>
        <v>4.3106500377980108</v>
      </c>
      <c r="BJ33">
        <f t="shared" si="31"/>
        <v>4.115288825736596</v>
      </c>
      <c r="BK33">
        <f t="shared" si="31"/>
        <v>3.8946538051311279</v>
      </c>
      <c r="BL33">
        <f t="shared" si="31"/>
        <v>3.6500395776926537</v>
      </c>
      <c r="BM33">
        <f t="shared" si="31"/>
        <v>3.3843366022865391</v>
      </c>
      <c r="BN33">
        <f t="shared" si="31"/>
        <v>3.1020694308776795</v>
      </c>
      <c r="BO33">
        <f t="shared" si="31"/>
        <v>2.8091966718693122</v>
      </c>
      <c r="BP33">
        <f t="shared" si="31"/>
        <v>2.5126644004964795</v>
      </c>
      <c r="BQ33">
        <f t="shared" si="31"/>
        <v>2.2197719419246043</v>
      </c>
      <c r="BR33">
        <f t="shared" si="31"/>
        <v>1.937467255791808</v>
      </c>
      <c r="BS33">
        <f t="shared" si="31"/>
        <v>1.6717123482378644</v>
      </c>
      <c r="BT33">
        <f t="shared" si="31"/>
        <v>1.4270360606510817</v>
      </c>
    </row>
    <row r="34" spans="2:72">
      <c r="B34">
        <f t="shared" si="28"/>
        <v>1</v>
      </c>
      <c r="C34">
        <f t="shared" si="28"/>
        <v>1</v>
      </c>
      <c r="D34">
        <f t="shared" si="28"/>
        <v>1</v>
      </c>
      <c r="E34">
        <f t="shared" si="28"/>
        <v>1</v>
      </c>
      <c r="F34">
        <f t="shared" si="28"/>
        <v>1</v>
      </c>
      <c r="G34">
        <f t="shared" si="28"/>
        <v>1</v>
      </c>
      <c r="H34">
        <f t="shared" si="28"/>
        <v>1</v>
      </c>
      <c r="I34">
        <f t="shared" si="28"/>
        <v>1</v>
      </c>
      <c r="J34">
        <f t="shared" si="28"/>
        <v>1</v>
      </c>
      <c r="K34">
        <f t="shared" si="28"/>
        <v>1</v>
      </c>
      <c r="L34">
        <f t="shared" si="28"/>
        <v>1</v>
      </c>
      <c r="M34">
        <f t="shared" si="28"/>
        <v>1</v>
      </c>
      <c r="N34">
        <f t="shared" si="28"/>
        <v>1</v>
      </c>
      <c r="O34">
        <f t="shared" si="28"/>
        <v>1</v>
      </c>
      <c r="P34">
        <f t="shared" si="28"/>
        <v>1</v>
      </c>
      <c r="Q34">
        <f t="shared" si="28"/>
        <v>1</v>
      </c>
      <c r="R34">
        <f t="shared" si="28"/>
        <v>1</v>
      </c>
      <c r="W34">
        <f t="shared" si="32"/>
        <v>5.321055829841824</v>
      </c>
      <c r="X34">
        <f t="shared" si="38"/>
        <v>5.321055829841824</v>
      </c>
      <c r="Y34">
        <f t="shared" si="36"/>
        <v>5.3210914607503712</v>
      </c>
      <c r="AA34">
        <f t="shared" si="33"/>
        <v>3.5630908547190643E-5</v>
      </c>
      <c r="AB34">
        <f t="shared" si="37"/>
        <v>3.5630908547190643E-5</v>
      </c>
      <c r="AC34">
        <v>5</v>
      </c>
      <c r="AM34">
        <f t="shared" si="29"/>
        <v>4.3980465111040035E-2</v>
      </c>
      <c r="AN34">
        <f t="shared" si="34"/>
        <v>4.3980465111040035E-2</v>
      </c>
      <c r="AO34">
        <f t="shared" si="35"/>
        <v>4.5819560319855412</v>
      </c>
      <c r="AP34">
        <f t="shared" si="30"/>
        <v>4.1527956512888311</v>
      </c>
      <c r="AQ34">
        <f t="shared" si="30"/>
        <v>4.0577795594515784</v>
      </c>
      <c r="AR34">
        <f t="shared" si="30"/>
        <v>3.9449537315264496</v>
      </c>
      <c r="AS34">
        <f t="shared" si="30"/>
        <v>3.8124481896658757</v>
      </c>
      <c r="AT34">
        <f t="shared" si="30"/>
        <v>3.6588294127103498</v>
      </c>
      <c r="AU34">
        <f t="shared" si="30"/>
        <v>3.4833802688934838</v>
      </c>
      <c r="AV34">
        <f t="shared" si="30"/>
        <v>3.2863928106663103</v>
      </c>
      <c r="AW34">
        <f t="shared" si="30"/>
        <v>3.0694206039556544</v>
      </c>
      <c r="AX34">
        <f t="shared" si="30"/>
        <v>2.8354224551867038</v>
      </c>
      <c r="AY34">
        <f t="shared" si="30"/>
        <v>2.5887315973654643</v>
      </c>
      <c r="AZ34">
        <f t="shared" si="30"/>
        <v>2.3348114781031102</v>
      </c>
      <c r="BA34">
        <f t="shared" si="30"/>
        <v>2.0798094424501299</v>
      </c>
      <c r="BB34">
        <f t="shared" si="30"/>
        <v>1.8299776892569444</v>
      </c>
      <c r="BC34">
        <f t="shared" si="30"/>
        <v>1.5910732225040647</v>
      </c>
      <c r="BD34">
        <f t="shared" si="30"/>
        <v>1.3678554840276251</v>
      </c>
      <c r="BE34">
        <f t="shared" si="31"/>
        <v>4.5819200275316794</v>
      </c>
      <c r="BF34">
        <f t="shared" si="31"/>
        <v>4.1527687057828588</v>
      </c>
      <c r="BG34">
        <f t="shared" si="31"/>
        <v>4.0577544606809273</v>
      </c>
      <c r="BH34">
        <f t="shared" si="31"/>
        <v>3.9449307508188474</v>
      </c>
      <c r="BI34">
        <f t="shared" si="31"/>
        <v>3.8124275927416442</v>
      </c>
      <c r="BJ34">
        <f t="shared" si="31"/>
        <v>3.6588114391513926</v>
      </c>
      <c r="BK34">
        <f t="shared" si="31"/>
        <v>3.4833651072820584</v>
      </c>
      <c r="BL34">
        <f t="shared" si="31"/>
        <v>3.2863805721085217</v>
      </c>
      <c r="BM34">
        <f t="shared" si="31"/>
        <v>3.0694112984131214</v>
      </c>
      <c r="BN34">
        <f t="shared" si="31"/>
        <v>2.8354159761044069</v>
      </c>
      <c r="BO34">
        <f t="shared" si="31"/>
        <v>2.5887277196903731</v>
      </c>
      <c r="BP34">
        <f t="shared" si="31"/>
        <v>2.3348098724713719</v>
      </c>
      <c r="BQ34">
        <f t="shared" si="31"/>
        <v>2.0798097044529995</v>
      </c>
      <c r="BR34">
        <f t="shared" si="31"/>
        <v>1.8299793785916618</v>
      </c>
      <c r="BS34">
        <f t="shared" si="31"/>
        <v>1.5910759041777636</v>
      </c>
      <c r="BT34">
        <f t="shared" si="31"/>
        <v>1.3678587637367461</v>
      </c>
    </row>
    <row r="35" spans="2:72">
      <c r="W35">
        <f t="shared" si="32"/>
        <v>4.5819200275316794</v>
      </c>
      <c r="X35">
        <f t="shared" si="38"/>
        <v>4.5819200275316794</v>
      </c>
      <c r="Y35">
        <f>AO34</f>
        <v>4.5819560319855412</v>
      </c>
      <c r="AA35">
        <f t="shared" si="33"/>
        <v>3.60044538618709E-5</v>
      </c>
      <c r="AB35">
        <f t="shared" si="37"/>
        <v>3.60044538618709E-5</v>
      </c>
      <c r="AC35">
        <v>5</v>
      </c>
    </row>
    <row r="36" spans="2:72">
      <c r="W36">
        <f t="shared" ref="W36:W50" si="39">D4*D20</f>
        <v>10.42889693766659</v>
      </c>
      <c r="X36">
        <f t="shared" si="38"/>
        <v>10.42889693766659</v>
      </c>
      <c r="Y36">
        <f>AP20</f>
        <v>10.428853877850187</v>
      </c>
      <c r="AA36">
        <f t="shared" ref="AA36:AA50" si="40">Y4-D4</f>
        <v>-4.3059816402291062E-5</v>
      </c>
      <c r="AB36">
        <f t="shared" si="37"/>
        <v>-4.3059816402291062E-5</v>
      </c>
      <c r="AC36">
        <v>5</v>
      </c>
      <c r="AN36">
        <f t="shared" ref="AN36:BT43" si="41">1/AN20</f>
        <v>1</v>
      </c>
      <c r="AO36">
        <f t="shared" si="41"/>
        <v>7.3333800697982301E-2</v>
      </c>
      <c r="AP36">
        <f t="shared" si="41"/>
        <v>9.5887813916340048E-2</v>
      </c>
      <c r="AQ36">
        <f t="shared" si="41"/>
        <v>0.10152631722092943</v>
      </c>
      <c r="AR36">
        <f t="shared" si="41"/>
        <v>0.10857444635166623</v>
      </c>
      <c r="AS36">
        <f t="shared" si="41"/>
        <v>0.11738460776508723</v>
      </c>
      <c r="AT36">
        <f t="shared" si="41"/>
        <v>0.12839730953186343</v>
      </c>
      <c r="AU36">
        <f t="shared" si="41"/>
        <v>0.14216318674033374</v>
      </c>
      <c r="AV36">
        <f t="shared" si="41"/>
        <v>0.15937053325092157</v>
      </c>
      <c r="AW36">
        <f t="shared" si="41"/>
        <v>0.18087971638915645</v>
      </c>
      <c r="AX36">
        <f t="shared" si="41"/>
        <v>0.20776619531194992</v>
      </c>
      <c r="AY36">
        <f t="shared" si="41"/>
        <v>0.24137429396544183</v>
      </c>
      <c r="AZ36">
        <f t="shared" si="41"/>
        <v>0.28338441728230662</v>
      </c>
      <c r="BA36">
        <f t="shared" si="41"/>
        <v>0.33589707142838776</v>
      </c>
      <c r="BB36">
        <f t="shared" si="41"/>
        <v>0.40153788911098892</v>
      </c>
      <c r="BC36">
        <f t="shared" si="41"/>
        <v>0.48358891121424064</v>
      </c>
      <c r="BD36">
        <f t="shared" si="41"/>
        <v>0.58615268884330485</v>
      </c>
      <c r="BE36">
        <f t="shared" si="41"/>
        <v>7.3333333333333348E-2</v>
      </c>
      <c r="BF36">
        <f t="shared" si="41"/>
        <v>9.5887418005661557E-2</v>
      </c>
      <c r="BG36">
        <f t="shared" si="41"/>
        <v>0.10152593917374363</v>
      </c>
      <c r="BH36">
        <f t="shared" si="41"/>
        <v>0.1085740906338462</v>
      </c>
      <c r="BI36">
        <f t="shared" si="41"/>
        <v>0.11738427995897438</v>
      </c>
      <c r="BJ36">
        <f t="shared" si="41"/>
        <v>0.12839701661538466</v>
      </c>
      <c r="BK36">
        <f t="shared" si="41"/>
        <v>0.1421629374358975</v>
      </c>
      <c r="BL36">
        <f t="shared" si="41"/>
        <v>0.1593703384615385</v>
      </c>
      <c r="BM36">
        <f t="shared" si="41"/>
        <v>0.18087958974358981</v>
      </c>
      <c r="BN36">
        <f t="shared" si="41"/>
        <v>0.20776615384615388</v>
      </c>
      <c r="BO36">
        <f t="shared" si="41"/>
        <v>0.24137435897435905</v>
      </c>
      <c r="BP36">
        <f t="shared" si="41"/>
        <v>0.28338461538461546</v>
      </c>
      <c r="BQ36">
        <f t="shared" si="41"/>
        <v>0.33589743589743587</v>
      </c>
      <c r="BR36">
        <f t="shared" si="41"/>
        <v>0.40153846153846157</v>
      </c>
      <c r="BS36">
        <f t="shared" si="41"/>
        <v>0.48358974358974355</v>
      </c>
      <c r="BT36">
        <f t="shared" si="41"/>
        <v>0.58615384615384603</v>
      </c>
    </row>
    <row r="37" spans="2:72">
      <c r="W37">
        <f t="shared" si="39"/>
        <v>10.250724030253298</v>
      </c>
      <c r="X37">
        <f t="shared" si="38"/>
        <v>10.250724030253298</v>
      </c>
      <c r="Y37">
        <f t="shared" ref="Y37:Y49" si="42">AP21</f>
        <v>10.250684795823853</v>
      </c>
      <c r="AA37">
        <f t="shared" si="40"/>
        <v>-3.9234429445755836E-5</v>
      </c>
      <c r="AB37">
        <f t="shared" si="37"/>
        <v>-3.9234429445755836E-5</v>
      </c>
      <c r="AC37">
        <v>5</v>
      </c>
      <c r="AN37">
        <f t="shared" si="41"/>
        <v>1.25</v>
      </c>
      <c r="AO37">
        <f t="shared" si="41"/>
        <v>7.5000442265707123E-2</v>
      </c>
      <c r="AP37">
        <f t="shared" si="41"/>
        <v>9.75544580599534E-2</v>
      </c>
      <c r="AQ37">
        <f t="shared" si="41"/>
        <v>0.10319296200851494</v>
      </c>
      <c r="AR37">
        <f t="shared" si="41"/>
        <v>0.11024109194421691</v>
      </c>
      <c r="AS37">
        <f t="shared" si="41"/>
        <v>0.11905125436384438</v>
      </c>
      <c r="AT37">
        <f t="shared" si="41"/>
        <v>0.13006395738837864</v>
      </c>
      <c r="AU37">
        <f t="shared" si="41"/>
        <v>0.14382983616904657</v>
      </c>
      <c r="AV37">
        <f t="shared" si="41"/>
        <v>0.1610371846448814</v>
      </c>
      <c r="AW37">
        <f t="shared" si="41"/>
        <v>0.18254637023967502</v>
      </c>
      <c r="AX37">
        <f t="shared" si="41"/>
        <v>0.20943285223316696</v>
      </c>
      <c r="AY37">
        <f t="shared" si="41"/>
        <v>0.2430409547250319</v>
      </c>
      <c r="AZ37">
        <f t="shared" si="41"/>
        <v>0.28505108283986302</v>
      </c>
      <c r="BA37">
        <f t="shared" si="41"/>
        <v>0.33756374298340203</v>
      </c>
      <c r="BB37">
        <f t="shared" si="41"/>
        <v>0.40320456816282557</v>
      </c>
      <c r="BC37">
        <f t="shared" si="41"/>
        <v>0.48525559963710518</v>
      </c>
      <c r="BD37">
        <f t="shared" si="41"/>
        <v>0.58781938897995445</v>
      </c>
      <c r="BE37">
        <f t="shared" si="41"/>
        <v>7.5000000000000011E-2</v>
      </c>
      <c r="BF37">
        <f t="shared" si="41"/>
        <v>9.7554084672328234E-2</v>
      </c>
      <c r="BG37">
        <f t="shared" si="41"/>
        <v>0.10319260584041028</v>
      </c>
      <c r="BH37">
        <f t="shared" si="41"/>
        <v>0.11024075730051287</v>
      </c>
      <c r="BI37">
        <f t="shared" si="41"/>
        <v>0.11905094662564106</v>
      </c>
      <c r="BJ37">
        <f t="shared" si="41"/>
        <v>0.13006368328205134</v>
      </c>
      <c r="BK37">
        <f t="shared" si="41"/>
        <v>0.14382960410256415</v>
      </c>
      <c r="BL37">
        <f t="shared" si="41"/>
        <v>0.16103700512820518</v>
      </c>
      <c r="BM37">
        <f t="shared" si="41"/>
        <v>0.18254625641025646</v>
      </c>
      <c r="BN37">
        <f t="shared" si="41"/>
        <v>0.20943282051282058</v>
      </c>
      <c r="BO37">
        <f t="shared" si="41"/>
        <v>0.24304102564102575</v>
      </c>
      <c r="BP37">
        <f t="shared" si="41"/>
        <v>0.28505128205128211</v>
      </c>
      <c r="BQ37">
        <f t="shared" si="41"/>
        <v>0.33756410256410257</v>
      </c>
      <c r="BR37">
        <f t="shared" si="41"/>
        <v>0.40320512820512822</v>
      </c>
      <c r="BS37">
        <f t="shared" si="41"/>
        <v>0.48525641025641031</v>
      </c>
      <c r="BT37">
        <f t="shared" si="41"/>
        <v>0.58782051282051284</v>
      </c>
    </row>
    <row r="38" spans="2:72">
      <c r="W38">
        <f t="shared" si="39"/>
        <v>10.036390143542041</v>
      </c>
      <c r="X38">
        <f t="shared" si="38"/>
        <v>10.036390143542041</v>
      </c>
      <c r="Y38">
        <f t="shared" si="42"/>
        <v>10.036355368562349</v>
      </c>
      <c r="AA38">
        <f t="shared" si="40"/>
        <v>-3.4774979692286934E-5</v>
      </c>
      <c r="AB38">
        <f t="shared" si="37"/>
        <v>-3.4774979692286934E-5</v>
      </c>
      <c r="AC38">
        <v>5</v>
      </c>
      <c r="AN38">
        <f t="shared" si="41"/>
        <v>1.5624999999999998</v>
      </c>
      <c r="AO38">
        <f t="shared" si="41"/>
        <v>7.7083744225363154E-2</v>
      </c>
      <c r="AP38">
        <f t="shared" si="41"/>
        <v>9.9637763239470101E-2</v>
      </c>
      <c r="AQ38">
        <f t="shared" si="41"/>
        <v>0.1052762679929968</v>
      </c>
      <c r="AR38">
        <f t="shared" si="41"/>
        <v>0.11232439893490526</v>
      </c>
      <c r="AS38">
        <f t="shared" si="41"/>
        <v>0.1211345626122908</v>
      </c>
      <c r="AT38">
        <f t="shared" si="41"/>
        <v>0.13214726720902267</v>
      </c>
      <c r="AU38">
        <f t="shared" si="41"/>
        <v>0.14591314795493757</v>
      </c>
      <c r="AV38">
        <f t="shared" si="41"/>
        <v>0.16312049888733116</v>
      </c>
      <c r="AW38">
        <f t="shared" si="41"/>
        <v>0.18462968755282322</v>
      </c>
      <c r="AX38">
        <f t="shared" si="41"/>
        <v>0.21151617338468823</v>
      </c>
      <c r="AY38">
        <f t="shared" si="41"/>
        <v>0.24512428067451944</v>
      </c>
      <c r="AZ38">
        <f t="shared" si="41"/>
        <v>0.28713441478680846</v>
      </c>
      <c r="BA38">
        <f t="shared" si="41"/>
        <v>0.33964708242716984</v>
      </c>
      <c r="BB38">
        <f t="shared" si="41"/>
        <v>0.40528791697762134</v>
      </c>
      <c r="BC38">
        <f t="shared" si="41"/>
        <v>0.4873389601656859</v>
      </c>
      <c r="BD38">
        <f t="shared" si="41"/>
        <v>0.58990276415076637</v>
      </c>
      <c r="BE38">
        <f t="shared" si="41"/>
        <v>7.7083333333333323E-2</v>
      </c>
      <c r="BF38">
        <f t="shared" si="41"/>
        <v>9.963741800566156E-2</v>
      </c>
      <c r="BG38">
        <f t="shared" si="41"/>
        <v>0.10527593917374363</v>
      </c>
      <c r="BH38">
        <f t="shared" si="41"/>
        <v>0.11232409063384619</v>
      </c>
      <c r="BI38">
        <f t="shared" si="41"/>
        <v>0.12113427995897438</v>
      </c>
      <c r="BJ38">
        <f t="shared" si="41"/>
        <v>0.13214701661538467</v>
      </c>
      <c r="BK38">
        <f t="shared" si="41"/>
        <v>0.14591293743589751</v>
      </c>
      <c r="BL38">
        <f t="shared" si="41"/>
        <v>0.16312033846153853</v>
      </c>
      <c r="BM38">
        <f t="shared" si="41"/>
        <v>0.18462958974358981</v>
      </c>
      <c r="BN38">
        <f t="shared" si="41"/>
        <v>0.21151615384615391</v>
      </c>
      <c r="BO38">
        <f t="shared" si="41"/>
        <v>0.24512435897435905</v>
      </c>
      <c r="BP38">
        <f t="shared" si="41"/>
        <v>0.28713461538461543</v>
      </c>
      <c r="BQ38">
        <f t="shared" si="41"/>
        <v>0.33964743589743596</v>
      </c>
      <c r="BR38">
        <f t="shared" si="41"/>
        <v>0.4052884615384616</v>
      </c>
      <c r="BS38">
        <f t="shared" si="41"/>
        <v>0.48733974358974358</v>
      </c>
      <c r="BT38">
        <f t="shared" si="41"/>
        <v>0.58990384615384617</v>
      </c>
    </row>
    <row r="39" spans="2:72">
      <c r="W39">
        <f t="shared" si="39"/>
        <v>9.7807560710730161</v>
      </c>
      <c r="X39">
        <f t="shared" si="38"/>
        <v>9.7807560710730161</v>
      </c>
      <c r="Y39">
        <f t="shared" si="42"/>
        <v>9.7807264116006341</v>
      </c>
      <c r="AA39">
        <f t="shared" si="40"/>
        <v>-2.9659472382093099E-5</v>
      </c>
      <c r="AB39">
        <f t="shared" si="37"/>
        <v>-2.9659472382093099E-5</v>
      </c>
      <c r="AC39">
        <v>5</v>
      </c>
      <c r="AN39">
        <f t="shared" si="41"/>
        <v>1.9531249999999996</v>
      </c>
      <c r="AO39">
        <f t="shared" si="41"/>
        <v>7.9687871674933158E-2</v>
      </c>
      <c r="AP39">
        <f t="shared" si="41"/>
        <v>0.10224189471386595</v>
      </c>
      <c r="AQ39">
        <f t="shared" si="41"/>
        <v>0.10788040047359918</v>
      </c>
      <c r="AR39">
        <f t="shared" si="41"/>
        <v>0.11492853267326568</v>
      </c>
      <c r="AS39">
        <f t="shared" si="41"/>
        <v>0.12373869792284882</v>
      </c>
      <c r="AT39">
        <f t="shared" si="41"/>
        <v>0.13475140448482767</v>
      </c>
      <c r="AU39">
        <f t="shared" si="41"/>
        <v>0.14851728768730135</v>
      </c>
      <c r="AV39">
        <f t="shared" si="41"/>
        <v>0.16572464169039339</v>
      </c>
      <c r="AW39">
        <f t="shared" si="41"/>
        <v>0.18723383419425849</v>
      </c>
      <c r="AX39">
        <f t="shared" si="41"/>
        <v>0.21412032482408982</v>
      </c>
      <c r="AY39">
        <f t="shared" si="41"/>
        <v>0.24772843811137893</v>
      </c>
      <c r="AZ39">
        <f t="shared" si="41"/>
        <v>0.28973857972049033</v>
      </c>
      <c r="BA39">
        <f t="shared" si="41"/>
        <v>0.34225125673187962</v>
      </c>
      <c r="BB39">
        <f t="shared" si="41"/>
        <v>0.40789210299611606</v>
      </c>
      <c r="BC39">
        <f t="shared" si="41"/>
        <v>0.48994316082641182</v>
      </c>
      <c r="BD39">
        <f t="shared" si="41"/>
        <v>0.59250698311428129</v>
      </c>
      <c r="BE39">
        <f t="shared" si="41"/>
        <v>7.9687499999999994E-2</v>
      </c>
      <c r="BF39">
        <f t="shared" si="41"/>
        <v>0.10224158467232822</v>
      </c>
      <c r="BG39">
        <f t="shared" si="41"/>
        <v>0.10788010584041027</v>
      </c>
      <c r="BH39">
        <f t="shared" si="41"/>
        <v>0.11492825730051283</v>
      </c>
      <c r="BI39">
        <f t="shared" si="41"/>
        <v>0.12373844662564105</v>
      </c>
      <c r="BJ39">
        <f t="shared" si="41"/>
        <v>0.13475118328205135</v>
      </c>
      <c r="BK39">
        <f t="shared" si="41"/>
        <v>0.14851710410256416</v>
      </c>
      <c r="BL39">
        <f t="shared" si="41"/>
        <v>0.16572450512820519</v>
      </c>
      <c r="BM39">
        <f t="shared" si="41"/>
        <v>0.18723375641025647</v>
      </c>
      <c r="BN39">
        <f t="shared" si="41"/>
        <v>0.21412032051282059</v>
      </c>
      <c r="BO39">
        <f t="shared" si="41"/>
        <v>0.24772852564102571</v>
      </c>
      <c r="BP39">
        <f t="shared" si="41"/>
        <v>0.28973878205128217</v>
      </c>
      <c r="BQ39">
        <f t="shared" si="41"/>
        <v>0.34225160256410259</v>
      </c>
      <c r="BR39">
        <f t="shared" si="41"/>
        <v>0.40789262820512834</v>
      </c>
      <c r="BS39">
        <f t="shared" si="41"/>
        <v>0.48994391025641032</v>
      </c>
      <c r="BT39">
        <f t="shared" si="41"/>
        <v>0.59250801282051269</v>
      </c>
    </row>
    <row r="40" spans="2:72">
      <c r="W40">
        <f t="shared" si="39"/>
        <v>9.4789611277220001</v>
      </c>
      <c r="X40">
        <f t="shared" si="38"/>
        <v>9.4789611277220001</v>
      </c>
      <c r="Y40">
        <f t="shared" si="42"/>
        <v>9.4789372228947144</v>
      </c>
      <c r="AA40">
        <f t="shared" si="40"/>
        <v>-2.3904827285647912E-5</v>
      </c>
      <c r="AB40">
        <f t="shared" si="37"/>
        <v>-2.3904827285647912E-5</v>
      </c>
      <c r="AC40">
        <v>5</v>
      </c>
      <c r="AN40">
        <f t="shared" si="41"/>
        <v>2.4414062499999991</v>
      </c>
      <c r="AO40">
        <f t="shared" si="41"/>
        <v>8.2943030986895677E-2</v>
      </c>
      <c r="AP40">
        <f t="shared" si="41"/>
        <v>0.10549705905686083</v>
      </c>
      <c r="AQ40">
        <f t="shared" si="41"/>
        <v>0.1111355660743521</v>
      </c>
      <c r="AR40">
        <f t="shared" si="41"/>
        <v>0.1181836998462162</v>
      </c>
      <c r="AS40">
        <f t="shared" si="41"/>
        <v>0.12699386706104634</v>
      </c>
      <c r="AT40">
        <f t="shared" si="41"/>
        <v>0.13800657607958397</v>
      </c>
      <c r="AU40">
        <f t="shared" si="41"/>
        <v>0.15177246235275607</v>
      </c>
      <c r="AV40">
        <f t="shared" si="41"/>
        <v>0.16897982019422114</v>
      </c>
      <c r="AW40">
        <f t="shared" si="41"/>
        <v>0.19048901749605254</v>
      </c>
      <c r="AX40">
        <f t="shared" si="41"/>
        <v>0.2173755141233418</v>
      </c>
      <c r="AY40">
        <f t="shared" si="41"/>
        <v>0.25098363490745329</v>
      </c>
      <c r="AZ40">
        <f t="shared" si="41"/>
        <v>0.29299378588759256</v>
      </c>
      <c r="BA40">
        <f t="shared" si="41"/>
        <v>0.34550647461276685</v>
      </c>
      <c r="BB40">
        <f t="shared" si="41"/>
        <v>0.41114733551923449</v>
      </c>
      <c r="BC40">
        <f t="shared" si="41"/>
        <v>0.49319841165231931</v>
      </c>
      <c r="BD40">
        <f t="shared" si="41"/>
        <v>0.59576225681867478</v>
      </c>
      <c r="BE40">
        <f t="shared" si="41"/>
        <v>8.2942708333333337E-2</v>
      </c>
      <c r="BF40">
        <f t="shared" si="41"/>
        <v>0.10549679300566155</v>
      </c>
      <c r="BG40">
        <f t="shared" si="41"/>
        <v>0.1111353141737436</v>
      </c>
      <c r="BH40">
        <f t="shared" si="41"/>
        <v>0.11818346563384617</v>
      </c>
      <c r="BI40">
        <f t="shared" si="41"/>
        <v>0.12699365495897438</v>
      </c>
      <c r="BJ40">
        <f t="shared" si="41"/>
        <v>0.13800639161538464</v>
      </c>
      <c r="BK40">
        <f t="shared" si="41"/>
        <v>0.15177231243589745</v>
      </c>
      <c r="BL40">
        <f t="shared" si="41"/>
        <v>0.16897971346153851</v>
      </c>
      <c r="BM40">
        <f t="shared" si="41"/>
        <v>0.19048896474358981</v>
      </c>
      <c r="BN40">
        <f t="shared" si="41"/>
        <v>0.21737552884615391</v>
      </c>
      <c r="BO40">
        <f t="shared" si="41"/>
        <v>0.25098373397435902</v>
      </c>
      <c r="BP40">
        <f t="shared" si="41"/>
        <v>0.29299399038461543</v>
      </c>
      <c r="BQ40">
        <f t="shared" si="41"/>
        <v>0.34550681089743596</v>
      </c>
      <c r="BR40">
        <f t="shared" si="41"/>
        <v>0.41114783653846165</v>
      </c>
      <c r="BS40">
        <f t="shared" si="41"/>
        <v>0.49319911858974363</v>
      </c>
      <c r="BT40">
        <f t="shared" si="41"/>
        <v>0.59576322115384617</v>
      </c>
    </row>
    <row r="41" spans="2:72">
      <c r="W41">
        <f t="shared" si="39"/>
        <v>9.1269353097830876</v>
      </c>
      <c r="X41">
        <f t="shared" si="38"/>
        <v>9.1269353097830876</v>
      </c>
      <c r="Y41">
        <f t="shared" si="42"/>
        <v>9.1269177280459317</v>
      </c>
      <c r="AA41">
        <f t="shared" si="40"/>
        <v>-1.7581737155936139E-5</v>
      </c>
      <c r="AB41">
        <f t="shared" si="37"/>
        <v>-1.7581737155936139E-5</v>
      </c>
      <c r="AC41">
        <v>5</v>
      </c>
      <c r="AN41">
        <f t="shared" si="41"/>
        <v>3.0517578124999987</v>
      </c>
      <c r="AO41">
        <f t="shared" si="41"/>
        <v>8.7011980126848826E-2</v>
      </c>
      <c r="AP41">
        <f t="shared" si="41"/>
        <v>0.10956601448560438</v>
      </c>
      <c r="AQ41">
        <f t="shared" si="41"/>
        <v>0.11520452307529323</v>
      </c>
      <c r="AR41">
        <f t="shared" si="41"/>
        <v>0.12225265881240437</v>
      </c>
      <c r="AS41">
        <f t="shared" si="41"/>
        <v>0.13106282848379325</v>
      </c>
      <c r="AT41">
        <f t="shared" si="41"/>
        <v>0.14207554057302932</v>
      </c>
      <c r="AU41">
        <f t="shared" si="41"/>
        <v>0.15584143068457448</v>
      </c>
      <c r="AV41">
        <f t="shared" si="41"/>
        <v>0.17304879332400588</v>
      </c>
      <c r="AW41">
        <f t="shared" si="41"/>
        <v>0.19455799662329518</v>
      </c>
      <c r="AX41">
        <f t="shared" si="41"/>
        <v>0.22144450074740679</v>
      </c>
      <c r="AY41">
        <f t="shared" si="41"/>
        <v>0.25505263090254621</v>
      </c>
      <c r="AZ41">
        <f t="shared" si="41"/>
        <v>0.29706279359647048</v>
      </c>
      <c r="BA41">
        <f t="shared" si="41"/>
        <v>0.34957549696387585</v>
      </c>
      <c r="BB41">
        <f t="shared" si="41"/>
        <v>0.41521637617313245</v>
      </c>
      <c r="BC41">
        <f t="shared" si="41"/>
        <v>0.49726747518470343</v>
      </c>
      <c r="BD41">
        <f t="shared" si="41"/>
        <v>0.59983134894916679</v>
      </c>
      <c r="BE41">
        <f t="shared" si="41"/>
        <v>8.7011718749999994E-2</v>
      </c>
      <c r="BF41">
        <f t="shared" si="41"/>
        <v>0.1095658034223282</v>
      </c>
      <c r="BG41">
        <f t="shared" si="41"/>
        <v>0.11520432459041027</v>
      </c>
      <c r="BH41">
        <f t="shared" si="41"/>
        <v>0.12225247605051283</v>
      </c>
      <c r="BI41">
        <f t="shared" si="41"/>
        <v>0.13106266537564104</v>
      </c>
      <c r="BJ41">
        <f t="shared" si="41"/>
        <v>0.1420754020320513</v>
      </c>
      <c r="BK41">
        <f t="shared" si="41"/>
        <v>0.15584132285256411</v>
      </c>
      <c r="BL41">
        <f t="shared" si="41"/>
        <v>0.17304872387820516</v>
      </c>
      <c r="BM41">
        <f t="shared" si="41"/>
        <v>0.19455797516025641</v>
      </c>
      <c r="BN41">
        <f t="shared" si="41"/>
        <v>0.22144453926282057</v>
      </c>
      <c r="BO41">
        <f t="shared" si="41"/>
        <v>0.25505274439102571</v>
      </c>
      <c r="BP41">
        <f t="shared" si="41"/>
        <v>0.29706300080128212</v>
      </c>
      <c r="BQ41">
        <f t="shared" si="41"/>
        <v>0.34957582131410259</v>
      </c>
      <c r="BR41">
        <f t="shared" si="41"/>
        <v>0.41521684695512823</v>
      </c>
      <c r="BS41">
        <f t="shared" si="41"/>
        <v>0.49726812900641032</v>
      </c>
      <c r="BT41">
        <f t="shared" si="41"/>
        <v>0.5998322315705128</v>
      </c>
    </row>
    <row r="42" spans="2:72">
      <c r="W42">
        <f t="shared" si="39"/>
        <v>8.7220407884732492</v>
      </c>
      <c r="X42">
        <f t="shared" si="38"/>
        <v>8.7220407884732492</v>
      </c>
      <c r="Y42">
        <f t="shared" si="42"/>
        <v>8.7220299609987357</v>
      </c>
      <c r="AA42">
        <f t="shared" si="40"/>
        <v>-1.0827474513419588E-5</v>
      </c>
      <c r="AB42">
        <f t="shared" si="37"/>
        <v>-1.0827474513419588E-5</v>
      </c>
      <c r="AC42">
        <v>5</v>
      </c>
      <c r="AN42">
        <f t="shared" si="41"/>
        <v>3.8146972656249987</v>
      </c>
      <c r="AO42">
        <f t="shared" si="41"/>
        <v>9.2098166551790289E-2</v>
      </c>
      <c r="AP42">
        <f t="shared" si="41"/>
        <v>0.11465220877153381</v>
      </c>
      <c r="AQ42">
        <f t="shared" si="41"/>
        <v>0.1202907193264697</v>
      </c>
      <c r="AR42">
        <f t="shared" si="41"/>
        <v>0.12733885752013957</v>
      </c>
      <c r="AS42">
        <f t="shared" si="41"/>
        <v>0.13614903026222691</v>
      </c>
      <c r="AT42">
        <f t="shared" si="41"/>
        <v>0.14716174618983599</v>
      </c>
      <c r="AU42">
        <f t="shared" si="41"/>
        <v>0.16092764109934748</v>
      </c>
      <c r="AV42">
        <f t="shared" si="41"/>
        <v>0.17813500973623675</v>
      </c>
      <c r="AW42">
        <f t="shared" si="41"/>
        <v>0.19964422053234843</v>
      </c>
      <c r="AX42">
        <f t="shared" si="41"/>
        <v>0.22653073402748797</v>
      </c>
      <c r="AY42">
        <f t="shared" si="41"/>
        <v>0.26013887589641232</v>
      </c>
      <c r="AZ42">
        <f t="shared" si="41"/>
        <v>0.3021490532325678</v>
      </c>
      <c r="BA42">
        <f t="shared" si="41"/>
        <v>0.35466177490276213</v>
      </c>
      <c r="BB42">
        <f t="shared" si="41"/>
        <v>0.420302676990505</v>
      </c>
      <c r="BC42">
        <f t="shared" si="41"/>
        <v>0.50235380460018375</v>
      </c>
      <c r="BD42">
        <f t="shared" si="41"/>
        <v>0.60491771411228179</v>
      </c>
      <c r="BE42">
        <f t="shared" si="41"/>
        <v>9.2097981770833337E-2</v>
      </c>
      <c r="BF42">
        <f t="shared" si="41"/>
        <v>0.11465206644316153</v>
      </c>
      <c r="BG42">
        <f t="shared" si="41"/>
        <v>0.12029058761124362</v>
      </c>
      <c r="BH42">
        <f t="shared" si="41"/>
        <v>0.12733873907134616</v>
      </c>
      <c r="BI42">
        <f t="shared" si="41"/>
        <v>0.13614892839647438</v>
      </c>
      <c r="BJ42">
        <f t="shared" si="41"/>
        <v>0.14716166505288464</v>
      </c>
      <c r="BK42">
        <f t="shared" si="41"/>
        <v>0.16092758587339748</v>
      </c>
      <c r="BL42">
        <f t="shared" si="41"/>
        <v>0.17813498689903851</v>
      </c>
      <c r="BM42">
        <f t="shared" si="41"/>
        <v>0.19964423818108978</v>
      </c>
      <c r="BN42">
        <f t="shared" si="41"/>
        <v>0.22653080228365391</v>
      </c>
      <c r="BO42">
        <f t="shared" si="41"/>
        <v>0.26013900741185908</v>
      </c>
      <c r="BP42">
        <f t="shared" si="41"/>
        <v>0.30214926382211549</v>
      </c>
      <c r="BQ42">
        <f t="shared" si="41"/>
        <v>0.35466208433493596</v>
      </c>
      <c r="BR42">
        <f t="shared" si="41"/>
        <v>0.42030310997596165</v>
      </c>
      <c r="BS42">
        <f t="shared" si="41"/>
        <v>0.50235439202724363</v>
      </c>
      <c r="BT42">
        <f t="shared" si="41"/>
        <v>0.60491849459134606</v>
      </c>
    </row>
    <row r="43" spans="2:72">
      <c r="W43">
        <f t="shared" si="39"/>
        <v>8.2637870083975482</v>
      </c>
      <c r="X43">
        <f t="shared" si="38"/>
        <v>8.2637870083975482</v>
      </c>
      <c r="Y43">
        <f t="shared" si="42"/>
        <v>8.2637831561681221</v>
      </c>
      <c r="AA43">
        <f t="shared" si="40"/>
        <v>-3.8522294261156276E-6</v>
      </c>
      <c r="AB43">
        <f t="shared" si="37"/>
        <v>-3.8522294261156276E-6</v>
      </c>
      <c r="AC43">
        <v>5</v>
      </c>
      <c r="AN43">
        <f t="shared" si="41"/>
        <v>4.7683715820312473</v>
      </c>
      <c r="AO43">
        <f t="shared" si="41"/>
        <v>9.8455899582967105E-2</v>
      </c>
      <c r="AP43">
        <f t="shared" si="41"/>
        <v>0.12100995162894562</v>
      </c>
      <c r="AQ43">
        <f t="shared" si="41"/>
        <v>0.12664846464044027</v>
      </c>
      <c r="AR43">
        <f t="shared" si="41"/>
        <v>0.13369660590480856</v>
      </c>
      <c r="AS43">
        <f t="shared" si="41"/>
        <v>0.14250678248526896</v>
      </c>
      <c r="AT43">
        <f t="shared" si="41"/>
        <v>0.15351950321084437</v>
      </c>
      <c r="AU43">
        <f t="shared" si="41"/>
        <v>0.16728540411781373</v>
      </c>
      <c r="AV43">
        <f t="shared" si="41"/>
        <v>0.18449278025152538</v>
      </c>
      <c r="AW43">
        <f t="shared" si="41"/>
        <v>0.20600200041866501</v>
      </c>
      <c r="AX43">
        <f t="shared" si="41"/>
        <v>0.23288852562758952</v>
      </c>
      <c r="AY43">
        <f t="shared" si="41"/>
        <v>0.266496682138745</v>
      </c>
      <c r="AZ43">
        <f t="shared" si="41"/>
        <v>0.30850687777768943</v>
      </c>
      <c r="BA43">
        <f t="shared" si="41"/>
        <v>0.36101962232637003</v>
      </c>
      <c r="BB43">
        <f t="shared" si="41"/>
        <v>0.42666055301222067</v>
      </c>
      <c r="BC43">
        <f t="shared" si="41"/>
        <v>0.50871171636953416</v>
      </c>
      <c r="BD43">
        <f t="shared" si="41"/>
        <v>0.61127567056617549</v>
      </c>
      <c r="BE43">
        <f t="shared" si="41"/>
        <v>9.8455810546874981E-2</v>
      </c>
      <c r="BF43">
        <f t="shared" si="41"/>
        <v>0.1210098952192032</v>
      </c>
      <c r="BG43">
        <f t="shared" si="41"/>
        <v>0.12664841638728527</v>
      </c>
      <c r="BH43">
        <f t="shared" si="41"/>
        <v>0.13369656784738781</v>
      </c>
      <c r="BI43">
        <f t="shared" si="41"/>
        <v>0.14250675717251604</v>
      </c>
      <c r="BJ43">
        <f t="shared" si="41"/>
        <v>0.15351949382892632</v>
      </c>
      <c r="BK43">
        <f t="shared" si="41"/>
        <v>0.16728541464943913</v>
      </c>
      <c r="BL43">
        <f t="shared" ref="AO43:BT50" si="43">1/BL27</f>
        <v>0.18449281567508016</v>
      </c>
      <c r="BM43">
        <f t="shared" si="43"/>
        <v>0.20600206695713144</v>
      </c>
      <c r="BN43">
        <f t="shared" si="43"/>
        <v>0.23288863105969554</v>
      </c>
      <c r="BO43">
        <f t="shared" si="43"/>
        <v>0.26649683618790071</v>
      </c>
      <c r="BP43">
        <f t="shared" si="43"/>
        <v>0.30850709259815706</v>
      </c>
      <c r="BQ43">
        <f t="shared" si="43"/>
        <v>0.36101991311097759</v>
      </c>
      <c r="BR43">
        <f t="shared" si="43"/>
        <v>0.42666093875200334</v>
      </c>
      <c r="BS43">
        <f t="shared" si="43"/>
        <v>0.50871222080328538</v>
      </c>
      <c r="BT43">
        <f t="shared" si="43"/>
        <v>0.6112763233673878</v>
      </c>
    </row>
    <row r="44" spans="2:72">
      <c r="W44">
        <f t="shared" si="39"/>
        <v>7.7545119300678378</v>
      </c>
      <c r="X44">
        <f t="shared" si="38"/>
        <v>7.7545119300678378</v>
      </c>
      <c r="Y44">
        <f t="shared" si="42"/>
        <v>7.7545149961354456</v>
      </c>
      <c r="AA44">
        <f t="shared" si="40"/>
        <v>3.066067607804257E-6</v>
      </c>
      <c r="AB44">
        <f t="shared" si="37"/>
        <v>3.066067607804257E-6</v>
      </c>
      <c r="AC44">
        <v>5</v>
      </c>
      <c r="AN44">
        <f t="shared" ref="AN44:AN50" si="44">1/AN28</f>
        <v>5.9604644775390598</v>
      </c>
      <c r="AO44">
        <f t="shared" si="43"/>
        <v>0.1064030658719381</v>
      </c>
      <c r="AP44">
        <f t="shared" si="43"/>
        <v>0.1289571302007104</v>
      </c>
      <c r="AQ44">
        <f t="shared" si="43"/>
        <v>0.13459564628290346</v>
      </c>
      <c r="AR44">
        <f t="shared" si="43"/>
        <v>0.14164379138564484</v>
      </c>
      <c r="AS44">
        <f t="shared" si="43"/>
        <v>0.15045397276407155</v>
      </c>
      <c r="AT44">
        <f t="shared" si="43"/>
        <v>0.16146669948710485</v>
      </c>
      <c r="AU44">
        <f t="shared" si="43"/>
        <v>0.17523260789089656</v>
      </c>
      <c r="AV44">
        <f t="shared" si="43"/>
        <v>0.19243999339563614</v>
      </c>
      <c r="AW44">
        <f t="shared" si="43"/>
        <v>0.21394922527656074</v>
      </c>
      <c r="AX44">
        <f t="shared" si="43"/>
        <v>0.24083576512771634</v>
      </c>
      <c r="AY44">
        <f t="shared" si="43"/>
        <v>0.27444393994166089</v>
      </c>
      <c r="AZ44">
        <f t="shared" si="43"/>
        <v>0.31645415845909153</v>
      </c>
      <c r="BA44">
        <f t="shared" si="43"/>
        <v>0.36896693160587996</v>
      </c>
      <c r="BB44">
        <f t="shared" si="43"/>
        <v>0.43460789803936523</v>
      </c>
      <c r="BC44">
        <f t="shared" si="43"/>
        <v>0.51665910608122201</v>
      </c>
      <c r="BD44">
        <f t="shared" si="43"/>
        <v>0.61922311613354264</v>
      </c>
      <c r="BE44">
        <f t="shared" si="43"/>
        <v>0.10640309651692707</v>
      </c>
      <c r="BF44">
        <f t="shared" si="43"/>
        <v>0.12895718118925531</v>
      </c>
      <c r="BG44">
        <f t="shared" si="43"/>
        <v>0.13459570235733737</v>
      </c>
      <c r="BH44">
        <f t="shared" si="43"/>
        <v>0.14164385381743994</v>
      </c>
      <c r="BI44">
        <f t="shared" si="43"/>
        <v>0.15045404314256813</v>
      </c>
      <c r="BJ44">
        <f t="shared" si="43"/>
        <v>0.16146677979897839</v>
      </c>
      <c r="BK44">
        <f t="shared" si="43"/>
        <v>0.17523270061949123</v>
      </c>
      <c r="BL44">
        <f t="shared" si="43"/>
        <v>0.19244010164513223</v>
      </c>
      <c r="BM44">
        <f t="shared" si="43"/>
        <v>0.21394935292718353</v>
      </c>
      <c r="BN44">
        <f t="shared" si="43"/>
        <v>0.24083591702974763</v>
      </c>
      <c r="BO44">
        <f t="shared" si="43"/>
        <v>0.27444412215795277</v>
      </c>
      <c r="BP44">
        <f t="shared" si="43"/>
        <v>0.31645437856820918</v>
      </c>
      <c r="BQ44">
        <f t="shared" si="43"/>
        <v>0.36896719908102965</v>
      </c>
      <c r="BR44">
        <f t="shared" si="43"/>
        <v>0.4346082247220554</v>
      </c>
      <c r="BS44">
        <f t="shared" si="43"/>
        <v>0.51665950677333738</v>
      </c>
      <c r="BT44">
        <f t="shared" si="43"/>
        <v>0.61922360933743992</v>
      </c>
    </row>
    <row r="45" spans="2:72">
      <c r="W45">
        <f t="shared" si="39"/>
        <v>7.1998755984390792</v>
      </c>
      <c r="X45">
        <f t="shared" si="38"/>
        <v>7.1998755984390792</v>
      </c>
      <c r="Y45">
        <f t="shared" si="42"/>
        <v>7.1998852007752419</v>
      </c>
      <c r="AA45">
        <f t="shared" si="40"/>
        <v>9.6023361626507153E-6</v>
      </c>
      <c r="AB45">
        <f t="shared" si="37"/>
        <v>9.6023361626507153E-6</v>
      </c>
      <c r="AC45">
        <v>5</v>
      </c>
      <c r="AN45">
        <f t="shared" si="44"/>
        <v>7.4505805969238246</v>
      </c>
      <c r="AO45">
        <f t="shared" si="43"/>
        <v>0.11633702373315187</v>
      </c>
      <c r="AP45">
        <f t="shared" si="43"/>
        <v>0.13889110341541638</v>
      </c>
      <c r="AQ45">
        <f t="shared" si="43"/>
        <v>0.14452962333598246</v>
      </c>
      <c r="AR45">
        <f t="shared" si="43"/>
        <v>0.15157777323669017</v>
      </c>
      <c r="AS45">
        <f t="shared" si="43"/>
        <v>0.16038796061257476</v>
      </c>
      <c r="AT45">
        <f t="shared" si="43"/>
        <v>0.17140069483243042</v>
      </c>
      <c r="AU45">
        <f t="shared" si="43"/>
        <v>0.18516661260725009</v>
      </c>
      <c r="AV45">
        <f t="shared" si="43"/>
        <v>0.20237400982577464</v>
      </c>
      <c r="AW45">
        <f t="shared" si="43"/>
        <v>0.22388325634893036</v>
      </c>
      <c r="AX45">
        <f t="shared" si="43"/>
        <v>0.25076981450287494</v>
      </c>
      <c r="AY45">
        <f t="shared" si="43"/>
        <v>0.28437801219530567</v>
      </c>
      <c r="AZ45">
        <f t="shared" si="43"/>
        <v>0.32638825931084414</v>
      </c>
      <c r="BA45">
        <f t="shared" si="43"/>
        <v>0.3789010682052672</v>
      </c>
      <c r="BB45">
        <f t="shared" si="43"/>
        <v>0.44454207932329587</v>
      </c>
      <c r="BC45">
        <f t="shared" si="43"/>
        <v>0.52659334322083196</v>
      </c>
      <c r="BD45">
        <f t="shared" si="43"/>
        <v>0.62915742309275158</v>
      </c>
      <c r="BE45">
        <f t="shared" si="43"/>
        <v>0.11633720397949217</v>
      </c>
      <c r="BF45">
        <f t="shared" si="43"/>
        <v>0.13889128865182035</v>
      </c>
      <c r="BG45">
        <f t="shared" si="43"/>
        <v>0.14452980981990243</v>
      </c>
      <c r="BH45">
        <f t="shared" si="43"/>
        <v>0.15157796128000497</v>
      </c>
      <c r="BI45">
        <f t="shared" si="43"/>
        <v>0.1603881506051332</v>
      </c>
      <c r="BJ45">
        <f t="shared" si="43"/>
        <v>0.17140088726154346</v>
      </c>
      <c r="BK45">
        <f t="shared" si="43"/>
        <v>0.18516680808205632</v>
      </c>
      <c r="BL45">
        <f t="shared" si="43"/>
        <v>0.20237420910769729</v>
      </c>
      <c r="BM45">
        <f t="shared" si="43"/>
        <v>0.2238834603897486</v>
      </c>
      <c r="BN45">
        <f t="shared" si="43"/>
        <v>0.25077002449231267</v>
      </c>
      <c r="BO45">
        <f t="shared" si="43"/>
        <v>0.28437822962051784</v>
      </c>
      <c r="BP45">
        <f t="shared" si="43"/>
        <v>0.32638848603077425</v>
      </c>
      <c r="BQ45">
        <f t="shared" si="43"/>
        <v>0.37890130654359472</v>
      </c>
      <c r="BR45">
        <f t="shared" si="43"/>
        <v>0.44454233218462041</v>
      </c>
      <c r="BS45">
        <f t="shared" si="43"/>
        <v>0.52659361423590245</v>
      </c>
      <c r="BT45">
        <f t="shared" si="43"/>
        <v>0.62915771680000498</v>
      </c>
    </row>
    <row r="46" spans="2:72">
      <c r="W46">
        <f t="shared" si="39"/>
        <v>6.6089955589202303</v>
      </c>
      <c r="X46">
        <f t="shared" si="38"/>
        <v>6.6089955589202303</v>
      </c>
      <c r="Y46">
        <f t="shared" si="42"/>
        <v>6.609010979599665</v>
      </c>
      <c r="AA46">
        <f t="shared" si="40"/>
        <v>1.542067943471892E-5</v>
      </c>
      <c r="AB46">
        <f t="shared" si="37"/>
        <v>1.542067943471892E-5</v>
      </c>
      <c r="AC46">
        <v>5</v>
      </c>
      <c r="AN46">
        <f t="shared" si="44"/>
        <v>9.3132257461547798</v>
      </c>
      <c r="AO46">
        <f t="shared" si="43"/>
        <v>0.12875447105966906</v>
      </c>
      <c r="AP46">
        <f t="shared" si="43"/>
        <v>0.15130856993379879</v>
      </c>
      <c r="AQ46">
        <f t="shared" si="43"/>
        <v>0.15694709465233123</v>
      </c>
      <c r="AR46">
        <f t="shared" si="43"/>
        <v>0.1639952505504968</v>
      </c>
      <c r="AS46">
        <f t="shared" si="43"/>
        <v>0.17280544542320375</v>
      </c>
      <c r="AT46">
        <f t="shared" si="43"/>
        <v>0.18381818901408736</v>
      </c>
      <c r="AU46">
        <f t="shared" si="43"/>
        <v>0.19758411850269197</v>
      </c>
      <c r="AV46">
        <f t="shared" si="43"/>
        <v>0.21479153036344767</v>
      </c>
      <c r="AW46">
        <f t="shared" si="43"/>
        <v>0.23630079518939237</v>
      </c>
      <c r="AX46">
        <f t="shared" si="43"/>
        <v>0.2631873762218232</v>
      </c>
      <c r="AY46">
        <f t="shared" si="43"/>
        <v>0.2967956025123617</v>
      </c>
      <c r="AZ46">
        <f t="shared" si="43"/>
        <v>0.33880588537553491</v>
      </c>
      <c r="BA46">
        <f t="shared" si="43"/>
        <v>0.39131873895450137</v>
      </c>
      <c r="BB46">
        <f t="shared" si="43"/>
        <v>0.45695980592820928</v>
      </c>
      <c r="BC46">
        <f t="shared" si="43"/>
        <v>0.53901113964534431</v>
      </c>
      <c r="BD46">
        <f t="shared" si="43"/>
        <v>0.64157530679176289</v>
      </c>
      <c r="BE46">
        <f t="shared" si="43"/>
        <v>0.12875483830769854</v>
      </c>
      <c r="BF46">
        <f t="shared" si="43"/>
        <v>0.15130892298002677</v>
      </c>
      <c r="BG46">
        <f t="shared" si="43"/>
        <v>0.15694744414810882</v>
      </c>
      <c r="BH46">
        <f t="shared" si="43"/>
        <v>0.16399559560821139</v>
      </c>
      <c r="BI46">
        <f t="shared" si="43"/>
        <v>0.17280578493333956</v>
      </c>
      <c r="BJ46">
        <f t="shared" si="43"/>
        <v>0.18381852158974984</v>
      </c>
      <c r="BK46">
        <f t="shared" si="43"/>
        <v>0.19758444241026266</v>
      </c>
      <c r="BL46">
        <f t="shared" si="43"/>
        <v>0.21479184343590374</v>
      </c>
      <c r="BM46">
        <f t="shared" si="43"/>
        <v>0.23630109471795499</v>
      </c>
      <c r="BN46">
        <f t="shared" si="43"/>
        <v>0.26318765882051909</v>
      </c>
      <c r="BO46">
        <f t="shared" si="43"/>
        <v>0.2967958639487242</v>
      </c>
      <c r="BP46">
        <f t="shared" si="43"/>
        <v>0.33880612035898061</v>
      </c>
      <c r="BQ46">
        <f t="shared" si="43"/>
        <v>0.39131894087180108</v>
      </c>
      <c r="BR46">
        <f t="shared" si="43"/>
        <v>0.45695996651282672</v>
      </c>
      <c r="BS46">
        <f t="shared" si="43"/>
        <v>0.53901124856410876</v>
      </c>
      <c r="BT46">
        <f t="shared" si="43"/>
        <v>0.6415753511282114</v>
      </c>
    </row>
    <row r="47" spans="2:72">
      <c r="W47">
        <f t="shared" si="39"/>
        <v>5.9940910529622142</v>
      </c>
      <c r="X47">
        <f t="shared" si="38"/>
        <v>5.9940910529622142</v>
      </c>
      <c r="Y47">
        <f t="shared" si="42"/>
        <v>5.9941112742490974</v>
      </c>
      <c r="AA47">
        <f t="shared" si="40"/>
        <v>2.0221286883170819E-5</v>
      </c>
      <c r="AB47">
        <f t="shared" si="37"/>
        <v>2.0221286883170819E-5</v>
      </c>
      <c r="AC47">
        <v>5</v>
      </c>
      <c r="AN47">
        <f t="shared" si="44"/>
        <v>11.641532182693474</v>
      </c>
      <c r="AO47">
        <f t="shared" si="43"/>
        <v>0.14427628021781555</v>
      </c>
      <c r="AP47">
        <f t="shared" si="43"/>
        <v>0.16683040308177685</v>
      </c>
      <c r="AQ47">
        <f t="shared" si="43"/>
        <v>0.1724689337977672</v>
      </c>
      <c r="AR47">
        <f t="shared" si="43"/>
        <v>0.1795170971927551</v>
      </c>
      <c r="AS47">
        <f t="shared" si="43"/>
        <v>0.18832730143649001</v>
      </c>
      <c r="AT47">
        <f t="shared" si="43"/>
        <v>0.19934005674115857</v>
      </c>
      <c r="AU47">
        <f t="shared" si="43"/>
        <v>0.21310600087199438</v>
      </c>
      <c r="AV47">
        <f t="shared" si="43"/>
        <v>0.23031343103553903</v>
      </c>
      <c r="AW47">
        <f t="shared" si="43"/>
        <v>0.25182271873996998</v>
      </c>
      <c r="AX47">
        <f t="shared" si="43"/>
        <v>0.27870932837050855</v>
      </c>
      <c r="AY47">
        <f t="shared" si="43"/>
        <v>0.31231759040868179</v>
      </c>
      <c r="AZ47">
        <f t="shared" si="43"/>
        <v>0.35432791795639829</v>
      </c>
      <c r="BA47">
        <f t="shared" si="43"/>
        <v>0.40684082739104394</v>
      </c>
      <c r="BB47">
        <f t="shared" si="43"/>
        <v>0.4724819641843509</v>
      </c>
      <c r="BC47">
        <f t="shared" si="43"/>
        <v>0.55453338517598472</v>
      </c>
      <c r="BD47">
        <f t="shared" si="43"/>
        <v>0.65709766141552683</v>
      </c>
      <c r="BE47">
        <f t="shared" si="43"/>
        <v>0.14427688121795654</v>
      </c>
      <c r="BF47">
        <f t="shared" si="43"/>
        <v>0.16683096589028473</v>
      </c>
      <c r="BG47">
        <f t="shared" si="43"/>
        <v>0.17246948705836679</v>
      </c>
      <c r="BH47">
        <f t="shared" si="43"/>
        <v>0.17951763851846936</v>
      </c>
      <c r="BI47">
        <f t="shared" si="43"/>
        <v>0.18832782784359758</v>
      </c>
      <c r="BJ47">
        <f t="shared" si="43"/>
        <v>0.19934056450000784</v>
      </c>
      <c r="BK47">
        <f t="shared" si="43"/>
        <v>0.21310648532052071</v>
      </c>
      <c r="BL47">
        <f t="shared" si="43"/>
        <v>0.23031388634616168</v>
      </c>
      <c r="BM47">
        <f t="shared" si="43"/>
        <v>0.25182313762821296</v>
      </c>
      <c r="BN47">
        <f t="shared" si="43"/>
        <v>0.27870970173077703</v>
      </c>
      <c r="BO47">
        <f t="shared" si="43"/>
        <v>0.31231790685898225</v>
      </c>
      <c r="BP47">
        <f t="shared" si="43"/>
        <v>0.35432816326923872</v>
      </c>
      <c r="BQ47">
        <f t="shared" si="43"/>
        <v>0.40684098378205913</v>
      </c>
      <c r="BR47">
        <f t="shared" si="43"/>
        <v>0.47248200942308477</v>
      </c>
      <c r="BS47">
        <f t="shared" si="43"/>
        <v>0.55453329147436681</v>
      </c>
      <c r="BT47">
        <f t="shared" si="43"/>
        <v>0.65709739403846934</v>
      </c>
    </row>
    <row r="48" spans="2:72">
      <c r="W48">
        <f t="shared" si="39"/>
        <v>5.3696026501237633</v>
      </c>
      <c r="X48">
        <f t="shared" si="38"/>
        <v>5.3696026501237633</v>
      </c>
      <c r="Y48">
        <f t="shared" si="42"/>
        <v>5.3696264374785274</v>
      </c>
      <c r="AA48">
        <f t="shared" si="40"/>
        <v>2.3787354764159829E-5</v>
      </c>
      <c r="AB48">
        <f t="shared" si="37"/>
        <v>2.3787354764159829E-5</v>
      </c>
      <c r="AC48">
        <v>5</v>
      </c>
      <c r="AN48">
        <f t="shared" si="44"/>
        <v>14.551915228366843</v>
      </c>
      <c r="AO48">
        <f t="shared" si="43"/>
        <v>0.16367854166549867</v>
      </c>
      <c r="AP48">
        <f t="shared" si="43"/>
        <v>0.1862326945167494</v>
      </c>
      <c r="AQ48">
        <f t="shared" si="43"/>
        <v>0.19187123272956211</v>
      </c>
      <c r="AR48">
        <f t="shared" si="43"/>
        <v>0.19891940549557799</v>
      </c>
      <c r="AS48">
        <f t="shared" si="43"/>
        <v>0.20772962145309781</v>
      </c>
      <c r="AT48">
        <f t="shared" si="43"/>
        <v>0.21874239139999757</v>
      </c>
      <c r="AU48">
        <f t="shared" si="43"/>
        <v>0.23250835383362234</v>
      </c>
      <c r="AV48">
        <f t="shared" si="43"/>
        <v>0.2497158068756532</v>
      </c>
      <c r="AW48">
        <f t="shared" si="43"/>
        <v>0.27122512317819197</v>
      </c>
      <c r="AX48">
        <f t="shared" si="43"/>
        <v>0.29811176855636523</v>
      </c>
      <c r="AY48">
        <f t="shared" si="43"/>
        <v>0.33172007527908187</v>
      </c>
      <c r="AZ48">
        <f t="shared" si="43"/>
        <v>0.37373045868247751</v>
      </c>
      <c r="BA48">
        <f t="shared" si="43"/>
        <v>0.4262434379367222</v>
      </c>
      <c r="BB48">
        <f t="shared" si="43"/>
        <v>0.49188466200452802</v>
      </c>
      <c r="BC48">
        <f t="shared" si="43"/>
        <v>0.57393619208928548</v>
      </c>
      <c r="BD48">
        <f t="shared" si="43"/>
        <v>0.67650060469523177</v>
      </c>
      <c r="BE48">
        <f t="shared" si="43"/>
        <v>0.16367943485577896</v>
      </c>
      <c r="BF48">
        <f t="shared" si="43"/>
        <v>0.18623351952810718</v>
      </c>
      <c r="BG48">
        <f t="shared" si="43"/>
        <v>0.19187204069618924</v>
      </c>
      <c r="BH48">
        <f t="shared" si="43"/>
        <v>0.19892019215629178</v>
      </c>
      <c r="BI48">
        <f t="shared" si="43"/>
        <v>0.20773038148141998</v>
      </c>
      <c r="BJ48">
        <f t="shared" si="43"/>
        <v>0.21874311813783026</v>
      </c>
      <c r="BK48">
        <f t="shared" si="43"/>
        <v>0.23250903895834313</v>
      </c>
      <c r="BL48">
        <f t="shared" si="43"/>
        <v>0.2497164399839841</v>
      </c>
      <c r="BM48">
        <f t="shared" si="43"/>
        <v>0.27122569126603541</v>
      </c>
      <c r="BN48">
        <f t="shared" si="43"/>
        <v>0.29811225536859948</v>
      </c>
      <c r="BO48">
        <f t="shared" si="43"/>
        <v>0.3317204604968047</v>
      </c>
      <c r="BP48">
        <f t="shared" si="43"/>
        <v>0.37373071690706106</v>
      </c>
      <c r="BQ48">
        <f t="shared" si="43"/>
        <v>0.42624353741988147</v>
      </c>
      <c r="BR48">
        <f t="shared" si="43"/>
        <v>0.49188456306090722</v>
      </c>
      <c r="BS48">
        <f t="shared" si="43"/>
        <v>0.5739358451121892</v>
      </c>
      <c r="BT48">
        <f t="shared" si="43"/>
        <v>0.67649994767629174</v>
      </c>
    </row>
    <row r="49" spans="23:72">
      <c r="W49">
        <f t="shared" si="39"/>
        <v>4.7508937382104177</v>
      </c>
      <c r="X49">
        <f t="shared" si="38"/>
        <v>4.7508937382104177</v>
      </c>
      <c r="Y49">
        <f t="shared" si="42"/>
        <v>4.7509197573999122</v>
      </c>
      <c r="AA49">
        <f t="shared" si="40"/>
        <v>2.6019189494519424E-5</v>
      </c>
      <c r="AB49">
        <f t="shared" si="37"/>
        <v>2.6019189494519424E-5</v>
      </c>
      <c r="AC49">
        <v>5</v>
      </c>
      <c r="AN49">
        <f t="shared" si="44"/>
        <v>18.189894035458554</v>
      </c>
      <c r="AO49">
        <f t="shared" si="43"/>
        <v>0.18793136847510261</v>
      </c>
      <c r="AP49">
        <f t="shared" si="43"/>
        <v>0.21048555881046513</v>
      </c>
      <c r="AQ49">
        <f t="shared" si="43"/>
        <v>0.21612410639430579</v>
      </c>
      <c r="AR49">
        <f t="shared" si="43"/>
        <v>0.22317229087410659</v>
      </c>
      <c r="AS49">
        <f t="shared" si="43"/>
        <v>0.23198252147385762</v>
      </c>
      <c r="AT49">
        <f t="shared" si="43"/>
        <v>0.24299530972354633</v>
      </c>
      <c r="AU49">
        <f t="shared" si="43"/>
        <v>0.25676129503565726</v>
      </c>
      <c r="AV49">
        <f t="shared" si="43"/>
        <v>0.27396877667579594</v>
      </c>
      <c r="AW49">
        <f t="shared" si="43"/>
        <v>0.2954781287259694</v>
      </c>
      <c r="AX49">
        <f t="shared" si="43"/>
        <v>0.32236481878868606</v>
      </c>
      <c r="AY49">
        <f t="shared" si="43"/>
        <v>0.35597318136708189</v>
      </c>
      <c r="AZ49">
        <f t="shared" si="43"/>
        <v>0.39798363459007657</v>
      </c>
      <c r="BA49">
        <f t="shared" si="43"/>
        <v>0.45049670111882012</v>
      </c>
      <c r="BB49">
        <f t="shared" si="43"/>
        <v>0.51613803427974947</v>
      </c>
      <c r="BC49">
        <f t="shared" si="43"/>
        <v>0.59818970073091127</v>
      </c>
      <c r="BD49">
        <f t="shared" si="43"/>
        <v>0.70075428379486293</v>
      </c>
      <c r="BE49">
        <f t="shared" si="43"/>
        <v>0.18793262690305704</v>
      </c>
      <c r="BF49">
        <f t="shared" si="43"/>
        <v>0.21048671157538523</v>
      </c>
      <c r="BG49">
        <f t="shared" si="43"/>
        <v>0.21612523274346729</v>
      </c>
      <c r="BH49">
        <f t="shared" si="43"/>
        <v>0.22317338420356989</v>
      </c>
      <c r="BI49">
        <f t="shared" si="43"/>
        <v>0.23198357352869808</v>
      </c>
      <c r="BJ49">
        <f t="shared" si="43"/>
        <v>0.24299631018510831</v>
      </c>
      <c r="BK49">
        <f t="shared" si="43"/>
        <v>0.25676223100562112</v>
      </c>
      <c r="BL49">
        <f t="shared" si="43"/>
        <v>0.27396963203126218</v>
      </c>
      <c r="BM49">
        <f t="shared" si="43"/>
        <v>0.29547888331331346</v>
      </c>
      <c r="BN49">
        <f t="shared" si="43"/>
        <v>0.32236544741587764</v>
      </c>
      <c r="BO49">
        <f t="shared" si="43"/>
        <v>0.3559736525440827</v>
      </c>
      <c r="BP49">
        <f t="shared" si="43"/>
        <v>0.39798390895433911</v>
      </c>
      <c r="BQ49">
        <f t="shared" si="43"/>
        <v>0.45049672946715963</v>
      </c>
      <c r="BR49">
        <f t="shared" si="43"/>
        <v>0.51613775510818527</v>
      </c>
      <c r="BS49">
        <f t="shared" si="43"/>
        <v>0.59818903715946714</v>
      </c>
      <c r="BT49">
        <f t="shared" si="43"/>
        <v>0.70075313972356978</v>
      </c>
    </row>
    <row r="50" spans="23:72">
      <c r="W50">
        <f t="shared" si="39"/>
        <v>4.1527687057828588</v>
      </c>
      <c r="X50">
        <f t="shared" si="38"/>
        <v>4.1527687057828588</v>
      </c>
      <c r="Y50">
        <f>AP34</f>
        <v>4.1527956512888311</v>
      </c>
      <c r="AA50">
        <f t="shared" si="40"/>
        <v>2.6945505972264527E-5</v>
      </c>
      <c r="AB50">
        <f t="shared" si="37"/>
        <v>2.6945505972264527E-5</v>
      </c>
      <c r="AC50">
        <v>5</v>
      </c>
      <c r="AN50">
        <f t="shared" si="44"/>
        <v>22.737367544323188</v>
      </c>
      <c r="AO50">
        <f t="shared" si="43"/>
        <v>0.2182474019871074</v>
      </c>
      <c r="AP50">
        <f t="shared" si="43"/>
        <v>0.24080163917760974</v>
      </c>
      <c r="AQ50">
        <f t="shared" si="43"/>
        <v>0.24644019847523535</v>
      </c>
      <c r="AR50">
        <f t="shared" si="43"/>
        <v>0.25348839759726732</v>
      </c>
      <c r="AS50">
        <f t="shared" si="43"/>
        <v>0.26229864649980733</v>
      </c>
      <c r="AT50">
        <f t="shared" si="43"/>
        <v>0.27331145762798226</v>
      </c>
      <c r="AU50">
        <f t="shared" si="43"/>
        <v>0.28707747153820096</v>
      </c>
      <c r="AV50">
        <f t="shared" si="43"/>
        <v>0.30428498892597439</v>
      </c>
      <c r="AW50">
        <f t="shared" si="43"/>
        <v>0.32579438566069113</v>
      </c>
      <c r="AX50">
        <f t="shared" si="43"/>
        <v>0.35268113157908709</v>
      </c>
      <c r="AY50">
        <f t="shared" si="43"/>
        <v>0.38628956397708192</v>
      </c>
      <c r="AZ50">
        <f t="shared" si="43"/>
        <v>0.42830010447457545</v>
      </c>
      <c r="BA50">
        <f t="shared" si="43"/>
        <v>0.48081328009644242</v>
      </c>
      <c r="BB50">
        <f t="shared" si="43"/>
        <v>0.54645474962377616</v>
      </c>
      <c r="BC50">
        <f t="shared" si="43"/>
        <v>0.62850658653294333</v>
      </c>
      <c r="BD50">
        <f t="shared" si="43"/>
        <v>0.73107138266940197</v>
      </c>
      <c r="BE50">
        <f t="shared" si="43"/>
        <v>0.21824911696215457</v>
      </c>
      <c r="BF50">
        <f t="shared" si="43"/>
        <v>0.24080320163448282</v>
      </c>
      <c r="BG50">
        <f t="shared" si="43"/>
        <v>0.24644172280256482</v>
      </c>
      <c r="BH50">
        <f t="shared" si="43"/>
        <v>0.25348987426266745</v>
      </c>
      <c r="BI50">
        <f t="shared" si="43"/>
        <v>0.26230006358779567</v>
      </c>
      <c r="BJ50">
        <f t="shared" si="43"/>
        <v>0.2733128002442059</v>
      </c>
      <c r="BK50">
        <f t="shared" si="43"/>
        <v>0.28707872106471871</v>
      </c>
      <c r="BL50">
        <f t="shared" si="43"/>
        <v>0.30428612209035977</v>
      </c>
      <c r="BM50">
        <f t="shared" si="43"/>
        <v>0.3257953733724111</v>
      </c>
      <c r="BN50">
        <f t="shared" si="43"/>
        <v>0.35268193747497512</v>
      </c>
      <c r="BO50">
        <f t="shared" si="43"/>
        <v>0.38629014260318029</v>
      </c>
      <c r="BP50">
        <f t="shared" si="43"/>
        <v>0.42830039901343675</v>
      </c>
      <c r="BQ50">
        <f t="shared" si="43"/>
        <v>0.48081321952625711</v>
      </c>
      <c r="BR50">
        <f t="shared" si="43"/>
        <v>0.54645424516728291</v>
      </c>
      <c r="BS50">
        <f t="shared" si="43"/>
        <v>0.62850552721856479</v>
      </c>
      <c r="BT50">
        <f t="shared" si="43"/>
        <v>0.73106962978266732</v>
      </c>
    </row>
    <row r="51" spans="23:72">
      <c r="W51">
        <f>E4*E20</f>
        <v>9.8496995756786596</v>
      </c>
      <c r="X51">
        <f t="shared" si="38"/>
        <v>9.8496995756786596</v>
      </c>
      <c r="Y51">
        <f>AQ20</f>
        <v>9.8496628989695303</v>
      </c>
      <c r="AA51">
        <f t="shared" ref="AA51:AA65" si="45">Z4-E4</f>
        <v>-3.6676709129324081E-5</v>
      </c>
      <c r="AB51">
        <f t="shared" si="37"/>
        <v>-3.6676709129324081E-5</v>
      </c>
      <c r="AC51">
        <v>5</v>
      </c>
    </row>
    <row r="52" spans="23:72">
      <c r="W52">
        <f t="shared" ref="W52:W65" si="46">E5*E21</f>
        <v>9.6906168020073338</v>
      </c>
      <c r="X52">
        <f t="shared" si="38"/>
        <v>9.6906168020073338</v>
      </c>
      <c r="Y52">
        <f t="shared" ref="Y52:Y65" si="47">AQ21</f>
        <v>9.6905833550691689</v>
      </c>
      <c r="AA52">
        <f t="shared" si="45"/>
        <v>-3.3446938164871653E-5</v>
      </c>
      <c r="AB52">
        <f t="shared" si="37"/>
        <v>-3.3446938164871653E-5</v>
      </c>
      <c r="AC52">
        <v>5</v>
      </c>
      <c r="AO52">
        <f t="shared" ref="AO52:BD66" si="48">C4*C20</f>
        <v>13.636363636363635</v>
      </c>
      <c r="AP52">
        <f t="shared" si="48"/>
        <v>10.42889693766659</v>
      </c>
      <c r="AQ52">
        <f t="shared" si="48"/>
        <v>9.8496995756786596</v>
      </c>
      <c r="AR52">
        <f t="shared" si="48"/>
        <v>9.2103004884690822</v>
      </c>
      <c r="AS52">
        <f t="shared" si="48"/>
        <v>8.5190282749061321</v>
      </c>
      <c r="AT52">
        <f t="shared" si="48"/>
        <v>7.7883429565619595</v>
      </c>
      <c r="AU52">
        <f t="shared" si="48"/>
        <v>7.0341821717837583</v>
      </c>
      <c r="AV52">
        <f t="shared" si="48"/>
        <v>6.274693331603447</v>
      </c>
      <c r="AW52">
        <f t="shared" si="48"/>
        <v>5.528539739710677</v>
      </c>
      <c r="AX52">
        <f t="shared" si="48"/>
        <v>4.8131034891297899</v>
      </c>
      <c r="AY52">
        <f t="shared" si="48"/>
        <v>4.142942126285373</v>
      </c>
      <c r="AZ52">
        <f t="shared" si="48"/>
        <v>3.5287730727470135</v>
      </c>
      <c r="BA52">
        <f t="shared" si="48"/>
        <v>2.9770992366412217</v>
      </c>
      <c r="BB52">
        <f t="shared" si="48"/>
        <v>2.490421455938697</v>
      </c>
      <c r="BC52">
        <f t="shared" si="48"/>
        <v>2.0678685047720045</v>
      </c>
      <c r="BD52">
        <f t="shared" si="48"/>
        <v>1.7060367454068244</v>
      </c>
    </row>
    <row r="53" spans="23:72">
      <c r="W53">
        <f t="shared" si="46"/>
        <v>9.4988466296143503</v>
      </c>
      <c r="X53">
        <f t="shared" si="38"/>
        <v>9.4988466296143503</v>
      </c>
      <c r="Y53">
        <f t="shared" si="47"/>
        <v>9.4988169609747377</v>
      </c>
      <c r="AA53">
        <f t="shared" si="45"/>
        <v>-2.9668639612623338E-5</v>
      </c>
      <c r="AB53">
        <f t="shared" si="37"/>
        <v>-2.9668639612623338E-5</v>
      </c>
      <c r="AC53">
        <v>5</v>
      </c>
      <c r="AO53">
        <f t="shared" si="48"/>
        <v>13.333333333333332</v>
      </c>
      <c r="AP53">
        <f t="shared" si="48"/>
        <v>10.250724030253298</v>
      </c>
      <c r="AQ53">
        <f t="shared" si="48"/>
        <v>9.6906168020073338</v>
      </c>
      <c r="AR53">
        <f t="shared" si="48"/>
        <v>9.0710552475073367</v>
      </c>
      <c r="AS53">
        <f t="shared" si="48"/>
        <v>8.3997652126574618</v>
      </c>
      <c r="AT53">
        <f t="shared" si="48"/>
        <v>7.6885412958161172</v>
      </c>
      <c r="AU53">
        <f t="shared" si="48"/>
        <v>6.952671574392328</v>
      </c>
      <c r="AV53">
        <f t="shared" si="48"/>
        <v>6.2097528403727917</v>
      </c>
      <c r="AW53">
        <f t="shared" si="48"/>
        <v>5.4780635859909887</v>
      </c>
      <c r="AX53">
        <f t="shared" si="48"/>
        <v>4.7748008051048725</v>
      </c>
      <c r="AY53">
        <f t="shared" si="48"/>
        <v>4.1145316818939488</v>
      </c>
      <c r="AZ53">
        <f t="shared" si="48"/>
        <v>3.5081406854367176</v>
      </c>
      <c r="BA53">
        <f t="shared" si="48"/>
        <v>2.9624003038359286</v>
      </c>
      <c r="BB53">
        <f t="shared" si="48"/>
        <v>2.4801271860095389</v>
      </c>
      <c r="BC53">
        <f t="shared" si="48"/>
        <v>2.0607661822985466</v>
      </c>
      <c r="BD53">
        <f t="shared" si="48"/>
        <v>1.7011995637949837</v>
      </c>
    </row>
    <row r="54" spans="23:72">
      <c r="W54">
        <f t="shared" si="46"/>
        <v>9.2695496747039243</v>
      </c>
      <c r="X54">
        <f t="shared" si="38"/>
        <v>9.2695496747039243</v>
      </c>
      <c r="Y54">
        <f t="shared" si="47"/>
        <v>9.2695243585485496</v>
      </c>
      <c r="AA54">
        <f t="shared" si="45"/>
        <v>-2.5316155374710547E-5</v>
      </c>
      <c r="AB54">
        <f t="shared" si="37"/>
        <v>-2.5316155374710547E-5</v>
      </c>
      <c r="AC54">
        <v>5</v>
      </c>
      <c r="AO54">
        <f t="shared" si="48"/>
        <v>12.972972972972974</v>
      </c>
      <c r="AP54">
        <f t="shared" si="48"/>
        <v>10.036390143542041</v>
      </c>
      <c r="AQ54">
        <f t="shared" si="48"/>
        <v>9.4988466296143503</v>
      </c>
      <c r="AR54">
        <f t="shared" si="48"/>
        <v>8.9028096676054798</v>
      </c>
      <c r="AS54">
        <f t="shared" si="48"/>
        <v>8.255301474848233</v>
      </c>
      <c r="AT54">
        <f t="shared" si="48"/>
        <v>7.5673293700644866</v>
      </c>
      <c r="AU54">
        <f t="shared" si="48"/>
        <v>6.8534018817852953</v>
      </c>
      <c r="AV54">
        <f t="shared" si="48"/>
        <v>6.1304433857325886</v>
      </c>
      <c r="AW54">
        <f t="shared" si="48"/>
        <v>5.4162499163258806</v>
      </c>
      <c r="AX54">
        <f t="shared" si="48"/>
        <v>4.7277712922453627</v>
      </c>
      <c r="AY54">
        <f t="shared" si="48"/>
        <v>4.0795619178125166</v>
      </c>
      <c r="AZ54">
        <f t="shared" si="48"/>
        <v>3.4826870269908237</v>
      </c>
      <c r="BA54">
        <f t="shared" si="48"/>
        <v>2.9442294989147868</v>
      </c>
      <c r="BB54">
        <f t="shared" si="48"/>
        <v>2.4673784104389083</v>
      </c>
      <c r="BC54">
        <f t="shared" si="48"/>
        <v>2.0519565932259125</v>
      </c>
      <c r="BD54">
        <f t="shared" si="48"/>
        <v>1.6951915240423798</v>
      </c>
    </row>
    <row r="55" spans="23:72">
      <c r="W55">
        <f t="shared" si="46"/>
        <v>8.9980399788733951</v>
      </c>
      <c r="X55">
        <f t="shared" si="38"/>
        <v>8.9980399788733951</v>
      </c>
      <c r="Y55">
        <f t="shared" si="47"/>
        <v>8.9980195838565162</v>
      </c>
      <c r="AA55">
        <f t="shared" si="45"/>
        <v>-2.0395016878893557E-5</v>
      </c>
      <c r="AB55">
        <f t="shared" si="37"/>
        <v>-2.0395016878893557E-5</v>
      </c>
      <c r="AC55">
        <v>5</v>
      </c>
      <c r="AO55">
        <f t="shared" si="48"/>
        <v>12.549019607843137</v>
      </c>
      <c r="AP55">
        <f t="shared" si="48"/>
        <v>9.7807560710730161</v>
      </c>
      <c r="AQ55">
        <f t="shared" si="48"/>
        <v>9.2695496747039243</v>
      </c>
      <c r="AR55">
        <f t="shared" si="48"/>
        <v>8.7010803390606863</v>
      </c>
      <c r="AS55">
        <f t="shared" si="48"/>
        <v>8.0815625803466347</v>
      </c>
      <c r="AT55">
        <f t="shared" si="48"/>
        <v>7.4210851114151106</v>
      </c>
      <c r="AU55">
        <f t="shared" si="48"/>
        <v>6.7332312062145503</v>
      </c>
      <c r="AV55">
        <f t="shared" si="48"/>
        <v>6.0341106417931112</v>
      </c>
      <c r="AW55">
        <f t="shared" si="48"/>
        <v>5.3409172532374676</v>
      </c>
      <c r="AX55">
        <f t="shared" si="48"/>
        <v>4.670271357734701</v>
      </c>
      <c r="AY55">
        <f t="shared" si="48"/>
        <v>4.0366768316744563</v>
      </c>
      <c r="AZ55">
        <f t="shared" si="48"/>
        <v>3.4513847021797917</v>
      </c>
      <c r="BA55">
        <f t="shared" si="48"/>
        <v>2.9218270784070421</v>
      </c>
      <c r="BB55">
        <f t="shared" si="48"/>
        <v>2.4516255770552982</v>
      </c>
      <c r="BC55">
        <f t="shared" si="48"/>
        <v>2.0410499632022239</v>
      </c>
      <c r="BD55">
        <f t="shared" si="48"/>
        <v>1.6877408884982084</v>
      </c>
    </row>
    <row r="56" spans="23:72">
      <c r="W56">
        <f t="shared" si="46"/>
        <v>8.6802297010579501</v>
      </c>
      <c r="X56">
        <f t="shared" si="38"/>
        <v>8.6802297010579501</v>
      </c>
      <c r="Y56">
        <f t="shared" si="47"/>
        <v>8.6802147459647792</v>
      </c>
      <c r="AA56">
        <f t="shared" si="45"/>
        <v>-1.4955093170954115E-5</v>
      </c>
      <c r="AB56">
        <f t="shared" si="37"/>
        <v>-1.4955093170954115E-5</v>
      </c>
      <c r="AC56">
        <v>5</v>
      </c>
      <c r="AO56">
        <f t="shared" si="48"/>
        <v>12.05651491365777</v>
      </c>
      <c r="AP56">
        <f t="shared" si="48"/>
        <v>9.4789611277220001</v>
      </c>
      <c r="AQ56">
        <f t="shared" si="48"/>
        <v>8.9980399788733951</v>
      </c>
      <c r="AR56">
        <f t="shared" si="48"/>
        <v>8.4614205095168007</v>
      </c>
      <c r="AS56">
        <f t="shared" si="48"/>
        <v>7.8744091610171587</v>
      </c>
      <c r="AT56">
        <f t="shared" si="48"/>
        <v>7.2460412035620694</v>
      </c>
      <c r="AU56">
        <f t="shared" si="48"/>
        <v>6.5888170506880819</v>
      </c>
      <c r="AV56">
        <f t="shared" si="48"/>
        <v>5.9178701366872071</v>
      </c>
      <c r="AW56">
        <f t="shared" si="48"/>
        <v>5.2496479328661545</v>
      </c>
      <c r="AX56">
        <f t="shared" si="48"/>
        <v>4.6003338338408062</v>
      </c>
      <c r="AY56">
        <f t="shared" si="48"/>
        <v>3.9843219485377559</v>
      </c>
      <c r="AZ56">
        <f t="shared" si="48"/>
        <v>3.4130392868716943</v>
      </c>
      <c r="BA56">
        <f t="shared" si="48"/>
        <v>2.8942989500049277</v>
      </c>
      <c r="BB56">
        <f t="shared" si="48"/>
        <v>2.4322151574947006</v>
      </c>
      <c r="BC56">
        <f t="shared" si="48"/>
        <v>2.0275786438130825</v>
      </c>
      <c r="BD56">
        <f t="shared" si="48"/>
        <v>1.6785191910021688</v>
      </c>
    </row>
    <row r="57" spans="23:72">
      <c r="W57">
        <f t="shared" si="46"/>
        <v>8.3132023864727511</v>
      </c>
      <c r="X57">
        <f t="shared" si="38"/>
        <v>8.3132023864727511</v>
      </c>
      <c r="Y57">
        <f t="shared" si="47"/>
        <v>8.3131932837311773</v>
      </c>
      <c r="AA57">
        <f t="shared" si="45"/>
        <v>-9.1027415738409445E-6</v>
      </c>
      <c r="AB57">
        <f t="shared" si="37"/>
        <v>-9.1027415738409445E-6</v>
      </c>
      <c r="AC57">
        <v>5</v>
      </c>
      <c r="AO57">
        <f t="shared" si="48"/>
        <v>11.49270482603816</v>
      </c>
      <c r="AP57">
        <f t="shared" si="48"/>
        <v>9.1269353097830876</v>
      </c>
      <c r="AQ57">
        <f t="shared" si="48"/>
        <v>8.6802297010579501</v>
      </c>
      <c r="AR57">
        <f t="shared" si="48"/>
        <v>8.1797934267344861</v>
      </c>
      <c r="AS57">
        <f t="shared" si="48"/>
        <v>7.6299379165980046</v>
      </c>
      <c r="AT57">
        <f t="shared" si="48"/>
        <v>7.0385160675062277</v>
      </c>
      <c r="AU57">
        <f t="shared" si="48"/>
        <v>6.41678331328119</v>
      </c>
      <c r="AV57">
        <f t="shared" si="48"/>
        <v>5.7787192970219081</v>
      </c>
      <c r="AW57">
        <f t="shared" si="48"/>
        <v>5.1398561234835274</v>
      </c>
      <c r="AX57">
        <f t="shared" si="48"/>
        <v>4.5158033850324664</v>
      </c>
      <c r="AY57">
        <f t="shared" si="48"/>
        <v>3.9207576550005006</v>
      </c>
      <c r="AZ57">
        <f t="shared" si="48"/>
        <v>3.3662892965554532</v>
      </c>
      <c r="BA57">
        <f t="shared" si="48"/>
        <v>2.8606097419462975</v>
      </c>
      <c r="BB57">
        <f t="shared" si="48"/>
        <v>2.408380120732597</v>
      </c>
      <c r="BC57">
        <f t="shared" si="48"/>
        <v>2.0109875169319547</v>
      </c>
      <c r="BD57">
        <f t="shared" si="48"/>
        <v>1.6671328204250488</v>
      </c>
    </row>
    <row r="58" spans="23:72">
      <c r="W58">
        <f t="shared" si="46"/>
        <v>7.8958744888056396</v>
      </c>
      <c r="X58">
        <f t="shared" si="38"/>
        <v>7.8958744888056396</v>
      </c>
      <c r="Y58">
        <f t="shared" si="47"/>
        <v>7.8958714804718504</v>
      </c>
      <c r="AA58">
        <f t="shared" si="45"/>
        <v>-3.0083337891895212E-6</v>
      </c>
      <c r="AB58">
        <f t="shared" si="37"/>
        <v>-3.0083337891895212E-6</v>
      </c>
      <c r="AC58">
        <v>5</v>
      </c>
      <c r="AO58">
        <f t="shared" si="48"/>
        <v>10.858001237076964</v>
      </c>
      <c r="AP58">
        <f t="shared" si="48"/>
        <v>8.7220407884732492</v>
      </c>
      <c r="AQ58">
        <f t="shared" si="48"/>
        <v>8.3132023864727511</v>
      </c>
      <c r="AR58">
        <f t="shared" si="48"/>
        <v>7.853069751536597</v>
      </c>
      <c r="AS58">
        <f t="shared" si="48"/>
        <v>7.3448980596302311</v>
      </c>
      <c r="AT58">
        <f t="shared" si="48"/>
        <v>6.7952479311825931</v>
      </c>
      <c r="AU58">
        <f t="shared" si="48"/>
        <v>6.2139750284124995</v>
      </c>
      <c r="AV58">
        <f t="shared" si="48"/>
        <v>5.6137203443744017</v>
      </c>
      <c r="AW58">
        <f t="shared" si="48"/>
        <v>5.0089098944740771</v>
      </c>
      <c r="AX58">
        <f t="shared" si="48"/>
        <v>4.4144107111219038</v>
      </c>
      <c r="AY58">
        <f t="shared" si="48"/>
        <v>3.8440986223060856</v>
      </c>
      <c r="AZ58">
        <f t="shared" si="48"/>
        <v>3.3096224936981167</v>
      </c>
      <c r="BA58">
        <f t="shared" si="48"/>
        <v>2.8195853015278045</v>
      </c>
      <c r="BB58">
        <f t="shared" si="48"/>
        <v>2.3792353096249821</v>
      </c>
      <c r="BC58">
        <f t="shared" si="48"/>
        <v>1.9906265693517975</v>
      </c>
      <c r="BD58">
        <f t="shared" si="48"/>
        <v>1.6531152691496926</v>
      </c>
    </row>
    <row r="59" spans="23:72">
      <c r="W59">
        <f t="shared" si="46"/>
        <v>7.429657726701449</v>
      </c>
      <c r="X59">
        <f t="shared" si="38"/>
        <v>7.429657726701449</v>
      </c>
      <c r="Y59">
        <f t="shared" si="47"/>
        <v>7.4296608220010567</v>
      </c>
      <c r="AA59">
        <f t="shared" si="45"/>
        <v>3.095299607736024E-6</v>
      </c>
      <c r="AB59">
        <f t="shared" si="37"/>
        <v>3.095299607736024E-6</v>
      </c>
      <c r="AC59">
        <v>5</v>
      </c>
      <c r="AO59">
        <f t="shared" si="48"/>
        <v>10.156840865414422</v>
      </c>
      <c r="AP59">
        <f t="shared" si="48"/>
        <v>8.2637870083975482</v>
      </c>
      <c r="AQ59">
        <f t="shared" si="48"/>
        <v>7.8958744888056396</v>
      </c>
      <c r="AR59">
        <f t="shared" si="48"/>
        <v>7.4796235692563302</v>
      </c>
      <c r="AS59">
        <f t="shared" si="48"/>
        <v>7.0172111122381269</v>
      </c>
      <c r="AT59">
        <f t="shared" si="48"/>
        <v>6.5138307524277339</v>
      </c>
      <c r="AU59">
        <f t="shared" si="48"/>
        <v>5.9778074621483608</v>
      </c>
      <c r="AV59">
        <f t="shared" si="48"/>
        <v>5.4202652625842713</v>
      </c>
      <c r="AW59">
        <f t="shared" si="48"/>
        <v>4.8543202248941402</v>
      </c>
      <c r="AX59">
        <f t="shared" si="48"/>
        <v>4.2938978835067028</v>
      </c>
      <c r="AY59">
        <f t="shared" si="48"/>
        <v>3.7523897630624155</v>
      </c>
      <c r="AZ59">
        <f t="shared" si="48"/>
        <v>3.2414165638082761</v>
      </c>
      <c r="BA59">
        <f t="shared" si="48"/>
        <v>2.7699303104441215</v>
      </c>
      <c r="BB59">
        <f t="shared" si="48"/>
        <v>2.3437814647973902</v>
      </c>
      <c r="BC59">
        <f t="shared" si="48"/>
        <v>1.9657479398095519</v>
      </c>
      <c r="BD59">
        <f t="shared" si="48"/>
        <v>1.6359213693918624</v>
      </c>
    </row>
    <row r="60" spans="23:72">
      <c r="W60">
        <f t="shared" si="46"/>
        <v>6.9189878630996118</v>
      </c>
      <c r="X60">
        <f t="shared" si="38"/>
        <v>6.9189878630996118</v>
      </c>
      <c r="Y60">
        <f t="shared" si="47"/>
        <v>6.9189967905426446</v>
      </c>
      <c r="AA60">
        <f t="shared" si="45"/>
        <v>8.9274430328245558E-6</v>
      </c>
      <c r="AB60">
        <f t="shared" si="37"/>
        <v>8.9274430328245558E-6</v>
      </c>
      <c r="AC60">
        <v>5</v>
      </c>
      <c r="AO60">
        <f t="shared" si="48"/>
        <v>9.3982227278593875</v>
      </c>
      <c r="AP60">
        <f t="shared" si="48"/>
        <v>7.7545119300678378</v>
      </c>
      <c r="AQ60">
        <f t="shared" si="48"/>
        <v>7.429657726701449</v>
      </c>
      <c r="AR60">
        <f t="shared" si="48"/>
        <v>7.0599604080870808</v>
      </c>
      <c r="AS60">
        <f t="shared" si="48"/>
        <v>6.6465478701188117</v>
      </c>
      <c r="AT60">
        <f t="shared" si="48"/>
        <v>6.1932243972721324</v>
      </c>
      <c r="AU60">
        <f t="shared" si="48"/>
        <v>5.7066974170046514</v>
      </c>
      <c r="AV60">
        <f t="shared" si="48"/>
        <v>5.1964221149916181</v>
      </c>
      <c r="AW60">
        <f t="shared" si="48"/>
        <v>4.6740033859337933</v>
      </c>
      <c r="AX60">
        <f t="shared" si="48"/>
        <v>4.1522045894694424</v>
      </c>
      <c r="AY60">
        <f t="shared" si="48"/>
        <v>3.643728975271924</v>
      </c>
      <c r="AZ60">
        <f t="shared" si="48"/>
        <v>3.1600131574240744</v>
      </c>
      <c r="BA60">
        <f t="shared" si="48"/>
        <v>2.7102680197336131</v>
      </c>
      <c r="BB60">
        <f t="shared" si="48"/>
        <v>2.3009228613644601</v>
      </c>
      <c r="BC60">
        <f t="shared" si="48"/>
        <v>1.9355106930001926</v>
      </c>
      <c r="BD60">
        <f t="shared" si="48"/>
        <v>1.6149255049722429</v>
      </c>
    </row>
    <row r="61" spans="23:72">
      <c r="W61">
        <f t="shared" si="46"/>
        <v>6.3715596353153465</v>
      </c>
      <c r="X61">
        <f t="shared" si="38"/>
        <v>6.3715596353153465</v>
      </c>
      <c r="Y61">
        <f t="shared" si="47"/>
        <v>6.3715738237474051</v>
      </c>
      <c r="AA61">
        <f t="shared" si="45"/>
        <v>1.4188432058581668E-5</v>
      </c>
      <c r="AB61">
        <f t="shared" si="37"/>
        <v>1.4188432058581668E-5</v>
      </c>
      <c r="AC61">
        <v>5</v>
      </c>
      <c r="AO61">
        <f t="shared" si="48"/>
        <v>8.595702542208933</v>
      </c>
      <c r="AP61">
        <f t="shared" si="48"/>
        <v>7.1998755984390792</v>
      </c>
      <c r="AQ61">
        <f t="shared" si="48"/>
        <v>6.9189878630996118</v>
      </c>
      <c r="AR61">
        <f t="shared" si="48"/>
        <v>6.5972651403638611</v>
      </c>
      <c r="AS61">
        <f t="shared" si="48"/>
        <v>6.2348745604152827</v>
      </c>
      <c r="AT61">
        <f t="shared" si="48"/>
        <v>5.8342755161709485</v>
      </c>
      <c r="AU61">
        <f t="shared" si="48"/>
        <v>5.4005359295109301</v>
      </c>
      <c r="AV61">
        <f t="shared" si="48"/>
        <v>4.941341114607301</v>
      </c>
      <c r="AW61">
        <f t="shared" si="48"/>
        <v>4.4666095398880525</v>
      </c>
      <c r="AX61">
        <f t="shared" si="48"/>
        <v>3.9877174396123043</v>
      </c>
      <c r="AY61">
        <f t="shared" si="48"/>
        <v>3.5164435805596921</v>
      </c>
      <c r="AZ61">
        <f t="shared" si="48"/>
        <v>3.0638335688891698</v>
      </c>
      <c r="BA61">
        <f t="shared" si="48"/>
        <v>2.6392096905713478</v>
      </c>
      <c r="BB61">
        <f t="shared" si="48"/>
        <v>2.2495045524364046</v>
      </c>
      <c r="BC61">
        <f t="shared" si="48"/>
        <v>1.898997581751954</v>
      </c>
      <c r="BD61">
        <f t="shared" si="48"/>
        <v>1.5894265830293828</v>
      </c>
    </row>
    <row r="62" spans="23:72">
      <c r="W62">
        <f t="shared" si="46"/>
        <v>5.7981270603627522</v>
      </c>
      <c r="X62">
        <f t="shared" si="38"/>
        <v>5.7981270603627522</v>
      </c>
      <c r="Y62">
        <f t="shared" si="47"/>
        <v>5.798145660090734</v>
      </c>
      <c r="AA62">
        <f t="shared" si="45"/>
        <v>1.859972798179399E-5</v>
      </c>
      <c r="AB62">
        <f t="shared" si="37"/>
        <v>1.859972798179399E-5</v>
      </c>
      <c r="AC62">
        <v>5</v>
      </c>
      <c r="AO62">
        <f t="shared" si="48"/>
        <v>7.7666984258113727</v>
      </c>
      <c r="AP62">
        <f t="shared" si="48"/>
        <v>6.6089955589202303</v>
      </c>
      <c r="AQ62">
        <f t="shared" si="48"/>
        <v>6.3715596353153465</v>
      </c>
      <c r="AR62">
        <f t="shared" si="48"/>
        <v>6.0977247363948672</v>
      </c>
      <c r="AS62">
        <f t="shared" si="48"/>
        <v>5.7868433072755838</v>
      </c>
      <c r="AT62">
        <f t="shared" si="48"/>
        <v>5.440148203519021</v>
      </c>
      <c r="AU62">
        <f t="shared" si="48"/>
        <v>5.0611272213609233</v>
      </c>
      <c r="AV62">
        <f t="shared" si="48"/>
        <v>4.6556702712894733</v>
      </c>
      <c r="AW62">
        <f t="shared" si="48"/>
        <v>4.2318889855063224</v>
      </c>
      <c r="AX62">
        <f t="shared" si="48"/>
        <v>3.7995702552373491</v>
      </c>
      <c r="AY62">
        <f t="shared" si="48"/>
        <v>3.3693191902861708</v>
      </c>
      <c r="AZ62">
        <f t="shared" si="48"/>
        <v>2.9515405416538938</v>
      </c>
      <c r="BA62">
        <f t="shared" si="48"/>
        <v>2.5554602539098847</v>
      </c>
      <c r="BB62">
        <f t="shared" si="48"/>
        <v>2.1883755105096943</v>
      </c>
      <c r="BC62">
        <f t="shared" si="48"/>
        <v>1.8552488517891519</v>
      </c>
      <c r="BD62">
        <f t="shared" si="48"/>
        <v>1.5586633717169749</v>
      </c>
    </row>
    <row r="63" spans="23:72">
      <c r="W63">
        <f t="shared" si="46"/>
        <v>5.211806766486645</v>
      </c>
      <c r="X63">
        <f t="shared" si="38"/>
        <v>5.211806766486645</v>
      </c>
      <c r="Y63">
        <f t="shared" si="47"/>
        <v>5.2118287133198127</v>
      </c>
      <c r="AA63">
        <f t="shared" si="45"/>
        <v>2.1946833167696411E-5</v>
      </c>
      <c r="AB63">
        <f t="shared" si="37"/>
        <v>2.1946833167696411E-5</v>
      </c>
      <c r="AC63">
        <v>5</v>
      </c>
      <c r="AO63">
        <f t="shared" si="48"/>
        <v>6.9311173873333018</v>
      </c>
      <c r="AP63">
        <f t="shared" si="48"/>
        <v>5.9940910529622142</v>
      </c>
      <c r="AQ63">
        <f t="shared" si="48"/>
        <v>5.7981270603627522</v>
      </c>
      <c r="AR63">
        <f t="shared" si="48"/>
        <v>5.570483258652696</v>
      </c>
      <c r="AS63">
        <f t="shared" si="48"/>
        <v>5.3098897356288717</v>
      </c>
      <c r="AT63">
        <f t="shared" si="48"/>
        <v>5.0165404242143632</v>
      </c>
      <c r="AU63">
        <f t="shared" si="48"/>
        <v>4.6924897592673442</v>
      </c>
      <c r="AV63">
        <f t="shared" si="48"/>
        <v>4.3419005942915678</v>
      </c>
      <c r="AW63">
        <f t="shared" si="48"/>
        <v>3.971040983042557</v>
      </c>
      <c r="AX63">
        <f t="shared" si="48"/>
        <v>3.587962649990426</v>
      </c>
      <c r="AY63">
        <f t="shared" si="48"/>
        <v>3.2018657209159636</v>
      </c>
      <c r="AZ63">
        <f t="shared" si="48"/>
        <v>2.8222424962594439</v>
      </c>
      <c r="BA63">
        <f t="shared" si="48"/>
        <v>2.4579627910242459</v>
      </c>
      <c r="BB63">
        <f t="shared" si="48"/>
        <v>2.1164827021054857</v>
      </c>
      <c r="BC63">
        <f t="shared" si="48"/>
        <v>1.8033182414373128</v>
      </c>
      <c r="BD63">
        <f t="shared" si="48"/>
        <v>1.5218444161741047</v>
      </c>
    </row>
    <row r="64" spans="23:72">
      <c r="W64">
        <f t="shared" si="46"/>
        <v>4.626947012646891</v>
      </c>
      <c r="X64">
        <f t="shared" si="38"/>
        <v>4.626947012646891</v>
      </c>
      <c r="Y64">
        <f t="shared" si="47"/>
        <v>4.6269711263747624</v>
      </c>
      <c r="AA64">
        <f t="shared" si="45"/>
        <v>2.4113727871366564E-5</v>
      </c>
      <c r="AB64">
        <f t="shared" si="37"/>
        <v>2.4113727871366564E-5</v>
      </c>
      <c r="AC64">
        <v>5</v>
      </c>
      <c r="AO64">
        <f t="shared" si="48"/>
        <v>6.1095030104491679</v>
      </c>
      <c r="AP64">
        <f t="shared" si="48"/>
        <v>5.3696026501237633</v>
      </c>
      <c r="AQ64">
        <f t="shared" si="48"/>
        <v>5.211806766486645</v>
      </c>
      <c r="AR64">
        <f t="shared" si="48"/>
        <v>5.0271417353865164</v>
      </c>
      <c r="AS64">
        <f t="shared" si="48"/>
        <v>4.8139323331933657</v>
      </c>
      <c r="AT64">
        <f t="shared" si="48"/>
        <v>4.5715723928279148</v>
      </c>
      <c r="AU64">
        <f t="shared" si="48"/>
        <v>4.3009080613814863</v>
      </c>
      <c r="AV64">
        <f t="shared" si="48"/>
        <v>4.0045421121017757</v>
      </c>
      <c r="AW64">
        <f t="shared" si="48"/>
        <v>3.6869663612328538</v>
      </c>
      <c r="AX64">
        <f t="shared" si="48"/>
        <v>3.3544410938877864</v>
      </c>
      <c r="AY64">
        <f t="shared" si="48"/>
        <v>3.0145864337169295</v>
      </c>
      <c r="AZ64">
        <f t="shared" si="48"/>
        <v>2.6757233343725368</v>
      </c>
      <c r="BA64">
        <f t="shared" si="48"/>
        <v>2.3460766257082883</v>
      </c>
      <c r="BB64">
        <f t="shared" si="48"/>
        <v>2.0329973231466827</v>
      </c>
      <c r="BC64">
        <f t="shared" si="48"/>
        <v>1.7423550184507584</v>
      </c>
      <c r="BD64">
        <f t="shared" si="48"/>
        <v>1.478196714478542</v>
      </c>
    </row>
    <row r="65" spans="23:74">
      <c r="W65">
        <f t="shared" si="46"/>
        <v>4.0577544606809273</v>
      </c>
      <c r="X65">
        <f t="shared" si="38"/>
        <v>4.0577544606809273</v>
      </c>
      <c r="Y65">
        <f t="shared" si="47"/>
        <v>4.0577795594515784</v>
      </c>
      <c r="AA65">
        <f t="shared" si="45"/>
        <v>2.5098770651155178E-5</v>
      </c>
      <c r="AB65">
        <f t="shared" si="37"/>
        <v>2.5098770651155178E-5</v>
      </c>
      <c r="AC65">
        <v>5</v>
      </c>
      <c r="AO65">
        <f t="shared" si="48"/>
        <v>5.321055829841824</v>
      </c>
      <c r="AP65">
        <f t="shared" si="48"/>
        <v>4.7508937382104177</v>
      </c>
      <c r="AQ65">
        <f t="shared" si="48"/>
        <v>4.626947012646891</v>
      </c>
      <c r="AR65">
        <f t="shared" si="48"/>
        <v>4.4808210601307179</v>
      </c>
      <c r="AS65">
        <f t="shared" si="48"/>
        <v>4.3106500377980108</v>
      </c>
      <c r="AT65">
        <f t="shared" si="48"/>
        <v>4.115288825736596</v>
      </c>
      <c r="AU65">
        <f t="shared" si="48"/>
        <v>3.8946538051311279</v>
      </c>
      <c r="AV65">
        <f t="shared" si="48"/>
        <v>3.6500395776926537</v>
      </c>
      <c r="AW65">
        <f t="shared" si="48"/>
        <v>3.3843366022865391</v>
      </c>
      <c r="AX65">
        <f t="shared" si="48"/>
        <v>3.1020694308776795</v>
      </c>
      <c r="AY65">
        <f t="shared" si="48"/>
        <v>2.8091966718693122</v>
      </c>
      <c r="AZ65">
        <f t="shared" si="48"/>
        <v>2.5126644004964795</v>
      </c>
      <c r="BA65">
        <f t="shared" si="48"/>
        <v>2.2197719419246043</v>
      </c>
      <c r="BB65">
        <f t="shared" si="48"/>
        <v>1.937467255791808</v>
      </c>
      <c r="BC65">
        <f t="shared" si="48"/>
        <v>1.6717123482378644</v>
      </c>
      <c r="BD65">
        <f t="shared" si="48"/>
        <v>1.4270360606510817</v>
      </c>
    </row>
    <row r="66" spans="23:74">
      <c r="W66">
        <f>F4*F20</f>
        <v>9.2103004884690822</v>
      </c>
      <c r="X66">
        <f t="shared" si="38"/>
        <v>9.2103004884690822</v>
      </c>
      <c r="Y66">
        <f>AR20</f>
        <v>9.2102703131550765</v>
      </c>
      <c r="AA66">
        <f t="shared" ref="AA66:AA80" si="49">AA4-F4</f>
        <v>-3.0175314005731479E-5</v>
      </c>
      <c r="AB66">
        <f t="shared" si="37"/>
        <v>-3.0175314005731479E-5</v>
      </c>
      <c r="AC66">
        <v>5</v>
      </c>
      <c r="AO66">
        <f t="shared" si="48"/>
        <v>4.5819200275316794</v>
      </c>
      <c r="AP66">
        <f t="shared" si="48"/>
        <v>4.1527687057828588</v>
      </c>
      <c r="AQ66">
        <f t="shared" si="48"/>
        <v>4.0577544606809273</v>
      </c>
      <c r="AR66">
        <f t="shared" si="48"/>
        <v>3.9449307508188474</v>
      </c>
      <c r="AS66">
        <f t="shared" si="48"/>
        <v>3.8124275927416442</v>
      </c>
      <c r="AT66">
        <f t="shared" si="48"/>
        <v>3.6588114391513926</v>
      </c>
      <c r="AU66">
        <f t="shared" si="48"/>
        <v>3.4833651072820584</v>
      </c>
      <c r="AV66">
        <f t="shared" si="48"/>
        <v>3.2863805721085217</v>
      </c>
      <c r="AW66">
        <f t="shared" si="48"/>
        <v>3.0694112984131214</v>
      </c>
      <c r="AX66">
        <f t="shared" si="48"/>
        <v>2.8354159761044069</v>
      </c>
      <c r="AY66">
        <f t="shared" si="48"/>
        <v>2.5887277196903731</v>
      </c>
      <c r="AZ66">
        <f t="shared" si="48"/>
        <v>2.3348098724713719</v>
      </c>
      <c r="BA66">
        <f t="shared" si="48"/>
        <v>2.0798097044529995</v>
      </c>
      <c r="BB66">
        <f t="shared" si="48"/>
        <v>1.8299793785916618</v>
      </c>
      <c r="BC66">
        <f t="shared" si="48"/>
        <v>1.5910759041777636</v>
      </c>
      <c r="BD66">
        <f t="shared" si="48"/>
        <v>1.3678587637367461</v>
      </c>
    </row>
    <row r="67" spans="23:74" ht="15" thickBot="1">
      <c r="W67">
        <f t="shared" ref="W67:W80" si="50">F5*F21</f>
        <v>9.0710552475073367</v>
      </c>
      <c r="X67">
        <f t="shared" si="38"/>
        <v>9.0710552475073367</v>
      </c>
      <c r="Y67">
        <f t="shared" ref="Y67:Y80" si="51">AR21</f>
        <v>9.0710277117538887</v>
      </c>
      <c r="AA67">
        <f t="shared" si="49"/>
        <v>-2.7535753448049149E-5</v>
      </c>
      <c r="AB67">
        <f t="shared" si="37"/>
        <v>-2.7535753448049149E-5</v>
      </c>
      <c r="AC67">
        <v>5</v>
      </c>
    </row>
    <row r="68" spans="23:74" ht="15" thickBot="1">
      <c r="W68">
        <f t="shared" si="50"/>
        <v>8.9028096676054798</v>
      </c>
      <c r="X68">
        <f t="shared" si="38"/>
        <v>8.9028096676054798</v>
      </c>
      <c r="Y68">
        <f t="shared" si="51"/>
        <v>8.9027852317244491</v>
      </c>
      <c r="AA68">
        <f t="shared" si="49"/>
        <v>-2.4435881030626661E-5</v>
      </c>
      <c r="AB68">
        <f t="shared" si="37"/>
        <v>-2.4435881030626661E-5</v>
      </c>
      <c r="AC68">
        <v>5</v>
      </c>
      <c r="AO68" t="s">
        <v>103</v>
      </c>
      <c r="AP68" s="76">
        <f>C3</f>
        <v>0</v>
      </c>
      <c r="AQ68" s="76">
        <f t="shared" ref="AQ68:BE68" si="52">D3</f>
        <v>4.3980465111040035E-2</v>
      </c>
      <c r="AR68" s="76">
        <f t="shared" si="52"/>
        <v>5.4975581388800036E-2</v>
      </c>
      <c r="AS68" s="76">
        <f t="shared" si="52"/>
        <v>6.871947673600004E-2</v>
      </c>
      <c r="AT68" s="76">
        <f t="shared" si="52"/>
        <v>8.589934592000005E-2</v>
      </c>
      <c r="AU68" s="76">
        <f t="shared" si="52"/>
        <v>0.10737418240000006</v>
      </c>
      <c r="AV68" s="76">
        <f t="shared" si="52"/>
        <v>0.13421772800000006</v>
      </c>
      <c r="AW68" s="76">
        <f t="shared" si="52"/>
        <v>0.16777216000000009</v>
      </c>
      <c r="AX68" s="76">
        <f t="shared" si="52"/>
        <v>0.2097152000000001</v>
      </c>
      <c r="AY68" s="76">
        <f t="shared" si="52"/>
        <v>0.2621440000000001</v>
      </c>
      <c r="AZ68" s="76">
        <f t="shared" si="52"/>
        <v>0.32768000000000014</v>
      </c>
      <c r="BA68" s="76">
        <f t="shared" si="52"/>
        <v>0.40960000000000013</v>
      </c>
      <c r="BB68" s="76">
        <f t="shared" si="52"/>
        <v>0.51200000000000012</v>
      </c>
      <c r="BC68" s="76">
        <f t="shared" si="52"/>
        <v>0.64000000000000012</v>
      </c>
      <c r="BD68" s="76">
        <f t="shared" si="52"/>
        <v>0.8</v>
      </c>
      <c r="BE68" s="76">
        <f t="shared" si="52"/>
        <v>1</v>
      </c>
      <c r="BF68" s="76">
        <f t="shared" ref="BF68:BU68" si="53">AP68</f>
        <v>0</v>
      </c>
      <c r="BG68" s="76">
        <f t="shared" si="53"/>
        <v>4.3980465111040035E-2</v>
      </c>
      <c r="BH68" s="76">
        <f t="shared" si="53"/>
        <v>5.4975581388800036E-2</v>
      </c>
      <c r="BI68" s="76">
        <f t="shared" si="53"/>
        <v>6.871947673600004E-2</v>
      </c>
      <c r="BJ68" s="76">
        <f t="shared" si="53"/>
        <v>8.589934592000005E-2</v>
      </c>
      <c r="BK68" s="76">
        <f t="shared" si="53"/>
        <v>0.10737418240000006</v>
      </c>
      <c r="BL68" s="76">
        <f t="shared" si="53"/>
        <v>0.13421772800000006</v>
      </c>
      <c r="BM68" s="76">
        <f t="shared" si="53"/>
        <v>0.16777216000000009</v>
      </c>
      <c r="BN68" s="76">
        <f t="shared" si="53"/>
        <v>0.2097152000000001</v>
      </c>
      <c r="BO68" s="76">
        <f t="shared" si="53"/>
        <v>0.2621440000000001</v>
      </c>
      <c r="BP68" s="76">
        <f t="shared" si="53"/>
        <v>0.32768000000000014</v>
      </c>
      <c r="BQ68" s="76">
        <f t="shared" si="53"/>
        <v>0.40960000000000013</v>
      </c>
      <c r="BR68" s="76">
        <f t="shared" si="53"/>
        <v>0.51200000000000012</v>
      </c>
      <c r="BS68" s="76">
        <f t="shared" si="53"/>
        <v>0.64000000000000012</v>
      </c>
      <c r="BT68" s="76">
        <f t="shared" si="53"/>
        <v>0.8</v>
      </c>
      <c r="BU68" s="76">
        <f t="shared" si="53"/>
        <v>1</v>
      </c>
    </row>
    <row r="69" spans="23:74">
      <c r="W69">
        <f t="shared" si="50"/>
        <v>8.7010803390606863</v>
      </c>
      <c r="X69">
        <f t="shared" si="38"/>
        <v>8.7010803390606863</v>
      </c>
      <c r="Y69">
        <f t="shared" si="51"/>
        <v>8.7010594909702252</v>
      </c>
      <c r="AA69">
        <f t="shared" si="49"/>
        <v>-2.084809046110081E-5</v>
      </c>
      <c r="AB69">
        <f t="shared" si="37"/>
        <v>-2.084809046110081E-5</v>
      </c>
      <c r="AC69">
        <v>5</v>
      </c>
      <c r="AN69">
        <v>1</v>
      </c>
      <c r="AO69">
        <f>AN36</f>
        <v>1</v>
      </c>
      <c r="AP69">
        <f t="shared" ref="AP69:BU77" si="54">AO36</f>
        <v>7.3333800697982301E-2</v>
      </c>
      <c r="AQ69">
        <f t="shared" si="54"/>
        <v>9.5887813916340048E-2</v>
      </c>
      <c r="AR69">
        <f t="shared" si="54"/>
        <v>0.10152631722092943</v>
      </c>
      <c r="AS69">
        <f t="shared" si="54"/>
        <v>0.10857444635166623</v>
      </c>
      <c r="AT69">
        <f t="shared" si="54"/>
        <v>0.11738460776508723</v>
      </c>
      <c r="AU69">
        <f t="shared" si="54"/>
        <v>0.12839730953186343</v>
      </c>
      <c r="AV69">
        <f t="shared" si="54"/>
        <v>0.14216318674033374</v>
      </c>
      <c r="AW69">
        <f t="shared" si="54"/>
        <v>0.15937053325092157</v>
      </c>
      <c r="AX69">
        <f t="shared" si="54"/>
        <v>0.18087971638915645</v>
      </c>
      <c r="AY69">
        <f t="shared" si="54"/>
        <v>0.20776619531194992</v>
      </c>
      <c r="AZ69">
        <f t="shared" si="54"/>
        <v>0.24137429396544183</v>
      </c>
      <c r="BA69">
        <f t="shared" si="54"/>
        <v>0.28338441728230662</v>
      </c>
      <c r="BB69">
        <f t="shared" si="54"/>
        <v>0.33589707142838776</v>
      </c>
      <c r="BC69">
        <f t="shared" si="54"/>
        <v>0.40153788911098892</v>
      </c>
      <c r="BD69">
        <f t="shared" si="54"/>
        <v>0.48358891121424064</v>
      </c>
      <c r="BE69">
        <f t="shared" si="54"/>
        <v>0.58615268884330485</v>
      </c>
      <c r="BF69">
        <f t="shared" si="54"/>
        <v>7.3333333333333348E-2</v>
      </c>
      <c r="BG69">
        <f t="shared" si="54"/>
        <v>9.5887418005661557E-2</v>
      </c>
      <c r="BH69">
        <f t="shared" si="54"/>
        <v>0.10152593917374363</v>
      </c>
      <c r="BI69">
        <f t="shared" si="54"/>
        <v>0.1085740906338462</v>
      </c>
      <c r="BJ69">
        <f t="shared" si="54"/>
        <v>0.11738427995897438</v>
      </c>
      <c r="BK69">
        <f t="shared" si="54"/>
        <v>0.12839701661538466</v>
      </c>
      <c r="BL69">
        <f t="shared" si="54"/>
        <v>0.1421629374358975</v>
      </c>
      <c r="BM69">
        <f t="shared" si="54"/>
        <v>0.1593703384615385</v>
      </c>
      <c r="BN69">
        <f t="shared" si="54"/>
        <v>0.18087958974358981</v>
      </c>
      <c r="BO69">
        <f t="shared" si="54"/>
        <v>0.20776615384615388</v>
      </c>
      <c r="BP69">
        <f t="shared" si="54"/>
        <v>0.24137435897435905</v>
      </c>
      <c r="BQ69">
        <f t="shared" si="54"/>
        <v>0.28338461538461546</v>
      </c>
      <c r="BR69">
        <f t="shared" si="54"/>
        <v>0.33589743589743587</v>
      </c>
      <c r="BS69">
        <f t="shared" si="54"/>
        <v>0.40153846153846157</v>
      </c>
      <c r="BT69">
        <f t="shared" si="54"/>
        <v>0.48358974358974355</v>
      </c>
      <c r="BU69">
        <f t="shared" si="54"/>
        <v>0.58615384615384603</v>
      </c>
      <c r="BV69">
        <v>16</v>
      </c>
    </row>
    <row r="70" spans="23:74">
      <c r="W70">
        <f t="shared" si="50"/>
        <v>8.4614205095168007</v>
      </c>
      <c r="X70">
        <f t="shared" si="38"/>
        <v>8.4614205095168007</v>
      </c>
      <c r="Y70">
        <f t="shared" si="51"/>
        <v>8.4614037409661975</v>
      </c>
      <c r="AA70">
        <f t="shared" si="49"/>
        <v>-1.6768550603174504E-5</v>
      </c>
      <c r="AB70">
        <f t="shared" si="37"/>
        <v>-1.6768550603174504E-5</v>
      </c>
      <c r="AC70">
        <v>5</v>
      </c>
      <c r="AN70">
        <v>2</v>
      </c>
      <c r="AO70">
        <f t="shared" ref="AO70:BD83" si="55">AN37</f>
        <v>1.25</v>
      </c>
      <c r="AP70">
        <f t="shared" si="55"/>
        <v>7.5000442265707123E-2</v>
      </c>
      <c r="AQ70">
        <f t="shared" si="55"/>
        <v>9.75544580599534E-2</v>
      </c>
      <c r="AR70">
        <f t="shared" si="55"/>
        <v>0.10319296200851494</v>
      </c>
      <c r="AS70">
        <f t="shared" si="55"/>
        <v>0.11024109194421691</v>
      </c>
      <c r="AT70">
        <f t="shared" si="55"/>
        <v>0.11905125436384438</v>
      </c>
      <c r="AU70">
        <f t="shared" si="55"/>
        <v>0.13006395738837864</v>
      </c>
      <c r="AV70">
        <f t="shared" si="55"/>
        <v>0.14382983616904657</v>
      </c>
      <c r="AW70">
        <f t="shared" si="55"/>
        <v>0.1610371846448814</v>
      </c>
      <c r="AX70">
        <f t="shared" si="55"/>
        <v>0.18254637023967502</v>
      </c>
      <c r="AY70">
        <f t="shared" si="55"/>
        <v>0.20943285223316696</v>
      </c>
      <c r="AZ70">
        <f t="shared" si="55"/>
        <v>0.2430409547250319</v>
      </c>
      <c r="BA70">
        <f t="shared" si="55"/>
        <v>0.28505108283986302</v>
      </c>
      <c r="BB70">
        <f t="shared" si="55"/>
        <v>0.33756374298340203</v>
      </c>
      <c r="BC70">
        <f t="shared" si="55"/>
        <v>0.40320456816282557</v>
      </c>
      <c r="BD70">
        <f t="shared" si="55"/>
        <v>0.48525559963710518</v>
      </c>
      <c r="BE70">
        <f t="shared" si="54"/>
        <v>0.58781938897995445</v>
      </c>
      <c r="BF70">
        <f t="shared" si="54"/>
        <v>7.5000000000000011E-2</v>
      </c>
      <c r="BG70">
        <f t="shared" si="54"/>
        <v>9.7554084672328234E-2</v>
      </c>
      <c r="BH70">
        <f t="shared" si="54"/>
        <v>0.10319260584041028</v>
      </c>
      <c r="BI70">
        <f t="shared" si="54"/>
        <v>0.11024075730051287</v>
      </c>
      <c r="BJ70">
        <f t="shared" si="54"/>
        <v>0.11905094662564106</v>
      </c>
      <c r="BK70">
        <f t="shared" si="54"/>
        <v>0.13006368328205134</v>
      </c>
      <c r="BL70">
        <f t="shared" si="54"/>
        <v>0.14382960410256415</v>
      </c>
      <c r="BM70">
        <f t="shared" si="54"/>
        <v>0.16103700512820518</v>
      </c>
      <c r="BN70">
        <f t="shared" si="54"/>
        <v>0.18254625641025646</v>
      </c>
      <c r="BO70">
        <f t="shared" si="54"/>
        <v>0.20943282051282058</v>
      </c>
      <c r="BP70">
        <f t="shared" si="54"/>
        <v>0.24304102564102575</v>
      </c>
      <c r="BQ70">
        <f t="shared" si="54"/>
        <v>0.28505128205128211</v>
      </c>
      <c r="BR70">
        <f t="shared" si="54"/>
        <v>0.33756410256410257</v>
      </c>
      <c r="BS70">
        <f t="shared" si="54"/>
        <v>0.40320512820512822</v>
      </c>
      <c r="BT70">
        <f t="shared" si="54"/>
        <v>0.48525641025641031</v>
      </c>
      <c r="BU70">
        <f t="shared" si="54"/>
        <v>0.58782051282051284</v>
      </c>
      <c r="BV70">
        <v>17</v>
      </c>
    </row>
    <row r="71" spans="23:74">
      <c r="W71">
        <f t="shared" si="50"/>
        <v>8.1797934267344861</v>
      </c>
      <c r="X71">
        <f t="shared" si="38"/>
        <v>8.1797934267344861</v>
      </c>
      <c r="Y71">
        <f t="shared" si="51"/>
        <v>8.1797811983336182</v>
      </c>
      <c r="AA71">
        <f t="shared" si="49"/>
        <v>-1.2228400867897449E-5</v>
      </c>
      <c r="AB71">
        <f t="shared" si="37"/>
        <v>-1.2228400867897449E-5</v>
      </c>
      <c r="AC71">
        <v>5</v>
      </c>
      <c r="AN71">
        <v>3</v>
      </c>
      <c r="AO71">
        <f t="shared" si="55"/>
        <v>1.5624999999999998</v>
      </c>
      <c r="AP71">
        <f t="shared" si="54"/>
        <v>7.7083744225363154E-2</v>
      </c>
      <c r="AQ71">
        <f t="shared" si="54"/>
        <v>9.9637763239470101E-2</v>
      </c>
      <c r="AR71">
        <f t="shared" si="54"/>
        <v>0.1052762679929968</v>
      </c>
      <c r="AS71">
        <f t="shared" si="54"/>
        <v>0.11232439893490526</v>
      </c>
      <c r="AT71">
        <f t="shared" si="54"/>
        <v>0.1211345626122908</v>
      </c>
      <c r="AU71">
        <f t="shared" si="54"/>
        <v>0.13214726720902267</v>
      </c>
      <c r="AV71">
        <f t="shared" si="54"/>
        <v>0.14591314795493757</v>
      </c>
      <c r="AW71">
        <f t="shared" si="54"/>
        <v>0.16312049888733116</v>
      </c>
      <c r="AX71">
        <f t="shared" si="54"/>
        <v>0.18462968755282322</v>
      </c>
      <c r="AY71">
        <f t="shared" si="54"/>
        <v>0.21151617338468823</v>
      </c>
      <c r="AZ71">
        <f t="shared" si="54"/>
        <v>0.24512428067451944</v>
      </c>
      <c r="BA71">
        <f t="shared" si="54"/>
        <v>0.28713441478680846</v>
      </c>
      <c r="BB71">
        <f t="shared" si="54"/>
        <v>0.33964708242716984</v>
      </c>
      <c r="BC71">
        <f t="shared" si="54"/>
        <v>0.40528791697762134</v>
      </c>
      <c r="BD71">
        <f t="shared" si="54"/>
        <v>0.4873389601656859</v>
      </c>
      <c r="BE71">
        <f t="shared" si="54"/>
        <v>0.58990276415076637</v>
      </c>
      <c r="BF71">
        <f t="shared" si="54"/>
        <v>7.7083333333333323E-2</v>
      </c>
      <c r="BG71">
        <f t="shared" si="54"/>
        <v>9.963741800566156E-2</v>
      </c>
      <c r="BH71">
        <f t="shared" si="54"/>
        <v>0.10527593917374363</v>
      </c>
      <c r="BI71">
        <f t="shared" si="54"/>
        <v>0.11232409063384619</v>
      </c>
      <c r="BJ71">
        <f t="shared" si="54"/>
        <v>0.12113427995897438</v>
      </c>
      <c r="BK71">
        <f t="shared" si="54"/>
        <v>0.13214701661538467</v>
      </c>
      <c r="BL71">
        <f t="shared" si="54"/>
        <v>0.14591293743589751</v>
      </c>
      <c r="BM71">
        <f t="shared" si="54"/>
        <v>0.16312033846153853</v>
      </c>
      <c r="BN71">
        <f t="shared" si="54"/>
        <v>0.18462958974358981</v>
      </c>
      <c r="BO71">
        <f t="shared" si="54"/>
        <v>0.21151615384615391</v>
      </c>
      <c r="BP71">
        <f t="shared" si="54"/>
        <v>0.24512435897435905</v>
      </c>
      <c r="BQ71">
        <f t="shared" si="54"/>
        <v>0.28713461538461543</v>
      </c>
      <c r="BR71">
        <f t="shared" si="54"/>
        <v>0.33964743589743596</v>
      </c>
      <c r="BS71">
        <f t="shared" si="54"/>
        <v>0.4052884615384616</v>
      </c>
      <c r="BT71">
        <f t="shared" si="54"/>
        <v>0.48733974358974358</v>
      </c>
      <c r="BU71">
        <f t="shared" si="54"/>
        <v>0.58990384615384617</v>
      </c>
      <c r="BV71">
        <v>18</v>
      </c>
    </row>
    <row r="72" spans="23:74">
      <c r="W72">
        <f t="shared" si="50"/>
        <v>7.853069751536597</v>
      </c>
      <c r="X72">
        <f t="shared" si="38"/>
        <v>7.853069751536597</v>
      </c>
      <c r="Y72">
        <f t="shared" si="51"/>
        <v>7.8530624467228529</v>
      </c>
      <c r="AA72">
        <f t="shared" si="49"/>
        <v>-7.3048137441134031E-6</v>
      </c>
      <c r="AB72">
        <f t="shared" si="37"/>
        <v>-7.3048137441134031E-6</v>
      </c>
      <c r="AC72">
        <v>5</v>
      </c>
      <c r="AN72">
        <v>4</v>
      </c>
      <c r="AO72">
        <f t="shared" si="55"/>
        <v>1.9531249999999996</v>
      </c>
      <c r="AP72">
        <f t="shared" si="54"/>
        <v>7.9687871674933158E-2</v>
      </c>
      <c r="AQ72">
        <f t="shared" si="54"/>
        <v>0.10224189471386595</v>
      </c>
      <c r="AR72">
        <f t="shared" si="54"/>
        <v>0.10788040047359918</v>
      </c>
      <c r="AS72">
        <f t="shared" si="54"/>
        <v>0.11492853267326568</v>
      </c>
      <c r="AT72">
        <f t="shared" si="54"/>
        <v>0.12373869792284882</v>
      </c>
      <c r="AU72">
        <f t="shared" si="54"/>
        <v>0.13475140448482767</v>
      </c>
      <c r="AV72">
        <f t="shared" si="54"/>
        <v>0.14851728768730135</v>
      </c>
      <c r="AW72">
        <f t="shared" si="54"/>
        <v>0.16572464169039339</v>
      </c>
      <c r="AX72">
        <f t="shared" si="54"/>
        <v>0.18723383419425849</v>
      </c>
      <c r="AY72">
        <f t="shared" si="54"/>
        <v>0.21412032482408982</v>
      </c>
      <c r="AZ72">
        <f t="shared" si="54"/>
        <v>0.24772843811137893</v>
      </c>
      <c r="BA72">
        <f t="shared" si="54"/>
        <v>0.28973857972049033</v>
      </c>
      <c r="BB72">
        <f t="shared" si="54"/>
        <v>0.34225125673187962</v>
      </c>
      <c r="BC72">
        <f t="shared" si="54"/>
        <v>0.40789210299611606</v>
      </c>
      <c r="BD72">
        <f t="shared" si="54"/>
        <v>0.48994316082641182</v>
      </c>
      <c r="BE72">
        <f t="shared" si="54"/>
        <v>0.59250698311428129</v>
      </c>
      <c r="BF72">
        <f t="shared" si="54"/>
        <v>7.9687499999999994E-2</v>
      </c>
      <c r="BG72">
        <f t="shared" si="54"/>
        <v>0.10224158467232822</v>
      </c>
      <c r="BH72">
        <f t="shared" si="54"/>
        <v>0.10788010584041027</v>
      </c>
      <c r="BI72">
        <f t="shared" si="54"/>
        <v>0.11492825730051283</v>
      </c>
      <c r="BJ72">
        <f t="shared" si="54"/>
        <v>0.12373844662564105</v>
      </c>
      <c r="BK72">
        <f t="shared" si="54"/>
        <v>0.13475118328205135</v>
      </c>
      <c r="BL72">
        <f t="shared" si="54"/>
        <v>0.14851710410256416</v>
      </c>
      <c r="BM72">
        <f t="shared" si="54"/>
        <v>0.16572450512820519</v>
      </c>
      <c r="BN72">
        <f t="shared" si="54"/>
        <v>0.18723375641025647</v>
      </c>
      <c r="BO72">
        <f t="shared" si="54"/>
        <v>0.21412032051282059</v>
      </c>
      <c r="BP72">
        <f t="shared" si="54"/>
        <v>0.24772852564102571</v>
      </c>
      <c r="BQ72">
        <f t="shared" si="54"/>
        <v>0.28973878205128217</v>
      </c>
      <c r="BR72">
        <f t="shared" si="54"/>
        <v>0.34225160256410259</v>
      </c>
      <c r="BS72">
        <f t="shared" si="54"/>
        <v>0.40789262820512834</v>
      </c>
      <c r="BT72">
        <f t="shared" si="54"/>
        <v>0.48994391025641032</v>
      </c>
      <c r="BU72">
        <f t="shared" si="54"/>
        <v>0.59250801282051269</v>
      </c>
      <c r="BV72">
        <v>19</v>
      </c>
    </row>
    <row r="73" spans="23:74">
      <c r="W73">
        <f t="shared" si="50"/>
        <v>7.4796235692563302</v>
      </c>
      <c r="X73">
        <f t="shared" si="38"/>
        <v>7.4796235692563302</v>
      </c>
      <c r="Y73">
        <f t="shared" si="51"/>
        <v>7.4796214401433341</v>
      </c>
      <c r="AA73">
        <f t="shared" si="49"/>
        <v>-2.1291129961298338E-6</v>
      </c>
      <c r="AB73">
        <f t="shared" si="37"/>
        <v>-2.1291129961298338E-6</v>
      </c>
      <c r="AC73">
        <v>5</v>
      </c>
      <c r="AN73">
        <v>5</v>
      </c>
      <c r="AO73">
        <f t="shared" si="55"/>
        <v>2.4414062499999991</v>
      </c>
      <c r="AP73">
        <f t="shared" si="54"/>
        <v>8.2943030986895677E-2</v>
      </c>
      <c r="AQ73">
        <f t="shared" si="54"/>
        <v>0.10549705905686083</v>
      </c>
      <c r="AR73">
        <f t="shared" si="54"/>
        <v>0.1111355660743521</v>
      </c>
      <c r="AS73">
        <f t="shared" si="54"/>
        <v>0.1181836998462162</v>
      </c>
      <c r="AT73">
        <f t="shared" si="54"/>
        <v>0.12699386706104634</v>
      </c>
      <c r="AU73">
        <f t="shared" si="54"/>
        <v>0.13800657607958397</v>
      </c>
      <c r="AV73">
        <f t="shared" si="54"/>
        <v>0.15177246235275607</v>
      </c>
      <c r="AW73">
        <f t="shared" si="54"/>
        <v>0.16897982019422114</v>
      </c>
      <c r="AX73">
        <f t="shared" si="54"/>
        <v>0.19048901749605254</v>
      </c>
      <c r="AY73">
        <f t="shared" si="54"/>
        <v>0.2173755141233418</v>
      </c>
      <c r="AZ73">
        <f t="shared" si="54"/>
        <v>0.25098363490745329</v>
      </c>
      <c r="BA73">
        <f t="shared" si="54"/>
        <v>0.29299378588759256</v>
      </c>
      <c r="BB73">
        <f t="shared" si="54"/>
        <v>0.34550647461276685</v>
      </c>
      <c r="BC73">
        <f t="shared" si="54"/>
        <v>0.41114733551923449</v>
      </c>
      <c r="BD73">
        <f t="shared" si="54"/>
        <v>0.49319841165231931</v>
      </c>
      <c r="BE73">
        <f t="shared" si="54"/>
        <v>0.59576225681867478</v>
      </c>
      <c r="BF73">
        <f t="shared" si="54"/>
        <v>8.2942708333333337E-2</v>
      </c>
      <c r="BG73">
        <f t="shared" si="54"/>
        <v>0.10549679300566155</v>
      </c>
      <c r="BH73">
        <f t="shared" si="54"/>
        <v>0.1111353141737436</v>
      </c>
      <c r="BI73">
        <f t="shared" si="54"/>
        <v>0.11818346563384617</v>
      </c>
      <c r="BJ73">
        <f t="shared" si="54"/>
        <v>0.12699365495897438</v>
      </c>
      <c r="BK73">
        <f t="shared" si="54"/>
        <v>0.13800639161538464</v>
      </c>
      <c r="BL73">
        <f t="shared" si="54"/>
        <v>0.15177231243589745</v>
      </c>
      <c r="BM73">
        <f t="shared" si="54"/>
        <v>0.16897971346153851</v>
      </c>
      <c r="BN73">
        <f t="shared" si="54"/>
        <v>0.19048896474358981</v>
      </c>
      <c r="BO73">
        <f t="shared" si="54"/>
        <v>0.21737552884615391</v>
      </c>
      <c r="BP73">
        <f t="shared" si="54"/>
        <v>0.25098373397435902</v>
      </c>
      <c r="BQ73">
        <f t="shared" si="54"/>
        <v>0.29299399038461543</v>
      </c>
      <c r="BR73">
        <f t="shared" si="54"/>
        <v>0.34550681089743596</v>
      </c>
      <c r="BS73">
        <f t="shared" si="54"/>
        <v>0.41114783653846165</v>
      </c>
      <c r="BT73">
        <f t="shared" si="54"/>
        <v>0.49319911858974363</v>
      </c>
      <c r="BU73">
        <f t="shared" si="54"/>
        <v>0.59576322115384617</v>
      </c>
      <c r="BV73">
        <v>20</v>
      </c>
    </row>
    <row r="74" spans="23:74">
      <c r="W74">
        <f t="shared" si="50"/>
        <v>7.0599604080870808</v>
      </c>
      <c r="X74">
        <f t="shared" si="38"/>
        <v>7.0599604080870808</v>
      </c>
      <c r="Y74">
        <f t="shared" si="51"/>
        <v>7.0599635198789725</v>
      </c>
      <c r="AA74">
        <f t="shared" si="49"/>
        <v>3.1117918917189513E-6</v>
      </c>
      <c r="AB74">
        <f t="shared" si="37"/>
        <v>3.1117918917189513E-6</v>
      </c>
      <c r="AC74">
        <v>5</v>
      </c>
      <c r="AN74">
        <v>6</v>
      </c>
      <c r="AO74">
        <f t="shared" si="55"/>
        <v>3.0517578124999987</v>
      </c>
      <c r="AP74">
        <f t="shared" si="54"/>
        <v>8.7011980126848826E-2</v>
      </c>
      <c r="AQ74">
        <f t="shared" si="54"/>
        <v>0.10956601448560438</v>
      </c>
      <c r="AR74">
        <f t="shared" si="54"/>
        <v>0.11520452307529323</v>
      </c>
      <c r="AS74">
        <f t="shared" si="54"/>
        <v>0.12225265881240437</v>
      </c>
      <c r="AT74">
        <f t="shared" si="54"/>
        <v>0.13106282848379325</v>
      </c>
      <c r="AU74">
        <f t="shared" si="54"/>
        <v>0.14207554057302932</v>
      </c>
      <c r="AV74">
        <f t="shared" si="54"/>
        <v>0.15584143068457448</v>
      </c>
      <c r="AW74">
        <f t="shared" si="54"/>
        <v>0.17304879332400588</v>
      </c>
      <c r="AX74">
        <f t="shared" si="54"/>
        <v>0.19455799662329518</v>
      </c>
      <c r="AY74">
        <f t="shared" si="54"/>
        <v>0.22144450074740679</v>
      </c>
      <c r="AZ74">
        <f t="shared" si="54"/>
        <v>0.25505263090254621</v>
      </c>
      <c r="BA74">
        <f t="shared" si="54"/>
        <v>0.29706279359647048</v>
      </c>
      <c r="BB74">
        <f t="shared" si="54"/>
        <v>0.34957549696387585</v>
      </c>
      <c r="BC74">
        <f t="shared" si="54"/>
        <v>0.41521637617313245</v>
      </c>
      <c r="BD74">
        <f t="shared" si="54"/>
        <v>0.49726747518470343</v>
      </c>
      <c r="BE74">
        <f t="shared" si="54"/>
        <v>0.59983134894916679</v>
      </c>
      <c r="BF74">
        <f t="shared" si="54"/>
        <v>8.7011718749999994E-2</v>
      </c>
      <c r="BG74">
        <f t="shared" si="54"/>
        <v>0.1095658034223282</v>
      </c>
      <c r="BH74">
        <f t="shared" si="54"/>
        <v>0.11520432459041027</v>
      </c>
      <c r="BI74">
        <f t="shared" si="54"/>
        <v>0.12225247605051283</v>
      </c>
      <c r="BJ74">
        <f t="shared" si="54"/>
        <v>0.13106266537564104</v>
      </c>
      <c r="BK74">
        <f t="shared" si="54"/>
        <v>0.1420754020320513</v>
      </c>
      <c r="BL74">
        <f t="shared" si="54"/>
        <v>0.15584132285256411</v>
      </c>
      <c r="BM74">
        <f t="shared" si="54"/>
        <v>0.17304872387820516</v>
      </c>
      <c r="BN74">
        <f t="shared" si="54"/>
        <v>0.19455797516025641</v>
      </c>
      <c r="BO74">
        <f t="shared" si="54"/>
        <v>0.22144453926282057</v>
      </c>
      <c r="BP74">
        <f t="shared" si="54"/>
        <v>0.25505274439102571</v>
      </c>
      <c r="BQ74">
        <f t="shared" si="54"/>
        <v>0.29706300080128212</v>
      </c>
      <c r="BR74">
        <f t="shared" si="54"/>
        <v>0.34957582131410259</v>
      </c>
      <c r="BS74">
        <f t="shared" si="54"/>
        <v>0.41521684695512823</v>
      </c>
      <c r="BT74">
        <f t="shared" si="54"/>
        <v>0.49726812900641032</v>
      </c>
      <c r="BU74">
        <f t="shared" si="54"/>
        <v>0.5998322315705128</v>
      </c>
      <c r="BV74">
        <v>21</v>
      </c>
    </row>
    <row r="75" spans="23:74">
      <c r="W75">
        <f t="shared" si="50"/>
        <v>6.5972651403638611</v>
      </c>
      <c r="X75">
        <f t="shared" si="38"/>
        <v>6.5972651403638611</v>
      </c>
      <c r="Y75">
        <f t="shared" si="51"/>
        <v>6.5972733247538233</v>
      </c>
      <c r="AA75">
        <f t="shared" si="49"/>
        <v>8.1843899621958371E-6</v>
      </c>
      <c r="AB75">
        <f t="shared" si="37"/>
        <v>8.1843899621958371E-6</v>
      </c>
      <c r="AC75">
        <v>5</v>
      </c>
      <c r="AN75">
        <v>7</v>
      </c>
      <c r="AO75">
        <f t="shared" si="55"/>
        <v>3.8146972656249987</v>
      </c>
      <c r="AP75">
        <f t="shared" si="54"/>
        <v>9.2098166551790289E-2</v>
      </c>
      <c r="AQ75">
        <f t="shared" si="54"/>
        <v>0.11465220877153381</v>
      </c>
      <c r="AR75">
        <f t="shared" si="54"/>
        <v>0.1202907193264697</v>
      </c>
      <c r="AS75">
        <f t="shared" si="54"/>
        <v>0.12733885752013957</v>
      </c>
      <c r="AT75">
        <f t="shared" si="54"/>
        <v>0.13614903026222691</v>
      </c>
      <c r="AU75">
        <f t="shared" si="54"/>
        <v>0.14716174618983599</v>
      </c>
      <c r="AV75">
        <f t="shared" si="54"/>
        <v>0.16092764109934748</v>
      </c>
      <c r="AW75">
        <f t="shared" si="54"/>
        <v>0.17813500973623675</v>
      </c>
      <c r="AX75">
        <f t="shared" si="54"/>
        <v>0.19964422053234843</v>
      </c>
      <c r="AY75">
        <f t="shared" si="54"/>
        <v>0.22653073402748797</v>
      </c>
      <c r="AZ75">
        <f t="shared" si="54"/>
        <v>0.26013887589641232</v>
      </c>
      <c r="BA75">
        <f t="shared" si="54"/>
        <v>0.3021490532325678</v>
      </c>
      <c r="BB75">
        <f t="shared" si="54"/>
        <v>0.35466177490276213</v>
      </c>
      <c r="BC75">
        <f t="shared" si="54"/>
        <v>0.420302676990505</v>
      </c>
      <c r="BD75">
        <f t="shared" si="54"/>
        <v>0.50235380460018375</v>
      </c>
      <c r="BE75">
        <f t="shared" si="54"/>
        <v>0.60491771411228179</v>
      </c>
      <c r="BF75">
        <f t="shared" si="54"/>
        <v>9.2097981770833337E-2</v>
      </c>
      <c r="BG75">
        <f t="shared" si="54"/>
        <v>0.11465206644316153</v>
      </c>
      <c r="BH75">
        <f t="shared" si="54"/>
        <v>0.12029058761124362</v>
      </c>
      <c r="BI75">
        <f t="shared" si="54"/>
        <v>0.12733873907134616</v>
      </c>
      <c r="BJ75">
        <f t="shared" si="54"/>
        <v>0.13614892839647438</v>
      </c>
      <c r="BK75">
        <f t="shared" si="54"/>
        <v>0.14716166505288464</v>
      </c>
      <c r="BL75">
        <f t="shared" si="54"/>
        <v>0.16092758587339748</v>
      </c>
      <c r="BM75">
        <f t="shared" si="54"/>
        <v>0.17813498689903851</v>
      </c>
      <c r="BN75">
        <f t="shared" si="54"/>
        <v>0.19964423818108978</v>
      </c>
      <c r="BO75">
        <f t="shared" si="54"/>
        <v>0.22653080228365391</v>
      </c>
      <c r="BP75">
        <f t="shared" si="54"/>
        <v>0.26013900741185908</v>
      </c>
      <c r="BQ75">
        <f t="shared" si="54"/>
        <v>0.30214926382211549</v>
      </c>
      <c r="BR75">
        <f t="shared" si="54"/>
        <v>0.35466208433493596</v>
      </c>
      <c r="BS75">
        <f t="shared" si="54"/>
        <v>0.42030310997596165</v>
      </c>
      <c r="BT75">
        <f t="shared" si="54"/>
        <v>0.50235439202724363</v>
      </c>
      <c r="BU75">
        <f t="shared" si="54"/>
        <v>0.60491849459134606</v>
      </c>
      <c r="BV75">
        <v>22</v>
      </c>
    </row>
    <row r="76" spans="23:74">
      <c r="W76">
        <f t="shared" si="50"/>
        <v>6.0977247363948672</v>
      </c>
      <c r="X76">
        <f t="shared" si="38"/>
        <v>6.0977247363948672</v>
      </c>
      <c r="Y76">
        <f t="shared" si="51"/>
        <v>6.0977375664430218</v>
      </c>
      <c r="AA76">
        <f t="shared" si="49"/>
        <v>1.2830048154555129E-5</v>
      </c>
      <c r="AB76">
        <f t="shared" si="37"/>
        <v>1.2830048154555129E-5</v>
      </c>
      <c r="AC76">
        <v>5</v>
      </c>
      <c r="AN76">
        <v>8</v>
      </c>
      <c r="AO76">
        <f t="shared" si="55"/>
        <v>4.7683715820312473</v>
      </c>
      <c r="AP76">
        <f t="shared" si="54"/>
        <v>9.8455899582967105E-2</v>
      </c>
      <c r="AQ76">
        <f t="shared" si="54"/>
        <v>0.12100995162894562</v>
      </c>
      <c r="AR76">
        <f t="shared" si="54"/>
        <v>0.12664846464044027</v>
      </c>
      <c r="AS76">
        <f t="shared" si="54"/>
        <v>0.13369660590480856</v>
      </c>
      <c r="AT76">
        <f t="shared" si="54"/>
        <v>0.14250678248526896</v>
      </c>
      <c r="AU76">
        <f t="shared" si="54"/>
        <v>0.15351950321084437</v>
      </c>
      <c r="AV76">
        <f t="shared" si="54"/>
        <v>0.16728540411781373</v>
      </c>
      <c r="AW76">
        <f t="shared" si="54"/>
        <v>0.18449278025152538</v>
      </c>
      <c r="AX76">
        <f t="shared" si="54"/>
        <v>0.20600200041866501</v>
      </c>
      <c r="AY76">
        <f t="shared" si="54"/>
        <v>0.23288852562758952</v>
      </c>
      <c r="AZ76">
        <f t="shared" si="54"/>
        <v>0.266496682138745</v>
      </c>
      <c r="BA76">
        <f t="shared" si="54"/>
        <v>0.30850687777768943</v>
      </c>
      <c r="BB76">
        <f t="shared" si="54"/>
        <v>0.36101962232637003</v>
      </c>
      <c r="BC76">
        <f t="shared" si="54"/>
        <v>0.42666055301222067</v>
      </c>
      <c r="BD76">
        <f t="shared" si="54"/>
        <v>0.50871171636953416</v>
      </c>
      <c r="BE76">
        <f t="shared" si="54"/>
        <v>0.61127567056617549</v>
      </c>
      <c r="BF76">
        <f t="shared" si="54"/>
        <v>9.8455810546874981E-2</v>
      </c>
      <c r="BG76">
        <f t="shared" si="54"/>
        <v>0.1210098952192032</v>
      </c>
      <c r="BH76">
        <f t="shared" si="54"/>
        <v>0.12664841638728527</v>
      </c>
      <c r="BI76">
        <f t="shared" si="54"/>
        <v>0.13369656784738781</v>
      </c>
      <c r="BJ76">
        <f t="shared" si="54"/>
        <v>0.14250675717251604</v>
      </c>
      <c r="BK76">
        <f t="shared" si="54"/>
        <v>0.15351949382892632</v>
      </c>
      <c r="BL76">
        <f t="shared" si="54"/>
        <v>0.16728541464943913</v>
      </c>
      <c r="BM76">
        <f t="shared" si="54"/>
        <v>0.18449281567508016</v>
      </c>
      <c r="BN76">
        <f t="shared" si="54"/>
        <v>0.20600206695713144</v>
      </c>
      <c r="BO76">
        <f t="shared" si="54"/>
        <v>0.23288863105969554</v>
      </c>
      <c r="BP76">
        <f t="shared" si="54"/>
        <v>0.26649683618790071</v>
      </c>
      <c r="BQ76">
        <f t="shared" si="54"/>
        <v>0.30850709259815706</v>
      </c>
      <c r="BR76">
        <f t="shared" si="54"/>
        <v>0.36101991311097759</v>
      </c>
      <c r="BS76">
        <f t="shared" si="54"/>
        <v>0.42666093875200334</v>
      </c>
      <c r="BT76">
        <f t="shared" si="54"/>
        <v>0.50871222080328538</v>
      </c>
      <c r="BU76">
        <f t="shared" si="54"/>
        <v>0.6112763233673878</v>
      </c>
      <c r="BV76">
        <v>23</v>
      </c>
    </row>
    <row r="77" spans="23:74">
      <c r="W77">
        <f t="shared" si="50"/>
        <v>5.570483258652696</v>
      </c>
      <c r="X77">
        <f t="shared" si="38"/>
        <v>5.570483258652696</v>
      </c>
      <c r="Y77">
        <f t="shared" si="51"/>
        <v>5.5705000561938549</v>
      </c>
      <c r="AA77">
        <f t="shared" si="49"/>
        <v>1.6797541158908302E-5</v>
      </c>
      <c r="AB77">
        <f t="shared" si="37"/>
        <v>1.6797541158908302E-5</v>
      </c>
      <c r="AC77">
        <v>5</v>
      </c>
      <c r="AN77">
        <v>9</v>
      </c>
      <c r="AO77">
        <f t="shared" si="55"/>
        <v>5.9604644775390598</v>
      </c>
      <c r="AP77">
        <f t="shared" si="54"/>
        <v>0.1064030658719381</v>
      </c>
      <c r="AQ77">
        <f t="shared" si="54"/>
        <v>0.1289571302007104</v>
      </c>
      <c r="AR77">
        <f t="shared" si="54"/>
        <v>0.13459564628290346</v>
      </c>
      <c r="AS77">
        <f t="shared" si="54"/>
        <v>0.14164379138564484</v>
      </c>
      <c r="AT77">
        <f t="shared" si="54"/>
        <v>0.15045397276407155</v>
      </c>
      <c r="AU77">
        <f t="shared" si="54"/>
        <v>0.16146669948710485</v>
      </c>
      <c r="AV77">
        <f t="shared" si="54"/>
        <v>0.17523260789089656</v>
      </c>
      <c r="AW77">
        <f t="shared" si="54"/>
        <v>0.19243999339563614</v>
      </c>
      <c r="AX77">
        <f t="shared" si="54"/>
        <v>0.21394922527656074</v>
      </c>
      <c r="AY77">
        <f t="shared" si="54"/>
        <v>0.24083576512771634</v>
      </c>
      <c r="AZ77">
        <f t="shared" si="54"/>
        <v>0.27444393994166089</v>
      </c>
      <c r="BA77">
        <f t="shared" si="54"/>
        <v>0.31645415845909153</v>
      </c>
      <c r="BB77">
        <f t="shared" si="54"/>
        <v>0.36896693160587996</v>
      </c>
      <c r="BC77">
        <f t="shared" si="54"/>
        <v>0.43460789803936523</v>
      </c>
      <c r="BD77">
        <f t="shared" ref="AP77:BU83" si="56">BC44</f>
        <v>0.51665910608122201</v>
      </c>
      <c r="BE77">
        <f t="shared" si="56"/>
        <v>0.61922311613354264</v>
      </c>
      <c r="BF77">
        <f t="shared" si="56"/>
        <v>0.10640309651692707</v>
      </c>
      <c r="BG77">
        <f t="shared" si="56"/>
        <v>0.12895718118925531</v>
      </c>
      <c r="BH77">
        <f t="shared" si="56"/>
        <v>0.13459570235733737</v>
      </c>
      <c r="BI77">
        <f t="shared" si="56"/>
        <v>0.14164385381743994</v>
      </c>
      <c r="BJ77">
        <f t="shared" si="56"/>
        <v>0.15045404314256813</v>
      </c>
      <c r="BK77">
        <f t="shared" si="56"/>
        <v>0.16146677979897839</v>
      </c>
      <c r="BL77">
        <f t="shared" si="56"/>
        <v>0.17523270061949123</v>
      </c>
      <c r="BM77">
        <f t="shared" si="56"/>
        <v>0.19244010164513223</v>
      </c>
      <c r="BN77">
        <f t="shared" si="56"/>
        <v>0.21394935292718353</v>
      </c>
      <c r="BO77">
        <f t="shared" si="56"/>
        <v>0.24083591702974763</v>
      </c>
      <c r="BP77">
        <f t="shared" si="56"/>
        <v>0.27444412215795277</v>
      </c>
      <c r="BQ77">
        <f t="shared" si="56"/>
        <v>0.31645437856820918</v>
      </c>
      <c r="BR77">
        <f t="shared" si="56"/>
        <v>0.36896719908102965</v>
      </c>
      <c r="BS77">
        <f t="shared" si="56"/>
        <v>0.4346082247220554</v>
      </c>
      <c r="BT77">
        <f t="shared" si="56"/>
        <v>0.51665950677333738</v>
      </c>
      <c r="BU77">
        <f t="shared" si="56"/>
        <v>0.61922360933743992</v>
      </c>
      <c r="BV77">
        <v>24</v>
      </c>
    </row>
    <row r="78" spans="23:74">
      <c r="W78">
        <f t="shared" si="50"/>
        <v>5.0271417353865164</v>
      </c>
      <c r="X78">
        <f t="shared" si="38"/>
        <v>5.0271417353865164</v>
      </c>
      <c r="Y78">
        <f t="shared" si="51"/>
        <v>5.0271616160758645</v>
      </c>
      <c r="AA78">
        <f t="shared" si="49"/>
        <v>1.9880689348106273E-5</v>
      </c>
      <c r="AB78">
        <f t="shared" si="37"/>
        <v>1.9880689348106273E-5</v>
      </c>
      <c r="AC78">
        <v>5</v>
      </c>
      <c r="AN78">
        <v>10</v>
      </c>
      <c r="AO78">
        <f t="shared" si="55"/>
        <v>7.4505805969238246</v>
      </c>
      <c r="AP78">
        <f t="shared" si="56"/>
        <v>0.11633702373315187</v>
      </c>
      <c r="AQ78">
        <f t="shared" si="56"/>
        <v>0.13889110341541638</v>
      </c>
      <c r="AR78">
        <f t="shared" si="56"/>
        <v>0.14452962333598246</v>
      </c>
      <c r="AS78">
        <f t="shared" si="56"/>
        <v>0.15157777323669017</v>
      </c>
      <c r="AT78">
        <f t="shared" si="56"/>
        <v>0.16038796061257476</v>
      </c>
      <c r="AU78">
        <f t="shared" si="56"/>
        <v>0.17140069483243042</v>
      </c>
      <c r="AV78">
        <f t="shared" si="56"/>
        <v>0.18516661260725009</v>
      </c>
      <c r="AW78">
        <f t="shared" si="56"/>
        <v>0.20237400982577464</v>
      </c>
      <c r="AX78">
        <f t="shared" si="56"/>
        <v>0.22388325634893036</v>
      </c>
      <c r="AY78">
        <f t="shared" si="56"/>
        <v>0.25076981450287494</v>
      </c>
      <c r="AZ78">
        <f t="shared" si="56"/>
        <v>0.28437801219530567</v>
      </c>
      <c r="BA78">
        <f t="shared" si="56"/>
        <v>0.32638825931084414</v>
      </c>
      <c r="BB78">
        <f t="shared" si="56"/>
        <v>0.3789010682052672</v>
      </c>
      <c r="BC78">
        <f t="shared" si="56"/>
        <v>0.44454207932329587</v>
      </c>
      <c r="BD78">
        <f t="shared" si="56"/>
        <v>0.52659334322083196</v>
      </c>
      <c r="BE78">
        <f t="shared" si="56"/>
        <v>0.62915742309275158</v>
      </c>
      <c r="BF78">
        <f t="shared" si="56"/>
        <v>0.11633720397949217</v>
      </c>
      <c r="BG78">
        <f t="shared" si="56"/>
        <v>0.13889128865182035</v>
      </c>
      <c r="BH78">
        <f t="shared" si="56"/>
        <v>0.14452980981990243</v>
      </c>
      <c r="BI78">
        <f t="shared" si="56"/>
        <v>0.15157796128000497</v>
      </c>
      <c r="BJ78">
        <f t="shared" si="56"/>
        <v>0.1603881506051332</v>
      </c>
      <c r="BK78">
        <f t="shared" si="56"/>
        <v>0.17140088726154346</v>
      </c>
      <c r="BL78">
        <f t="shared" si="56"/>
        <v>0.18516680808205632</v>
      </c>
      <c r="BM78">
        <f t="shared" si="56"/>
        <v>0.20237420910769729</v>
      </c>
      <c r="BN78">
        <f t="shared" si="56"/>
        <v>0.2238834603897486</v>
      </c>
      <c r="BO78">
        <f t="shared" si="56"/>
        <v>0.25077002449231267</v>
      </c>
      <c r="BP78">
        <f t="shared" si="56"/>
        <v>0.28437822962051784</v>
      </c>
      <c r="BQ78">
        <f t="shared" si="56"/>
        <v>0.32638848603077425</v>
      </c>
      <c r="BR78">
        <f t="shared" si="56"/>
        <v>0.37890130654359472</v>
      </c>
      <c r="BS78">
        <f t="shared" si="56"/>
        <v>0.44454233218462041</v>
      </c>
      <c r="BT78">
        <f t="shared" si="56"/>
        <v>0.52659361423590245</v>
      </c>
      <c r="BU78">
        <f t="shared" si="56"/>
        <v>0.62915771680000498</v>
      </c>
      <c r="BV78">
        <v>25</v>
      </c>
    </row>
    <row r="79" spans="23:74">
      <c r="W79">
        <f t="shared" si="50"/>
        <v>4.4808210601307179</v>
      </c>
      <c r="X79">
        <f t="shared" si="38"/>
        <v>4.4808210601307179</v>
      </c>
      <c r="Y79">
        <f t="shared" si="51"/>
        <v>4.4808430118419524</v>
      </c>
      <c r="AA79">
        <f t="shared" si="49"/>
        <v>2.1951711234535765E-5</v>
      </c>
      <c r="AB79">
        <f t="shared" si="37"/>
        <v>2.1951711234535765E-5</v>
      </c>
      <c r="AC79">
        <v>5</v>
      </c>
      <c r="AN79">
        <v>11</v>
      </c>
      <c r="AO79">
        <f t="shared" si="55"/>
        <v>9.3132257461547798</v>
      </c>
      <c r="AP79">
        <f t="shared" si="56"/>
        <v>0.12875447105966906</v>
      </c>
      <c r="AQ79">
        <f t="shared" si="56"/>
        <v>0.15130856993379879</v>
      </c>
      <c r="AR79">
        <f t="shared" si="56"/>
        <v>0.15694709465233123</v>
      </c>
      <c r="AS79">
        <f t="shared" si="56"/>
        <v>0.1639952505504968</v>
      </c>
      <c r="AT79">
        <f t="shared" si="56"/>
        <v>0.17280544542320375</v>
      </c>
      <c r="AU79">
        <f t="shared" si="56"/>
        <v>0.18381818901408736</v>
      </c>
      <c r="AV79">
        <f t="shared" si="56"/>
        <v>0.19758411850269197</v>
      </c>
      <c r="AW79">
        <f t="shared" si="56"/>
        <v>0.21479153036344767</v>
      </c>
      <c r="AX79">
        <f t="shared" si="56"/>
        <v>0.23630079518939237</v>
      </c>
      <c r="AY79">
        <f t="shared" si="56"/>
        <v>0.2631873762218232</v>
      </c>
      <c r="AZ79">
        <f t="shared" si="56"/>
        <v>0.2967956025123617</v>
      </c>
      <c r="BA79">
        <f t="shared" si="56"/>
        <v>0.33880588537553491</v>
      </c>
      <c r="BB79">
        <f t="shared" si="56"/>
        <v>0.39131873895450137</v>
      </c>
      <c r="BC79">
        <f t="shared" si="56"/>
        <v>0.45695980592820928</v>
      </c>
      <c r="BD79">
        <f t="shared" si="56"/>
        <v>0.53901113964534431</v>
      </c>
      <c r="BE79">
        <f t="shared" si="56"/>
        <v>0.64157530679176289</v>
      </c>
      <c r="BF79">
        <f t="shared" si="56"/>
        <v>0.12875483830769854</v>
      </c>
      <c r="BG79">
        <f t="shared" si="56"/>
        <v>0.15130892298002677</v>
      </c>
      <c r="BH79">
        <f t="shared" si="56"/>
        <v>0.15694744414810882</v>
      </c>
      <c r="BI79">
        <f t="shared" si="56"/>
        <v>0.16399559560821139</v>
      </c>
      <c r="BJ79">
        <f t="shared" si="56"/>
        <v>0.17280578493333956</v>
      </c>
      <c r="BK79">
        <f t="shared" si="56"/>
        <v>0.18381852158974984</v>
      </c>
      <c r="BL79">
        <f t="shared" si="56"/>
        <v>0.19758444241026266</v>
      </c>
      <c r="BM79">
        <f t="shared" si="56"/>
        <v>0.21479184343590374</v>
      </c>
      <c r="BN79">
        <f t="shared" si="56"/>
        <v>0.23630109471795499</v>
      </c>
      <c r="BO79">
        <f t="shared" si="56"/>
        <v>0.26318765882051909</v>
      </c>
      <c r="BP79">
        <f t="shared" si="56"/>
        <v>0.2967958639487242</v>
      </c>
      <c r="BQ79">
        <f t="shared" si="56"/>
        <v>0.33880612035898061</v>
      </c>
      <c r="BR79">
        <f t="shared" si="56"/>
        <v>0.39131894087180108</v>
      </c>
      <c r="BS79">
        <f t="shared" si="56"/>
        <v>0.45695996651282672</v>
      </c>
      <c r="BT79">
        <f t="shared" si="56"/>
        <v>0.53901124856410876</v>
      </c>
      <c r="BU79">
        <f t="shared" si="56"/>
        <v>0.6415753511282114</v>
      </c>
      <c r="BV79">
        <v>26</v>
      </c>
    </row>
    <row r="80" spans="23:74">
      <c r="W80">
        <f t="shared" si="50"/>
        <v>3.9449307508188474</v>
      </c>
      <c r="X80">
        <f t="shared" si="38"/>
        <v>3.9449307508188474</v>
      </c>
      <c r="Y80">
        <f t="shared" si="51"/>
        <v>3.9449537315264496</v>
      </c>
      <c r="AA80">
        <f t="shared" si="49"/>
        <v>2.2980707602204831E-5</v>
      </c>
      <c r="AB80">
        <f t="shared" si="37"/>
        <v>2.2980707602204831E-5</v>
      </c>
      <c r="AC80">
        <v>5</v>
      </c>
      <c r="AN80">
        <v>12</v>
      </c>
      <c r="AO80">
        <f t="shared" si="55"/>
        <v>11.641532182693474</v>
      </c>
      <c r="AP80">
        <f t="shared" si="56"/>
        <v>0.14427628021781555</v>
      </c>
      <c r="AQ80">
        <f t="shared" si="56"/>
        <v>0.16683040308177685</v>
      </c>
      <c r="AR80">
        <f t="shared" si="56"/>
        <v>0.1724689337977672</v>
      </c>
      <c r="AS80">
        <f t="shared" si="56"/>
        <v>0.1795170971927551</v>
      </c>
      <c r="AT80">
        <f t="shared" si="56"/>
        <v>0.18832730143649001</v>
      </c>
      <c r="AU80">
        <f t="shared" si="56"/>
        <v>0.19934005674115857</v>
      </c>
      <c r="AV80">
        <f t="shared" si="56"/>
        <v>0.21310600087199438</v>
      </c>
      <c r="AW80">
        <f t="shared" si="56"/>
        <v>0.23031343103553903</v>
      </c>
      <c r="AX80">
        <f t="shared" si="56"/>
        <v>0.25182271873996998</v>
      </c>
      <c r="AY80">
        <f t="shared" si="56"/>
        <v>0.27870932837050855</v>
      </c>
      <c r="AZ80">
        <f t="shared" si="56"/>
        <v>0.31231759040868179</v>
      </c>
      <c r="BA80">
        <f t="shared" si="56"/>
        <v>0.35432791795639829</v>
      </c>
      <c r="BB80">
        <f t="shared" si="56"/>
        <v>0.40684082739104394</v>
      </c>
      <c r="BC80">
        <f t="shared" si="56"/>
        <v>0.4724819641843509</v>
      </c>
      <c r="BD80">
        <f t="shared" si="56"/>
        <v>0.55453338517598472</v>
      </c>
      <c r="BE80">
        <f t="shared" si="56"/>
        <v>0.65709766141552683</v>
      </c>
      <c r="BF80">
        <f t="shared" si="56"/>
        <v>0.14427688121795654</v>
      </c>
      <c r="BG80">
        <f t="shared" si="56"/>
        <v>0.16683096589028473</v>
      </c>
      <c r="BH80">
        <f t="shared" si="56"/>
        <v>0.17246948705836679</v>
      </c>
      <c r="BI80">
        <f t="shared" si="56"/>
        <v>0.17951763851846936</v>
      </c>
      <c r="BJ80">
        <f t="shared" si="56"/>
        <v>0.18832782784359758</v>
      </c>
      <c r="BK80">
        <f t="shared" si="56"/>
        <v>0.19934056450000784</v>
      </c>
      <c r="BL80">
        <f t="shared" si="56"/>
        <v>0.21310648532052071</v>
      </c>
      <c r="BM80">
        <f t="shared" si="56"/>
        <v>0.23031388634616168</v>
      </c>
      <c r="BN80">
        <f t="shared" si="56"/>
        <v>0.25182313762821296</v>
      </c>
      <c r="BO80">
        <f t="shared" si="56"/>
        <v>0.27870970173077703</v>
      </c>
      <c r="BP80">
        <f t="shared" si="56"/>
        <v>0.31231790685898225</v>
      </c>
      <c r="BQ80">
        <f t="shared" si="56"/>
        <v>0.35432816326923872</v>
      </c>
      <c r="BR80">
        <f t="shared" si="56"/>
        <v>0.40684098378205913</v>
      </c>
      <c r="BS80">
        <f t="shared" si="56"/>
        <v>0.47248200942308477</v>
      </c>
      <c r="BT80">
        <f t="shared" si="56"/>
        <v>0.55453329147436681</v>
      </c>
      <c r="BU80">
        <f t="shared" si="56"/>
        <v>0.65709739403846934</v>
      </c>
      <c r="BV80">
        <v>27</v>
      </c>
    </row>
    <row r="81" spans="23:74">
      <c r="W81">
        <f>G4*G20</f>
        <v>8.5190282749061321</v>
      </c>
      <c r="X81">
        <f t="shared" si="38"/>
        <v>8.5190282749061321</v>
      </c>
      <c r="Y81">
        <f>AS20</f>
        <v>8.5190044848232827</v>
      </c>
      <c r="AA81">
        <f t="shared" ref="AA81:AA95" si="57">AB4-G4</f>
        <v>-2.3790082849473038E-5</v>
      </c>
      <c r="AB81">
        <f t="shared" si="37"/>
        <v>-2.3790082849473038E-5</v>
      </c>
      <c r="AC81">
        <v>5</v>
      </c>
      <c r="AN81">
        <v>13</v>
      </c>
      <c r="AO81">
        <f t="shared" si="55"/>
        <v>14.551915228366843</v>
      </c>
      <c r="AP81">
        <f t="shared" si="56"/>
        <v>0.16367854166549867</v>
      </c>
      <c r="AQ81">
        <f t="shared" si="56"/>
        <v>0.1862326945167494</v>
      </c>
      <c r="AR81">
        <f t="shared" si="56"/>
        <v>0.19187123272956211</v>
      </c>
      <c r="AS81">
        <f t="shared" si="56"/>
        <v>0.19891940549557799</v>
      </c>
      <c r="AT81">
        <f t="shared" si="56"/>
        <v>0.20772962145309781</v>
      </c>
      <c r="AU81">
        <f t="shared" si="56"/>
        <v>0.21874239139999757</v>
      </c>
      <c r="AV81">
        <f t="shared" si="56"/>
        <v>0.23250835383362234</v>
      </c>
      <c r="AW81">
        <f t="shared" si="56"/>
        <v>0.2497158068756532</v>
      </c>
      <c r="AX81">
        <f t="shared" si="56"/>
        <v>0.27122512317819197</v>
      </c>
      <c r="AY81">
        <f t="shared" si="56"/>
        <v>0.29811176855636523</v>
      </c>
      <c r="AZ81">
        <f t="shared" si="56"/>
        <v>0.33172007527908187</v>
      </c>
      <c r="BA81">
        <f t="shared" si="56"/>
        <v>0.37373045868247751</v>
      </c>
      <c r="BB81">
        <f t="shared" si="56"/>
        <v>0.4262434379367222</v>
      </c>
      <c r="BC81">
        <f t="shared" si="56"/>
        <v>0.49188466200452802</v>
      </c>
      <c r="BD81">
        <f t="shared" si="56"/>
        <v>0.57393619208928548</v>
      </c>
      <c r="BE81">
        <f t="shared" si="56"/>
        <v>0.67650060469523177</v>
      </c>
      <c r="BF81">
        <f t="shared" si="56"/>
        <v>0.16367943485577896</v>
      </c>
      <c r="BG81">
        <f t="shared" si="56"/>
        <v>0.18623351952810718</v>
      </c>
      <c r="BH81">
        <f t="shared" si="56"/>
        <v>0.19187204069618924</v>
      </c>
      <c r="BI81">
        <f t="shared" si="56"/>
        <v>0.19892019215629178</v>
      </c>
      <c r="BJ81">
        <f t="shared" si="56"/>
        <v>0.20773038148141998</v>
      </c>
      <c r="BK81">
        <f t="shared" si="56"/>
        <v>0.21874311813783026</v>
      </c>
      <c r="BL81">
        <f t="shared" si="56"/>
        <v>0.23250903895834313</v>
      </c>
      <c r="BM81">
        <f t="shared" si="56"/>
        <v>0.2497164399839841</v>
      </c>
      <c r="BN81">
        <f t="shared" si="56"/>
        <v>0.27122569126603541</v>
      </c>
      <c r="BO81">
        <f t="shared" si="56"/>
        <v>0.29811225536859948</v>
      </c>
      <c r="BP81">
        <f t="shared" si="56"/>
        <v>0.3317204604968047</v>
      </c>
      <c r="BQ81">
        <f t="shared" si="56"/>
        <v>0.37373071690706106</v>
      </c>
      <c r="BR81">
        <f t="shared" si="56"/>
        <v>0.42624353741988147</v>
      </c>
      <c r="BS81">
        <f t="shared" si="56"/>
        <v>0.49188456306090722</v>
      </c>
      <c r="BT81">
        <f t="shared" si="56"/>
        <v>0.5739358451121892</v>
      </c>
      <c r="BU81">
        <f t="shared" si="56"/>
        <v>0.67649994767629174</v>
      </c>
      <c r="BV81">
        <v>28</v>
      </c>
    </row>
    <row r="82" spans="23:74">
      <c r="W82">
        <f t="shared" ref="W82:W95" si="58">G5*G21</f>
        <v>8.3997652126574618</v>
      </c>
      <c r="X82">
        <f t="shared" si="38"/>
        <v>8.3997652126574618</v>
      </c>
      <c r="Y82">
        <f t="shared" ref="Y82:Y95" si="59">AS21</f>
        <v>8.3997434999197953</v>
      </c>
      <c r="AA82">
        <f t="shared" si="57"/>
        <v>-2.1712737666490511E-5</v>
      </c>
      <c r="AB82">
        <f t="shared" si="37"/>
        <v>-2.1712737666490511E-5</v>
      </c>
      <c r="AC82">
        <v>5</v>
      </c>
      <c r="AN82">
        <v>14</v>
      </c>
      <c r="AO82">
        <f t="shared" si="55"/>
        <v>18.189894035458554</v>
      </c>
      <c r="AP82">
        <f t="shared" si="56"/>
        <v>0.18793136847510261</v>
      </c>
      <c r="AQ82">
        <f t="shared" si="56"/>
        <v>0.21048555881046513</v>
      </c>
      <c r="AR82">
        <f t="shared" si="56"/>
        <v>0.21612410639430579</v>
      </c>
      <c r="AS82">
        <f t="shared" si="56"/>
        <v>0.22317229087410659</v>
      </c>
      <c r="AT82">
        <f t="shared" si="56"/>
        <v>0.23198252147385762</v>
      </c>
      <c r="AU82">
        <f t="shared" si="56"/>
        <v>0.24299530972354633</v>
      </c>
      <c r="AV82">
        <f t="shared" si="56"/>
        <v>0.25676129503565726</v>
      </c>
      <c r="AW82">
        <f t="shared" si="56"/>
        <v>0.27396877667579594</v>
      </c>
      <c r="AX82">
        <f t="shared" si="56"/>
        <v>0.2954781287259694</v>
      </c>
      <c r="AY82">
        <f t="shared" si="56"/>
        <v>0.32236481878868606</v>
      </c>
      <c r="AZ82">
        <f t="shared" si="56"/>
        <v>0.35597318136708189</v>
      </c>
      <c r="BA82">
        <f t="shared" si="56"/>
        <v>0.39798363459007657</v>
      </c>
      <c r="BB82">
        <f t="shared" si="56"/>
        <v>0.45049670111882012</v>
      </c>
      <c r="BC82">
        <f t="shared" si="56"/>
        <v>0.51613803427974947</v>
      </c>
      <c r="BD82">
        <f t="shared" si="56"/>
        <v>0.59818970073091127</v>
      </c>
      <c r="BE82">
        <f t="shared" si="56"/>
        <v>0.70075428379486293</v>
      </c>
      <c r="BF82">
        <f t="shared" si="56"/>
        <v>0.18793262690305704</v>
      </c>
      <c r="BG82">
        <f t="shared" si="56"/>
        <v>0.21048671157538523</v>
      </c>
      <c r="BH82">
        <f t="shared" si="56"/>
        <v>0.21612523274346729</v>
      </c>
      <c r="BI82">
        <f t="shared" si="56"/>
        <v>0.22317338420356989</v>
      </c>
      <c r="BJ82">
        <f t="shared" si="56"/>
        <v>0.23198357352869808</v>
      </c>
      <c r="BK82">
        <f t="shared" si="56"/>
        <v>0.24299631018510831</v>
      </c>
      <c r="BL82">
        <f t="shared" si="56"/>
        <v>0.25676223100562112</v>
      </c>
      <c r="BM82">
        <f t="shared" si="56"/>
        <v>0.27396963203126218</v>
      </c>
      <c r="BN82">
        <f t="shared" si="56"/>
        <v>0.29547888331331346</v>
      </c>
      <c r="BO82">
        <f t="shared" si="56"/>
        <v>0.32236544741587764</v>
      </c>
      <c r="BP82">
        <f t="shared" si="56"/>
        <v>0.3559736525440827</v>
      </c>
      <c r="BQ82">
        <f t="shared" si="56"/>
        <v>0.39798390895433911</v>
      </c>
      <c r="BR82">
        <f t="shared" si="56"/>
        <v>0.45049672946715963</v>
      </c>
      <c r="BS82">
        <f t="shared" si="56"/>
        <v>0.51613775510818527</v>
      </c>
      <c r="BT82">
        <f t="shared" si="56"/>
        <v>0.59818903715946714</v>
      </c>
      <c r="BU82">
        <f t="shared" si="56"/>
        <v>0.70075313972356978</v>
      </c>
      <c r="BV82">
        <v>29</v>
      </c>
    </row>
    <row r="83" spans="23:74">
      <c r="W83">
        <f t="shared" si="58"/>
        <v>8.255301474848233</v>
      </c>
      <c r="X83">
        <f t="shared" si="38"/>
        <v>8.255301474848233</v>
      </c>
      <c r="Y83">
        <f t="shared" si="59"/>
        <v>8.2552822120689768</v>
      </c>
      <c r="AA83">
        <f t="shared" si="57"/>
        <v>-1.9262779256123963E-5</v>
      </c>
      <c r="AB83">
        <f t="shared" si="37"/>
        <v>-1.9262779256123963E-5</v>
      </c>
      <c r="AC83">
        <v>5</v>
      </c>
      <c r="AN83">
        <v>15</v>
      </c>
      <c r="AO83">
        <f t="shared" si="55"/>
        <v>22.737367544323188</v>
      </c>
      <c r="AP83">
        <f t="shared" si="56"/>
        <v>0.2182474019871074</v>
      </c>
      <c r="AQ83">
        <f t="shared" si="56"/>
        <v>0.24080163917760974</v>
      </c>
      <c r="AR83">
        <f t="shared" si="56"/>
        <v>0.24644019847523535</v>
      </c>
      <c r="AS83">
        <f t="shared" si="56"/>
        <v>0.25348839759726732</v>
      </c>
      <c r="AT83">
        <f t="shared" si="56"/>
        <v>0.26229864649980733</v>
      </c>
      <c r="AU83">
        <f t="shared" si="56"/>
        <v>0.27331145762798226</v>
      </c>
      <c r="AV83">
        <f t="shared" si="56"/>
        <v>0.28707747153820096</v>
      </c>
      <c r="AW83">
        <f t="shared" si="56"/>
        <v>0.30428498892597439</v>
      </c>
      <c r="AX83">
        <f t="shared" si="56"/>
        <v>0.32579438566069113</v>
      </c>
      <c r="AY83">
        <f t="shared" si="56"/>
        <v>0.35268113157908709</v>
      </c>
      <c r="AZ83">
        <f t="shared" si="56"/>
        <v>0.38628956397708192</v>
      </c>
      <c r="BA83">
        <f t="shared" si="56"/>
        <v>0.42830010447457545</v>
      </c>
      <c r="BB83">
        <f t="shared" si="56"/>
        <v>0.48081328009644242</v>
      </c>
      <c r="BC83">
        <f t="shared" si="56"/>
        <v>0.54645474962377616</v>
      </c>
      <c r="BD83">
        <f t="shared" si="56"/>
        <v>0.62850658653294333</v>
      </c>
      <c r="BE83">
        <f t="shared" si="56"/>
        <v>0.73107138266940197</v>
      </c>
      <c r="BF83">
        <f t="shared" si="56"/>
        <v>0.21824911696215457</v>
      </c>
      <c r="BG83">
        <f t="shared" si="56"/>
        <v>0.24080320163448282</v>
      </c>
      <c r="BH83">
        <f t="shared" si="56"/>
        <v>0.24644172280256482</v>
      </c>
      <c r="BI83">
        <f t="shared" si="56"/>
        <v>0.25348987426266745</v>
      </c>
      <c r="BJ83">
        <f t="shared" si="56"/>
        <v>0.26230006358779567</v>
      </c>
      <c r="BK83">
        <f t="shared" si="56"/>
        <v>0.2733128002442059</v>
      </c>
      <c r="BL83">
        <f t="shared" si="56"/>
        <v>0.28707872106471871</v>
      </c>
      <c r="BM83">
        <f t="shared" si="56"/>
        <v>0.30428612209035977</v>
      </c>
      <c r="BN83">
        <f t="shared" si="56"/>
        <v>0.3257953733724111</v>
      </c>
      <c r="BO83">
        <f t="shared" si="56"/>
        <v>0.35268193747497512</v>
      </c>
      <c r="BP83">
        <f t="shared" si="56"/>
        <v>0.38629014260318029</v>
      </c>
      <c r="BQ83">
        <f t="shared" si="56"/>
        <v>0.42830039901343675</v>
      </c>
      <c r="BR83">
        <f t="shared" si="56"/>
        <v>0.48081321952625711</v>
      </c>
      <c r="BS83">
        <f t="shared" si="56"/>
        <v>0.54645424516728291</v>
      </c>
      <c r="BT83">
        <f t="shared" si="56"/>
        <v>0.62850552721856479</v>
      </c>
      <c r="BU83">
        <f t="shared" si="56"/>
        <v>0.73106962978266732</v>
      </c>
      <c r="BV83">
        <v>30</v>
      </c>
    </row>
    <row r="84" spans="23:74">
      <c r="W84">
        <f t="shared" si="58"/>
        <v>8.0815625803466347</v>
      </c>
      <c r="X84">
        <f t="shared" si="38"/>
        <v>8.0815625803466347</v>
      </c>
      <c r="Y84">
        <f t="shared" si="59"/>
        <v>8.0815461677437472</v>
      </c>
      <c r="AA84">
        <f t="shared" si="57"/>
        <v>-1.6412602887427852E-5</v>
      </c>
      <c r="AB84">
        <f t="shared" si="37"/>
        <v>-1.6412602887427852E-5</v>
      </c>
      <c r="AC84">
        <v>5</v>
      </c>
    </row>
    <row r="85" spans="23:74">
      <c r="W85">
        <f t="shared" si="58"/>
        <v>7.8744091610171587</v>
      </c>
      <c r="X85">
        <f t="shared" si="38"/>
        <v>7.8744091610171587</v>
      </c>
      <c r="Y85">
        <f t="shared" si="59"/>
        <v>7.8743960093702556</v>
      </c>
      <c r="AA85">
        <f t="shared" si="57"/>
        <v>-1.3151646903075687E-5</v>
      </c>
      <c r="AB85">
        <f t="shared" si="37"/>
        <v>-1.3151646903075687E-5</v>
      </c>
      <c r="AC85">
        <v>5</v>
      </c>
    </row>
    <row r="86" spans="23:74">
      <c r="W86">
        <f t="shared" si="58"/>
        <v>7.6299379165980046</v>
      </c>
      <c r="X86">
        <f t="shared" si="38"/>
        <v>7.6299379165980046</v>
      </c>
      <c r="Y86">
        <f t="shared" si="59"/>
        <v>7.6299284211133616</v>
      </c>
      <c r="AA86">
        <f t="shared" si="57"/>
        <v>-9.4954846430184148E-6</v>
      </c>
      <c r="AB86">
        <f t="shared" ref="AB86:AB149" si="60">IFERROR(AA86,"")</f>
        <v>-9.4954846430184148E-6</v>
      </c>
      <c r="AC86">
        <v>5</v>
      </c>
    </row>
    <row r="87" spans="23:74">
      <c r="W87">
        <f t="shared" si="58"/>
        <v>7.3448980596302311</v>
      </c>
      <c r="X87">
        <f t="shared" si="38"/>
        <v>7.3448980596302311</v>
      </c>
      <c r="Y87">
        <f t="shared" si="59"/>
        <v>7.3448925642288563</v>
      </c>
      <c r="AA87">
        <f t="shared" si="57"/>
        <v>-5.4954013748442776E-6</v>
      </c>
      <c r="AB87">
        <f t="shared" si="60"/>
        <v>-5.4954013748442776E-6</v>
      </c>
      <c r="AC87">
        <v>5</v>
      </c>
    </row>
    <row r="88" spans="23:74">
      <c r="W88">
        <f t="shared" si="58"/>
        <v>7.0172111122381269</v>
      </c>
      <c r="X88">
        <f t="shared" si="38"/>
        <v>7.0172111122381269</v>
      </c>
      <c r="Y88">
        <f t="shared" si="59"/>
        <v>7.0172098658067084</v>
      </c>
      <c r="AA88">
        <f t="shared" si="57"/>
        <v>-1.2464314185223202E-6</v>
      </c>
      <c r="AB88">
        <f t="shared" si="60"/>
        <v>-1.2464314185223202E-6</v>
      </c>
      <c r="AC88">
        <v>5</v>
      </c>
    </row>
    <row r="89" spans="23:74">
      <c r="W89">
        <f t="shared" si="58"/>
        <v>6.6465478701188117</v>
      </c>
      <c r="X89">
        <f t="shared" ref="X89:X152" si="61">IFERROR(W89, NA())</f>
        <v>6.6465478701188117</v>
      </c>
      <c r="Y89">
        <f t="shared" si="59"/>
        <v>6.6465509792028588</v>
      </c>
      <c r="AA89">
        <f t="shared" si="57"/>
        <v>3.1090840471037495E-6</v>
      </c>
      <c r="AB89">
        <f t="shared" si="60"/>
        <v>3.1090840471037495E-6</v>
      </c>
      <c r="AC89">
        <v>5</v>
      </c>
    </row>
    <row r="90" spans="23:74">
      <c r="W90">
        <f t="shared" si="58"/>
        <v>6.2348745604152827</v>
      </c>
      <c r="X90">
        <f t="shared" si="61"/>
        <v>6.2348745604152827</v>
      </c>
      <c r="Y90">
        <f t="shared" si="59"/>
        <v>6.2348819461303</v>
      </c>
      <c r="AA90">
        <f t="shared" si="57"/>
        <v>7.3857150173495256E-6</v>
      </c>
      <c r="AB90">
        <f t="shared" si="60"/>
        <v>7.3857150173495256E-6</v>
      </c>
      <c r="AC90">
        <v>5</v>
      </c>
    </row>
    <row r="91" spans="23:74">
      <c r="W91">
        <f t="shared" si="58"/>
        <v>5.7868433072755838</v>
      </c>
      <c r="X91">
        <f t="shared" si="61"/>
        <v>5.7868433072755838</v>
      </c>
      <c r="Y91">
        <f t="shared" si="59"/>
        <v>5.7868546766624247</v>
      </c>
      <c r="AA91">
        <f t="shared" si="57"/>
        <v>1.1369386840875961E-5</v>
      </c>
      <c r="AB91">
        <f t="shared" si="60"/>
        <v>1.1369386840875961E-5</v>
      </c>
      <c r="AC91">
        <v>5</v>
      </c>
    </row>
    <row r="92" spans="23:74">
      <c r="W92">
        <f t="shared" si="58"/>
        <v>5.3098897356288717</v>
      </c>
      <c r="X92">
        <f t="shared" si="61"/>
        <v>5.3098897356288717</v>
      </c>
      <c r="Y92">
        <f t="shared" si="59"/>
        <v>5.3099045776813831</v>
      </c>
      <c r="AA92">
        <f t="shared" si="57"/>
        <v>1.484205251145454E-5</v>
      </c>
      <c r="AB92">
        <f t="shared" si="60"/>
        <v>1.484205251145454E-5</v>
      </c>
      <c r="AC92">
        <v>5</v>
      </c>
    </row>
    <row r="93" spans="23:74">
      <c r="W93">
        <f t="shared" si="58"/>
        <v>4.8139323331933657</v>
      </c>
      <c r="X93">
        <f t="shared" si="61"/>
        <v>4.8139323331933657</v>
      </c>
      <c r="Y93">
        <f t="shared" si="59"/>
        <v>4.8139499461119692</v>
      </c>
      <c r="AA93">
        <f t="shared" si="57"/>
        <v>1.7612918603582273E-5</v>
      </c>
      <c r="AB93">
        <f t="shared" si="60"/>
        <v>1.7612918603582273E-5</v>
      </c>
      <c r="AC93">
        <v>5</v>
      </c>
    </row>
    <row r="94" spans="23:74">
      <c r="W94">
        <f t="shared" si="58"/>
        <v>4.3106500377980108</v>
      </c>
      <c r="X94">
        <f t="shared" si="61"/>
        <v>4.3106500377980108</v>
      </c>
      <c r="Y94">
        <f t="shared" si="59"/>
        <v>4.3106695868580394</v>
      </c>
      <c r="AA94">
        <f t="shared" si="57"/>
        <v>1.9549060028545284E-5</v>
      </c>
      <c r="AB94">
        <f t="shared" si="60"/>
        <v>1.9549060028545284E-5</v>
      </c>
      <c r="AC94">
        <v>5</v>
      </c>
    </row>
    <row r="95" spans="23:74">
      <c r="W95">
        <f t="shared" si="58"/>
        <v>3.8124275927416442</v>
      </c>
      <c r="X95">
        <f t="shared" si="61"/>
        <v>3.8124275927416442</v>
      </c>
      <c r="Y95">
        <f t="shared" si="59"/>
        <v>3.8124481896658757</v>
      </c>
      <c r="AA95">
        <f t="shared" si="57"/>
        <v>2.0596924231508495E-5</v>
      </c>
      <c r="AB95">
        <f t="shared" si="60"/>
        <v>2.0596924231508495E-5</v>
      </c>
      <c r="AC95">
        <v>5</v>
      </c>
    </row>
    <row r="96" spans="23:74">
      <c r="W96">
        <f>H4*H20</f>
        <v>7.7883429565619595</v>
      </c>
      <c r="X96">
        <f t="shared" si="61"/>
        <v>7.7883429565619595</v>
      </c>
      <c r="Y96">
        <f>AT20</f>
        <v>7.7883251887909486</v>
      </c>
      <c r="AA96">
        <f t="shared" ref="AA96:AA110" si="62">AC4-H4</f>
        <v>-1.7767771010923639E-5</v>
      </c>
      <c r="AB96">
        <f t="shared" si="60"/>
        <v>-1.7767771010923639E-5</v>
      </c>
      <c r="AC96">
        <v>5</v>
      </c>
    </row>
    <row r="97" spans="23:29">
      <c r="W97">
        <f t="shared" ref="W97:W110" si="63">H5*H21</f>
        <v>7.6885412958161172</v>
      </c>
      <c r="X97">
        <f t="shared" si="61"/>
        <v>7.6885412958161172</v>
      </c>
      <c r="Y97">
        <f t="shared" ref="Y97:Y110" si="64">AT21</f>
        <v>7.6885250924200399</v>
      </c>
      <c r="AA97">
        <f t="shared" si="62"/>
        <v>-1.6203396077330012E-5</v>
      </c>
      <c r="AB97">
        <f t="shared" si="60"/>
        <v>-1.6203396077330012E-5</v>
      </c>
      <c r="AC97">
        <v>5</v>
      </c>
    </row>
    <row r="98" spans="23:29">
      <c r="W98">
        <f t="shared" si="63"/>
        <v>7.5673293700644866</v>
      </c>
      <c r="X98">
        <f t="shared" si="61"/>
        <v>7.5673293700644866</v>
      </c>
      <c r="Y98">
        <f t="shared" si="64"/>
        <v>7.5673150199788815</v>
      </c>
      <c r="AA98">
        <f t="shared" si="62"/>
        <v>-1.4350085605130403E-5</v>
      </c>
      <c r="AB98">
        <f t="shared" si="60"/>
        <v>-1.4350085605130403E-5</v>
      </c>
      <c r="AC98">
        <v>5</v>
      </c>
    </row>
    <row r="99" spans="23:29">
      <c r="W99">
        <f t="shared" si="63"/>
        <v>7.4210851114151106</v>
      </c>
      <c r="X99">
        <f t="shared" si="61"/>
        <v>7.4210851114151106</v>
      </c>
      <c r="Y99">
        <f t="shared" si="64"/>
        <v>7.4210729292442732</v>
      </c>
      <c r="AA99">
        <f t="shared" si="62"/>
        <v>-1.2182170837427009E-5</v>
      </c>
      <c r="AB99">
        <f t="shared" si="60"/>
        <v>-1.2182170837427009E-5</v>
      </c>
      <c r="AC99">
        <v>5</v>
      </c>
    </row>
    <row r="100" spans="23:29">
      <c r="W100">
        <f t="shared" si="63"/>
        <v>7.2460412035620694</v>
      </c>
      <c r="X100">
        <f t="shared" si="61"/>
        <v>7.2460412035620694</v>
      </c>
      <c r="Y100">
        <f t="shared" si="64"/>
        <v>7.2460315182613622</v>
      </c>
      <c r="AA100">
        <f t="shared" si="62"/>
        <v>-9.6853007072184027E-6</v>
      </c>
      <c r="AB100">
        <f t="shared" si="60"/>
        <v>-9.6853007072184027E-6</v>
      </c>
      <c r="AC100">
        <v>5</v>
      </c>
    </row>
    <row r="101" spans="23:29">
      <c r="W101">
        <f t="shared" si="63"/>
        <v>7.0385160675062277</v>
      </c>
      <c r="X101">
        <f t="shared" si="61"/>
        <v>7.0385160675062277</v>
      </c>
      <c r="Y101">
        <f t="shared" si="64"/>
        <v>7.0385092040947219</v>
      </c>
      <c r="AA101">
        <f t="shared" si="62"/>
        <v>-6.8634115057975009E-6</v>
      </c>
      <c r="AB101">
        <f t="shared" si="60"/>
        <v>-6.8634115057975009E-6</v>
      </c>
      <c r="AC101">
        <v>5</v>
      </c>
    </row>
    <row r="102" spans="23:29">
      <c r="W102">
        <f t="shared" si="63"/>
        <v>6.7952479311825931</v>
      </c>
      <c r="X102">
        <f t="shared" si="61"/>
        <v>6.7952479311825931</v>
      </c>
      <c r="Y102">
        <f t="shared" si="64"/>
        <v>6.7952441846539253</v>
      </c>
      <c r="AA102">
        <f t="shared" si="62"/>
        <v>-3.7465286677473841E-6</v>
      </c>
      <c r="AB102">
        <f t="shared" si="60"/>
        <v>-3.7465286677473841E-6</v>
      </c>
      <c r="AC102">
        <v>5</v>
      </c>
    </row>
    <row r="103" spans="23:29">
      <c r="W103">
        <f t="shared" si="63"/>
        <v>6.5138307524277339</v>
      </c>
      <c r="X103">
        <f t="shared" si="61"/>
        <v>6.5138307524277339</v>
      </c>
      <c r="Y103">
        <f t="shared" si="64"/>
        <v>6.5138303543530593</v>
      </c>
      <c r="AA103">
        <f t="shared" si="62"/>
        <v>-3.9807467455688084E-7</v>
      </c>
      <c r="AB103">
        <f t="shared" si="60"/>
        <v>-3.9807467455688084E-7</v>
      </c>
      <c r="AC103">
        <v>5</v>
      </c>
    </row>
    <row r="104" spans="23:29">
      <c r="W104">
        <f t="shared" si="63"/>
        <v>6.1932243972721324</v>
      </c>
      <c r="X104">
        <f t="shared" si="61"/>
        <v>6.1932243972721324</v>
      </c>
      <c r="Y104">
        <f t="shared" si="64"/>
        <v>6.1932274777181693</v>
      </c>
      <c r="AA104">
        <f t="shared" si="62"/>
        <v>3.0804460369182607E-6</v>
      </c>
      <c r="AB104">
        <f t="shared" si="60"/>
        <v>3.0804460369182607E-6</v>
      </c>
      <c r="AC104">
        <v>5</v>
      </c>
    </row>
    <row r="105" spans="23:29">
      <c r="W105">
        <f t="shared" si="63"/>
        <v>5.8342755161709485</v>
      </c>
      <c r="X105">
        <f t="shared" si="61"/>
        <v>5.8342755161709485</v>
      </c>
      <c r="Y105">
        <f t="shared" si="64"/>
        <v>5.8342820662287753</v>
      </c>
      <c r="AA105">
        <f t="shared" si="62"/>
        <v>6.5500578267929654E-6</v>
      </c>
      <c r="AB105">
        <f t="shared" si="60"/>
        <v>6.5500578267929654E-6</v>
      </c>
      <c r="AC105">
        <v>5</v>
      </c>
    </row>
    <row r="106" spans="23:29">
      <c r="W106">
        <f t="shared" si="63"/>
        <v>5.440148203519021</v>
      </c>
      <c r="X106">
        <f t="shared" si="61"/>
        <v>5.440148203519021</v>
      </c>
      <c r="Y106">
        <f t="shared" si="64"/>
        <v>5.4401580461842247</v>
      </c>
      <c r="AA106">
        <f t="shared" si="62"/>
        <v>9.8426652037630902E-6</v>
      </c>
      <c r="AB106">
        <f t="shared" si="60"/>
        <v>9.8426652037630902E-6</v>
      </c>
      <c r="AC106">
        <v>5</v>
      </c>
    </row>
    <row r="107" spans="23:29">
      <c r="W107">
        <f t="shared" si="63"/>
        <v>5.0165404242143632</v>
      </c>
      <c r="X107">
        <f t="shared" si="61"/>
        <v>5.0165404242143632</v>
      </c>
      <c r="Y107">
        <f t="shared" si="64"/>
        <v>5.0165532023425268</v>
      </c>
      <c r="AA107">
        <f t="shared" si="62"/>
        <v>1.2778128163581925E-5</v>
      </c>
      <c r="AB107">
        <f t="shared" si="60"/>
        <v>1.2778128163581925E-5</v>
      </c>
      <c r="AC107">
        <v>5</v>
      </c>
    </row>
    <row r="108" spans="23:29">
      <c r="W108">
        <f t="shared" si="63"/>
        <v>4.5715723928279148</v>
      </c>
      <c r="X108">
        <f t="shared" si="61"/>
        <v>4.5715723928279148</v>
      </c>
      <c r="Y108">
        <f t="shared" si="64"/>
        <v>4.5715875811715714</v>
      </c>
      <c r="AA108">
        <f t="shared" si="62"/>
        <v>1.5188343656546976E-5</v>
      </c>
      <c r="AB108">
        <f t="shared" si="60"/>
        <v>1.5188343656546976E-5</v>
      </c>
      <c r="AC108">
        <v>5</v>
      </c>
    </row>
    <row r="109" spans="23:29">
      <c r="W109">
        <f t="shared" si="63"/>
        <v>4.115288825736596</v>
      </c>
      <c r="X109">
        <f t="shared" si="61"/>
        <v>4.115288825736596</v>
      </c>
      <c r="Y109">
        <f t="shared" si="64"/>
        <v>4.115305769225305</v>
      </c>
      <c r="AA109">
        <f t="shared" si="62"/>
        <v>1.694348870895368E-5</v>
      </c>
      <c r="AB109">
        <f t="shared" si="60"/>
        <v>1.694348870895368E-5</v>
      </c>
      <c r="AC109">
        <v>5</v>
      </c>
    </row>
    <row r="110" spans="23:29">
      <c r="W110">
        <f t="shared" si="63"/>
        <v>3.6588114391513926</v>
      </c>
      <c r="X110">
        <f t="shared" si="61"/>
        <v>3.6588114391513926</v>
      </c>
      <c r="Y110">
        <f t="shared" si="64"/>
        <v>3.6588294127103498</v>
      </c>
      <c r="AA110">
        <f t="shared" si="62"/>
        <v>1.7973558957162794E-5</v>
      </c>
      <c r="AB110">
        <f t="shared" si="60"/>
        <v>1.7973558957162794E-5</v>
      </c>
      <c r="AC110">
        <v>5</v>
      </c>
    </row>
    <row r="111" spans="23:29">
      <c r="W111">
        <f>I4*I20</f>
        <v>7.0341821717837583</v>
      </c>
      <c r="X111">
        <f t="shared" si="61"/>
        <v>7.0341821717837583</v>
      </c>
      <c r="Y111">
        <f>AU20</f>
        <v>7.0341698362919836</v>
      </c>
      <c r="AA111">
        <f t="shared" ref="AA111:AA125" si="65">AD4-I4</f>
        <v>-1.2335491774706497E-5</v>
      </c>
      <c r="AB111">
        <f t="shared" si="60"/>
        <v>-1.2335491774706497E-5</v>
      </c>
      <c r="AC111">
        <v>5</v>
      </c>
    </row>
    <row r="112" spans="23:29">
      <c r="W112">
        <f t="shared" ref="W112:W125" si="66">I5*I21</f>
        <v>6.952671574392328</v>
      </c>
      <c r="X112">
        <f t="shared" si="61"/>
        <v>6.952671574392328</v>
      </c>
      <c r="Y112">
        <f t="shared" ref="Y112:Y125" si="67">AU21</f>
        <v>6.9526603563997433</v>
      </c>
      <c r="AA112">
        <f t="shared" si="65"/>
        <v>-1.1217992584633407E-5</v>
      </c>
      <c r="AB112">
        <f t="shared" si="60"/>
        <v>-1.1217992584633407E-5</v>
      </c>
      <c r="AC112">
        <v>5</v>
      </c>
    </row>
    <row r="113" spans="23:29">
      <c r="W113">
        <f t="shared" si="66"/>
        <v>6.8534018817852953</v>
      </c>
      <c r="X113">
        <f t="shared" si="61"/>
        <v>6.8534018817852953</v>
      </c>
      <c r="Y113">
        <f t="shared" si="67"/>
        <v>6.8533919939060635</v>
      </c>
      <c r="AA113">
        <f t="shared" si="65"/>
        <v>-9.887879231840202E-6</v>
      </c>
      <c r="AB113">
        <f t="shared" si="60"/>
        <v>-9.887879231840202E-6</v>
      </c>
      <c r="AC113">
        <v>5</v>
      </c>
    </row>
    <row r="114" spans="23:29">
      <c r="W114">
        <f t="shared" si="66"/>
        <v>6.7332312062145503</v>
      </c>
      <c r="X114">
        <f t="shared" si="61"/>
        <v>6.7332312062145503</v>
      </c>
      <c r="Y114">
        <f t="shared" si="67"/>
        <v>6.7332228831533047</v>
      </c>
      <c r="AA114">
        <f t="shared" si="65"/>
        <v>-8.3230612455409414E-6</v>
      </c>
      <c r="AB114">
        <f t="shared" si="60"/>
        <v>-8.3230612455409414E-6</v>
      </c>
      <c r="AC114">
        <v>5</v>
      </c>
    </row>
    <row r="115" spans="23:29">
      <c r="W115">
        <f t="shared" si="66"/>
        <v>6.5888170506880819</v>
      </c>
      <c r="X115">
        <f t="shared" si="61"/>
        <v>6.5888170506880819</v>
      </c>
      <c r="Y115">
        <f t="shared" si="67"/>
        <v>6.5888105424273684</v>
      </c>
      <c r="AA115">
        <f t="shared" si="65"/>
        <v>-6.5082607134669956E-6</v>
      </c>
      <c r="AB115">
        <f t="shared" si="60"/>
        <v>-6.5082607134669956E-6</v>
      </c>
      <c r="AC115">
        <v>5</v>
      </c>
    </row>
    <row r="116" spans="23:29">
      <c r="W116">
        <f t="shared" si="66"/>
        <v>6.41678331328119</v>
      </c>
      <c r="X116">
        <f t="shared" si="61"/>
        <v>6.41678331328119</v>
      </c>
      <c r="Y116">
        <f t="shared" si="67"/>
        <v>6.4167788732895801</v>
      </c>
      <c r="AA116">
        <f t="shared" si="65"/>
        <v>-4.439991609928029E-6</v>
      </c>
      <c r="AB116">
        <f t="shared" si="60"/>
        <v>-4.439991609928029E-6</v>
      </c>
      <c r="AC116">
        <v>5</v>
      </c>
    </row>
    <row r="117" spans="23:29">
      <c r="W117">
        <f t="shared" si="66"/>
        <v>6.2139750284124995</v>
      </c>
      <c r="X117">
        <f t="shared" si="61"/>
        <v>6.2139750284124995</v>
      </c>
      <c r="Y117">
        <f t="shared" si="67"/>
        <v>6.213972895946803</v>
      </c>
      <c r="AA117">
        <f t="shared" si="65"/>
        <v>-2.13246569646941E-6</v>
      </c>
      <c r="AB117">
        <f t="shared" si="60"/>
        <v>-2.13246569646941E-6</v>
      </c>
      <c r="AC117">
        <v>5</v>
      </c>
    </row>
    <row r="118" spans="23:29">
      <c r="W118">
        <f t="shared" si="66"/>
        <v>5.9778074621483608</v>
      </c>
      <c r="X118">
        <f t="shared" si="61"/>
        <v>5.9778074621483608</v>
      </c>
      <c r="Y118">
        <f t="shared" si="67"/>
        <v>5.9778078384874043</v>
      </c>
      <c r="AA118">
        <f t="shared" si="65"/>
        <v>3.7633904348410852E-7</v>
      </c>
      <c r="AB118">
        <f t="shared" si="60"/>
        <v>3.7633904348410852E-7</v>
      </c>
      <c r="AC118">
        <v>5</v>
      </c>
    </row>
    <row r="119" spans="23:29">
      <c r="W119">
        <f t="shared" si="66"/>
        <v>5.7066974170046514</v>
      </c>
      <c r="X119">
        <f t="shared" si="61"/>
        <v>5.7066974170046514</v>
      </c>
      <c r="Y119">
        <f t="shared" si="67"/>
        <v>5.7067004368423291</v>
      </c>
      <c r="AA119">
        <f t="shared" si="65"/>
        <v>3.0198376776979785E-6</v>
      </c>
      <c r="AB119">
        <f t="shared" si="60"/>
        <v>3.0198376776979785E-6</v>
      </c>
      <c r="AC119">
        <v>5</v>
      </c>
    </row>
    <row r="120" spans="23:29">
      <c r="W120">
        <f t="shared" si="66"/>
        <v>5.4005359295109301</v>
      </c>
      <c r="X120">
        <f t="shared" si="61"/>
        <v>5.4005359295109301</v>
      </c>
      <c r="Y120">
        <f t="shared" si="67"/>
        <v>5.4005416306937697</v>
      </c>
      <c r="AA120">
        <f t="shared" si="65"/>
        <v>5.7011828396014153E-6</v>
      </c>
      <c r="AB120">
        <f t="shared" si="60"/>
        <v>5.7011828396014153E-6</v>
      </c>
      <c r="AC120">
        <v>5</v>
      </c>
    </row>
    <row r="121" spans="23:29">
      <c r="W121">
        <f t="shared" si="66"/>
        <v>5.0611272213609233</v>
      </c>
      <c r="X121">
        <f t="shared" si="61"/>
        <v>5.0611272213609233</v>
      </c>
      <c r="Y121">
        <f t="shared" si="67"/>
        <v>5.0611355182697819</v>
      </c>
      <c r="AA121">
        <f t="shared" si="65"/>
        <v>8.2969088586182238E-6</v>
      </c>
      <c r="AB121">
        <f t="shared" si="60"/>
        <v>8.2969088586182238E-6</v>
      </c>
      <c r="AC121">
        <v>5</v>
      </c>
    </row>
    <row r="122" spans="23:29">
      <c r="W122">
        <f t="shared" si="66"/>
        <v>4.6924897592673442</v>
      </c>
      <c r="X122">
        <f t="shared" si="61"/>
        <v>4.6924897592673442</v>
      </c>
      <c r="Y122">
        <f t="shared" si="67"/>
        <v>4.6925004265866095</v>
      </c>
      <c r="AA122">
        <f t="shared" si="65"/>
        <v>1.0667319265245112E-5</v>
      </c>
      <c r="AB122">
        <f t="shared" si="60"/>
        <v>1.0667319265245112E-5</v>
      </c>
      <c r="AC122">
        <v>5</v>
      </c>
    </row>
    <row r="123" spans="23:29">
      <c r="W123">
        <f t="shared" si="66"/>
        <v>4.3009080613814863</v>
      </c>
      <c r="X123">
        <f t="shared" si="61"/>
        <v>4.3009080613814863</v>
      </c>
      <c r="Y123">
        <f t="shared" si="67"/>
        <v>4.300920734725846</v>
      </c>
      <c r="AA123">
        <f t="shared" si="65"/>
        <v>1.2673344359726002E-5</v>
      </c>
      <c r="AB123">
        <f t="shared" si="60"/>
        <v>1.2673344359726002E-5</v>
      </c>
      <c r="AC123">
        <v>5</v>
      </c>
    </row>
    <row r="124" spans="23:29">
      <c r="W124">
        <f t="shared" si="66"/>
        <v>3.8946538051311279</v>
      </c>
      <c r="X124">
        <f t="shared" si="61"/>
        <v>3.8946538051311279</v>
      </c>
      <c r="Y124">
        <f t="shared" si="67"/>
        <v>3.8946680022825357</v>
      </c>
      <c r="AA124">
        <f t="shared" si="65"/>
        <v>1.4197151407824293E-5</v>
      </c>
      <c r="AB124">
        <f t="shared" si="60"/>
        <v>1.4197151407824293E-5</v>
      </c>
      <c r="AC124">
        <v>5</v>
      </c>
    </row>
    <row r="125" spans="23:29">
      <c r="W125">
        <f t="shared" si="66"/>
        <v>3.4833651072820584</v>
      </c>
      <c r="X125">
        <f t="shared" si="61"/>
        <v>3.4833651072820584</v>
      </c>
      <c r="Y125">
        <f t="shared" si="67"/>
        <v>3.4833802688934838</v>
      </c>
      <c r="AA125">
        <f t="shared" si="65"/>
        <v>1.5161611425451582E-5</v>
      </c>
      <c r="AB125">
        <f t="shared" si="60"/>
        <v>1.5161611425451582E-5</v>
      </c>
      <c r="AC125">
        <v>5</v>
      </c>
    </row>
    <row r="126" spans="23:29">
      <c r="W126">
        <f>J4*J20</f>
        <v>6.274693331603447</v>
      </c>
      <c r="X126">
        <f t="shared" si="61"/>
        <v>6.274693331603447</v>
      </c>
      <c r="Y126">
        <f>AV20</f>
        <v>6.2746856624087846</v>
      </c>
      <c r="AA126">
        <f t="shared" ref="AA126:AA140" si="68">AE4-J4</f>
        <v>-7.6691946624407592E-6</v>
      </c>
      <c r="AB126">
        <f t="shared" si="60"/>
        <v>-7.6691946624407592E-6</v>
      </c>
      <c r="AC126">
        <v>5</v>
      </c>
    </row>
    <row r="127" spans="23:29">
      <c r="W127">
        <f t="shared" ref="W127:W140" si="69">J5*J21</f>
        <v>6.2097528403727917</v>
      </c>
      <c r="X127">
        <f t="shared" si="61"/>
        <v>6.2097528403727917</v>
      </c>
      <c r="Y127">
        <f t="shared" ref="Y127:Y139" si="70">AV21</f>
        <v>6.2097459180325112</v>
      </c>
      <c r="AA127">
        <f t="shared" si="68"/>
        <v>-6.9223402805462797E-6</v>
      </c>
      <c r="AB127">
        <f t="shared" si="60"/>
        <v>-6.9223402805462797E-6</v>
      </c>
      <c r="AC127">
        <v>5</v>
      </c>
    </row>
    <row r="128" spans="23:29">
      <c r="W128">
        <f t="shared" si="69"/>
        <v>6.1304433857325886</v>
      </c>
      <c r="X128">
        <f t="shared" si="61"/>
        <v>6.1304433857325886</v>
      </c>
      <c r="Y128">
        <f t="shared" si="70"/>
        <v>6.1304373565624593</v>
      </c>
      <c r="AA128">
        <f t="shared" si="68"/>
        <v>-6.02917012937354E-6</v>
      </c>
      <c r="AB128">
        <f t="shared" si="60"/>
        <v>-6.02917012937354E-6</v>
      </c>
      <c r="AC128">
        <v>5</v>
      </c>
    </row>
    <row r="129" spans="23:29">
      <c r="W129">
        <f t="shared" si="69"/>
        <v>6.0341106417931112</v>
      </c>
      <c r="X129">
        <f t="shared" si="61"/>
        <v>6.0341106417931112</v>
      </c>
      <c r="Y129">
        <f t="shared" si="70"/>
        <v>6.0341056695008524</v>
      </c>
      <c r="AA129">
        <f t="shared" si="68"/>
        <v>-4.9722922588202323E-6</v>
      </c>
      <c r="AB129">
        <f t="shared" si="60"/>
        <v>-4.9722922588202323E-6</v>
      </c>
      <c r="AC129">
        <v>5</v>
      </c>
    </row>
    <row r="130" spans="23:29">
      <c r="W130">
        <f t="shared" si="69"/>
        <v>5.9178701366872071</v>
      </c>
      <c r="X130">
        <f t="shared" si="61"/>
        <v>5.9178701366872071</v>
      </c>
      <c r="Y130">
        <f t="shared" si="70"/>
        <v>5.9178663987843354</v>
      </c>
      <c r="AA130">
        <f t="shared" si="68"/>
        <v>-3.7379028716699736E-6</v>
      </c>
      <c r="AB130">
        <f t="shared" si="60"/>
        <v>-3.7379028716699736E-6</v>
      </c>
      <c r="AC130">
        <v>5</v>
      </c>
    </row>
    <row r="131" spans="23:29">
      <c r="W131">
        <f t="shared" si="69"/>
        <v>5.7787192970219081</v>
      </c>
      <c r="X131">
        <f t="shared" si="61"/>
        <v>5.7787192970219081</v>
      </c>
      <c r="Y131">
        <f t="shared" si="70"/>
        <v>5.7787169779777763</v>
      </c>
      <c r="AA131">
        <f t="shared" si="68"/>
        <v>-2.3190441318376998E-6</v>
      </c>
      <c r="AB131">
        <f t="shared" si="60"/>
        <v>-2.3190441318376998E-6</v>
      </c>
      <c r="AC131">
        <v>5</v>
      </c>
    </row>
    <row r="132" spans="23:29">
      <c r="W132">
        <f t="shared" si="69"/>
        <v>5.6137203443744017</v>
      </c>
      <c r="X132">
        <f t="shared" si="61"/>
        <v>5.6137203443744017</v>
      </c>
      <c r="Y132">
        <f t="shared" si="70"/>
        <v>5.6137196246863148</v>
      </c>
      <c r="AA132">
        <f t="shared" si="68"/>
        <v>-7.1968808690314745E-7</v>
      </c>
      <c r="AB132">
        <f t="shared" si="60"/>
        <v>-7.1968808690314745E-7</v>
      </c>
      <c r="AC132">
        <v>5</v>
      </c>
    </row>
    <row r="133" spans="23:29">
      <c r="W133">
        <f t="shared" si="69"/>
        <v>5.4202652625842713</v>
      </c>
      <c r="X133">
        <f t="shared" si="61"/>
        <v>5.4202652625842713</v>
      </c>
      <c r="Y133">
        <f t="shared" si="70"/>
        <v>5.4202663033028475</v>
      </c>
      <c r="AA133">
        <f t="shared" si="68"/>
        <v>1.0407185762062454E-6</v>
      </c>
      <c r="AB133">
        <f t="shared" si="60"/>
        <v>1.0407185762062454E-6</v>
      </c>
      <c r="AC133">
        <v>5</v>
      </c>
    </row>
    <row r="134" spans="23:29">
      <c r="W134">
        <f t="shared" si="69"/>
        <v>5.1964221149916181</v>
      </c>
      <c r="X134">
        <f t="shared" si="61"/>
        <v>5.1964221149916181</v>
      </c>
      <c r="Y134">
        <f t="shared" si="70"/>
        <v>5.1964250380330581</v>
      </c>
      <c r="AA134">
        <f t="shared" si="68"/>
        <v>2.9230414400061022E-6</v>
      </c>
      <c r="AB134">
        <f t="shared" si="60"/>
        <v>2.9230414400061022E-6</v>
      </c>
      <c r="AC134">
        <v>5</v>
      </c>
    </row>
    <row r="135" spans="23:29">
      <c r="W135">
        <f t="shared" si="69"/>
        <v>4.941341114607301</v>
      </c>
      <c r="X135">
        <f t="shared" si="61"/>
        <v>4.941341114607301</v>
      </c>
      <c r="Y135">
        <f t="shared" si="70"/>
        <v>4.9413459804493067</v>
      </c>
      <c r="AA135">
        <f t="shared" si="68"/>
        <v>4.8658420057634544E-6</v>
      </c>
      <c r="AB135">
        <f t="shared" si="60"/>
        <v>4.8658420057634544E-6</v>
      </c>
      <c r="AC135">
        <v>5</v>
      </c>
    </row>
    <row r="136" spans="23:29">
      <c r="W136">
        <f t="shared" si="69"/>
        <v>4.6556702712894733</v>
      </c>
      <c r="X136">
        <f t="shared" si="61"/>
        <v>4.6556702712894733</v>
      </c>
      <c r="Y136">
        <f t="shared" si="70"/>
        <v>4.6556770572280248</v>
      </c>
      <c r="AA136">
        <f t="shared" si="68"/>
        <v>6.7859385515234294E-6</v>
      </c>
      <c r="AB136">
        <f t="shared" si="60"/>
        <v>6.7859385515234294E-6</v>
      </c>
      <c r="AC136">
        <v>5</v>
      </c>
    </row>
    <row r="137" spans="23:29">
      <c r="W137">
        <f t="shared" si="69"/>
        <v>4.3419005942915678</v>
      </c>
      <c r="X137">
        <f t="shared" si="61"/>
        <v>4.3419005942915678</v>
      </c>
      <c r="Y137">
        <f t="shared" si="70"/>
        <v>4.341909177870277</v>
      </c>
      <c r="AA137">
        <f t="shared" si="68"/>
        <v>8.5835787091426141E-6</v>
      </c>
      <c r="AB137">
        <f t="shared" si="60"/>
        <v>8.5835787091426141E-6</v>
      </c>
      <c r="AC137">
        <v>5</v>
      </c>
    </row>
    <row r="138" spans="23:29">
      <c r="W138">
        <f t="shared" si="69"/>
        <v>4.0045421121017757</v>
      </c>
      <c r="X138">
        <f t="shared" si="61"/>
        <v>4.0045421121017757</v>
      </c>
      <c r="Y138">
        <f t="shared" si="70"/>
        <v>4.0045522648790639</v>
      </c>
      <c r="AA138">
        <f t="shared" si="68"/>
        <v>1.0152777288219283E-5</v>
      </c>
      <c r="AB138">
        <f t="shared" si="60"/>
        <v>1.0152777288219283E-5</v>
      </c>
      <c r="AC138">
        <v>5</v>
      </c>
    </row>
    <row r="139" spans="23:29">
      <c r="W139">
        <f t="shared" si="69"/>
        <v>3.6500395776926537</v>
      </c>
      <c r="X139">
        <f t="shared" si="61"/>
        <v>3.6500395776926537</v>
      </c>
      <c r="Y139">
        <f t="shared" si="70"/>
        <v>3.6500509734485593</v>
      </c>
      <c r="AA139">
        <f t="shared" si="68"/>
        <v>1.1395755905585503E-5</v>
      </c>
      <c r="AB139">
        <f t="shared" si="60"/>
        <v>1.1395755905585503E-5</v>
      </c>
      <c r="AC139">
        <v>5</v>
      </c>
    </row>
    <row r="140" spans="23:29">
      <c r="W140">
        <f t="shared" si="69"/>
        <v>3.2863805721085217</v>
      </c>
      <c r="X140">
        <f t="shared" si="61"/>
        <v>3.2863805721085217</v>
      </c>
      <c r="Y140">
        <f>AV34</f>
        <v>3.2863928106663103</v>
      </c>
      <c r="AA140">
        <f t="shared" si="68"/>
        <v>1.2238557788535331E-5</v>
      </c>
      <c r="AB140">
        <f t="shared" si="60"/>
        <v>1.2238557788535331E-5</v>
      </c>
      <c r="AC140">
        <v>5</v>
      </c>
    </row>
    <row r="141" spans="23:29">
      <c r="W141">
        <f>K4*K20</f>
        <v>5.528539739710677</v>
      </c>
      <c r="X141">
        <f t="shared" si="61"/>
        <v>5.528539739710677</v>
      </c>
      <c r="Y141">
        <f>AW20</f>
        <v>5.5285358688230941</v>
      </c>
      <c r="AA141">
        <f t="shared" ref="AA141:AA155" si="71">AF4-K4</f>
        <v>-3.8708875829129852E-6</v>
      </c>
      <c r="AB141">
        <f t="shared" si="60"/>
        <v>-3.8708875829129852E-6</v>
      </c>
      <c r="AC141">
        <v>5</v>
      </c>
    </row>
    <row r="142" spans="23:29">
      <c r="W142">
        <f t="shared" ref="W142:W155" si="72">K5*K21</f>
        <v>5.4780635859909887</v>
      </c>
      <c r="X142">
        <f t="shared" si="61"/>
        <v>5.4780635859909887</v>
      </c>
      <c r="Y142">
        <f t="shared" ref="Y142:Y155" si="73">AW21</f>
        <v>5.4780601700655334</v>
      </c>
      <c r="AA142">
        <f t="shared" si="71"/>
        <v>-3.4159254553856044E-6</v>
      </c>
      <c r="AB142">
        <f t="shared" si="60"/>
        <v>-3.4159254553856044E-6</v>
      </c>
      <c r="AC142">
        <v>5</v>
      </c>
    </row>
    <row r="143" spans="23:29">
      <c r="W143">
        <f t="shared" si="72"/>
        <v>5.4162499163258806</v>
      </c>
      <c r="X143">
        <f t="shared" si="61"/>
        <v>5.4162499163258806</v>
      </c>
      <c r="Y143">
        <f t="shared" si="73"/>
        <v>5.4162470470188948</v>
      </c>
      <c r="AA143">
        <f t="shared" si="71"/>
        <v>-2.8693069857865794E-6</v>
      </c>
      <c r="AB143">
        <f t="shared" si="60"/>
        <v>-2.8693069857865794E-6</v>
      </c>
      <c r="AC143">
        <v>5</v>
      </c>
    </row>
    <row r="144" spans="23:29">
      <c r="W144">
        <f t="shared" si="72"/>
        <v>5.3409172532374676</v>
      </c>
      <c r="X144">
        <f t="shared" si="61"/>
        <v>5.3409172532374676</v>
      </c>
      <c r="Y144">
        <f t="shared" si="73"/>
        <v>5.3409150344188427</v>
      </c>
      <c r="AA144">
        <f t="shared" si="71"/>
        <v>-2.2188186248328634E-6</v>
      </c>
      <c r="AB144">
        <f t="shared" si="60"/>
        <v>-2.2188186248328634E-6</v>
      </c>
      <c r="AC144">
        <v>5</v>
      </c>
    </row>
    <row r="145" spans="23:29">
      <c r="W145">
        <f t="shared" si="72"/>
        <v>5.2496479328661545</v>
      </c>
      <c r="X145">
        <f t="shared" si="61"/>
        <v>5.2496479328661545</v>
      </c>
      <c r="Y145">
        <f t="shared" si="73"/>
        <v>5.2496464790718065</v>
      </c>
      <c r="AA145">
        <f t="shared" si="71"/>
        <v>-1.4537943480164017E-6</v>
      </c>
      <c r="AB145">
        <f t="shared" si="60"/>
        <v>-1.4537943480164017E-6</v>
      </c>
      <c r="AC145">
        <v>5</v>
      </c>
    </row>
    <row r="146" spans="23:29">
      <c r="W146">
        <f t="shared" si="72"/>
        <v>5.1398561234835274</v>
      </c>
      <c r="X146">
        <f t="shared" si="61"/>
        <v>5.1398561234835274</v>
      </c>
      <c r="Y146">
        <f t="shared" si="73"/>
        <v>5.1398555564704358</v>
      </c>
      <c r="AA146">
        <f t="shared" si="71"/>
        <v>-5.6701309159024049E-7</v>
      </c>
      <c r="AB146">
        <f t="shared" si="60"/>
        <v>-5.6701309159024049E-7</v>
      </c>
      <c r="AC146">
        <v>5</v>
      </c>
    </row>
    <row r="147" spans="23:29">
      <c r="W147">
        <f t="shared" si="72"/>
        <v>5.0089098944740771</v>
      </c>
      <c r="X147">
        <f t="shared" si="61"/>
        <v>5.0089098944740771</v>
      </c>
      <c r="Y147">
        <f t="shared" si="73"/>
        <v>5.0089103372665358</v>
      </c>
      <c r="AA147">
        <f t="shared" si="71"/>
        <v>4.427924586991594E-7</v>
      </c>
      <c r="AB147">
        <f t="shared" si="60"/>
        <v>4.427924586991594E-7</v>
      </c>
      <c r="AC147">
        <v>5</v>
      </c>
    </row>
    <row r="148" spans="23:29">
      <c r="W148">
        <f t="shared" si="72"/>
        <v>4.8543202248941402</v>
      </c>
      <c r="X148">
        <f t="shared" si="61"/>
        <v>4.8543202248941402</v>
      </c>
      <c r="Y148">
        <f t="shared" si="73"/>
        <v>4.8543217928353384</v>
      </c>
      <c r="AA148">
        <f t="shared" si="71"/>
        <v>1.5679411982105762E-6</v>
      </c>
      <c r="AB148">
        <f t="shared" si="60"/>
        <v>1.5679411982105762E-6</v>
      </c>
      <c r="AC148">
        <v>5</v>
      </c>
    </row>
    <row r="149" spans="23:29">
      <c r="W149">
        <f t="shared" si="72"/>
        <v>4.6740033859337933</v>
      </c>
      <c r="X149">
        <f t="shared" si="61"/>
        <v>4.6740033859337933</v>
      </c>
      <c r="Y149">
        <f t="shared" si="73"/>
        <v>4.674006174630235</v>
      </c>
      <c r="AA149">
        <f t="shared" si="71"/>
        <v>2.7886964417689342E-6</v>
      </c>
      <c r="AB149">
        <f t="shared" si="60"/>
        <v>2.7886964417689342E-6</v>
      </c>
      <c r="AC149">
        <v>5</v>
      </c>
    </row>
    <row r="150" spans="23:29">
      <c r="W150">
        <f t="shared" si="72"/>
        <v>4.4666095398880525</v>
      </c>
      <c r="X150">
        <f t="shared" si="61"/>
        <v>4.4666095398880525</v>
      </c>
      <c r="Y150">
        <f t="shared" si="73"/>
        <v>4.46661361062867</v>
      </c>
      <c r="AA150">
        <f t="shared" si="71"/>
        <v>4.0707406174789185E-6</v>
      </c>
      <c r="AB150">
        <f t="shared" ref="AB150:AB213" si="74">IFERROR(AA150,"")</f>
        <v>4.0707406174789185E-6</v>
      </c>
      <c r="AC150">
        <v>5</v>
      </c>
    </row>
    <row r="151" spans="23:29">
      <c r="W151">
        <f t="shared" si="72"/>
        <v>4.2318889855063224</v>
      </c>
      <c r="X151">
        <f t="shared" si="61"/>
        <v>4.2318889855063224</v>
      </c>
      <c r="Y151">
        <f t="shared" si="73"/>
        <v>4.2318943497355201</v>
      </c>
      <c r="AA151">
        <f t="shared" si="71"/>
        <v>5.3642291977240575E-6</v>
      </c>
      <c r="AB151">
        <f t="shared" si="74"/>
        <v>5.3642291977240575E-6</v>
      </c>
      <c r="AC151">
        <v>5</v>
      </c>
    </row>
    <row r="152" spans="23:29">
      <c r="W152">
        <f t="shared" si="72"/>
        <v>3.971040983042557</v>
      </c>
      <c r="X152">
        <f t="shared" si="61"/>
        <v>3.971040983042557</v>
      </c>
      <c r="Y152">
        <f t="shared" si="73"/>
        <v>3.9710475885719894</v>
      </c>
      <c r="AA152">
        <f t="shared" si="71"/>
        <v>6.6055294323241753E-6</v>
      </c>
      <c r="AB152">
        <f t="shared" si="74"/>
        <v>6.6055294323241753E-6</v>
      </c>
      <c r="AC152">
        <v>5</v>
      </c>
    </row>
    <row r="153" spans="23:29">
      <c r="W153">
        <f t="shared" si="72"/>
        <v>3.6869663612328538</v>
      </c>
      <c r="X153">
        <f t="shared" ref="X153:X216" si="75">IFERROR(W153, NA())</f>
        <v>3.6869663612328538</v>
      </c>
      <c r="Y153">
        <f t="shared" si="73"/>
        <v>3.6869740836766471</v>
      </c>
      <c r="AA153">
        <f t="shared" si="71"/>
        <v>7.7224437933232082E-6</v>
      </c>
      <c r="AB153">
        <f t="shared" si="74"/>
        <v>7.7224437933232082E-6</v>
      </c>
      <c r="AC153">
        <v>5</v>
      </c>
    </row>
    <row r="154" spans="23:29">
      <c r="W154">
        <f t="shared" si="72"/>
        <v>3.3843366022865391</v>
      </c>
      <c r="X154">
        <f t="shared" si="75"/>
        <v>3.3843366022865391</v>
      </c>
      <c r="Y154">
        <f t="shared" si="73"/>
        <v>3.384345245151509</v>
      </c>
      <c r="AA154">
        <f t="shared" si="71"/>
        <v>8.6428649699321625E-6</v>
      </c>
      <c r="AB154">
        <f t="shared" si="74"/>
        <v>8.6428649699321625E-6</v>
      </c>
      <c r="AC154">
        <v>5</v>
      </c>
    </row>
    <row r="155" spans="23:29">
      <c r="W155">
        <f t="shared" si="72"/>
        <v>3.0694112984131214</v>
      </c>
      <c r="X155">
        <f t="shared" si="75"/>
        <v>3.0694112984131214</v>
      </c>
      <c r="Y155">
        <f t="shared" si="73"/>
        <v>3.0694206039556544</v>
      </c>
      <c r="AA155">
        <f t="shared" si="71"/>
        <v>9.3055425329779951E-6</v>
      </c>
      <c r="AB155">
        <f t="shared" si="74"/>
        <v>9.3055425329779951E-6</v>
      </c>
      <c r="AC155">
        <v>5</v>
      </c>
    </row>
    <row r="156" spans="23:29">
      <c r="W156">
        <f>L4*L20</f>
        <v>4.8131034891297899</v>
      </c>
      <c r="X156">
        <f t="shared" si="75"/>
        <v>4.8131034891297899</v>
      </c>
      <c r="Y156">
        <f>AX20</f>
        <v>4.8131025285347935</v>
      </c>
      <c r="AA156">
        <f t="shared" ref="AA156:AA170" si="76">AG4-L4</f>
        <v>-9.6059499643530444E-7</v>
      </c>
      <c r="AB156">
        <f t="shared" si="74"/>
        <v>-9.6059499643530444E-7</v>
      </c>
      <c r="AC156">
        <v>5</v>
      </c>
    </row>
    <row r="157" spans="23:29">
      <c r="W157">
        <f t="shared" ref="W157:W170" si="77">L5*L21</f>
        <v>4.7748008051048725</v>
      </c>
      <c r="X157">
        <f t="shared" si="75"/>
        <v>4.7748008051048725</v>
      </c>
      <c r="Y157">
        <f t="shared" ref="Y157:Y170" si="78">AX21</f>
        <v>4.7748000819216001</v>
      </c>
      <c r="AA157">
        <f t="shared" si="76"/>
        <v>-7.2318327237752555E-7</v>
      </c>
      <c r="AB157">
        <f t="shared" si="74"/>
        <v>-7.2318327237752555E-7</v>
      </c>
      <c r="AC157">
        <v>5</v>
      </c>
    </row>
    <row r="158" spans="23:29">
      <c r="W158">
        <f t="shared" si="77"/>
        <v>4.7277712922453627</v>
      </c>
      <c r="X158">
        <f t="shared" si="75"/>
        <v>4.7277712922453627</v>
      </c>
      <c r="Y158">
        <f t="shared" si="78"/>
        <v>4.7277708555235733</v>
      </c>
      <c r="AA158">
        <f t="shared" si="76"/>
        <v>-4.3672178939857531E-7</v>
      </c>
      <c r="AB158">
        <f t="shared" si="74"/>
        <v>-4.3672178939857531E-7</v>
      </c>
      <c r="AC158">
        <v>5</v>
      </c>
    </row>
    <row r="159" spans="23:29">
      <c r="W159">
        <f t="shared" si="77"/>
        <v>4.670271357734701</v>
      </c>
      <c r="X159">
        <f t="shared" si="75"/>
        <v>4.670271357734701</v>
      </c>
      <c r="Y159">
        <f t="shared" si="78"/>
        <v>4.6702712636997363</v>
      </c>
      <c r="AA159">
        <f t="shared" si="76"/>
        <v>-9.4034964703837431E-8</v>
      </c>
      <c r="AB159">
        <f t="shared" si="74"/>
        <v>-9.4034964703837431E-8</v>
      </c>
      <c r="AC159">
        <v>5</v>
      </c>
    </row>
    <row r="160" spans="23:29">
      <c r="W160">
        <f t="shared" si="77"/>
        <v>4.6003338338408062</v>
      </c>
      <c r="X160">
        <f t="shared" si="75"/>
        <v>4.6003338338408062</v>
      </c>
      <c r="Y160">
        <f t="shared" si="78"/>
        <v>4.6003341454207511</v>
      </c>
      <c r="AA160">
        <f t="shared" si="76"/>
        <v>3.115799449560086E-7</v>
      </c>
      <c r="AB160">
        <f t="shared" si="74"/>
        <v>3.115799449560086E-7</v>
      </c>
      <c r="AC160">
        <v>5</v>
      </c>
    </row>
    <row r="161" spans="23:29">
      <c r="W161">
        <f t="shared" si="77"/>
        <v>4.5158033850324664</v>
      </c>
      <c r="X161">
        <f t="shared" si="75"/>
        <v>4.5158033850324664</v>
      </c>
      <c r="Y161">
        <f t="shared" si="78"/>
        <v>4.5158041704574163</v>
      </c>
      <c r="AA161">
        <f t="shared" si="76"/>
        <v>7.8542494996725054E-7</v>
      </c>
      <c r="AB161">
        <f t="shared" si="74"/>
        <v>7.8542494996725054E-7</v>
      </c>
      <c r="AC161">
        <v>5</v>
      </c>
    </row>
    <row r="162" spans="23:29">
      <c r="W162">
        <f t="shared" si="77"/>
        <v>4.4144107111219038</v>
      </c>
      <c r="X162">
        <f t="shared" si="75"/>
        <v>4.4144107111219038</v>
      </c>
      <c r="Y162">
        <f t="shared" si="78"/>
        <v>4.4144120412317065</v>
      </c>
      <c r="AA162">
        <f t="shared" si="76"/>
        <v>1.3301098027440617E-6</v>
      </c>
      <c r="AB162">
        <f t="shared" si="74"/>
        <v>1.3301098027440617E-6</v>
      </c>
      <c r="AC162">
        <v>5</v>
      </c>
    </row>
    <row r="163" spans="23:29">
      <c r="W163">
        <f t="shared" si="77"/>
        <v>4.2938978835067028</v>
      </c>
      <c r="X163">
        <f t="shared" si="75"/>
        <v>4.2938978835067028</v>
      </c>
      <c r="Y163">
        <f t="shared" si="78"/>
        <v>4.2938998274182616</v>
      </c>
      <c r="AA163">
        <f t="shared" si="76"/>
        <v>1.9439115588326672E-6</v>
      </c>
      <c r="AB163">
        <f t="shared" si="74"/>
        <v>1.9439115588326672E-6</v>
      </c>
      <c r="AC163">
        <v>5</v>
      </c>
    </row>
    <row r="164" spans="23:29">
      <c r="W164">
        <f t="shared" si="77"/>
        <v>4.1522045894694424</v>
      </c>
      <c r="X164">
        <f t="shared" si="75"/>
        <v>4.1522045894694424</v>
      </c>
      <c r="Y164">
        <f t="shared" si="78"/>
        <v>4.152207208384084</v>
      </c>
      <c r="AA164">
        <f t="shared" si="76"/>
        <v>2.618914641594472E-6</v>
      </c>
      <c r="AB164">
        <f t="shared" si="74"/>
        <v>2.618914641594472E-6</v>
      </c>
      <c r="AC164">
        <v>5</v>
      </c>
    </row>
    <row r="165" spans="23:29">
      <c r="W165">
        <f t="shared" si="77"/>
        <v>3.9877174396123043</v>
      </c>
      <c r="X165">
        <f t="shared" si="75"/>
        <v>3.9877174396123043</v>
      </c>
      <c r="Y165">
        <f t="shared" si="78"/>
        <v>3.9877207788441202</v>
      </c>
      <c r="AA165">
        <f t="shared" si="76"/>
        <v>3.3392318159464196E-6</v>
      </c>
      <c r="AB165">
        <f t="shared" si="74"/>
        <v>3.3392318159464196E-6</v>
      </c>
      <c r="AC165">
        <v>5</v>
      </c>
    </row>
    <row r="166" spans="23:29">
      <c r="W166">
        <f t="shared" si="77"/>
        <v>3.7995702552373491</v>
      </c>
      <c r="X166">
        <f t="shared" si="75"/>
        <v>3.7995702552373491</v>
      </c>
      <c r="Y166">
        <f t="shared" si="78"/>
        <v>3.7995743350439657</v>
      </c>
      <c r="AA166">
        <f t="shared" si="76"/>
        <v>4.0798066165415037E-6</v>
      </c>
      <c r="AB166">
        <f t="shared" si="74"/>
        <v>4.0798066165415037E-6</v>
      </c>
      <c r="AC166">
        <v>5</v>
      </c>
    </row>
    <row r="167" spans="23:29">
      <c r="W167">
        <f t="shared" si="77"/>
        <v>3.587962649990426</v>
      </c>
      <c r="X167">
        <f t="shared" si="75"/>
        <v>3.587962649990426</v>
      </c>
      <c r="Y167">
        <f t="shared" si="78"/>
        <v>3.5879674564413122</v>
      </c>
      <c r="AA167">
        <f t="shared" si="76"/>
        <v>4.806450886185587E-6</v>
      </c>
      <c r="AB167">
        <f t="shared" si="74"/>
        <v>4.806450886185587E-6</v>
      </c>
      <c r="AC167">
        <v>5</v>
      </c>
    </row>
    <row r="168" spans="23:29">
      <c r="W168">
        <f t="shared" si="77"/>
        <v>3.3544410938877864</v>
      </c>
      <c r="X168">
        <f t="shared" si="75"/>
        <v>3.3544410938877864</v>
      </c>
      <c r="Y168">
        <f t="shared" si="78"/>
        <v>3.3544465716418901</v>
      </c>
      <c r="AA168">
        <f t="shared" si="76"/>
        <v>5.4777541036443722E-6</v>
      </c>
      <c r="AB168">
        <f t="shared" si="74"/>
        <v>5.4777541036443722E-6</v>
      </c>
      <c r="AC168">
        <v>5</v>
      </c>
    </row>
    <row r="169" spans="23:29">
      <c r="W169">
        <f t="shared" si="77"/>
        <v>3.1020694308776795</v>
      </c>
      <c r="X169">
        <f t="shared" si="75"/>
        <v>3.1020694308776795</v>
      </c>
      <c r="Y169">
        <f t="shared" si="78"/>
        <v>3.1020754800650621</v>
      </c>
      <c r="AA169">
        <f t="shared" si="76"/>
        <v>6.0491873825618825E-6</v>
      </c>
      <c r="AB169">
        <f t="shared" si="74"/>
        <v>6.0491873825618825E-6</v>
      </c>
      <c r="AC169">
        <v>5</v>
      </c>
    </row>
    <row r="170" spans="23:29">
      <c r="W170">
        <f t="shared" si="77"/>
        <v>2.8354159761044069</v>
      </c>
      <c r="X170">
        <f t="shared" si="75"/>
        <v>2.8354159761044069</v>
      </c>
      <c r="Y170">
        <f t="shared" si="78"/>
        <v>2.8354224551867038</v>
      </c>
      <c r="AA170">
        <f t="shared" si="76"/>
        <v>6.4790822968952E-6</v>
      </c>
      <c r="AB170">
        <f t="shared" si="74"/>
        <v>6.4790822968952E-6</v>
      </c>
      <c r="AC170">
        <v>5</v>
      </c>
    </row>
    <row r="171" spans="23:29">
      <c r="W171">
        <f>M4*M20</f>
        <v>4.142942126285373</v>
      </c>
      <c r="X171">
        <f t="shared" si="75"/>
        <v>4.142942126285373</v>
      </c>
      <c r="Y171">
        <f>AY20</f>
        <v>4.1429432420967434</v>
      </c>
      <c r="AA171">
        <f t="shared" ref="AA171:AA185" si="79">AH4-M4</f>
        <v>1.1158113704112793E-6</v>
      </c>
      <c r="AB171">
        <f t="shared" si="74"/>
        <v>1.1158113704112793E-6</v>
      </c>
      <c r="AC171">
        <v>5</v>
      </c>
    </row>
    <row r="172" spans="23:29">
      <c r="W172">
        <f t="shared" ref="W172:W185" si="80">M5*M21</f>
        <v>4.1145316818939488</v>
      </c>
      <c r="X172">
        <f t="shared" si="75"/>
        <v>4.1145316818939488</v>
      </c>
      <c r="Y172">
        <f t="shared" ref="Y172:Y185" si="81">AY21</f>
        <v>4.1145328824574658</v>
      </c>
      <c r="AA172">
        <f t="shared" si="79"/>
        <v>1.2005635170453388E-6</v>
      </c>
      <c r="AB172">
        <f t="shared" si="74"/>
        <v>1.2005635170453388E-6</v>
      </c>
      <c r="AC172">
        <v>5</v>
      </c>
    </row>
    <row r="173" spans="23:29">
      <c r="W173">
        <f t="shared" si="80"/>
        <v>4.0795619178125166</v>
      </c>
      <c r="X173">
        <f t="shared" si="75"/>
        <v>4.0795619178125166</v>
      </c>
      <c r="Y173">
        <f t="shared" si="81"/>
        <v>4.0795632209434958</v>
      </c>
      <c r="AA173">
        <f t="shared" si="79"/>
        <v>1.3031309791244894E-6</v>
      </c>
      <c r="AB173">
        <f t="shared" si="74"/>
        <v>1.3031309791244894E-6</v>
      </c>
      <c r="AC173">
        <v>5</v>
      </c>
    </row>
    <row r="174" spans="23:29">
      <c r="W174">
        <f t="shared" si="80"/>
        <v>4.0366768316744563</v>
      </c>
      <c r="X174">
        <f t="shared" si="75"/>
        <v>4.0366768316744563</v>
      </c>
      <c r="Y174">
        <f t="shared" si="81"/>
        <v>4.0366782579495339</v>
      </c>
      <c r="AA174">
        <f t="shared" si="79"/>
        <v>1.4262750775984046E-6</v>
      </c>
      <c r="AB174">
        <f t="shared" si="74"/>
        <v>1.4262750775984046E-6</v>
      </c>
      <c r="AC174">
        <v>5</v>
      </c>
    </row>
    <row r="175" spans="23:29">
      <c r="W175">
        <f t="shared" si="80"/>
        <v>3.9843219485377559</v>
      </c>
      <c r="X175">
        <f t="shared" si="75"/>
        <v>3.9843219485377559</v>
      </c>
      <c r="Y175">
        <f t="shared" si="81"/>
        <v>3.9843235212078114</v>
      </c>
      <c r="AA175">
        <f t="shared" si="79"/>
        <v>1.572670055516312E-6</v>
      </c>
      <c r="AB175">
        <f t="shared" si="74"/>
        <v>1.572670055516312E-6</v>
      </c>
      <c r="AC175">
        <v>5</v>
      </c>
    </row>
    <row r="176" spans="23:29">
      <c r="W176">
        <f t="shared" si="80"/>
        <v>3.9207576550005006</v>
      </c>
      <c r="X176">
        <f t="shared" si="75"/>
        <v>3.9207576550005006</v>
      </c>
      <c r="Y176">
        <f t="shared" si="81"/>
        <v>3.9207593995848367</v>
      </c>
      <c r="AA176">
        <f t="shared" si="79"/>
        <v>1.7445843361052482E-6</v>
      </c>
      <c r="AB176">
        <f t="shared" si="74"/>
        <v>1.7445843361052482E-6</v>
      </c>
      <c r="AC176">
        <v>5</v>
      </c>
    </row>
    <row r="177" spans="23:29">
      <c r="W177">
        <f t="shared" si="80"/>
        <v>3.8440986223060856</v>
      </c>
      <c r="X177">
        <f t="shared" si="75"/>
        <v>3.8440986223060856</v>
      </c>
      <c r="Y177">
        <f t="shared" si="81"/>
        <v>3.8441005657232155</v>
      </c>
      <c r="AA177">
        <f t="shared" si="79"/>
        <v>1.9434171298904346E-6</v>
      </c>
      <c r="AB177">
        <f t="shared" si="74"/>
        <v>1.9434171298904346E-6</v>
      </c>
      <c r="AC177">
        <v>5</v>
      </c>
    </row>
    <row r="178" spans="23:29">
      <c r="W178">
        <f t="shared" si="80"/>
        <v>3.7523897630624155</v>
      </c>
      <c r="X178">
        <f t="shared" si="75"/>
        <v>3.7523897630624155</v>
      </c>
      <c r="Y178">
        <f t="shared" si="81"/>
        <v>3.7523919321418582</v>
      </c>
      <c r="AA178">
        <f t="shared" si="79"/>
        <v>2.1690794427264848E-6</v>
      </c>
      <c r="AB178">
        <f t="shared" si="74"/>
        <v>2.1690794427264848E-6</v>
      </c>
      <c r="AC178">
        <v>5</v>
      </c>
    </row>
    <row r="179" spans="23:29">
      <c r="W179">
        <f t="shared" si="80"/>
        <v>3.643728975271924</v>
      </c>
      <c r="X179">
        <f t="shared" si="75"/>
        <v>3.643728975271924</v>
      </c>
      <c r="Y179">
        <f t="shared" si="81"/>
        <v>3.64373139451566</v>
      </c>
      <c r="AA179">
        <f t="shared" si="79"/>
        <v>2.419243736007104E-6</v>
      </c>
      <c r="AB179">
        <f t="shared" si="74"/>
        <v>2.419243736007104E-6</v>
      </c>
      <c r="AC179">
        <v>5</v>
      </c>
    </row>
    <row r="180" spans="23:29">
      <c r="W180">
        <f t="shared" si="80"/>
        <v>3.5164435805596921</v>
      </c>
      <c r="X180">
        <f t="shared" si="75"/>
        <v>3.5164435805596921</v>
      </c>
      <c r="Y180">
        <f t="shared" si="81"/>
        <v>3.5164462691061291</v>
      </c>
      <c r="AA180">
        <f t="shared" si="79"/>
        <v>2.6885464370351997E-6</v>
      </c>
      <c r="AB180">
        <f t="shared" si="74"/>
        <v>2.6885464370351997E-6</v>
      </c>
      <c r="AC180">
        <v>5</v>
      </c>
    </row>
    <row r="181" spans="23:29">
      <c r="W181">
        <f t="shared" si="80"/>
        <v>3.3693191902861708</v>
      </c>
      <c r="X181">
        <f t="shared" si="75"/>
        <v>3.3693191902861708</v>
      </c>
      <c r="Y181">
        <f t="shared" si="81"/>
        <v>3.3693221581958896</v>
      </c>
      <c r="AA181">
        <f t="shared" si="79"/>
        <v>2.9679097188761716E-6</v>
      </c>
      <c r="AB181">
        <f t="shared" si="74"/>
        <v>2.9679097188761716E-6</v>
      </c>
      <c r="AC181">
        <v>5</v>
      </c>
    </row>
    <row r="182" spans="23:29">
      <c r="W182">
        <f t="shared" si="80"/>
        <v>3.2018657209159636</v>
      </c>
      <c r="X182">
        <f t="shared" si="75"/>
        <v>3.2018657209159636</v>
      </c>
      <c r="Y182">
        <f t="shared" si="81"/>
        <v>3.20186896515004</v>
      </c>
      <c r="AA182">
        <f t="shared" si="79"/>
        <v>3.2442340764937683E-6</v>
      </c>
      <c r="AB182">
        <f t="shared" si="74"/>
        <v>3.2442340764937683E-6</v>
      </c>
      <c r="AC182">
        <v>5</v>
      </c>
    </row>
    <row r="183" spans="23:29">
      <c r="W183">
        <f t="shared" si="80"/>
        <v>3.0145864337169295</v>
      </c>
      <c r="X183">
        <f t="shared" si="75"/>
        <v>3.0145864337169295</v>
      </c>
      <c r="Y183">
        <f t="shared" si="81"/>
        <v>3.0145899344761773</v>
      </c>
      <c r="AA183">
        <f t="shared" si="79"/>
        <v>3.5007592478208949E-6</v>
      </c>
      <c r="AB183">
        <f t="shared" si="74"/>
        <v>3.5007592478208949E-6</v>
      </c>
      <c r="AC183">
        <v>5</v>
      </c>
    </row>
    <row r="184" spans="23:29">
      <c r="W184">
        <f t="shared" si="80"/>
        <v>2.8091966718693122</v>
      </c>
      <c r="X184">
        <f t="shared" si="75"/>
        <v>2.8091966718693122</v>
      </c>
      <c r="Y184">
        <f t="shared" si="81"/>
        <v>2.8092003902080291</v>
      </c>
      <c r="AA184">
        <f t="shared" si="79"/>
        <v>3.7183387169292814E-6</v>
      </c>
      <c r="AB184">
        <f t="shared" si="74"/>
        <v>3.7183387169292814E-6</v>
      </c>
      <c r="AC184">
        <v>5</v>
      </c>
    </row>
    <row r="185" spans="23:29">
      <c r="W185">
        <f t="shared" si="80"/>
        <v>2.5887277196903731</v>
      </c>
      <c r="X185">
        <f t="shared" si="75"/>
        <v>2.5887277196903731</v>
      </c>
      <c r="Y185">
        <f t="shared" si="81"/>
        <v>2.5887315973654643</v>
      </c>
      <c r="AA185">
        <f t="shared" si="79"/>
        <v>3.8776750912461466E-6</v>
      </c>
      <c r="AB185">
        <f t="shared" si="74"/>
        <v>3.8776750912461466E-6</v>
      </c>
      <c r="AC185">
        <v>5</v>
      </c>
    </row>
    <row r="186" spans="23:29">
      <c r="W186">
        <f>N4*N20</f>
        <v>3.5287730727470135</v>
      </c>
      <c r="X186">
        <f t="shared" si="75"/>
        <v>3.5287730727470135</v>
      </c>
      <c r="Y186">
        <f>AZ20</f>
        <v>3.5287755395661127</v>
      </c>
      <c r="AA186">
        <f t="shared" ref="AA186:AA200" si="82">AI4-N4</f>
        <v>2.4668190992116479E-6</v>
      </c>
      <c r="AB186">
        <f t="shared" si="74"/>
        <v>2.4668190992116479E-6</v>
      </c>
      <c r="AC186">
        <v>5</v>
      </c>
    </row>
    <row r="187" spans="23:29">
      <c r="W187">
        <f t="shared" ref="W187:W200" si="83">N5*N21</f>
        <v>3.5081406854367176</v>
      </c>
      <c r="X187">
        <f t="shared" si="75"/>
        <v>3.5081406854367176</v>
      </c>
      <c r="Y187">
        <f t="shared" ref="Y187:Y200" si="84">AZ21</f>
        <v>3.5081431371435392</v>
      </c>
      <c r="AA187">
        <f t="shared" si="82"/>
        <v>2.4517068215601512E-6</v>
      </c>
      <c r="AB187">
        <f t="shared" si="74"/>
        <v>2.4517068215601512E-6</v>
      </c>
      <c r="AC187">
        <v>5</v>
      </c>
    </row>
    <row r="188" spans="23:29">
      <c r="W188">
        <f t="shared" si="83"/>
        <v>3.4826870269908237</v>
      </c>
      <c r="X188">
        <f t="shared" si="75"/>
        <v>3.4826870269908237</v>
      </c>
      <c r="Y188">
        <f t="shared" si="84"/>
        <v>3.482689460065175</v>
      </c>
      <c r="AA188">
        <f t="shared" si="82"/>
        <v>2.4330743513267805E-6</v>
      </c>
      <c r="AB188">
        <f t="shared" si="74"/>
        <v>2.4330743513267805E-6</v>
      </c>
      <c r="AC188">
        <v>5</v>
      </c>
    </row>
    <row r="189" spans="23:29">
      <c r="W189">
        <f t="shared" si="83"/>
        <v>3.4513847021797917</v>
      </c>
      <c r="X189">
        <f t="shared" si="75"/>
        <v>3.4513847021797917</v>
      </c>
      <c r="Y189">
        <f t="shared" si="84"/>
        <v>3.4513871123572706</v>
      </c>
      <c r="AA189">
        <f t="shared" si="82"/>
        <v>2.4101774789286878E-6</v>
      </c>
      <c r="AB189">
        <f t="shared" si="74"/>
        <v>2.4101774789286878E-6</v>
      </c>
      <c r="AC189">
        <v>5</v>
      </c>
    </row>
    <row r="190" spans="23:29">
      <c r="W190">
        <f t="shared" si="83"/>
        <v>3.4130392868716943</v>
      </c>
      <c r="X190">
        <f t="shared" si="75"/>
        <v>3.4130392868716943</v>
      </c>
      <c r="Y190">
        <f t="shared" si="84"/>
        <v>3.4130416690258789</v>
      </c>
      <c r="AA190">
        <f t="shared" si="82"/>
        <v>2.38215418457699E-6</v>
      </c>
      <c r="AB190">
        <f t="shared" si="74"/>
        <v>2.38215418457699E-6</v>
      </c>
      <c r="AC190">
        <v>5</v>
      </c>
    </row>
    <row r="191" spans="23:29">
      <c r="W191">
        <f t="shared" si="83"/>
        <v>3.3662892965554532</v>
      </c>
      <c r="X191">
        <f t="shared" si="75"/>
        <v>3.3662892965554532</v>
      </c>
      <c r="Y191">
        <f t="shared" si="84"/>
        <v>3.3662916445820477</v>
      </c>
      <c r="AA191">
        <f t="shared" si="82"/>
        <v>2.3480265944897383E-6</v>
      </c>
      <c r="AB191">
        <f t="shared" si="74"/>
        <v>2.3480265944897383E-6</v>
      </c>
      <c r="AC191">
        <v>5</v>
      </c>
    </row>
    <row r="192" spans="23:29">
      <c r="W192">
        <f t="shared" si="83"/>
        <v>3.3096224936981167</v>
      </c>
      <c r="X192">
        <f t="shared" si="75"/>
        <v>3.3096224936981167</v>
      </c>
      <c r="Y192">
        <f t="shared" si="84"/>
        <v>3.3096248004136153</v>
      </c>
      <c r="AA192">
        <f t="shared" si="82"/>
        <v>2.3067154986122773E-6</v>
      </c>
      <c r="AB192">
        <f t="shared" si="74"/>
        <v>2.3067154986122773E-6</v>
      </c>
      <c r="AC192">
        <v>5</v>
      </c>
    </row>
    <row r="193" spans="23:29">
      <c r="W193">
        <f t="shared" si="83"/>
        <v>3.2414165638082761</v>
      </c>
      <c r="X193">
        <f t="shared" si="75"/>
        <v>3.2414165638082761</v>
      </c>
      <c r="Y193">
        <f t="shared" si="84"/>
        <v>3.2414188208815289</v>
      </c>
      <c r="AA193">
        <f t="shared" si="82"/>
        <v>2.257073252742714E-6</v>
      </c>
      <c r="AB193">
        <f t="shared" si="74"/>
        <v>2.257073252742714E-6</v>
      </c>
      <c r="AC193">
        <v>5</v>
      </c>
    </row>
    <row r="194" spans="23:29">
      <c r="W194">
        <f t="shared" si="83"/>
        <v>3.1600131574240744</v>
      </c>
      <c r="X194">
        <f t="shared" si="75"/>
        <v>3.1600131574240744</v>
      </c>
      <c r="Y194">
        <f t="shared" si="84"/>
        <v>3.1600153553655117</v>
      </c>
      <c r="AA194">
        <f t="shared" si="82"/>
        <v>2.1979414372985673E-6</v>
      </c>
      <c r="AB194">
        <f t="shared" si="74"/>
        <v>2.1979414372985673E-6</v>
      </c>
      <c r="AC194">
        <v>5</v>
      </c>
    </row>
    <row r="195" spans="23:29">
      <c r="W195">
        <f t="shared" si="83"/>
        <v>3.0638335688891698</v>
      </c>
      <c r="X195">
        <f t="shared" si="75"/>
        <v>3.0638335688891698</v>
      </c>
      <c r="Y195">
        <f t="shared" si="84"/>
        <v>3.0638356971278942</v>
      </c>
      <c r="AA195">
        <f t="shared" si="82"/>
        <v>2.1282387243637402E-6</v>
      </c>
      <c r="AB195">
        <f t="shared" si="74"/>
        <v>2.1282387243637402E-6</v>
      </c>
      <c r="AC195">
        <v>5</v>
      </c>
    </row>
    <row r="196" spans="23:29">
      <c r="W196">
        <f t="shared" si="83"/>
        <v>2.9515405416538938</v>
      </c>
      <c r="X196">
        <f t="shared" si="75"/>
        <v>2.9515405416538938</v>
      </c>
      <c r="Y196">
        <f t="shared" si="84"/>
        <v>2.9515425887351183</v>
      </c>
      <c r="AA196">
        <f t="shared" si="82"/>
        <v>2.0470812245321213E-6</v>
      </c>
      <c r="AB196">
        <f t="shared" si="74"/>
        <v>2.0470812245321213E-6</v>
      </c>
      <c r="AC196">
        <v>5</v>
      </c>
    </row>
    <row r="197" spans="23:29">
      <c r="W197">
        <f t="shared" si="83"/>
        <v>2.8222424962594439</v>
      </c>
      <c r="X197">
        <f t="shared" si="75"/>
        <v>2.8222424962594439</v>
      </c>
      <c r="Y197">
        <f t="shared" si="84"/>
        <v>2.8222444501905004</v>
      </c>
      <c r="AA197">
        <f t="shared" si="82"/>
        <v>1.953931056508651E-6</v>
      </c>
      <c r="AB197">
        <f t="shared" si="74"/>
        <v>1.953931056508651E-6</v>
      </c>
      <c r="AC197">
        <v>5</v>
      </c>
    </row>
    <row r="198" spans="23:29">
      <c r="W198">
        <f t="shared" si="83"/>
        <v>2.6757233343725368</v>
      </c>
      <c r="X198">
        <f t="shared" si="75"/>
        <v>2.6757233343725368</v>
      </c>
      <c r="Y198">
        <f t="shared" si="84"/>
        <v>2.6757251831315223</v>
      </c>
      <c r="AA198">
        <f t="shared" si="82"/>
        <v>1.8487589854565556E-6</v>
      </c>
      <c r="AB198">
        <f t="shared" si="74"/>
        <v>1.8487589854565556E-6</v>
      </c>
      <c r="AC198">
        <v>5</v>
      </c>
    </row>
    <row r="199" spans="23:29">
      <c r="W199">
        <f t="shared" si="83"/>
        <v>2.5126644004964795</v>
      </c>
      <c r="X199">
        <f t="shared" si="75"/>
        <v>2.5126644004964795</v>
      </c>
      <c r="Y199">
        <f t="shared" si="84"/>
        <v>2.5126661326916135</v>
      </c>
      <c r="AA199">
        <f t="shared" si="82"/>
        <v>1.7321951339965835E-6</v>
      </c>
      <c r="AB199">
        <f t="shared" si="74"/>
        <v>1.7321951339965835E-6</v>
      </c>
      <c r="AC199">
        <v>5</v>
      </c>
    </row>
    <row r="200" spans="23:29">
      <c r="W200">
        <f t="shared" si="83"/>
        <v>2.3348098724713719</v>
      </c>
      <c r="X200">
        <f t="shared" si="75"/>
        <v>2.3348098724713719</v>
      </c>
      <c r="Y200">
        <f t="shared" si="84"/>
        <v>2.3348114781031102</v>
      </c>
      <c r="AA200">
        <f t="shared" si="82"/>
        <v>1.6056317382329155E-6</v>
      </c>
      <c r="AB200">
        <f t="shared" si="74"/>
        <v>1.6056317382329155E-6</v>
      </c>
      <c r="AC200">
        <v>5</v>
      </c>
    </row>
    <row r="201" spans="23:29">
      <c r="W201">
        <f>O4*O20</f>
        <v>2.9770992366412217</v>
      </c>
      <c r="X201">
        <f t="shared" si="75"/>
        <v>2.9770992366412217</v>
      </c>
      <c r="Y201">
        <f>BA20</f>
        <v>2.9771024669775872</v>
      </c>
      <c r="AA201">
        <f t="shared" ref="AA201:AA215" si="85">AJ4-O4</f>
        <v>3.2303363655117323E-6</v>
      </c>
      <c r="AB201">
        <f t="shared" si="74"/>
        <v>3.2303363655117323E-6</v>
      </c>
      <c r="AC201">
        <v>5</v>
      </c>
    </row>
    <row r="202" spans="23:29">
      <c r="W202">
        <f t="shared" ref="W202:W215" si="86">O5*O21</f>
        <v>2.9624003038359286</v>
      </c>
      <c r="X202">
        <f t="shared" si="75"/>
        <v>2.9624003038359286</v>
      </c>
      <c r="Y202">
        <f t="shared" ref="Y202:Y215" si="87">BA21</f>
        <v>2.9624034594531969</v>
      </c>
      <c r="AA202">
        <f t="shared" si="85"/>
        <v>3.1556172683799844E-6</v>
      </c>
      <c r="AB202">
        <f t="shared" si="74"/>
        <v>3.1556172683799844E-6</v>
      </c>
      <c r="AC202">
        <v>5</v>
      </c>
    </row>
    <row r="203" spans="23:29">
      <c r="W203">
        <f t="shared" si="86"/>
        <v>2.9442294989147868</v>
      </c>
      <c r="X203">
        <f t="shared" si="75"/>
        <v>2.9442294989147868</v>
      </c>
      <c r="Y203">
        <f t="shared" si="87"/>
        <v>2.9442325629705031</v>
      </c>
      <c r="AA203">
        <f t="shared" si="85"/>
        <v>3.0640557162620041E-6</v>
      </c>
      <c r="AB203">
        <f t="shared" si="74"/>
        <v>3.0640557162620041E-6</v>
      </c>
      <c r="AC203">
        <v>5</v>
      </c>
    </row>
    <row r="204" spans="23:29">
      <c r="W204">
        <f t="shared" si="86"/>
        <v>2.9218270784070421</v>
      </c>
      <c r="X204">
        <f t="shared" si="75"/>
        <v>2.9218270784070421</v>
      </c>
      <c r="Y204">
        <f t="shared" si="87"/>
        <v>2.9218300308051233</v>
      </c>
      <c r="AA204">
        <f t="shared" si="85"/>
        <v>2.9523980811241302E-6</v>
      </c>
      <c r="AB204">
        <f t="shared" si="74"/>
        <v>2.9523980811241302E-6</v>
      </c>
      <c r="AC204">
        <v>5</v>
      </c>
    </row>
    <row r="205" spans="23:29">
      <c r="W205">
        <f t="shared" si="86"/>
        <v>2.8942989500049277</v>
      </c>
      <c r="X205">
        <f t="shared" si="75"/>
        <v>2.8942989500049277</v>
      </c>
      <c r="Y205">
        <f t="shared" si="87"/>
        <v>2.8943017670530478</v>
      </c>
      <c r="AA205">
        <f t="shared" si="85"/>
        <v>2.8170481201073017E-6</v>
      </c>
      <c r="AB205">
        <f t="shared" si="74"/>
        <v>2.8170481201073017E-6</v>
      </c>
      <c r="AC205">
        <v>5</v>
      </c>
    </row>
    <row r="206" spans="23:29">
      <c r="W206">
        <f t="shared" si="86"/>
        <v>2.8606097419462975</v>
      </c>
      <c r="X206">
        <f t="shared" si="75"/>
        <v>2.8606097419462975</v>
      </c>
      <c r="Y206">
        <f t="shared" si="87"/>
        <v>2.8606123961352394</v>
      </c>
      <c r="AA206">
        <f t="shared" si="85"/>
        <v>2.6541889419640086E-6</v>
      </c>
      <c r="AB206">
        <f t="shared" si="74"/>
        <v>2.6541889419640086E-6</v>
      </c>
      <c r="AC206">
        <v>5</v>
      </c>
    </row>
    <row r="207" spans="23:29">
      <c r="W207">
        <f t="shared" si="86"/>
        <v>2.8195853015278045</v>
      </c>
      <c r="X207">
        <f t="shared" si="75"/>
        <v>2.8195853015278045</v>
      </c>
      <c r="Y207">
        <f t="shared" si="87"/>
        <v>2.8195877615346925</v>
      </c>
      <c r="AA207">
        <f t="shared" si="85"/>
        <v>2.4600068879720993E-6</v>
      </c>
      <c r="AB207">
        <f t="shared" si="74"/>
        <v>2.4600068879720993E-6</v>
      </c>
      <c r="AC207">
        <v>5</v>
      </c>
    </row>
    <row r="208" spans="23:29">
      <c r="W208">
        <f t="shared" si="86"/>
        <v>2.7699303104441215</v>
      </c>
      <c r="X208">
        <f t="shared" si="75"/>
        <v>2.7699303104441215</v>
      </c>
      <c r="Y208">
        <f t="shared" si="87"/>
        <v>2.7699325414948692</v>
      </c>
      <c r="AA208">
        <f t="shared" si="85"/>
        <v>2.2310507477030228E-6</v>
      </c>
      <c r="AB208">
        <f t="shared" si="74"/>
        <v>2.2310507477030228E-6</v>
      </c>
      <c r="AC208">
        <v>5</v>
      </c>
    </row>
    <row r="209" spans="23:29">
      <c r="W209">
        <f t="shared" si="86"/>
        <v>2.7102680197336131</v>
      </c>
      <c r="X209">
        <f t="shared" si="75"/>
        <v>2.7102680197336131</v>
      </c>
      <c r="Y209">
        <f t="shared" si="87"/>
        <v>2.7102699844878559</v>
      </c>
      <c r="AA209">
        <f t="shared" si="85"/>
        <v>1.964754242855804E-6</v>
      </c>
      <c r="AB209">
        <f t="shared" si="74"/>
        <v>1.964754242855804E-6</v>
      </c>
      <c r="AC209">
        <v>5</v>
      </c>
    </row>
    <row r="210" spans="23:29">
      <c r="W210">
        <f t="shared" si="86"/>
        <v>2.6392096905713478</v>
      </c>
      <c r="X210">
        <f t="shared" si="75"/>
        <v>2.6392096905713478</v>
      </c>
      <c r="Y210">
        <f t="shared" si="87"/>
        <v>2.6392113507008022</v>
      </c>
      <c r="AA210">
        <f t="shared" si="85"/>
        <v>1.6601294543505674E-6</v>
      </c>
      <c r="AB210">
        <f t="shared" si="74"/>
        <v>1.6601294543505674E-6</v>
      </c>
      <c r="AC210">
        <v>5</v>
      </c>
    </row>
    <row r="211" spans="23:29">
      <c r="W211">
        <f t="shared" si="86"/>
        <v>2.5554602539098847</v>
      </c>
      <c r="X211">
        <f t="shared" si="75"/>
        <v>2.5554602539098847</v>
      </c>
      <c r="Y211">
        <f t="shared" si="87"/>
        <v>2.5554615725066774</v>
      </c>
      <c r="AA211">
        <f t="shared" si="85"/>
        <v>1.318596792643234E-6</v>
      </c>
      <c r="AB211">
        <f t="shared" si="74"/>
        <v>1.318596792643234E-6</v>
      </c>
      <c r="AC211">
        <v>5</v>
      </c>
    </row>
    <row r="212" spans="23:29">
      <c r="W212">
        <f t="shared" si="86"/>
        <v>2.4579627910242459</v>
      </c>
      <c r="X212">
        <f t="shared" si="75"/>
        <v>2.4579627910242459</v>
      </c>
      <c r="Y212">
        <f t="shared" si="87"/>
        <v>2.4579637358736077</v>
      </c>
      <c r="AA212">
        <f t="shared" si="85"/>
        <v>9.4484936186134405E-7</v>
      </c>
      <c r="AB212">
        <f t="shared" si="74"/>
        <v>9.4484936186134405E-7</v>
      </c>
      <c r="AC212">
        <v>5</v>
      </c>
    </row>
    <row r="213" spans="23:29">
      <c r="W213">
        <f t="shared" si="86"/>
        <v>2.3460766257082883</v>
      </c>
      <c r="X213">
        <f t="shared" si="75"/>
        <v>2.3460766257082883</v>
      </c>
      <c r="Y213">
        <f t="shared" si="87"/>
        <v>2.3460771732712389</v>
      </c>
      <c r="AA213">
        <f t="shared" si="85"/>
        <v>5.4756295053692838E-7</v>
      </c>
      <c r="AB213">
        <f t="shared" si="74"/>
        <v>5.4756295053692838E-7</v>
      </c>
      <c r="AC213">
        <v>5</v>
      </c>
    </row>
    <row r="214" spans="23:29">
      <c r="W214">
        <f t="shared" si="86"/>
        <v>2.2197719419246043</v>
      </c>
      <c r="X214">
        <f t="shared" si="75"/>
        <v>2.2197719419246043</v>
      </c>
      <c r="Y214">
        <f t="shared" si="87"/>
        <v>2.2197720816078661</v>
      </c>
      <c r="AA214">
        <f t="shared" si="85"/>
        <v>1.3968326184610191E-7</v>
      </c>
      <c r="AB214">
        <f t="shared" ref="AB214:AB260" si="88">IFERROR(AA214,"")</f>
        <v>1.3968326184610191E-7</v>
      </c>
      <c r="AC214">
        <v>5</v>
      </c>
    </row>
    <row r="215" spans="23:29">
      <c r="W215">
        <f t="shared" si="86"/>
        <v>2.0798097044529995</v>
      </c>
      <c r="X215">
        <f t="shared" si="75"/>
        <v>2.0798097044529995</v>
      </c>
      <c r="Y215">
        <f t="shared" si="87"/>
        <v>2.0798094424501299</v>
      </c>
      <c r="AA215">
        <f t="shared" si="85"/>
        <v>-2.6200286962207997E-7</v>
      </c>
      <c r="AB215">
        <f t="shared" si="88"/>
        <v>-2.6200286962207997E-7</v>
      </c>
      <c r="AC215">
        <v>5</v>
      </c>
    </row>
    <row r="216" spans="23:29">
      <c r="W216">
        <f>P4*P20</f>
        <v>2.490421455938697</v>
      </c>
      <c r="X216">
        <f t="shared" si="75"/>
        <v>2.490421455938697</v>
      </c>
      <c r="Y216">
        <f>BB20</f>
        <v>2.490425006252873</v>
      </c>
      <c r="AA216">
        <f t="shared" ref="AA216:AA230" si="89">AK4-P4</f>
        <v>3.5503141759818391E-6</v>
      </c>
      <c r="AB216">
        <f t="shared" si="88"/>
        <v>3.5503141759818391E-6</v>
      </c>
      <c r="AC216">
        <v>5</v>
      </c>
    </row>
    <row r="217" spans="23:29">
      <c r="W217">
        <f t="shared" ref="W217:W230" si="90">P5*P21</f>
        <v>2.4801271860095389</v>
      </c>
      <c r="X217">
        <f t="shared" ref="X217:X260" si="91">IFERROR(W217, NA())</f>
        <v>2.4801271860095389</v>
      </c>
      <c r="Y217">
        <f t="shared" ref="Y217:Y230" si="92">BB21</f>
        <v>2.4801306308518094</v>
      </c>
      <c r="AA217">
        <f t="shared" si="89"/>
        <v>3.4448422705501969E-6</v>
      </c>
      <c r="AB217">
        <f t="shared" si="88"/>
        <v>3.4448422705501969E-6</v>
      </c>
      <c r="AC217">
        <v>5</v>
      </c>
    </row>
    <row r="218" spans="23:29">
      <c r="W218">
        <f t="shared" si="90"/>
        <v>2.4673784104389083</v>
      </c>
      <c r="X218">
        <f t="shared" si="91"/>
        <v>2.4673784104389083</v>
      </c>
      <c r="Y218">
        <f t="shared" si="92"/>
        <v>2.4673817257059176</v>
      </c>
      <c r="AA218">
        <f t="shared" si="89"/>
        <v>3.3152670093627989E-6</v>
      </c>
      <c r="AB218">
        <f t="shared" si="88"/>
        <v>3.3152670093627989E-6</v>
      </c>
      <c r="AC218">
        <v>5</v>
      </c>
    </row>
    <row r="219" spans="23:29">
      <c r="W219">
        <f t="shared" si="90"/>
        <v>2.4516255770552982</v>
      </c>
      <c r="X219">
        <f t="shared" si="91"/>
        <v>2.4516255770552982</v>
      </c>
      <c r="Y219">
        <f t="shared" si="92"/>
        <v>2.451628733811309</v>
      </c>
      <c r="AA219">
        <f t="shared" si="89"/>
        <v>3.1567560108136661E-6</v>
      </c>
      <c r="AB219">
        <f t="shared" si="88"/>
        <v>3.1567560108136661E-6</v>
      </c>
      <c r="AC219">
        <v>5</v>
      </c>
    </row>
    <row r="220" spans="23:29">
      <c r="W220">
        <f t="shared" si="90"/>
        <v>2.4322151574947006</v>
      </c>
      <c r="X220">
        <f t="shared" si="91"/>
        <v>2.4322151574947006</v>
      </c>
      <c r="Y220">
        <f t="shared" si="92"/>
        <v>2.432218121363011</v>
      </c>
      <c r="AA220">
        <f t="shared" si="89"/>
        <v>2.9638683103350161E-6</v>
      </c>
      <c r="AB220">
        <f t="shared" si="88"/>
        <v>2.9638683103350161E-6</v>
      </c>
      <c r="AC220">
        <v>5</v>
      </c>
    </row>
    <row r="221" spans="23:29">
      <c r="W221">
        <f t="shared" si="90"/>
        <v>2.408380120732597</v>
      </c>
      <c r="X221">
        <f t="shared" si="91"/>
        <v>2.408380120732597</v>
      </c>
      <c r="Y221">
        <f t="shared" si="92"/>
        <v>2.408382851410058</v>
      </c>
      <c r="AA221">
        <f t="shared" si="89"/>
        <v>2.7306774610380558E-6</v>
      </c>
      <c r="AB221">
        <f t="shared" si="88"/>
        <v>2.7306774610380558E-6</v>
      </c>
      <c r="AC221">
        <v>5</v>
      </c>
    </row>
    <row r="222" spans="23:29">
      <c r="W222">
        <f t="shared" si="90"/>
        <v>2.3792353096249821</v>
      </c>
      <c r="X222">
        <f t="shared" si="91"/>
        <v>2.3792353096249821</v>
      </c>
      <c r="Y222">
        <f t="shared" si="92"/>
        <v>2.3792377606545458</v>
      </c>
      <c r="AA222">
        <f t="shared" si="89"/>
        <v>2.4510295637547586E-6</v>
      </c>
      <c r="AB222">
        <f t="shared" si="88"/>
        <v>2.4510295637547586E-6</v>
      </c>
      <c r="AC222">
        <v>5</v>
      </c>
    </row>
    <row r="223" spans="23:29">
      <c r="W223">
        <f t="shared" si="90"/>
        <v>2.3437814647973902</v>
      </c>
      <c r="X223">
        <f t="shared" si="91"/>
        <v>2.3437814647973902</v>
      </c>
      <c r="Y223">
        <f t="shared" si="92"/>
        <v>2.3437835837881114</v>
      </c>
      <c r="AA223">
        <f t="shared" si="89"/>
        <v>2.1189907211116576E-6</v>
      </c>
      <c r="AB223">
        <f t="shared" si="88"/>
        <v>2.1189907211116576E-6</v>
      </c>
      <c r="AC223">
        <v>5</v>
      </c>
    </row>
    <row r="224" spans="23:29">
      <c r="W224">
        <f t="shared" si="90"/>
        <v>2.3009228613644601</v>
      </c>
      <c r="X224">
        <f t="shared" si="91"/>
        <v>2.3009228613644601</v>
      </c>
      <c r="Y224">
        <f t="shared" si="92"/>
        <v>2.3009245909042906</v>
      </c>
      <c r="AA224">
        <f t="shared" si="89"/>
        <v>1.7295398304639775E-6</v>
      </c>
      <c r="AB224">
        <f t="shared" si="88"/>
        <v>1.7295398304639775E-6</v>
      </c>
      <c r="AC224">
        <v>5</v>
      </c>
    </row>
    <row r="225" spans="23:29">
      <c r="W225">
        <f t="shared" si="90"/>
        <v>2.2495045524364046</v>
      </c>
      <c r="X225">
        <f t="shared" si="91"/>
        <v>2.2495045524364046</v>
      </c>
      <c r="Y225">
        <f t="shared" si="92"/>
        <v>2.2495058319838921</v>
      </c>
      <c r="AA225">
        <f t="shared" si="89"/>
        <v>1.2795474875204604E-6</v>
      </c>
      <c r="AB225">
        <f t="shared" si="88"/>
        <v>1.2795474875204604E-6</v>
      </c>
      <c r="AC225">
        <v>5</v>
      </c>
    </row>
    <row r="226" spans="23:29">
      <c r="W226">
        <f t="shared" si="90"/>
        <v>2.1883755105096943</v>
      </c>
      <c r="X226">
        <f t="shared" si="91"/>
        <v>2.1883755105096943</v>
      </c>
      <c r="Y226">
        <f t="shared" si="92"/>
        <v>2.1883762795476702</v>
      </c>
      <c r="AA226">
        <f t="shared" si="89"/>
        <v>7.6903797596727941E-7</v>
      </c>
      <c r="AB226">
        <f t="shared" si="88"/>
        <v>7.6903797596727941E-7</v>
      </c>
      <c r="AC226">
        <v>5</v>
      </c>
    </row>
    <row r="227" spans="23:29">
      <c r="W227">
        <f t="shared" si="90"/>
        <v>2.1164827021054857</v>
      </c>
      <c r="X227">
        <f t="shared" si="91"/>
        <v>2.1164827021054857</v>
      </c>
      <c r="Y227">
        <f t="shared" si="92"/>
        <v>2.1164829047523694</v>
      </c>
      <c r="AA227">
        <f t="shared" si="89"/>
        <v>2.0264688371796069E-7</v>
      </c>
      <c r="AB227">
        <f t="shared" si="88"/>
        <v>2.0264688371796069E-7</v>
      </c>
      <c r="AC227">
        <v>5</v>
      </c>
    </row>
    <row r="228" spans="23:29">
      <c r="W228">
        <f t="shared" si="90"/>
        <v>2.0329973231466827</v>
      </c>
      <c r="X228">
        <f t="shared" si="91"/>
        <v>2.0329973231466827</v>
      </c>
      <c r="Y228">
        <f t="shared" si="92"/>
        <v>2.032996914205051</v>
      </c>
      <c r="AA228">
        <f t="shared" si="89"/>
        <v>-4.0894163166882436E-7</v>
      </c>
      <c r="AB228">
        <f t="shared" si="88"/>
        <v>-4.0894163166882436E-7</v>
      </c>
      <c r="AC228">
        <v>5</v>
      </c>
    </row>
    <row r="229" spans="23:29">
      <c r="W229">
        <f t="shared" si="90"/>
        <v>1.937467255791808</v>
      </c>
      <c r="X229">
        <f t="shared" si="91"/>
        <v>1.937467255791808</v>
      </c>
      <c r="Y229">
        <f>BB33</f>
        <v>1.9374662078439171</v>
      </c>
      <c r="AA229">
        <f t="shared" si="89"/>
        <v>-1.0479478909086737E-6</v>
      </c>
      <c r="AB229">
        <f t="shared" si="88"/>
        <v>-1.0479478909086737E-6</v>
      </c>
      <c r="AC229">
        <v>5</v>
      </c>
    </row>
    <row r="230" spans="23:29">
      <c r="W230">
        <f t="shared" si="90"/>
        <v>1.8299793785916618</v>
      </c>
      <c r="X230">
        <f t="shared" si="91"/>
        <v>1.8299793785916618</v>
      </c>
      <c r="Y230">
        <f t="shared" si="92"/>
        <v>1.8299776892569444</v>
      </c>
      <c r="AA230">
        <f t="shared" si="89"/>
        <v>-1.6893347174473661E-6</v>
      </c>
      <c r="AB230">
        <f t="shared" si="88"/>
        <v>-1.6893347174473661E-6</v>
      </c>
      <c r="AC230">
        <v>5</v>
      </c>
    </row>
    <row r="231" spans="23:29">
      <c r="W231">
        <f>Q4*Q20</f>
        <v>2.0678685047720045</v>
      </c>
      <c r="X231">
        <f t="shared" si="91"/>
        <v>2.0678685047720045</v>
      </c>
      <c r="Y231">
        <f>BC20</f>
        <v>2.0678720640824988</v>
      </c>
      <c r="AA231">
        <f t="shared" ref="AA231:AA245" si="93">AL4-Q4</f>
        <v>3.5593104943387743E-6</v>
      </c>
      <c r="AB231">
        <f t="shared" si="88"/>
        <v>3.5593104943387743E-6</v>
      </c>
      <c r="AC231">
        <v>5</v>
      </c>
    </row>
    <row r="232" spans="23:29">
      <c r="W232">
        <f t="shared" ref="W232:W245" si="94">Q5*Q21</f>
        <v>2.0607661822985466</v>
      </c>
      <c r="X232">
        <f t="shared" si="91"/>
        <v>2.0607661822985466</v>
      </c>
      <c r="Y232">
        <f t="shared" ref="Y232:Y245" si="95">BC21</f>
        <v>2.060769624807715</v>
      </c>
      <c r="AA232">
        <f t="shared" si="93"/>
        <v>3.442509168394281E-6</v>
      </c>
      <c r="AB232">
        <f t="shared" si="88"/>
        <v>3.442509168394281E-6</v>
      </c>
      <c r="AC232">
        <v>5</v>
      </c>
    </row>
    <row r="233" spans="23:29">
      <c r="W233">
        <f t="shared" si="94"/>
        <v>2.0519565932259125</v>
      </c>
      <c r="X233">
        <f t="shared" si="91"/>
        <v>2.0519565932259125</v>
      </c>
      <c r="Y233">
        <f t="shared" si="95"/>
        <v>2.0519598918584698</v>
      </c>
      <c r="AA233">
        <f t="shared" si="93"/>
        <v>3.2986325573247655E-6</v>
      </c>
      <c r="AB233">
        <f t="shared" si="88"/>
        <v>3.2986325573247655E-6</v>
      </c>
      <c r="AC233">
        <v>5</v>
      </c>
    </row>
    <row r="234" spans="23:29">
      <c r="W234">
        <f t="shared" si="94"/>
        <v>2.0410499632022239</v>
      </c>
      <c r="X234">
        <f t="shared" si="91"/>
        <v>2.0410499632022239</v>
      </c>
      <c r="Y234">
        <f t="shared" si="95"/>
        <v>2.041053085246153</v>
      </c>
      <c r="AA234">
        <f t="shared" si="93"/>
        <v>3.1220439291601565E-6</v>
      </c>
      <c r="AB234">
        <f t="shared" si="88"/>
        <v>3.1220439291601565E-6</v>
      </c>
      <c r="AC234">
        <v>5</v>
      </c>
    </row>
    <row r="235" spans="23:29">
      <c r="W235">
        <f t="shared" si="94"/>
        <v>2.0275786438130825</v>
      </c>
      <c r="X235">
        <f t="shared" si="91"/>
        <v>2.0275786438130825</v>
      </c>
      <c r="Y235">
        <f t="shared" si="95"/>
        <v>2.0275815500901309</v>
      </c>
      <c r="AA235">
        <f t="shared" si="93"/>
        <v>2.906277048353445E-6</v>
      </c>
      <c r="AB235">
        <f t="shared" si="88"/>
        <v>2.906277048353445E-6</v>
      </c>
      <c r="AC235">
        <v>5</v>
      </c>
    </row>
    <row r="236" spans="23:29">
      <c r="W236">
        <f t="shared" si="94"/>
        <v>2.0109875169319547</v>
      </c>
      <c r="X236">
        <f t="shared" si="91"/>
        <v>2.0109875169319547</v>
      </c>
      <c r="Y236">
        <f t="shared" si="95"/>
        <v>2.0109901610367</v>
      </c>
      <c r="AA236">
        <f t="shared" si="93"/>
        <v>2.644104745375131E-6</v>
      </c>
      <c r="AB236">
        <f t="shared" si="88"/>
        <v>2.644104745375131E-6</v>
      </c>
      <c r="AC236">
        <v>5</v>
      </c>
    </row>
    <row r="237" spans="23:29">
      <c r="W237">
        <f t="shared" si="94"/>
        <v>1.9906265693517975</v>
      </c>
      <c r="X237">
        <f t="shared" si="91"/>
        <v>1.9906265693517975</v>
      </c>
      <c r="Y237">
        <f t="shared" si="95"/>
        <v>1.9906288970895438</v>
      </c>
      <c r="AA237">
        <f t="shared" si="93"/>
        <v>2.3277377463326587E-6</v>
      </c>
      <c r="AB237">
        <f t="shared" si="88"/>
        <v>2.3277377463326587E-6</v>
      </c>
      <c r="AC237">
        <v>5</v>
      </c>
    </row>
    <row r="238" spans="23:29">
      <c r="W238">
        <f t="shared" si="94"/>
        <v>1.9657479398095519</v>
      </c>
      <c r="X238">
        <f t="shared" si="91"/>
        <v>1.9657479398095519</v>
      </c>
      <c r="Y238">
        <f t="shared" si="95"/>
        <v>1.9657498890267122</v>
      </c>
      <c r="AA238">
        <f t="shared" si="93"/>
        <v>1.9492171603463504E-6</v>
      </c>
      <c r="AB238">
        <f t="shared" si="88"/>
        <v>1.9492171603463504E-6</v>
      </c>
      <c r="AC238">
        <v>5</v>
      </c>
    </row>
    <row r="239" spans="23:29">
      <c r="W239">
        <f t="shared" si="94"/>
        <v>1.9355106930001926</v>
      </c>
      <c r="X239">
        <f t="shared" si="91"/>
        <v>1.9355106930001926</v>
      </c>
      <c r="Y239">
        <f t="shared" si="95"/>
        <v>1.9355121940748179</v>
      </c>
      <c r="AA239">
        <f t="shared" si="93"/>
        <v>1.5010746252652751E-6</v>
      </c>
      <c r="AB239">
        <f t="shared" si="88"/>
        <v>1.5010746252652751E-6</v>
      </c>
      <c r="AC239">
        <v>5</v>
      </c>
    </row>
    <row r="240" spans="23:29">
      <c r="W240">
        <f t="shared" si="94"/>
        <v>1.898997581751954</v>
      </c>
      <c r="X240">
        <f t="shared" si="91"/>
        <v>1.898997581751954</v>
      </c>
      <c r="Y240">
        <f t="shared" si="95"/>
        <v>1.8989985590847858</v>
      </c>
      <c r="AA240">
        <f t="shared" si="93"/>
        <v>9.773328317752572E-7</v>
      </c>
      <c r="AB240">
        <f t="shared" si="88"/>
        <v>9.773328317752572E-7</v>
      </c>
      <c r="AC240">
        <v>5</v>
      </c>
    </row>
    <row r="241" spans="23:29">
      <c r="W241">
        <f t="shared" si="94"/>
        <v>1.8552488517891519</v>
      </c>
      <c r="X241">
        <f t="shared" si="91"/>
        <v>1.8552488517891519</v>
      </c>
      <c r="Y241">
        <f t="shared" si="95"/>
        <v>1.8552492266819842</v>
      </c>
      <c r="AA241">
        <f t="shared" si="93"/>
        <v>3.7489283233327342E-7</v>
      </c>
      <c r="AB241">
        <f t="shared" si="88"/>
        <v>3.7489283233327342E-7</v>
      </c>
      <c r="AC241">
        <v>5</v>
      </c>
    </row>
    <row r="242" spans="23:29">
      <c r="W242">
        <f t="shared" si="94"/>
        <v>1.8033182414373128</v>
      </c>
      <c r="X242">
        <f t="shared" si="91"/>
        <v>1.8033182414373128</v>
      </c>
      <c r="Y242">
        <f t="shared" si="95"/>
        <v>1.8033179367237619</v>
      </c>
      <c r="AA242">
        <f t="shared" si="93"/>
        <v>-3.0471355083605545E-7</v>
      </c>
      <c r="AB242">
        <f t="shared" si="88"/>
        <v>-3.0471355083605545E-7</v>
      </c>
      <c r="AC242">
        <v>5</v>
      </c>
    </row>
    <row r="243" spans="23:29">
      <c r="W243">
        <f t="shared" si="94"/>
        <v>1.7423550184507584</v>
      </c>
      <c r="X243">
        <f t="shared" si="91"/>
        <v>1.7423550184507584</v>
      </c>
      <c r="Y243">
        <f t="shared" si="95"/>
        <v>1.7423539650979758</v>
      </c>
      <c r="AA243">
        <f t="shared" si="93"/>
        <v>-1.053352782554029E-6</v>
      </c>
      <c r="AB243">
        <f t="shared" si="88"/>
        <v>-1.053352782554029E-6</v>
      </c>
      <c r="AC243">
        <v>5</v>
      </c>
    </row>
    <row r="244" spans="23:29">
      <c r="W244">
        <f t="shared" si="94"/>
        <v>1.6717123482378644</v>
      </c>
      <c r="X244">
        <f t="shared" si="91"/>
        <v>1.6717123482378644</v>
      </c>
      <c r="Y244">
        <f t="shared" si="95"/>
        <v>1.671710493808449</v>
      </c>
      <c r="AA244">
        <f t="shared" si="93"/>
        <v>-1.8544294153599594E-6</v>
      </c>
      <c r="AB244">
        <f t="shared" si="88"/>
        <v>-1.8544294153599594E-6</v>
      </c>
      <c r="AC244">
        <v>5</v>
      </c>
    </row>
    <row r="245" spans="23:29">
      <c r="W245">
        <f t="shared" si="94"/>
        <v>1.5910759041777636</v>
      </c>
      <c r="X245">
        <f t="shared" si="91"/>
        <v>1.5910759041777636</v>
      </c>
      <c r="Y245">
        <f t="shared" si="95"/>
        <v>1.5910732225040647</v>
      </c>
      <c r="AA245">
        <f t="shared" si="93"/>
        <v>-2.6816736988788392E-6</v>
      </c>
      <c r="AB245">
        <f t="shared" si="88"/>
        <v>-2.6816736988788392E-6</v>
      </c>
      <c r="AC245">
        <v>5</v>
      </c>
    </row>
    <row r="246" spans="23:29">
      <c r="W246">
        <f>R4*R20</f>
        <v>1.7060367454068244</v>
      </c>
      <c r="X246">
        <f t="shared" si="91"/>
        <v>1.7060367454068244</v>
      </c>
      <c r="Y246">
        <f>BD20</f>
        <v>1.7060401138368371</v>
      </c>
      <c r="AA246">
        <f t="shared" ref="AA246:AA260" si="96">AM4-R4</f>
        <v>3.3684300126957112E-6</v>
      </c>
      <c r="AB246">
        <f t="shared" si="88"/>
        <v>3.3684300126957112E-6</v>
      </c>
      <c r="AC246">
        <v>5</v>
      </c>
    </row>
    <row r="247" spans="23:29">
      <c r="W247">
        <f t="shared" ref="W247:W260" si="97">R5*R21</f>
        <v>1.7011995637949837</v>
      </c>
      <c r="X247">
        <f t="shared" si="91"/>
        <v>1.7011995637949837</v>
      </c>
      <c r="Y247">
        <f t="shared" ref="Y247:Y260" si="98">BD21</f>
        <v>1.7012028162856354</v>
      </c>
      <c r="AA247">
        <f t="shared" si="96"/>
        <v>3.2524906516950836E-6</v>
      </c>
      <c r="AB247">
        <f t="shared" si="88"/>
        <v>3.2524906516950836E-6</v>
      </c>
      <c r="AC247">
        <v>5</v>
      </c>
    </row>
    <row r="248" spans="23:29">
      <c r="W248">
        <f t="shared" si="97"/>
        <v>1.6951915240423798</v>
      </c>
      <c r="X248">
        <f t="shared" si="91"/>
        <v>1.6951915240423798</v>
      </c>
      <c r="Y248">
        <f t="shared" si="98"/>
        <v>1.6951946333725292</v>
      </c>
      <c r="AA248">
        <f t="shared" si="96"/>
        <v>3.1093301493534398E-6</v>
      </c>
      <c r="AB248">
        <f t="shared" si="88"/>
        <v>3.1093301493534398E-6</v>
      </c>
      <c r="AC248">
        <v>5</v>
      </c>
    </row>
    <row r="249" spans="23:29">
      <c r="W249">
        <f t="shared" si="97"/>
        <v>1.6877408884982084</v>
      </c>
      <c r="X249">
        <f t="shared" si="91"/>
        <v>1.6877408884982084</v>
      </c>
      <c r="Y249">
        <f t="shared" si="98"/>
        <v>1.687743821589901</v>
      </c>
      <c r="AA249">
        <f t="shared" si="96"/>
        <v>2.9330916926362249E-6</v>
      </c>
      <c r="AB249">
        <f t="shared" si="88"/>
        <v>2.9330916926362249E-6</v>
      </c>
      <c r="AC249">
        <v>5</v>
      </c>
    </row>
    <row r="250" spans="23:29">
      <c r="W250">
        <f t="shared" si="97"/>
        <v>1.6785191910021688</v>
      </c>
      <c r="X250">
        <f t="shared" si="91"/>
        <v>1.6785191910021688</v>
      </c>
      <c r="Y250">
        <f t="shared" si="98"/>
        <v>1.6785219079502016</v>
      </c>
      <c r="AA250">
        <f t="shared" si="96"/>
        <v>2.7169480327771112E-6</v>
      </c>
      <c r="AB250">
        <f t="shared" si="88"/>
        <v>2.7169480327771112E-6</v>
      </c>
      <c r="AC250">
        <v>5</v>
      </c>
    </row>
    <row r="251" spans="23:29">
      <c r="W251">
        <f t="shared" si="97"/>
        <v>1.6671328204250488</v>
      </c>
      <c r="X251">
        <f t="shared" si="91"/>
        <v>1.6671328204250488</v>
      </c>
      <c r="Y251">
        <f t="shared" si="98"/>
        <v>1.6671352735262688</v>
      </c>
      <c r="AA251">
        <f t="shared" si="96"/>
        <v>2.4531012199346947E-6</v>
      </c>
      <c r="AB251">
        <f t="shared" si="88"/>
        <v>2.4531012199346947E-6</v>
      </c>
      <c r="AC251">
        <v>5</v>
      </c>
    </row>
    <row r="252" spans="23:29">
      <c r="W252">
        <f t="shared" si="97"/>
        <v>1.6531152691496926</v>
      </c>
      <c r="X252">
        <f t="shared" si="91"/>
        <v>1.6531152691496926</v>
      </c>
      <c r="Y252">
        <f t="shared" si="98"/>
        <v>1.6531174020378994</v>
      </c>
      <c r="AA252">
        <f t="shared" si="96"/>
        <v>2.1328882067184196E-6</v>
      </c>
      <c r="AB252">
        <f t="shared" si="88"/>
        <v>2.1328882067184196E-6</v>
      </c>
      <c r="AC252">
        <v>5</v>
      </c>
    </row>
    <row r="253" spans="23:29">
      <c r="W253">
        <f t="shared" si="97"/>
        <v>1.6359213693918624</v>
      </c>
      <c r="X253">
        <f t="shared" si="91"/>
        <v>1.6359213693918624</v>
      </c>
      <c r="Y253">
        <f t="shared" si="98"/>
        <v>1.6359231164456134</v>
      </c>
      <c r="AA253">
        <f t="shared" si="96"/>
        <v>1.7470537510000383E-6</v>
      </c>
      <c r="AB253">
        <f t="shared" si="88"/>
        <v>1.7470537510000383E-6</v>
      </c>
      <c r="AC253">
        <v>5</v>
      </c>
    </row>
    <row r="254" spans="23:29">
      <c r="W254">
        <f t="shared" si="97"/>
        <v>1.6149255049722429</v>
      </c>
      <c r="X254">
        <f t="shared" si="91"/>
        <v>1.6149255049722429</v>
      </c>
      <c r="Y254">
        <f t="shared" si="98"/>
        <v>1.614926791241331</v>
      </c>
      <c r="AA254">
        <f t="shared" si="96"/>
        <v>1.2862690881298988E-6</v>
      </c>
      <c r="AB254">
        <f t="shared" si="88"/>
        <v>1.2862690881298988E-6</v>
      </c>
      <c r="AC254">
        <v>5</v>
      </c>
    </row>
    <row r="255" spans="23:29">
      <c r="W255">
        <f t="shared" si="97"/>
        <v>1.5894265830293828</v>
      </c>
      <c r="X255">
        <f t="shared" si="91"/>
        <v>1.5894265830293828</v>
      </c>
      <c r="Y255">
        <f t="shared" si="98"/>
        <v>1.5894273250155679</v>
      </c>
      <c r="AA255">
        <f t="shared" si="96"/>
        <v>7.419861851598597E-7</v>
      </c>
      <c r="AB255">
        <f t="shared" si="88"/>
        <v>7.419861851598597E-7</v>
      </c>
      <c r="AC255">
        <v>5</v>
      </c>
    </row>
    <row r="256" spans="23:29">
      <c r="W256">
        <f t="shared" si="97"/>
        <v>1.5586633717169749</v>
      </c>
      <c r="X256">
        <f t="shared" si="91"/>
        <v>1.5586633717169749</v>
      </c>
      <c r="Y256">
        <f t="shared" si="98"/>
        <v>1.5586634794293472</v>
      </c>
      <c r="AA256">
        <f t="shared" si="96"/>
        <v>1.0771237235474018E-7</v>
      </c>
      <c r="AB256">
        <f t="shared" si="88"/>
        <v>1.0771237235474018E-7</v>
      </c>
      <c r="AC256">
        <v>5</v>
      </c>
    </row>
    <row r="257" spans="23:29">
      <c r="W257">
        <f t="shared" si="97"/>
        <v>1.5218444161741047</v>
      </c>
      <c r="X257">
        <f t="shared" si="91"/>
        <v>1.5218444161741047</v>
      </c>
      <c r="Y257">
        <f t="shared" si="98"/>
        <v>1.5218437969263037</v>
      </c>
      <c r="AA257">
        <f t="shared" si="96"/>
        <v>-6.1924780103694843E-7</v>
      </c>
      <c r="AB257">
        <f t="shared" si="88"/>
        <v>-6.1924780103694843E-7</v>
      </c>
      <c r="AC257">
        <v>5</v>
      </c>
    </row>
    <row r="258" spans="23:29">
      <c r="W258">
        <f t="shared" si="97"/>
        <v>1.478196714478542</v>
      </c>
      <c r="X258">
        <f t="shared" si="91"/>
        <v>1.478196714478542</v>
      </c>
      <c r="Y258">
        <f t="shared" si="98"/>
        <v>1.4781952788504999</v>
      </c>
      <c r="AA258">
        <f t="shared" si="96"/>
        <v>-1.435628042001369E-6</v>
      </c>
      <c r="AB258">
        <f t="shared" si="88"/>
        <v>-1.435628042001369E-6</v>
      </c>
      <c r="AC258">
        <v>5</v>
      </c>
    </row>
    <row r="259" spans="23:29">
      <c r="W259">
        <f t="shared" si="97"/>
        <v>1.4270360606510817</v>
      </c>
      <c r="X259">
        <f t="shared" si="91"/>
        <v>1.4270360606510817</v>
      </c>
      <c r="Y259">
        <f t="shared" si="98"/>
        <v>1.427033730831587</v>
      </c>
      <c r="AA259">
        <f t="shared" si="96"/>
        <v>-2.3298194946619333E-6</v>
      </c>
      <c r="AB259">
        <f t="shared" si="88"/>
        <v>-2.3298194946619333E-6</v>
      </c>
      <c r="AC259">
        <v>5</v>
      </c>
    </row>
    <row r="260" spans="23:29">
      <c r="W260">
        <f t="shared" si="97"/>
        <v>1.3678587637367461</v>
      </c>
      <c r="X260">
        <f t="shared" si="91"/>
        <v>1.3678587637367461</v>
      </c>
      <c r="Y260">
        <f t="shared" si="98"/>
        <v>1.3678554840276251</v>
      </c>
      <c r="AA260">
        <f t="shared" si="96"/>
        <v>-3.2797091209513241E-6</v>
      </c>
      <c r="AB260">
        <f t="shared" si="88"/>
        <v>-3.2797091209513241E-6</v>
      </c>
      <c r="AC260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Raw data and fitting summary</vt:lpstr>
      <vt:lpstr>modified direct linear plot</vt:lpstr>
      <vt:lpstr>Non-competitive</vt:lpstr>
      <vt:lpstr>Competitive</vt:lpstr>
      <vt:lpstr>Uncompetitive</vt:lpstr>
      <vt:lpstr>Mixed Non-competitive</vt:lpstr>
      <vt:lpstr>Modifier equation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Walsh</dc:creator>
  <cp:lastModifiedBy>Ryan Walsh</cp:lastModifiedBy>
  <dcterms:created xsi:type="dcterms:W3CDTF">2017-02-09T20:26:52Z</dcterms:created>
  <dcterms:modified xsi:type="dcterms:W3CDTF">2017-12-22T05:40:31Z</dcterms:modified>
</cp:coreProperties>
</file>