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yan\Desktop\Alzheimers works\csc sumission\PeerJ\Revision 2017 07 18\"/>
    </mc:Choice>
  </mc:AlternateContent>
  <bookViews>
    <workbookView xWindow="0" yWindow="0" windowWidth="19200" windowHeight="6950" xr2:uid="{00000000-000D-0000-FFFF-FFFF00000000}"/>
  </bookViews>
  <sheets>
    <sheet name="Raw data and fitting summary" sheetId="9" r:id="rId1"/>
    <sheet name="modified direct linear plot" sheetId="10" r:id="rId2"/>
    <sheet name="Part Non-competitive" sheetId="5" r:id="rId3"/>
    <sheet name="Partial Competitive" sheetId="2" r:id="rId4"/>
    <sheet name="Partial Uncompetitive" sheetId="4" r:id="rId5"/>
    <sheet name="partial Mixed Non-competitive" sheetId="6" r:id="rId6"/>
    <sheet name="Modifier equation" sheetId="7" r:id="rId7"/>
  </sheets>
  <definedNames>
    <definedName name="solver_adj" localSheetId="6" hidden="1">'Modifier equation'!$T$4:$V$4</definedName>
    <definedName name="solver_adj" localSheetId="2" hidden="1">'Part Non-competitive'!$S$4:$V$4</definedName>
    <definedName name="solver_adj" localSheetId="3" hidden="1">'Partial Competitive'!$S$4:$V$4</definedName>
    <definedName name="solver_adj" localSheetId="5" hidden="1">'partial Mixed Non-competitive'!$S$4:$U$4</definedName>
    <definedName name="solver_adj" localSheetId="4" hidden="1">'Partial Uncompetitive'!$S$4:$U$4</definedName>
    <definedName name="solver_adj" localSheetId="0" hidden="1">'Raw data and fitting summary'!$D$43:$F$43,'Raw data and fitting summary'!$H$43:$I$43</definedName>
    <definedName name="solver_cvg" localSheetId="6" hidden="1">0.0001</definedName>
    <definedName name="solver_cvg" localSheetId="2" hidden="1">0.0001</definedName>
    <definedName name="solver_cvg" localSheetId="3" hidden="1">0.0001</definedName>
    <definedName name="solver_cvg" localSheetId="5" hidden="1">0.0001</definedName>
    <definedName name="solver_cvg" localSheetId="4" hidden="1">0.0001</definedName>
    <definedName name="solver_cvg" localSheetId="0" hidden="1">0.0001</definedName>
    <definedName name="solver_drv" localSheetId="6" hidden="1">1</definedName>
    <definedName name="solver_drv" localSheetId="2" hidden="1">1</definedName>
    <definedName name="solver_drv" localSheetId="3" hidden="1">1</definedName>
    <definedName name="solver_drv" localSheetId="5" hidden="1">1</definedName>
    <definedName name="solver_drv" localSheetId="4" hidden="1">1</definedName>
    <definedName name="solver_drv" localSheetId="0" hidden="1">1</definedName>
    <definedName name="solver_eng" localSheetId="6" hidden="1">1</definedName>
    <definedName name="solver_eng" localSheetId="2" hidden="1">1</definedName>
    <definedName name="solver_eng" localSheetId="3" hidden="1">1</definedName>
    <definedName name="solver_eng" localSheetId="5" hidden="1">1</definedName>
    <definedName name="solver_eng" localSheetId="4" hidden="1">1</definedName>
    <definedName name="solver_eng" localSheetId="0" hidden="1">1</definedName>
    <definedName name="solver_est" localSheetId="6" hidden="1">1</definedName>
    <definedName name="solver_est" localSheetId="2" hidden="1">1</definedName>
    <definedName name="solver_est" localSheetId="3" hidden="1">1</definedName>
    <definedName name="solver_est" localSheetId="5" hidden="1">1</definedName>
    <definedName name="solver_est" localSheetId="4" hidden="1">1</definedName>
    <definedName name="solver_est" localSheetId="0" hidden="1">1</definedName>
    <definedName name="solver_itr" localSheetId="6" hidden="1">2147483647</definedName>
    <definedName name="solver_itr" localSheetId="2" hidden="1">2147483647</definedName>
    <definedName name="solver_itr" localSheetId="3" hidden="1">2147483647</definedName>
    <definedName name="solver_itr" localSheetId="5" hidden="1">2147483647</definedName>
    <definedName name="solver_itr" localSheetId="4" hidden="1">2147483647</definedName>
    <definedName name="solver_itr" localSheetId="0" hidden="1">2147483647</definedName>
    <definedName name="solver_mip" localSheetId="6" hidden="1">2147483647</definedName>
    <definedName name="solver_mip" localSheetId="2" hidden="1">2147483647</definedName>
    <definedName name="solver_mip" localSheetId="3" hidden="1">2147483647</definedName>
    <definedName name="solver_mip" localSheetId="5" hidden="1">2147483647</definedName>
    <definedName name="solver_mip" localSheetId="4" hidden="1">2147483647</definedName>
    <definedName name="solver_mip" localSheetId="0" hidden="1">2147483647</definedName>
    <definedName name="solver_mni" localSheetId="6" hidden="1">30</definedName>
    <definedName name="solver_mni" localSheetId="2" hidden="1">30</definedName>
    <definedName name="solver_mni" localSheetId="3" hidden="1">30</definedName>
    <definedName name="solver_mni" localSheetId="5" hidden="1">30</definedName>
    <definedName name="solver_mni" localSheetId="4" hidden="1">30</definedName>
    <definedName name="solver_mni" localSheetId="0" hidden="1">30</definedName>
    <definedName name="solver_mrt" localSheetId="6" hidden="1">0.075</definedName>
    <definedName name="solver_mrt" localSheetId="2" hidden="1">0.075</definedName>
    <definedName name="solver_mrt" localSheetId="3" hidden="1">0.075</definedName>
    <definedName name="solver_mrt" localSheetId="5" hidden="1">0.075</definedName>
    <definedName name="solver_mrt" localSheetId="4" hidden="1">0.075</definedName>
    <definedName name="solver_mrt" localSheetId="0" hidden="1">0.075</definedName>
    <definedName name="solver_msl" localSheetId="6" hidden="1">2</definedName>
    <definedName name="solver_msl" localSheetId="2" hidden="1">2</definedName>
    <definedName name="solver_msl" localSheetId="3" hidden="1">2</definedName>
    <definedName name="solver_msl" localSheetId="5" hidden="1">2</definedName>
    <definedName name="solver_msl" localSheetId="4" hidden="1">2</definedName>
    <definedName name="solver_msl" localSheetId="0" hidden="1">2</definedName>
    <definedName name="solver_neg" localSheetId="6" hidden="1">1</definedName>
    <definedName name="solver_neg" localSheetId="2" hidden="1">1</definedName>
    <definedName name="solver_neg" localSheetId="3" hidden="1">1</definedName>
    <definedName name="solver_neg" localSheetId="5" hidden="1">1</definedName>
    <definedName name="solver_neg" localSheetId="4" hidden="1">1</definedName>
    <definedName name="solver_neg" localSheetId="0" hidden="1">1</definedName>
    <definedName name="solver_nod" localSheetId="6" hidden="1">2147483647</definedName>
    <definedName name="solver_nod" localSheetId="2" hidden="1">2147483647</definedName>
    <definedName name="solver_nod" localSheetId="3" hidden="1">2147483647</definedName>
    <definedName name="solver_nod" localSheetId="5" hidden="1">2147483647</definedName>
    <definedName name="solver_nod" localSheetId="4" hidden="1">2147483647</definedName>
    <definedName name="solver_nod" localSheetId="0" hidden="1">2147483647</definedName>
    <definedName name="solver_num" localSheetId="6" hidden="1">0</definedName>
    <definedName name="solver_num" localSheetId="2" hidden="1">0</definedName>
    <definedName name="solver_num" localSheetId="3" hidden="1">0</definedName>
    <definedName name="solver_num" localSheetId="5" hidden="1">0</definedName>
    <definedName name="solver_num" localSheetId="4" hidden="1">0</definedName>
    <definedName name="solver_num" localSheetId="0" hidden="1">0</definedName>
    <definedName name="solver_nwt" localSheetId="6" hidden="1">1</definedName>
    <definedName name="solver_nwt" localSheetId="2" hidden="1">1</definedName>
    <definedName name="solver_nwt" localSheetId="3" hidden="1">1</definedName>
    <definedName name="solver_nwt" localSheetId="5" hidden="1">1</definedName>
    <definedName name="solver_nwt" localSheetId="4" hidden="1">1</definedName>
    <definedName name="solver_nwt" localSheetId="0" hidden="1">1</definedName>
    <definedName name="solver_opt" localSheetId="6" hidden="1">'Modifier equation'!$V$10</definedName>
    <definedName name="solver_opt" localSheetId="2" hidden="1">'Part Non-competitive'!$V$10</definedName>
    <definedName name="solver_opt" localSheetId="3" hidden="1">'Partial Competitive'!$V$10</definedName>
    <definedName name="solver_opt" localSheetId="5" hidden="1">'partial Mixed Non-competitive'!$V$7</definedName>
    <definedName name="solver_opt" localSheetId="4" hidden="1">'Partial Uncompetitive'!$V$12</definedName>
    <definedName name="solver_opt" localSheetId="0" hidden="1">'Raw data and fitting summary'!$J$43</definedName>
    <definedName name="solver_pre" localSheetId="6" hidden="1">0.000001</definedName>
    <definedName name="solver_pre" localSheetId="2" hidden="1">0.000001</definedName>
    <definedName name="solver_pre" localSheetId="3" hidden="1">0.000001</definedName>
    <definedName name="solver_pre" localSheetId="5" hidden="1">0.000001</definedName>
    <definedName name="solver_pre" localSheetId="4" hidden="1">0.000001</definedName>
    <definedName name="solver_pre" localSheetId="0" hidden="1">0.000001</definedName>
    <definedName name="solver_rbv" localSheetId="6" hidden="1">1</definedName>
    <definedName name="solver_rbv" localSheetId="2" hidden="1">1</definedName>
    <definedName name="solver_rbv" localSheetId="3" hidden="1">1</definedName>
    <definedName name="solver_rbv" localSheetId="5" hidden="1">1</definedName>
    <definedName name="solver_rbv" localSheetId="4" hidden="1">1</definedName>
    <definedName name="solver_rbv" localSheetId="0" hidden="1">1</definedName>
    <definedName name="solver_rlx" localSheetId="6" hidden="1">2</definedName>
    <definedName name="solver_rlx" localSheetId="2" hidden="1">2</definedName>
    <definedName name="solver_rlx" localSheetId="3" hidden="1">2</definedName>
    <definedName name="solver_rlx" localSheetId="5" hidden="1">2</definedName>
    <definedName name="solver_rlx" localSheetId="4" hidden="1">2</definedName>
    <definedName name="solver_rlx" localSheetId="0" hidden="1">2</definedName>
    <definedName name="solver_rsd" localSheetId="6" hidden="1">0</definedName>
    <definedName name="solver_rsd" localSheetId="2" hidden="1">0</definedName>
    <definedName name="solver_rsd" localSheetId="3" hidden="1">0</definedName>
    <definedName name="solver_rsd" localSheetId="5" hidden="1">0</definedName>
    <definedName name="solver_rsd" localSheetId="4" hidden="1">0</definedName>
    <definedName name="solver_rsd" localSheetId="0" hidden="1">0</definedName>
    <definedName name="solver_scl" localSheetId="6" hidden="1">1</definedName>
    <definedName name="solver_scl" localSheetId="2" hidden="1">1</definedName>
    <definedName name="solver_scl" localSheetId="3" hidden="1">1</definedName>
    <definedName name="solver_scl" localSheetId="5" hidden="1">1</definedName>
    <definedName name="solver_scl" localSheetId="4" hidden="1">1</definedName>
    <definedName name="solver_scl" localSheetId="0" hidden="1">1</definedName>
    <definedName name="solver_sho" localSheetId="6" hidden="1">2</definedName>
    <definedName name="solver_sho" localSheetId="2" hidden="1">2</definedName>
    <definedName name="solver_sho" localSheetId="3" hidden="1">2</definedName>
    <definedName name="solver_sho" localSheetId="5" hidden="1">2</definedName>
    <definedName name="solver_sho" localSheetId="4" hidden="1">2</definedName>
    <definedName name="solver_sho" localSheetId="0" hidden="1">2</definedName>
    <definedName name="solver_ssz" localSheetId="6" hidden="1">100</definedName>
    <definedName name="solver_ssz" localSheetId="2" hidden="1">100</definedName>
    <definedName name="solver_ssz" localSheetId="3" hidden="1">100</definedName>
    <definedName name="solver_ssz" localSheetId="5" hidden="1">100</definedName>
    <definedName name="solver_ssz" localSheetId="4" hidden="1">100</definedName>
    <definedName name="solver_ssz" localSheetId="0" hidden="1">100</definedName>
    <definedName name="solver_tim" localSheetId="6" hidden="1">2147483647</definedName>
    <definedName name="solver_tim" localSheetId="2" hidden="1">2147483647</definedName>
    <definedName name="solver_tim" localSheetId="3" hidden="1">2147483647</definedName>
    <definedName name="solver_tim" localSheetId="5" hidden="1">2147483647</definedName>
    <definedName name="solver_tim" localSheetId="4" hidden="1">2147483647</definedName>
    <definedName name="solver_tim" localSheetId="0" hidden="1">2147483647</definedName>
    <definedName name="solver_tol" localSheetId="6" hidden="1">0.01</definedName>
    <definedName name="solver_tol" localSheetId="2" hidden="1">0.01</definedName>
    <definedName name="solver_tol" localSheetId="3" hidden="1">0.01</definedName>
    <definedName name="solver_tol" localSheetId="5" hidden="1">0.01</definedName>
    <definedName name="solver_tol" localSheetId="4" hidden="1">0.01</definedName>
    <definedName name="solver_tol" localSheetId="0" hidden="1">0.01</definedName>
    <definedName name="solver_typ" localSheetId="6" hidden="1">2</definedName>
    <definedName name="solver_typ" localSheetId="2" hidden="1">2</definedName>
    <definedName name="solver_typ" localSheetId="3" hidden="1">2</definedName>
    <definedName name="solver_typ" localSheetId="5" hidden="1">2</definedName>
    <definedName name="solver_typ" localSheetId="4" hidden="1">2</definedName>
    <definedName name="solver_typ" localSheetId="0" hidden="1">2</definedName>
    <definedName name="solver_val" localSheetId="6" hidden="1">0</definedName>
    <definedName name="solver_val" localSheetId="2" hidden="1">0</definedName>
    <definedName name="solver_val" localSheetId="3" hidden="1">0</definedName>
    <definedName name="solver_val" localSheetId="5" hidden="1">0</definedName>
    <definedName name="solver_val" localSheetId="4" hidden="1">0</definedName>
    <definedName name="solver_val" localSheetId="0" hidden="1">0</definedName>
    <definedName name="solver_ver" localSheetId="6" hidden="1">3</definedName>
    <definedName name="solver_ver" localSheetId="2" hidden="1">3</definedName>
    <definedName name="solver_ver" localSheetId="3" hidden="1">3</definedName>
    <definedName name="solver_ver" localSheetId="5" hidden="1">3</definedName>
    <definedName name="solver_ver" localSheetId="4" hidden="1">3</definedName>
    <definedName name="solver_ver" localSheetId="0" hidden="1">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1" i="9" l="1"/>
  <c r="B189" i="9"/>
  <c r="C163" i="9" l="1"/>
  <c r="B164" i="9"/>
  <c r="B163" i="9"/>
  <c r="B162" i="9"/>
  <c r="B161" i="9"/>
  <c r="B160" i="9"/>
  <c r="B159" i="9"/>
  <c r="B133" i="9"/>
  <c r="B132" i="9"/>
  <c r="B131" i="9"/>
  <c r="B130" i="9"/>
  <c r="B129" i="9"/>
  <c r="B103" i="9"/>
  <c r="B102" i="9"/>
  <c r="B101" i="9"/>
  <c r="B100" i="9"/>
  <c r="B99" i="9"/>
  <c r="B70" i="9"/>
  <c r="B72" i="9"/>
  <c r="B194" i="9"/>
  <c r="W4" i="6"/>
  <c r="B73" i="9" l="1"/>
  <c r="G54" i="9" l="1"/>
  <c r="H54" i="9"/>
  <c r="I54" i="9"/>
  <c r="J54" i="9"/>
  <c r="F54" i="9"/>
  <c r="H24" i="9" l="1"/>
  <c r="I24" i="9" l="1"/>
  <c r="K24" i="9" s="1"/>
  <c r="M24" i="9" s="1"/>
  <c r="O24" i="9" s="1"/>
  <c r="I25" i="9"/>
  <c r="K25" i="9" s="1"/>
  <c r="M25" i="9" s="1"/>
  <c r="O25" i="9" s="1"/>
  <c r="I26" i="9"/>
  <c r="K26" i="9" s="1"/>
  <c r="M26" i="9" s="1"/>
  <c r="O26" i="9" s="1"/>
  <c r="I27" i="9"/>
  <c r="K27" i="9" s="1"/>
  <c r="M27" i="9" s="1"/>
  <c r="O27" i="9" s="1"/>
  <c r="I28" i="9"/>
  <c r="K28" i="9" s="1"/>
  <c r="M28" i="9" s="1"/>
  <c r="O28" i="9" s="1"/>
  <c r="I29" i="9"/>
  <c r="K29" i="9" s="1"/>
  <c r="M29" i="9" s="1"/>
  <c r="O29" i="9" s="1"/>
  <c r="I30" i="9"/>
  <c r="K30" i="9" s="1"/>
  <c r="M30" i="9" s="1"/>
  <c r="O30" i="9" s="1"/>
  <c r="I31" i="9"/>
  <c r="K31" i="9" s="1"/>
  <c r="M31" i="9" s="1"/>
  <c r="O31" i="9" s="1"/>
  <c r="I32" i="9"/>
  <c r="K32" i="9" s="1"/>
  <c r="M32" i="9" s="1"/>
  <c r="O32" i="9" s="1"/>
  <c r="I33" i="9"/>
  <c r="K33" i="9" s="1"/>
  <c r="M33" i="9" s="1"/>
  <c r="O33" i="9" s="1"/>
  <c r="I34" i="9"/>
  <c r="K34" i="9" s="1"/>
  <c r="M34" i="9" s="1"/>
  <c r="O34" i="9" s="1"/>
  <c r="I35" i="9"/>
  <c r="K35" i="9" s="1"/>
  <c r="M35" i="9" s="1"/>
  <c r="O35" i="9" s="1"/>
  <c r="I36" i="9"/>
  <c r="K36" i="9" s="1"/>
  <c r="M36" i="9" s="1"/>
  <c r="O36" i="9" s="1"/>
  <c r="I37" i="9"/>
  <c r="K37" i="9" s="1"/>
  <c r="M37" i="9" s="1"/>
  <c r="O37" i="9" s="1"/>
  <c r="I23" i="9"/>
  <c r="K23" i="9" s="1"/>
  <c r="M23" i="9" l="1"/>
  <c r="O23" i="9" s="1"/>
  <c r="H23" i="9"/>
  <c r="D29" i="9" l="1"/>
  <c r="B192" i="9"/>
  <c r="B190" i="9"/>
  <c r="B69" i="9"/>
  <c r="C8" i="10"/>
  <c r="E8" i="10" s="1"/>
  <c r="C9" i="10"/>
  <c r="C10" i="10"/>
  <c r="E10" i="10" s="1"/>
  <c r="C11" i="10"/>
  <c r="C12" i="10"/>
  <c r="E12" i="10" s="1"/>
  <c r="C13" i="10"/>
  <c r="E13" i="10" s="1"/>
  <c r="C14" i="10"/>
  <c r="E14" i="10" s="1"/>
  <c r="C15" i="10"/>
  <c r="C16" i="10"/>
  <c r="E16" i="10" s="1"/>
  <c r="W67" i="10" s="1"/>
  <c r="C17" i="10"/>
  <c r="E17" i="10" s="1"/>
  <c r="C68" i="10" s="1"/>
  <c r="F69" i="10" s="1"/>
  <c r="C18" i="10"/>
  <c r="E18" i="10" s="1"/>
  <c r="C19" i="10"/>
  <c r="C20" i="10"/>
  <c r="C21" i="10"/>
  <c r="E21" i="10" s="1"/>
  <c r="C7" i="10"/>
  <c r="E7" i="10" s="1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7" i="10"/>
  <c r="M67" i="10"/>
  <c r="AC67" i="10"/>
  <c r="E20" i="10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C4" i="7"/>
  <c r="D3" i="7"/>
  <c r="AQ68" i="7" s="1"/>
  <c r="BG68" i="7" s="1"/>
  <c r="E3" i="7"/>
  <c r="AR68" i="7" s="1"/>
  <c r="BH68" i="7" s="1"/>
  <c r="F3" i="7"/>
  <c r="AS68" i="7" s="1"/>
  <c r="BI68" i="7" s="1"/>
  <c r="G3" i="7"/>
  <c r="AT68" i="7" s="1"/>
  <c r="BJ68" i="7" s="1"/>
  <c r="H3" i="7"/>
  <c r="AU68" i="7" s="1"/>
  <c r="BK68" i="7" s="1"/>
  <c r="I3" i="7"/>
  <c r="AV68" i="7" s="1"/>
  <c r="BL68" i="7" s="1"/>
  <c r="J3" i="7"/>
  <c r="AW68" i="7" s="1"/>
  <c r="BM68" i="7" s="1"/>
  <c r="K3" i="7"/>
  <c r="AX68" i="7" s="1"/>
  <c r="BN68" i="7" s="1"/>
  <c r="L3" i="7"/>
  <c r="AY68" i="7" s="1"/>
  <c r="BO68" i="7" s="1"/>
  <c r="M3" i="7"/>
  <c r="AZ68" i="7" s="1"/>
  <c r="BP68" i="7" s="1"/>
  <c r="N3" i="7"/>
  <c r="BA68" i="7" s="1"/>
  <c r="BQ68" i="7" s="1"/>
  <c r="O3" i="7"/>
  <c r="BB68" i="7" s="1"/>
  <c r="BR68" i="7" s="1"/>
  <c r="P3" i="7"/>
  <c r="BC68" i="7" s="1"/>
  <c r="BS68" i="7" s="1"/>
  <c r="Q3" i="7"/>
  <c r="BD68" i="7" s="1"/>
  <c r="BT68" i="7" s="1"/>
  <c r="R3" i="7"/>
  <c r="BE68" i="7" s="1"/>
  <c r="BU68" i="7" s="1"/>
  <c r="C3" i="7"/>
  <c r="AP68" i="7" s="1"/>
  <c r="BF68" i="7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4" i="7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C4" i="6"/>
  <c r="D3" i="6"/>
  <c r="AQ68" i="6" s="1"/>
  <c r="BG68" i="6" s="1"/>
  <c r="E3" i="6"/>
  <c r="AR68" i="6" s="1"/>
  <c r="BH68" i="6" s="1"/>
  <c r="F3" i="6"/>
  <c r="AS68" i="6" s="1"/>
  <c r="BI68" i="6" s="1"/>
  <c r="G3" i="6"/>
  <c r="AT68" i="6" s="1"/>
  <c r="BJ68" i="6" s="1"/>
  <c r="H3" i="6"/>
  <c r="AU68" i="6" s="1"/>
  <c r="BK68" i="6" s="1"/>
  <c r="I3" i="6"/>
  <c r="AV68" i="6" s="1"/>
  <c r="BL68" i="6" s="1"/>
  <c r="J3" i="6"/>
  <c r="AW68" i="6" s="1"/>
  <c r="BM68" i="6" s="1"/>
  <c r="K3" i="6"/>
  <c r="AX68" i="6" s="1"/>
  <c r="BN68" i="6" s="1"/>
  <c r="L3" i="6"/>
  <c r="AY68" i="6" s="1"/>
  <c r="BO68" i="6" s="1"/>
  <c r="M3" i="6"/>
  <c r="AZ68" i="6" s="1"/>
  <c r="BP68" i="6" s="1"/>
  <c r="N3" i="6"/>
  <c r="BA68" i="6" s="1"/>
  <c r="BQ68" i="6" s="1"/>
  <c r="O3" i="6"/>
  <c r="BB68" i="6" s="1"/>
  <c r="BR68" i="6" s="1"/>
  <c r="P3" i="6"/>
  <c r="BC68" i="6" s="1"/>
  <c r="BS68" i="6" s="1"/>
  <c r="Q3" i="6"/>
  <c r="BD68" i="6" s="1"/>
  <c r="BT68" i="6" s="1"/>
  <c r="R3" i="6"/>
  <c r="BE68" i="6" s="1"/>
  <c r="BU68" i="6" s="1"/>
  <c r="C3" i="6"/>
  <c r="AP68" i="6" s="1"/>
  <c r="BF68" i="6" s="1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4" i="6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C4" i="4"/>
  <c r="D3" i="4"/>
  <c r="AQ68" i="4" s="1"/>
  <c r="BG68" i="4" s="1"/>
  <c r="E3" i="4"/>
  <c r="AR68" i="4" s="1"/>
  <c r="BH68" i="4" s="1"/>
  <c r="F3" i="4"/>
  <c r="AS68" i="4" s="1"/>
  <c r="BI68" i="4" s="1"/>
  <c r="G3" i="4"/>
  <c r="AT68" i="4" s="1"/>
  <c r="BJ68" i="4" s="1"/>
  <c r="H3" i="4"/>
  <c r="AU68" i="4" s="1"/>
  <c r="BK68" i="4" s="1"/>
  <c r="I3" i="4"/>
  <c r="AV68" i="4" s="1"/>
  <c r="BL68" i="4" s="1"/>
  <c r="J3" i="4"/>
  <c r="K3" i="4"/>
  <c r="AX68" i="4" s="1"/>
  <c r="BN68" i="4" s="1"/>
  <c r="L3" i="4"/>
  <c r="AY68" i="4" s="1"/>
  <c r="BO68" i="4" s="1"/>
  <c r="M3" i="4"/>
  <c r="AZ68" i="4" s="1"/>
  <c r="BP68" i="4" s="1"/>
  <c r="N3" i="4"/>
  <c r="BA68" i="4" s="1"/>
  <c r="BQ68" i="4" s="1"/>
  <c r="O3" i="4"/>
  <c r="BB68" i="4" s="1"/>
  <c r="BR68" i="4" s="1"/>
  <c r="P3" i="4"/>
  <c r="BC68" i="4" s="1"/>
  <c r="BS68" i="4" s="1"/>
  <c r="Q3" i="4"/>
  <c r="BD68" i="4" s="1"/>
  <c r="BT68" i="4" s="1"/>
  <c r="R3" i="4"/>
  <c r="BE68" i="4" s="1"/>
  <c r="BU68" i="4" s="1"/>
  <c r="C3" i="4"/>
  <c r="AP68" i="4" s="1"/>
  <c r="BF68" i="4" s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4" i="4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C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4" i="2"/>
  <c r="D3" i="2"/>
  <c r="AQ68" i="2" s="1"/>
  <c r="BG68" i="2" s="1"/>
  <c r="E3" i="2"/>
  <c r="AR68" i="2" s="1"/>
  <c r="BH68" i="2" s="1"/>
  <c r="F3" i="2"/>
  <c r="AS68" i="2" s="1"/>
  <c r="BI68" i="2" s="1"/>
  <c r="G3" i="2"/>
  <c r="AT68" i="2" s="1"/>
  <c r="BJ68" i="2" s="1"/>
  <c r="H3" i="2"/>
  <c r="AU68" i="2" s="1"/>
  <c r="BK68" i="2" s="1"/>
  <c r="I3" i="2"/>
  <c r="AV68" i="2" s="1"/>
  <c r="BL68" i="2" s="1"/>
  <c r="J3" i="2"/>
  <c r="AW68" i="2" s="1"/>
  <c r="BM68" i="2" s="1"/>
  <c r="K3" i="2"/>
  <c r="AX68" i="2" s="1"/>
  <c r="BN68" i="2" s="1"/>
  <c r="L3" i="2"/>
  <c r="AY68" i="2" s="1"/>
  <c r="BO68" i="2" s="1"/>
  <c r="M3" i="2"/>
  <c r="AZ68" i="2" s="1"/>
  <c r="BP68" i="2" s="1"/>
  <c r="N3" i="2"/>
  <c r="BA68" i="2" s="1"/>
  <c r="BQ68" i="2" s="1"/>
  <c r="O3" i="2"/>
  <c r="BB68" i="2" s="1"/>
  <c r="BR68" i="2" s="1"/>
  <c r="P3" i="2"/>
  <c r="BC68" i="2" s="1"/>
  <c r="BS68" i="2" s="1"/>
  <c r="Q3" i="2"/>
  <c r="BD68" i="2" s="1"/>
  <c r="BT68" i="2" s="1"/>
  <c r="R3" i="2"/>
  <c r="BE68" i="2" s="1"/>
  <c r="BU68" i="2" s="1"/>
  <c r="C3" i="2"/>
  <c r="AP68" i="2" s="1"/>
  <c r="BF68" i="2" s="1"/>
  <c r="AE3" i="4" l="1"/>
  <c r="AW68" i="4"/>
  <c r="BM68" i="4" s="1"/>
  <c r="C132" i="9"/>
  <c r="C102" i="9"/>
  <c r="D16" i="10"/>
  <c r="D18" i="10"/>
  <c r="B73" i="10" s="1"/>
  <c r="D14" i="10"/>
  <c r="B57" i="10" s="1"/>
  <c r="D20" i="10"/>
  <c r="M81" i="10" s="1"/>
  <c r="D8" i="10"/>
  <c r="B33" i="10" s="1"/>
  <c r="D12" i="10"/>
  <c r="M73" i="10" s="1"/>
  <c r="D10" i="10"/>
  <c r="B41" i="10" s="1"/>
  <c r="X67" i="10"/>
  <c r="E11" i="10"/>
  <c r="R67" i="10" s="1"/>
  <c r="E19" i="10"/>
  <c r="Z67" i="10" s="1"/>
  <c r="D13" i="10"/>
  <c r="M74" i="10" s="1"/>
  <c r="D21" i="10"/>
  <c r="M82" i="10" s="1"/>
  <c r="E9" i="10"/>
  <c r="D9" i="10"/>
  <c r="C40" i="10"/>
  <c r="F41" i="10" s="1"/>
  <c r="Q67" i="10"/>
  <c r="N67" i="10"/>
  <c r="C28" i="10"/>
  <c r="F29" i="10" s="1"/>
  <c r="E15" i="10"/>
  <c r="D15" i="10"/>
  <c r="D7" i="10"/>
  <c r="S67" i="10"/>
  <c r="C48" i="10"/>
  <c r="F49" i="10" s="1"/>
  <c r="AA67" i="10"/>
  <c r="C80" i="10"/>
  <c r="F81" i="10" s="1"/>
  <c r="C72" i="10"/>
  <c r="F73" i="10" s="1"/>
  <c r="Y67" i="10"/>
  <c r="O67" i="10"/>
  <c r="C32" i="10"/>
  <c r="F33" i="10" s="1"/>
  <c r="D17" i="10"/>
  <c r="M83" i="10"/>
  <c r="M85" i="10"/>
  <c r="C64" i="10"/>
  <c r="F65" i="10" s="1"/>
  <c r="D11" i="10"/>
  <c r="T67" i="10"/>
  <c r="C52" i="10"/>
  <c r="F53" i="10" s="1"/>
  <c r="U67" i="10"/>
  <c r="C56" i="10"/>
  <c r="F57" i="10" s="1"/>
  <c r="D19" i="10"/>
  <c r="AB67" i="10"/>
  <c r="C84" i="10"/>
  <c r="F85" i="10" s="1"/>
  <c r="AF67" i="10"/>
  <c r="M86" i="10"/>
  <c r="C162" i="9" l="1"/>
  <c r="V4" i="5"/>
  <c r="C72" i="9"/>
  <c r="B65" i="10"/>
  <c r="F64" i="10" s="1"/>
  <c r="M77" i="10"/>
  <c r="M79" i="10"/>
  <c r="M75" i="10"/>
  <c r="B81" i="10"/>
  <c r="F80" i="10" s="1"/>
  <c r="B49" i="10"/>
  <c r="F48" i="10" s="1"/>
  <c r="M69" i="10"/>
  <c r="M71" i="10"/>
  <c r="F40" i="10"/>
  <c r="C44" i="10"/>
  <c r="F45" i="10" s="1"/>
  <c r="C76" i="10"/>
  <c r="F77" i="10" s="1"/>
  <c r="B53" i="10"/>
  <c r="F52" i="10" s="1"/>
  <c r="B85" i="10"/>
  <c r="F84" i="10" s="1"/>
  <c r="M80" i="10"/>
  <c r="B77" i="10"/>
  <c r="F76" i="10" s="1"/>
  <c r="M72" i="10"/>
  <c r="B45" i="10"/>
  <c r="F56" i="10"/>
  <c r="F72" i="10"/>
  <c r="M76" i="10"/>
  <c r="B61" i="10"/>
  <c r="F32" i="10"/>
  <c r="M70" i="10"/>
  <c r="B37" i="10"/>
  <c r="AE67" i="10"/>
  <c r="M78" i="10"/>
  <c r="B69" i="10"/>
  <c r="F68" i="10" s="1"/>
  <c r="M84" i="10"/>
  <c r="M68" i="10"/>
  <c r="B29" i="10"/>
  <c r="F28" i="10" s="1"/>
  <c r="AD67" i="10"/>
  <c r="V67" i="10"/>
  <c r="C60" i="10"/>
  <c r="F61" i="10" s="1"/>
  <c r="C36" i="10"/>
  <c r="F37" i="10" s="1"/>
  <c r="P67" i="10"/>
  <c r="T44" i="10" l="1"/>
  <c r="AN44" i="10" s="1"/>
  <c r="Q44" i="10"/>
  <c r="AK44" i="10" s="1"/>
  <c r="N18" i="10"/>
  <c r="AH18" i="10" s="1"/>
  <c r="P44" i="10"/>
  <c r="AJ44" i="10" s="1"/>
  <c r="Q18" i="10"/>
  <c r="AK18" i="10" s="1"/>
  <c r="L15" i="10"/>
  <c r="AF15" i="10" s="1"/>
  <c r="L34" i="10"/>
  <c r="AF34" i="10" s="1"/>
  <c r="N12" i="10"/>
  <c r="AH12" i="10" s="1"/>
  <c r="P40" i="10"/>
  <c r="AJ40" i="10" s="1"/>
  <c r="T18" i="10"/>
  <c r="AN18" i="10" s="1"/>
  <c r="N14" i="10"/>
  <c r="AH14" i="10" s="1"/>
  <c r="Q14" i="10"/>
  <c r="AK14" i="10" s="1"/>
  <c r="P18" i="10"/>
  <c r="AJ18" i="10" s="1"/>
  <c r="N36" i="10"/>
  <c r="AH36" i="10" s="1"/>
  <c r="N44" i="10"/>
  <c r="AH44" i="10" s="1"/>
  <c r="Q12" i="10"/>
  <c r="AK12" i="10" s="1"/>
  <c r="L36" i="10"/>
  <c r="AF36" i="10" s="1"/>
  <c r="R44" i="10"/>
  <c r="AL44" i="10" s="1"/>
  <c r="N40" i="10"/>
  <c r="AH40" i="10" s="1"/>
  <c r="N10" i="10"/>
  <c r="AH10" i="10" s="1"/>
  <c r="P11" i="10"/>
  <c r="AJ11" i="10" s="1"/>
  <c r="L18" i="10"/>
  <c r="AF18" i="10" s="1"/>
  <c r="P12" i="10"/>
  <c r="AJ12" i="10" s="1"/>
  <c r="N43" i="10"/>
  <c r="AH43" i="10" s="1"/>
  <c r="L12" i="10"/>
  <c r="AF12" i="10" s="1"/>
  <c r="F44" i="10"/>
  <c r="O45" i="10" s="1"/>
  <c r="AI45" i="10" s="1"/>
  <c r="P37" i="10"/>
  <c r="AJ37" i="10" s="1"/>
  <c r="N19" i="10"/>
  <c r="AH19" i="10" s="1"/>
  <c r="X19" i="10"/>
  <c r="AR19" i="10" s="1"/>
  <c r="R19" i="10"/>
  <c r="AL19" i="10" s="1"/>
  <c r="L19" i="10"/>
  <c r="AF19" i="10" s="1"/>
  <c r="P19" i="10"/>
  <c r="AJ19" i="10" s="1"/>
  <c r="T45" i="10"/>
  <c r="AN45" i="10" s="1"/>
  <c r="T19" i="10"/>
  <c r="AN19" i="10" s="1"/>
  <c r="Q45" i="10"/>
  <c r="AK45" i="10" s="1"/>
  <c r="L45" i="10"/>
  <c r="AF45" i="10" s="1"/>
  <c r="P14" i="10"/>
  <c r="AJ14" i="10" s="1"/>
  <c r="L10" i="10"/>
  <c r="AF10" i="10" s="1"/>
  <c r="Q40" i="10"/>
  <c r="AK40" i="10" s="1"/>
  <c r="N11" i="10"/>
  <c r="AH11" i="10" s="1"/>
  <c r="P42" i="10"/>
  <c r="AJ42" i="10" s="1"/>
  <c r="Q38" i="10"/>
  <c r="AK38" i="10" s="1"/>
  <c r="N37" i="10"/>
  <c r="AH37" i="10" s="1"/>
  <c r="K45" i="10"/>
  <c r="AE45" i="10" s="1"/>
  <c r="L38" i="10"/>
  <c r="AF38" i="10" s="1"/>
  <c r="K34" i="10"/>
  <c r="AE34" i="10" s="1"/>
  <c r="L44" i="10"/>
  <c r="AF44" i="10" s="1"/>
  <c r="V44" i="10"/>
  <c r="AP44" i="10" s="1"/>
  <c r="L14" i="10"/>
  <c r="AF14" i="10" s="1"/>
  <c r="L40" i="10"/>
  <c r="AF40" i="10" s="1"/>
  <c r="N16" i="10"/>
  <c r="AH16" i="10" s="1"/>
  <c r="Q42" i="10"/>
  <c r="AK42" i="10" s="1"/>
  <c r="Q19" i="10"/>
  <c r="AK19" i="10" s="1"/>
  <c r="N45" i="10"/>
  <c r="AH45" i="10" s="1"/>
  <c r="P16" i="10"/>
  <c r="AJ16" i="10" s="1"/>
  <c r="L11" i="10"/>
  <c r="AF11" i="10" s="1"/>
  <c r="L8" i="10"/>
  <c r="AF8" i="10" s="1"/>
  <c r="L16" i="10"/>
  <c r="AF16" i="10" s="1"/>
  <c r="T17" i="10"/>
  <c r="AN17" i="10" s="1"/>
  <c r="R40" i="10"/>
  <c r="AL40" i="10" s="1"/>
  <c r="N42" i="10"/>
  <c r="AH42" i="10" s="1"/>
  <c r="P43" i="10"/>
  <c r="AJ43" i="10" s="1"/>
  <c r="F36" i="10"/>
  <c r="M42" i="10" s="1"/>
  <c r="AG42" i="10" s="1"/>
  <c r="L37" i="10"/>
  <c r="AF37" i="10" s="1"/>
  <c r="R16" i="10"/>
  <c r="AL16" i="10" s="1"/>
  <c r="K43" i="10"/>
  <c r="AE43" i="10" s="1"/>
  <c r="K16" i="10"/>
  <c r="AE16" i="10" s="1"/>
  <c r="K32" i="10"/>
  <c r="AE32" i="10" s="1"/>
  <c r="K42" i="10"/>
  <c r="AE42" i="10" s="1"/>
  <c r="K6" i="10"/>
  <c r="AE6" i="10" s="1"/>
  <c r="K36" i="10"/>
  <c r="AE36" i="10" s="1"/>
  <c r="K44" i="10"/>
  <c r="AE44" i="10" s="1"/>
  <c r="K8" i="10"/>
  <c r="AE8" i="10" s="1"/>
  <c r="K40" i="10"/>
  <c r="AE40" i="10" s="1"/>
  <c r="K14" i="10"/>
  <c r="AE14" i="10" s="1"/>
  <c r="K38" i="10"/>
  <c r="AE38" i="10" s="1"/>
  <c r="U45" i="10"/>
  <c r="AO45" i="10" s="1"/>
  <c r="T15" i="10"/>
  <c r="AN15" i="10" s="1"/>
  <c r="R43" i="10"/>
  <c r="AL43" i="10" s="1"/>
  <c r="Q43" i="10"/>
  <c r="AK43" i="10" s="1"/>
  <c r="K15" i="10"/>
  <c r="AE15" i="10" s="1"/>
  <c r="P15" i="10"/>
  <c r="AJ15" i="10" s="1"/>
  <c r="W44" i="10"/>
  <c r="AQ44" i="10" s="1"/>
  <c r="U19" i="10"/>
  <c r="AO19" i="10" s="1"/>
  <c r="N15" i="10"/>
  <c r="AH15" i="10" s="1"/>
  <c r="V17" i="10"/>
  <c r="AP17" i="10" s="1"/>
  <c r="T42" i="10"/>
  <c r="AN42" i="10" s="1"/>
  <c r="U42" i="10"/>
  <c r="AO42" i="10" s="1"/>
  <c r="R42" i="10"/>
  <c r="AL42" i="10" s="1"/>
  <c r="W18" i="10"/>
  <c r="AQ18" i="10" s="1"/>
  <c r="W19" i="10"/>
  <c r="AQ19" i="10" s="1"/>
  <c r="V43" i="10"/>
  <c r="AP43" i="10" s="1"/>
  <c r="P41" i="10"/>
  <c r="AJ41" i="10" s="1"/>
  <c r="K10" i="10"/>
  <c r="AE10" i="10" s="1"/>
  <c r="K18" i="10"/>
  <c r="AE18" i="10" s="1"/>
  <c r="K17" i="10"/>
  <c r="AE17" i="10" s="1"/>
  <c r="Q41" i="10"/>
  <c r="AK41" i="10" s="1"/>
  <c r="Q15" i="10"/>
  <c r="AK15" i="10" s="1"/>
  <c r="Q17" i="10"/>
  <c r="AK17" i="10" s="1"/>
  <c r="R45" i="10"/>
  <c r="AL45" i="10" s="1"/>
  <c r="R14" i="10"/>
  <c r="AL14" i="10" s="1"/>
  <c r="R15" i="10"/>
  <c r="AL15" i="10" s="1"/>
  <c r="N41" i="10"/>
  <c r="AH41" i="10" s="1"/>
  <c r="P17" i="10"/>
  <c r="AJ17" i="10" s="1"/>
  <c r="U18" i="10"/>
  <c r="AO18" i="10" s="1"/>
  <c r="U16" i="10"/>
  <c r="AO16" i="10" s="1"/>
  <c r="T43" i="10"/>
  <c r="AN43" i="10" s="1"/>
  <c r="T41" i="10"/>
  <c r="AN41" i="10" s="1"/>
  <c r="U44" i="10"/>
  <c r="AO44" i="10" s="1"/>
  <c r="L17" i="10"/>
  <c r="AF17" i="10" s="1"/>
  <c r="T16" i="10"/>
  <c r="AN16" i="10" s="1"/>
  <c r="N17" i="10"/>
  <c r="AH17" i="10" s="1"/>
  <c r="K41" i="10"/>
  <c r="AE41" i="10" s="1"/>
  <c r="V18" i="10"/>
  <c r="AP18" i="10" s="1"/>
  <c r="V19" i="10"/>
  <c r="AP19" i="10" s="1"/>
  <c r="L42" i="10"/>
  <c r="AF42" i="10" s="1"/>
  <c r="U17" i="10"/>
  <c r="AO17" i="10" s="1"/>
  <c r="U43" i="10"/>
  <c r="AO43" i="10" s="1"/>
  <c r="L43" i="10"/>
  <c r="AF43" i="10" s="1"/>
  <c r="L41" i="10"/>
  <c r="AF41" i="10" s="1"/>
  <c r="K12" i="10"/>
  <c r="AE12" i="10" s="1"/>
  <c r="K11" i="10"/>
  <c r="AE11" i="10" s="1"/>
  <c r="K19" i="10"/>
  <c r="AE19" i="10" s="1"/>
  <c r="F60" i="10"/>
  <c r="R13" i="10" s="1"/>
  <c r="AL13" i="10" s="1"/>
  <c r="R41" i="10"/>
  <c r="AL41" i="10" s="1"/>
  <c r="Q16" i="10"/>
  <c r="AK16" i="10" s="1"/>
  <c r="K37" i="10"/>
  <c r="AE37" i="10" s="1"/>
  <c r="X45" i="10"/>
  <c r="AR45" i="10" s="1"/>
  <c r="W45" i="10"/>
  <c r="AQ45" i="10" s="1"/>
  <c r="P45" i="10"/>
  <c r="AJ45" i="10" s="1"/>
  <c r="V45" i="10"/>
  <c r="AP45" i="10" s="1"/>
  <c r="R18" i="10"/>
  <c r="AL18" i="10" s="1"/>
  <c r="R17" i="10"/>
  <c r="AL17" i="10" s="1"/>
  <c r="P38" i="10"/>
  <c r="AJ38" i="10" s="1"/>
  <c r="N38" i="10"/>
  <c r="AH38" i="10" s="1"/>
  <c r="O36" i="10" l="1"/>
  <c r="AI36" i="10" s="1"/>
  <c r="C193" i="9"/>
  <c r="O41" i="10"/>
  <c r="AI41" i="10" s="1"/>
  <c r="N9" i="10"/>
  <c r="AH9" i="10" s="1"/>
  <c r="M9" i="10"/>
  <c r="AG9" i="10" s="1"/>
  <c r="O40" i="10"/>
  <c r="AI40" i="10" s="1"/>
  <c r="K9" i="10"/>
  <c r="AE9" i="10" s="1"/>
  <c r="O10" i="10"/>
  <c r="AI10" i="10" s="1"/>
  <c r="O11" i="10"/>
  <c r="AI11" i="10" s="1"/>
  <c r="O19" i="10"/>
  <c r="AI19" i="10" s="1"/>
  <c r="O17" i="10"/>
  <c r="AI17" i="10" s="1"/>
  <c r="N35" i="10"/>
  <c r="AH35" i="10" s="1"/>
  <c r="O15" i="10"/>
  <c r="AI15" i="10" s="1"/>
  <c r="O43" i="10"/>
  <c r="AI43" i="10" s="1"/>
  <c r="L9" i="10"/>
  <c r="AF9" i="10" s="1"/>
  <c r="O37" i="10"/>
  <c r="AI37" i="10" s="1"/>
  <c r="O16" i="10"/>
  <c r="AI16" i="10" s="1"/>
  <c r="O42" i="10"/>
  <c r="AI42" i="10" s="1"/>
  <c r="O12" i="10"/>
  <c r="AI12" i="10" s="1"/>
  <c r="L35" i="10"/>
  <c r="AF35" i="10" s="1"/>
  <c r="O44" i="10"/>
  <c r="AI44" i="10" s="1"/>
  <c r="O14" i="10"/>
  <c r="AI14" i="10" s="1"/>
  <c r="K35" i="10"/>
  <c r="AE35" i="10" s="1"/>
  <c r="O18" i="10"/>
  <c r="AI18" i="10" s="1"/>
  <c r="O38" i="10"/>
  <c r="AI38" i="10" s="1"/>
  <c r="M38" i="10"/>
  <c r="AG38" i="10" s="1"/>
  <c r="M44" i="10"/>
  <c r="AG44" i="10" s="1"/>
  <c r="M34" i="10"/>
  <c r="AG34" i="10" s="1"/>
  <c r="M40" i="10"/>
  <c r="AG40" i="10" s="1"/>
  <c r="N39" i="10"/>
  <c r="AH39" i="10" s="1"/>
  <c r="S15" i="10"/>
  <c r="AM15" i="10" s="1"/>
  <c r="L39" i="10"/>
  <c r="AF39" i="10" s="1"/>
  <c r="K7" i="10"/>
  <c r="AE7" i="10" s="1"/>
  <c r="L7" i="10"/>
  <c r="AF7" i="10" s="1"/>
  <c r="M14" i="10"/>
  <c r="AG14" i="10" s="1"/>
  <c r="M10" i="10"/>
  <c r="AG10" i="10" s="1"/>
  <c r="M8" i="10"/>
  <c r="AG8" i="10" s="1"/>
  <c r="K33" i="10"/>
  <c r="AE33" i="10" s="1"/>
  <c r="M43" i="10"/>
  <c r="AG43" i="10" s="1"/>
  <c r="Q39" i="10"/>
  <c r="AK39" i="10" s="1"/>
  <c r="S17" i="10"/>
  <c r="AM17" i="10" s="1"/>
  <c r="P39" i="10"/>
  <c r="AJ39" i="10" s="1"/>
  <c r="M37" i="10"/>
  <c r="AG37" i="10" s="1"/>
  <c r="M36" i="10"/>
  <c r="AG36" i="10" s="1"/>
  <c r="M45" i="10"/>
  <c r="AG45" i="10" s="1"/>
  <c r="M41" i="10"/>
  <c r="AG41" i="10" s="1"/>
  <c r="N13" i="10"/>
  <c r="AH13" i="10" s="1"/>
  <c r="M35" i="10"/>
  <c r="AG35" i="10" s="1"/>
  <c r="M11" i="10"/>
  <c r="AG11" i="10" s="1"/>
  <c r="M17" i="10"/>
  <c r="AG17" i="10" s="1"/>
  <c r="M13" i="10"/>
  <c r="AG13" i="10" s="1"/>
  <c r="M15" i="10"/>
  <c r="AG15" i="10" s="1"/>
  <c r="L33" i="10"/>
  <c r="AF33" i="10" s="1"/>
  <c r="S18" i="10"/>
  <c r="AM18" i="10" s="1"/>
  <c r="M12" i="10"/>
  <c r="AG12" i="10" s="1"/>
  <c r="M19" i="10"/>
  <c r="AG19" i="10" s="1"/>
  <c r="M18" i="10"/>
  <c r="AG18" i="10" s="1"/>
  <c r="M16" i="10"/>
  <c r="AG16" i="10" s="1"/>
  <c r="K13" i="10"/>
  <c r="AE13" i="10" s="1"/>
  <c r="M39" i="10"/>
  <c r="AG39" i="10" s="1"/>
  <c r="S14" i="10"/>
  <c r="AM14" i="10" s="1"/>
  <c r="S19" i="10"/>
  <c r="AM19" i="10" s="1"/>
  <c r="K39" i="10"/>
  <c r="AE39" i="10" s="1"/>
  <c r="O13" i="10"/>
  <c r="AI13" i="10" s="1"/>
  <c r="S41" i="10"/>
  <c r="AM41" i="10" s="1"/>
  <c r="S43" i="10"/>
  <c r="AM43" i="10" s="1"/>
  <c r="S40" i="10"/>
  <c r="AM40" i="10" s="1"/>
  <c r="S44" i="10"/>
  <c r="AM44" i="10" s="1"/>
  <c r="S45" i="10"/>
  <c r="AM45" i="10" s="1"/>
  <c r="S42" i="10"/>
  <c r="AM42" i="10" s="1"/>
  <c r="Q13" i="10"/>
  <c r="AK13" i="10" s="1"/>
  <c r="P13" i="10"/>
  <c r="AJ13" i="10" s="1"/>
  <c r="L13" i="10"/>
  <c r="AF13" i="10" s="1"/>
  <c r="S16" i="10"/>
  <c r="AM16" i="10" s="1"/>
  <c r="R39" i="10"/>
  <c r="AL39" i="10" s="1"/>
  <c r="O39" i="10"/>
  <c r="AI39" i="10" s="1"/>
  <c r="AF26" i="10" l="1"/>
  <c r="AF51" i="10"/>
  <c r="D25" i="9" s="1"/>
  <c r="AF25" i="10"/>
  <c r="AF52" i="10"/>
  <c r="C101" i="9" l="1"/>
  <c r="C192" i="9"/>
  <c r="AI25" i="10"/>
  <c r="D24" i="9" s="1"/>
  <c r="C161" i="9" l="1"/>
  <c r="C69" i="9"/>
  <c r="C129" i="9"/>
  <c r="C130" i="9"/>
  <c r="C70" i="9"/>
  <c r="C131" i="9"/>
  <c r="V4" i="4"/>
  <c r="J24" i="9"/>
  <c r="L24" i="9" s="1"/>
  <c r="N24" i="9" s="1"/>
  <c r="P24" i="9" s="1"/>
  <c r="J23" i="9"/>
  <c r="J29" i="9"/>
  <c r="J36" i="9"/>
  <c r="J34" i="9"/>
  <c r="J25" i="9"/>
  <c r="J31" i="9"/>
  <c r="J30" i="9"/>
  <c r="J37" i="9"/>
  <c r="J28" i="9"/>
  <c r="J35" i="9"/>
  <c r="J32" i="9"/>
  <c r="C191" i="9"/>
  <c r="J27" i="9"/>
  <c r="J26" i="9"/>
  <c r="J33" i="9"/>
  <c r="C159" i="9" l="1"/>
  <c r="U4" i="5"/>
  <c r="C71" i="9"/>
  <c r="L35" i="9"/>
  <c r="N35" i="9" s="1"/>
  <c r="P35" i="9" s="1"/>
  <c r="L25" i="9"/>
  <c r="N25" i="9" s="1"/>
  <c r="P25" i="9" s="1"/>
  <c r="L23" i="9"/>
  <c r="N23" i="9" s="1"/>
  <c r="P23" i="9" s="1"/>
  <c r="L31" i="9"/>
  <c r="N31" i="9" s="1"/>
  <c r="P31" i="9" s="1"/>
  <c r="L28" i="9"/>
  <c r="N28" i="9" s="1"/>
  <c r="P28" i="9" s="1"/>
  <c r="L37" i="9"/>
  <c r="N37" i="9" s="1"/>
  <c r="P37" i="9" s="1"/>
  <c r="L34" i="9"/>
  <c r="N34" i="9" s="1"/>
  <c r="P34" i="9" s="1"/>
  <c r="L26" i="9"/>
  <c r="N26" i="9" s="1"/>
  <c r="P26" i="9" s="1"/>
  <c r="L29" i="9"/>
  <c r="N29" i="9" s="1"/>
  <c r="P29" i="9" s="1"/>
  <c r="L27" i="9"/>
  <c r="N27" i="9" s="1"/>
  <c r="P27" i="9" s="1"/>
  <c r="L33" i="9"/>
  <c r="N33" i="9" s="1"/>
  <c r="P33" i="9" s="1"/>
  <c r="L32" i="9"/>
  <c r="N32" i="9" s="1"/>
  <c r="P32" i="9" s="1"/>
  <c r="L30" i="9"/>
  <c r="N30" i="9" s="1"/>
  <c r="P30" i="9" s="1"/>
  <c r="L36" i="9"/>
  <c r="N36" i="9" s="1"/>
  <c r="P36" i="9" s="1"/>
  <c r="C190" i="9"/>
  <c r="C189" i="9"/>
  <c r="C99" i="9"/>
  <c r="C160" i="9" l="1"/>
  <c r="C100" i="9"/>
  <c r="T4" i="2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C4" i="5"/>
  <c r="D3" i="5"/>
  <c r="AQ68" i="5" s="1"/>
  <c r="BG68" i="5" s="1"/>
  <c r="E3" i="5"/>
  <c r="AR68" i="5" s="1"/>
  <c r="BH68" i="5" s="1"/>
  <c r="F3" i="5"/>
  <c r="AS68" i="5" s="1"/>
  <c r="BI68" i="5" s="1"/>
  <c r="G3" i="5"/>
  <c r="AT68" i="5" s="1"/>
  <c r="BJ68" i="5" s="1"/>
  <c r="H3" i="5"/>
  <c r="AU68" i="5" s="1"/>
  <c r="BK68" i="5" s="1"/>
  <c r="I3" i="5"/>
  <c r="AV68" i="5" s="1"/>
  <c r="BL68" i="5" s="1"/>
  <c r="J3" i="5"/>
  <c r="AW68" i="5" s="1"/>
  <c r="BM68" i="5" s="1"/>
  <c r="K3" i="5"/>
  <c r="AX68" i="5" s="1"/>
  <c r="BN68" i="5" s="1"/>
  <c r="L3" i="5"/>
  <c r="AY68" i="5" s="1"/>
  <c r="BO68" i="5" s="1"/>
  <c r="M3" i="5"/>
  <c r="AZ68" i="5" s="1"/>
  <c r="BP68" i="5" s="1"/>
  <c r="N3" i="5"/>
  <c r="BA68" i="5" s="1"/>
  <c r="BQ68" i="5" s="1"/>
  <c r="O3" i="5"/>
  <c r="BB68" i="5" s="1"/>
  <c r="BR68" i="5" s="1"/>
  <c r="P3" i="5"/>
  <c r="BC68" i="5" s="1"/>
  <c r="BS68" i="5" s="1"/>
  <c r="Q3" i="5"/>
  <c r="BD68" i="5" s="1"/>
  <c r="BT68" i="5" s="1"/>
  <c r="R3" i="5"/>
  <c r="BE68" i="5" s="1"/>
  <c r="BU68" i="5" s="1"/>
  <c r="C3" i="5"/>
  <c r="AP68" i="5" s="1"/>
  <c r="BF68" i="5" s="1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4" i="5"/>
  <c r="W3" i="7"/>
  <c r="V4" i="7"/>
  <c r="V3" i="7"/>
  <c r="T4" i="7"/>
  <c r="T3" i="7"/>
  <c r="V4" i="6"/>
  <c r="U4" i="6"/>
  <c r="T4" i="6"/>
  <c r="S4" i="6"/>
  <c r="U4" i="4"/>
  <c r="T4" i="4"/>
  <c r="S4" i="4"/>
  <c r="V4" i="2"/>
  <c r="U4" i="2"/>
  <c r="S4" i="2"/>
  <c r="T4" i="5"/>
  <c r="S4" i="5"/>
  <c r="R34" i="7"/>
  <c r="Q34" i="7"/>
  <c r="P34" i="7"/>
  <c r="O34" i="7"/>
  <c r="N34" i="7"/>
  <c r="M34" i="7"/>
  <c r="L34" i="7"/>
  <c r="K34" i="7"/>
  <c r="J34" i="7"/>
  <c r="I34" i="7"/>
  <c r="W125" i="7" s="1"/>
  <c r="X125" i="7" s="1"/>
  <c r="H34" i="7"/>
  <c r="G34" i="7"/>
  <c r="F34" i="7"/>
  <c r="E34" i="7"/>
  <c r="D34" i="7"/>
  <c r="C34" i="7"/>
  <c r="AO66" i="7" s="1"/>
  <c r="BE34" i="7" s="1"/>
  <c r="BE50" i="7" s="1"/>
  <c r="BF83" i="7" s="1"/>
  <c r="B34" i="7"/>
  <c r="AM34" i="7" s="1"/>
  <c r="AN34" i="7" s="1"/>
  <c r="AN50" i="7" s="1"/>
  <c r="AO83" i="7" s="1"/>
  <c r="R33" i="7"/>
  <c r="Q33" i="7"/>
  <c r="P33" i="7"/>
  <c r="O33" i="7"/>
  <c r="N33" i="7"/>
  <c r="M33" i="7"/>
  <c r="AY65" i="7" s="1"/>
  <c r="BO33" i="7" s="1"/>
  <c r="BO49" i="7" s="1"/>
  <c r="BP82" i="7" s="1"/>
  <c r="L33" i="7"/>
  <c r="W169" i="7" s="1"/>
  <c r="X169" i="7" s="1"/>
  <c r="K33" i="7"/>
  <c r="J33" i="7"/>
  <c r="I33" i="7"/>
  <c r="H33" i="7"/>
  <c r="G33" i="7"/>
  <c r="F33" i="7"/>
  <c r="E33" i="7"/>
  <c r="D33" i="7"/>
  <c r="C33" i="7"/>
  <c r="B33" i="7"/>
  <c r="AM33" i="7" s="1"/>
  <c r="AN33" i="7" s="1"/>
  <c r="AN49" i="7" s="1"/>
  <c r="AO82" i="7" s="1"/>
  <c r="R32" i="7"/>
  <c r="Q32" i="7"/>
  <c r="P32" i="7"/>
  <c r="O32" i="7"/>
  <c r="W213" i="7" s="1"/>
  <c r="X213" i="7" s="1"/>
  <c r="N32" i="7"/>
  <c r="M32" i="7"/>
  <c r="L32" i="7"/>
  <c r="K32" i="7"/>
  <c r="J32" i="7"/>
  <c r="I32" i="7"/>
  <c r="H32" i="7"/>
  <c r="G32" i="7"/>
  <c r="F32" i="7"/>
  <c r="E32" i="7"/>
  <c r="D32" i="7"/>
  <c r="C32" i="7"/>
  <c r="AO64" i="7" s="1"/>
  <c r="BE32" i="7" s="1"/>
  <c r="BE48" i="7" s="1"/>
  <c r="BF81" i="7" s="1"/>
  <c r="B32" i="7"/>
  <c r="AM32" i="7" s="1"/>
  <c r="AN32" i="7" s="1"/>
  <c r="AN48" i="7" s="1"/>
  <c r="AO81" i="7" s="1"/>
  <c r="R31" i="7"/>
  <c r="W257" i="7" s="1"/>
  <c r="X257" i="7" s="1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M31" i="7" s="1"/>
  <c r="AN31" i="7" s="1"/>
  <c r="AN47" i="7" s="1"/>
  <c r="AO80" i="7" s="1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AO62" i="7" s="1"/>
  <c r="BE30" i="7" s="1"/>
  <c r="BE46" i="7" s="1"/>
  <c r="BF79" i="7" s="1"/>
  <c r="B30" i="7"/>
  <c r="AM30" i="7" s="1"/>
  <c r="AN30" i="7" s="1"/>
  <c r="AN46" i="7" s="1"/>
  <c r="AO79" i="7" s="1"/>
  <c r="R29" i="7"/>
  <c r="Q29" i="7"/>
  <c r="P29" i="7"/>
  <c r="O29" i="7"/>
  <c r="N29" i="7"/>
  <c r="M29" i="7"/>
  <c r="L29" i="7"/>
  <c r="K29" i="7"/>
  <c r="J29" i="7"/>
  <c r="I29" i="7"/>
  <c r="H29" i="7"/>
  <c r="G29" i="7"/>
  <c r="R28" i="7"/>
  <c r="Q28" i="7"/>
  <c r="P28" i="7"/>
  <c r="O28" i="7"/>
  <c r="N28" i="7"/>
  <c r="M28" i="7"/>
  <c r="L28" i="7"/>
  <c r="K28" i="7"/>
  <c r="W149" i="7" s="1"/>
  <c r="X149" i="7" s="1"/>
  <c r="J28" i="7"/>
  <c r="I28" i="7"/>
  <c r="H28" i="7"/>
  <c r="G28" i="7"/>
  <c r="R27" i="7"/>
  <c r="Q27" i="7"/>
  <c r="P27" i="7"/>
  <c r="O27" i="7"/>
  <c r="N27" i="7"/>
  <c r="W193" i="7" s="1"/>
  <c r="X193" i="7" s="1"/>
  <c r="M27" i="7"/>
  <c r="L27" i="7"/>
  <c r="K27" i="7"/>
  <c r="J27" i="7"/>
  <c r="I27" i="7"/>
  <c r="H27" i="7"/>
  <c r="G27" i="7"/>
  <c r="R26" i="7"/>
  <c r="Q26" i="7"/>
  <c r="P26" i="7"/>
  <c r="O26" i="7"/>
  <c r="N26" i="7"/>
  <c r="M26" i="7"/>
  <c r="L26" i="7"/>
  <c r="K26" i="7"/>
  <c r="J26" i="7"/>
  <c r="I26" i="7"/>
  <c r="H26" i="7"/>
  <c r="G26" i="7"/>
  <c r="R25" i="7"/>
  <c r="Q25" i="7"/>
  <c r="P25" i="7"/>
  <c r="O25" i="7"/>
  <c r="N25" i="7"/>
  <c r="M25" i="7"/>
  <c r="L25" i="7"/>
  <c r="K25" i="7"/>
  <c r="J25" i="7"/>
  <c r="I25" i="7"/>
  <c r="H25" i="7"/>
  <c r="G25" i="7"/>
  <c r="R24" i="7"/>
  <c r="Q24" i="7"/>
  <c r="P24" i="7"/>
  <c r="O24" i="7"/>
  <c r="N24" i="7"/>
  <c r="M24" i="7"/>
  <c r="L24" i="7"/>
  <c r="K24" i="7"/>
  <c r="J24" i="7"/>
  <c r="I24" i="7"/>
  <c r="H24" i="7"/>
  <c r="G24" i="7"/>
  <c r="R23" i="7"/>
  <c r="Q23" i="7"/>
  <c r="P23" i="7"/>
  <c r="O23" i="7"/>
  <c r="N23" i="7"/>
  <c r="M23" i="7"/>
  <c r="L23" i="7"/>
  <c r="K23" i="7"/>
  <c r="J23" i="7"/>
  <c r="I23" i="7"/>
  <c r="H23" i="7"/>
  <c r="G23" i="7"/>
  <c r="R22" i="7"/>
  <c r="Q22" i="7"/>
  <c r="P22" i="7"/>
  <c r="O22" i="7"/>
  <c r="N22" i="7"/>
  <c r="M22" i="7"/>
  <c r="L22" i="7"/>
  <c r="K22" i="7"/>
  <c r="J22" i="7"/>
  <c r="I22" i="7"/>
  <c r="H22" i="7"/>
  <c r="G22" i="7"/>
  <c r="R21" i="7"/>
  <c r="Q21" i="7"/>
  <c r="P21" i="7"/>
  <c r="O21" i="7"/>
  <c r="N21" i="7"/>
  <c r="M21" i="7"/>
  <c r="L21" i="7"/>
  <c r="K21" i="7"/>
  <c r="J21" i="7"/>
  <c r="I21" i="7"/>
  <c r="H21" i="7"/>
  <c r="G21" i="7"/>
  <c r="R20" i="7"/>
  <c r="Q20" i="7"/>
  <c r="P20" i="7"/>
  <c r="O20" i="7"/>
  <c r="N20" i="7"/>
  <c r="M20" i="7"/>
  <c r="L20" i="7"/>
  <c r="K20" i="7"/>
  <c r="J20" i="7"/>
  <c r="I20" i="7"/>
  <c r="H20" i="7"/>
  <c r="G20" i="7"/>
  <c r="B20" i="7"/>
  <c r="AM20" i="7" s="1"/>
  <c r="AN20" i="7" s="1"/>
  <c r="AN36" i="7" s="1"/>
  <c r="AO69" i="7" s="1"/>
  <c r="U9" i="7"/>
  <c r="C21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AM3" i="7"/>
  <c r="BU3" i="7" s="1"/>
  <c r="DC3" i="7" s="1"/>
  <c r="AL3" i="7"/>
  <c r="BT3" i="7" s="1"/>
  <c r="DB3" i="7" s="1"/>
  <c r="Z3" i="7"/>
  <c r="BH3" i="7" s="1"/>
  <c r="CP3" i="7" s="1"/>
  <c r="Y3" i="7"/>
  <c r="BG3" i="7" s="1"/>
  <c r="CO3" i="7" s="1"/>
  <c r="X3" i="7"/>
  <c r="BF3" i="7" s="1"/>
  <c r="CN3" i="7" s="1"/>
  <c r="AM6" i="6" l="1"/>
  <c r="AM10" i="6"/>
  <c r="AM14" i="6"/>
  <c r="AM18" i="6"/>
  <c r="AM7" i="6"/>
  <c r="AM11" i="6"/>
  <c r="AM15" i="6"/>
  <c r="AM4" i="6"/>
  <c r="AM8" i="6"/>
  <c r="AM12" i="6"/>
  <c r="AM16" i="6"/>
  <c r="AM5" i="6"/>
  <c r="AM9" i="6"/>
  <c r="AM13" i="6"/>
  <c r="AM17" i="6"/>
  <c r="X4" i="2"/>
  <c r="W31" i="7"/>
  <c r="X31" i="7" s="1"/>
  <c r="AU66" i="7"/>
  <c r="BK34" i="7" s="1"/>
  <c r="BK50" i="7" s="1"/>
  <c r="BL83" i="7" s="1"/>
  <c r="W33" i="7"/>
  <c r="X33" i="7" s="1"/>
  <c r="AB15" i="7"/>
  <c r="AA92" i="7" s="1"/>
  <c r="AB92" i="7" s="1"/>
  <c r="Y15" i="7"/>
  <c r="X16" i="7"/>
  <c r="X18" i="7"/>
  <c r="Z17" i="7"/>
  <c r="AA64" i="7" s="1"/>
  <c r="AB64" i="7" s="1"/>
  <c r="AC14" i="7"/>
  <c r="AA106" i="7" s="1"/>
  <c r="AB106" i="7" s="1"/>
  <c r="X14" i="7"/>
  <c r="AJ18" i="7"/>
  <c r="AA215" i="7" s="1"/>
  <c r="AB215" i="7" s="1"/>
  <c r="X5" i="7"/>
  <c r="X15" i="7"/>
  <c r="Y17" i="7"/>
  <c r="AA16" i="7"/>
  <c r="AA78" i="7" s="1"/>
  <c r="AB78" i="7" s="1"/>
  <c r="X17" i="7"/>
  <c r="AC6" i="7"/>
  <c r="AA98" i="7" s="1"/>
  <c r="AB98" i="7" s="1"/>
  <c r="AG5" i="7"/>
  <c r="AA157" i="7" s="1"/>
  <c r="AB157" i="7" s="1"/>
  <c r="AD6" i="7"/>
  <c r="AA113" i="7" s="1"/>
  <c r="AB113" i="7" s="1"/>
  <c r="AG4" i="7"/>
  <c r="AA156" i="7" s="1"/>
  <c r="AB156" i="7" s="1"/>
  <c r="AB4" i="7"/>
  <c r="AA81" i="7" s="1"/>
  <c r="AB81" i="7" s="1"/>
  <c r="AC18" i="7"/>
  <c r="AA110" i="7" s="1"/>
  <c r="AB110" i="7" s="1"/>
  <c r="AD17" i="7"/>
  <c r="AA124" i="7" s="1"/>
  <c r="AB124" i="7" s="1"/>
  <c r="AE4" i="7"/>
  <c r="AA126" i="7" s="1"/>
  <c r="AB126" i="7" s="1"/>
  <c r="AI4" i="7"/>
  <c r="AA186" i="7" s="1"/>
  <c r="AB186" i="7" s="1"/>
  <c r="Y14" i="7"/>
  <c r="Y18" i="7"/>
  <c r="Z15" i="7"/>
  <c r="AA14" i="7"/>
  <c r="AA76" i="7" s="1"/>
  <c r="AB76" i="7" s="1"/>
  <c r="AB5" i="7"/>
  <c r="AA82" i="7" s="1"/>
  <c r="AB82" i="7" s="1"/>
  <c r="AD4" i="7"/>
  <c r="AA111" i="7" s="1"/>
  <c r="AB111" i="7" s="1"/>
  <c r="Y16" i="7"/>
  <c r="Z18" i="7"/>
  <c r="AA65" i="7" s="1"/>
  <c r="AB65" i="7" s="1"/>
  <c r="AA18" i="7"/>
  <c r="AB17" i="7"/>
  <c r="AA94" i="7" s="1"/>
  <c r="AB94" i="7" s="1"/>
  <c r="AC16" i="7"/>
  <c r="AA108" i="7" s="1"/>
  <c r="AB108" i="7" s="1"/>
  <c r="AD15" i="7"/>
  <c r="AA122" i="7" s="1"/>
  <c r="AB122" i="7" s="1"/>
  <c r="AE16" i="7"/>
  <c r="AA138" i="7" s="1"/>
  <c r="AB138" i="7" s="1"/>
  <c r="AF16" i="7"/>
  <c r="AA153" i="7" s="1"/>
  <c r="AB153" i="7" s="1"/>
  <c r="Z16" i="7"/>
  <c r="AA15" i="7"/>
  <c r="AA77" i="7" s="1"/>
  <c r="AB77" i="7" s="1"/>
  <c r="AB18" i="7"/>
  <c r="AA95" i="7" s="1"/>
  <c r="AB95" i="7" s="1"/>
  <c r="AB14" i="7"/>
  <c r="AA91" i="7" s="1"/>
  <c r="AB91" i="7" s="1"/>
  <c r="AB6" i="7"/>
  <c r="AA83" i="7" s="1"/>
  <c r="AB83" i="7" s="1"/>
  <c r="AC17" i="7"/>
  <c r="AA109" i="7" s="1"/>
  <c r="AB109" i="7" s="1"/>
  <c r="AC5" i="7"/>
  <c r="AA97" i="7" s="1"/>
  <c r="AB97" i="7" s="1"/>
  <c r="AD16" i="7"/>
  <c r="AA123" i="7" s="1"/>
  <c r="AB123" i="7" s="1"/>
  <c r="AE18" i="7"/>
  <c r="AA140" i="7" s="1"/>
  <c r="AB140" i="7" s="1"/>
  <c r="AF18" i="7"/>
  <c r="AA155" i="7" s="1"/>
  <c r="AB155" i="7" s="1"/>
  <c r="AG17" i="7"/>
  <c r="AA169" i="7" s="1"/>
  <c r="AB169" i="7" s="1"/>
  <c r="AH16" i="7"/>
  <c r="AA183" i="7" s="1"/>
  <c r="AB183" i="7" s="1"/>
  <c r="Z14" i="7"/>
  <c r="AA61" i="7" s="1"/>
  <c r="AB61" i="7" s="1"/>
  <c r="AA17" i="7"/>
  <c r="AA79" i="7" s="1"/>
  <c r="AB79" i="7" s="1"/>
  <c r="AB16" i="7"/>
  <c r="AA93" i="7" s="1"/>
  <c r="AB93" i="7" s="1"/>
  <c r="AC4" i="7"/>
  <c r="AA96" i="7" s="1"/>
  <c r="AB96" i="7" s="1"/>
  <c r="AC15" i="7"/>
  <c r="AA107" i="7" s="1"/>
  <c r="AB107" i="7" s="1"/>
  <c r="AD18" i="7"/>
  <c r="AA125" i="7" s="1"/>
  <c r="AB125" i="7" s="1"/>
  <c r="AD14" i="7"/>
  <c r="AA121" i="7" s="1"/>
  <c r="AB121" i="7" s="1"/>
  <c r="AE14" i="7"/>
  <c r="AA136" i="7" s="1"/>
  <c r="AB136" i="7" s="1"/>
  <c r="AE6" i="7"/>
  <c r="AA128" i="7" s="1"/>
  <c r="AB128" i="7" s="1"/>
  <c r="AF14" i="7"/>
  <c r="AA151" i="7" s="1"/>
  <c r="AB151" i="7" s="1"/>
  <c r="AF6" i="7"/>
  <c r="AA143" i="7" s="1"/>
  <c r="AB143" i="7" s="1"/>
  <c r="AK4" i="7"/>
  <c r="AA216" i="7" s="1"/>
  <c r="AB216" i="7" s="1"/>
  <c r="AE17" i="7"/>
  <c r="AA139" i="7" s="1"/>
  <c r="AB139" i="7" s="1"/>
  <c r="AE5" i="7"/>
  <c r="AA127" i="7" s="1"/>
  <c r="AB127" i="7" s="1"/>
  <c r="AF17" i="7"/>
  <c r="AA154" i="7" s="1"/>
  <c r="AB154" i="7" s="1"/>
  <c r="AF5" i="7"/>
  <c r="AA142" i="7" s="1"/>
  <c r="AB142" i="7" s="1"/>
  <c r="AG14" i="7"/>
  <c r="AA166" i="7" s="1"/>
  <c r="AB166" i="7" s="1"/>
  <c r="AG6" i="7"/>
  <c r="AA158" i="7" s="1"/>
  <c r="AB158" i="7" s="1"/>
  <c r="AH5" i="7"/>
  <c r="AA172" i="7" s="1"/>
  <c r="AB172" i="7" s="1"/>
  <c r="AJ14" i="7"/>
  <c r="AA211" i="7" s="1"/>
  <c r="AB211" i="7" s="1"/>
  <c r="AD5" i="7"/>
  <c r="AA112" i="7" s="1"/>
  <c r="AB112" i="7" s="1"/>
  <c r="AE15" i="7"/>
  <c r="AA137" i="7" s="1"/>
  <c r="AB137" i="7" s="1"/>
  <c r="AF4" i="7"/>
  <c r="AA141" i="7" s="1"/>
  <c r="AB141" i="7" s="1"/>
  <c r="AF15" i="7"/>
  <c r="AA152" i="7" s="1"/>
  <c r="AB152" i="7" s="1"/>
  <c r="AG18" i="7"/>
  <c r="AA170" i="7" s="1"/>
  <c r="AB170" i="7" s="1"/>
  <c r="AH17" i="7"/>
  <c r="AA184" i="7" s="1"/>
  <c r="AB184" i="7" s="1"/>
  <c r="AI16" i="7"/>
  <c r="AA198" i="7" s="1"/>
  <c r="AB198" i="7" s="1"/>
  <c r="AJ4" i="7"/>
  <c r="AA201" i="7" s="1"/>
  <c r="AB201" i="7" s="1"/>
  <c r="AL16" i="7"/>
  <c r="AK17" i="7"/>
  <c r="AA229" i="7" s="1"/>
  <c r="AB229" i="7" s="1"/>
  <c r="AI15" i="7"/>
  <c r="AA197" i="7" s="1"/>
  <c r="AB197" i="7" s="1"/>
  <c r="AG16" i="7"/>
  <c r="AA168" i="7" s="1"/>
  <c r="AB168" i="7" s="1"/>
  <c r="AH4" i="7"/>
  <c r="AA171" i="7" s="1"/>
  <c r="AB171" i="7" s="1"/>
  <c r="AH15" i="7"/>
  <c r="AA182" i="7" s="1"/>
  <c r="AB182" i="7" s="1"/>
  <c r="AI18" i="7"/>
  <c r="AA200" i="7" s="1"/>
  <c r="AB200" i="7" s="1"/>
  <c r="AI14" i="7"/>
  <c r="AA196" i="7" s="1"/>
  <c r="AB196" i="7" s="1"/>
  <c r="AI6" i="7"/>
  <c r="AA188" i="7" s="1"/>
  <c r="AB188" i="7" s="1"/>
  <c r="AJ17" i="7"/>
  <c r="AA214" i="7" s="1"/>
  <c r="AB214" i="7" s="1"/>
  <c r="AM15" i="7"/>
  <c r="AG15" i="7"/>
  <c r="AA167" i="7" s="1"/>
  <c r="AB167" i="7" s="1"/>
  <c r="AH18" i="7"/>
  <c r="AA185" i="7" s="1"/>
  <c r="AB185" i="7" s="1"/>
  <c r="AH14" i="7"/>
  <c r="AA181" i="7" s="1"/>
  <c r="AB181" i="7" s="1"/>
  <c r="AH6" i="7"/>
  <c r="AA173" i="7" s="1"/>
  <c r="AB173" i="7" s="1"/>
  <c r="AI17" i="7"/>
  <c r="AA199" i="7" s="1"/>
  <c r="AB199" i="7" s="1"/>
  <c r="AI5" i="7"/>
  <c r="AA187" i="7" s="1"/>
  <c r="AB187" i="7" s="1"/>
  <c r="AJ16" i="7"/>
  <c r="AA213" i="7" s="1"/>
  <c r="AB213" i="7" s="1"/>
  <c r="AM4" i="7"/>
  <c r="AK15" i="7"/>
  <c r="AA227" i="7" s="1"/>
  <c r="AB227" i="7" s="1"/>
  <c r="AJ15" i="7"/>
  <c r="AA212" i="7" s="1"/>
  <c r="AB212" i="7" s="1"/>
  <c r="AJ6" i="7"/>
  <c r="AA203" i="7" s="1"/>
  <c r="AB203" i="7" s="1"/>
  <c r="AK5" i="7"/>
  <c r="AA217" i="7" s="1"/>
  <c r="AB217" i="7" s="1"/>
  <c r="AK18" i="7"/>
  <c r="AA230" i="7" s="1"/>
  <c r="AB230" i="7" s="1"/>
  <c r="AK14" i="7"/>
  <c r="AA226" i="7" s="1"/>
  <c r="AB226" i="7" s="1"/>
  <c r="AK6" i="7"/>
  <c r="AA218" i="7" s="1"/>
  <c r="AB218" i="7" s="1"/>
  <c r="AL15" i="7"/>
  <c r="AM14" i="7"/>
  <c r="AM6" i="7"/>
  <c r="AA248" i="7" s="1"/>
  <c r="AB248" i="7" s="1"/>
  <c r="AJ5" i="7"/>
  <c r="AA202" i="7" s="1"/>
  <c r="AB202" i="7" s="1"/>
  <c r="AK16" i="7"/>
  <c r="AA228" i="7" s="1"/>
  <c r="AB228" i="7" s="1"/>
  <c r="AL4" i="7"/>
  <c r="AM18" i="7"/>
  <c r="AL18" i="7"/>
  <c r="AL14" i="7"/>
  <c r="AL6" i="7"/>
  <c r="AM17" i="7"/>
  <c r="AM5" i="7"/>
  <c r="AA247" i="7" s="1"/>
  <c r="AB247" i="7" s="1"/>
  <c r="AL17" i="7"/>
  <c r="AL5" i="7"/>
  <c r="AM16" i="7"/>
  <c r="AA3" i="7"/>
  <c r="BI3" i="7" s="1"/>
  <c r="CQ3" i="7" s="1"/>
  <c r="E20" i="7"/>
  <c r="Z4" i="7" s="1"/>
  <c r="AA51" i="7" s="1"/>
  <c r="AB51" i="7" s="1"/>
  <c r="D21" i="7"/>
  <c r="Y5" i="7" s="1"/>
  <c r="AA37" i="7" s="1"/>
  <c r="AB37" i="7" s="1"/>
  <c r="W78" i="7"/>
  <c r="X78" i="7" s="1"/>
  <c r="AR64" i="7"/>
  <c r="BH32" i="7" s="1"/>
  <c r="BH48" i="7" s="1"/>
  <c r="BI81" i="7" s="1"/>
  <c r="W138" i="7"/>
  <c r="X138" i="7" s="1"/>
  <c r="AV64" i="7"/>
  <c r="BL32" i="7" s="1"/>
  <c r="BL48" i="7" s="1"/>
  <c r="BM81" i="7" s="1"/>
  <c r="AZ64" i="7"/>
  <c r="BP32" i="7" s="1"/>
  <c r="BP48" i="7" s="1"/>
  <c r="BQ81" i="7" s="1"/>
  <c r="W198" i="7"/>
  <c r="X198" i="7" s="1"/>
  <c r="W258" i="7"/>
  <c r="X258" i="7" s="1"/>
  <c r="BD64" i="7"/>
  <c r="BT32" i="7" s="1"/>
  <c r="BT48" i="7" s="1"/>
  <c r="BU81" i="7" s="1"/>
  <c r="E21" i="7"/>
  <c r="Z5" i="7" s="1"/>
  <c r="AA52" i="7" s="1"/>
  <c r="AB52" i="7" s="1"/>
  <c r="W126" i="7"/>
  <c r="X126" i="7" s="1"/>
  <c r="AV52" i="7"/>
  <c r="BL20" i="7" s="1"/>
  <c r="BL36" i="7" s="1"/>
  <c r="BM69" i="7" s="1"/>
  <c r="AZ52" i="7"/>
  <c r="BP20" i="7" s="1"/>
  <c r="BP36" i="7" s="1"/>
  <c r="BQ69" i="7" s="1"/>
  <c r="W186" i="7"/>
  <c r="X186" i="7" s="1"/>
  <c r="W246" i="7"/>
  <c r="X246" i="7" s="1"/>
  <c r="BD52" i="7"/>
  <c r="BT20" i="7" s="1"/>
  <c r="BT36" i="7" s="1"/>
  <c r="BU69" i="7" s="1"/>
  <c r="W115" i="7"/>
  <c r="X115" i="7" s="1"/>
  <c r="AU56" i="7"/>
  <c r="BK24" i="7" s="1"/>
  <c r="BK40" i="7" s="1"/>
  <c r="BL73" i="7" s="1"/>
  <c r="W175" i="7"/>
  <c r="X175" i="7" s="1"/>
  <c r="AY56" i="7"/>
  <c r="BO24" i="7" s="1"/>
  <c r="BO40" i="7" s="1"/>
  <c r="BP73" i="7" s="1"/>
  <c r="W235" i="7"/>
  <c r="X235" i="7" s="1"/>
  <c r="BC56" i="7"/>
  <c r="BS24" i="7" s="1"/>
  <c r="BS40" i="7" s="1"/>
  <c r="BT73" i="7" s="1"/>
  <c r="W86" i="7"/>
  <c r="X86" i="7" s="1"/>
  <c r="AS57" i="7"/>
  <c r="BI25" i="7" s="1"/>
  <c r="BI41" i="7" s="1"/>
  <c r="BJ74" i="7" s="1"/>
  <c r="W146" i="7"/>
  <c r="X146" i="7" s="1"/>
  <c r="AW57" i="7"/>
  <c r="BM25" i="7" s="1"/>
  <c r="BM41" i="7" s="1"/>
  <c r="BN74" i="7" s="1"/>
  <c r="W206" i="7"/>
  <c r="X206" i="7" s="1"/>
  <c r="BA57" i="7"/>
  <c r="BQ25" i="7" s="1"/>
  <c r="BQ41" i="7" s="1"/>
  <c r="BR74" i="7" s="1"/>
  <c r="W61" i="7"/>
  <c r="X61" i="7" s="1"/>
  <c r="AQ62" i="7"/>
  <c r="BG30" i="7" s="1"/>
  <c r="BG46" i="7" s="1"/>
  <c r="BH79" i="7" s="1"/>
  <c r="W121" i="7"/>
  <c r="X121" i="7" s="1"/>
  <c r="AU62" i="7"/>
  <c r="BK30" i="7" s="1"/>
  <c r="BK46" i="7" s="1"/>
  <c r="BL79" i="7" s="1"/>
  <c r="W181" i="7"/>
  <c r="X181" i="7" s="1"/>
  <c r="AY62" i="7"/>
  <c r="BO30" i="7" s="1"/>
  <c r="BO46" i="7" s="1"/>
  <c r="BP79" i="7" s="1"/>
  <c r="W241" i="7"/>
  <c r="X241" i="7" s="1"/>
  <c r="BC62" i="7"/>
  <c r="BS30" i="7" s="1"/>
  <c r="BS46" i="7" s="1"/>
  <c r="BT79" i="7" s="1"/>
  <c r="D20" i="7"/>
  <c r="Y4" i="7" s="1"/>
  <c r="AA36" i="7" s="1"/>
  <c r="AB36" i="7" s="1"/>
  <c r="AO53" i="7"/>
  <c r="BE21" i="7" s="1"/>
  <c r="BE37" i="7" s="1"/>
  <c r="BF70" i="7" s="1"/>
  <c r="W22" i="7"/>
  <c r="X22" i="7" s="1"/>
  <c r="W117" i="7"/>
  <c r="X117" i="7" s="1"/>
  <c r="AU58" i="7"/>
  <c r="BK26" i="7" s="1"/>
  <c r="BK42" i="7" s="1"/>
  <c r="BL75" i="7" s="1"/>
  <c r="W177" i="7"/>
  <c r="X177" i="7" s="1"/>
  <c r="AY58" i="7"/>
  <c r="BO26" i="7" s="1"/>
  <c r="BO42" i="7" s="1"/>
  <c r="BP75" i="7" s="1"/>
  <c r="W237" i="7"/>
  <c r="X237" i="7" s="1"/>
  <c r="BC58" i="7"/>
  <c r="BS26" i="7" s="1"/>
  <c r="BS42" i="7" s="1"/>
  <c r="BT75" i="7" s="1"/>
  <c r="AU59" i="7"/>
  <c r="BK27" i="7" s="1"/>
  <c r="BK43" i="7" s="1"/>
  <c r="BL76" i="7" s="1"/>
  <c r="W118" i="7"/>
  <c r="X118" i="7" s="1"/>
  <c r="W178" i="7"/>
  <c r="X178" i="7" s="1"/>
  <c r="AY59" i="7"/>
  <c r="BO27" i="7" s="1"/>
  <c r="BO43" i="7" s="1"/>
  <c r="BP76" i="7" s="1"/>
  <c r="W238" i="7"/>
  <c r="X238" i="7" s="1"/>
  <c r="BC59" i="7"/>
  <c r="BS27" i="7" s="1"/>
  <c r="BS43" i="7" s="1"/>
  <c r="BT76" i="7" s="1"/>
  <c r="W119" i="7"/>
  <c r="X119" i="7" s="1"/>
  <c r="AU60" i="7"/>
  <c r="BK28" i="7" s="1"/>
  <c r="BK44" i="7" s="1"/>
  <c r="BL77" i="7" s="1"/>
  <c r="W179" i="7"/>
  <c r="X179" i="7" s="1"/>
  <c r="AY60" i="7"/>
  <c r="BO28" i="7" s="1"/>
  <c r="BO44" i="7" s="1"/>
  <c r="BP77" i="7" s="1"/>
  <c r="W239" i="7"/>
  <c r="X239" i="7" s="1"/>
  <c r="BC60" i="7"/>
  <c r="BS28" i="7" s="1"/>
  <c r="BS44" i="7" s="1"/>
  <c r="BT77" i="7" s="1"/>
  <c r="C20" i="7"/>
  <c r="X4" i="7" s="1"/>
  <c r="AA21" i="7" s="1"/>
  <c r="AB21" i="7" s="1"/>
  <c r="B21" i="7"/>
  <c r="AM21" i="7" s="1"/>
  <c r="AN21" i="7" s="1"/>
  <c r="AN37" i="7" s="1"/>
  <c r="AO70" i="7" s="1"/>
  <c r="W82" i="7"/>
  <c r="X82" i="7" s="1"/>
  <c r="AS53" i="7"/>
  <c r="BI21" i="7" s="1"/>
  <c r="BI37" i="7" s="1"/>
  <c r="BJ70" i="7" s="1"/>
  <c r="W142" i="7"/>
  <c r="X142" i="7" s="1"/>
  <c r="AW53" i="7"/>
  <c r="BM21" i="7" s="1"/>
  <c r="BM37" i="7" s="1"/>
  <c r="BN70" i="7" s="1"/>
  <c r="W202" i="7"/>
  <c r="X202" i="7" s="1"/>
  <c r="BA53" i="7"/>
  <c r="BQ21" i="7" s="1"/>
  <c r="BQ37" i="7" s="1"/>
  <c r="BR70" i="7" s="1"/>
  <c r="AO65" i="7"/>
  <c r="BE33" i="7" s="1"/>
  <c r="BE49" i="7" s="1"/>
  <c r="BF82" i="7" s="1"/>
  <c r="W34" i="7"/>
  <c r="X34" i="7" s="1"/>
  <c r="AS65" i="7"/>
  <c r="BI33" i="7" s="1"/>
  <c r="BI49" i="7" s="1"/>
  <c r="BJ82" i="7" s="1"/>
  <c r="W94" i="7"/>
  <c r="X94" i="7" s="1"/>
  <c r="W154" i="7"/>
  <c r="X154" i="7" s="1"/>
  <c r="AW65" i="7"/>
  <c r="BM33" i="7" s="1"/>
  <c r="BM49" i="7" s="1"/>
  <c r="BN82" i="7" s="1"/>
  <c r="W214" i="7"/>
  <c r="X214" i="7" s="1"/>
  <c r="BA65" i="7"/>
  <c r="BQ33" i="7" s="1"/>
  <c r="BQ49" i="7" s="1"/>
  <c r="BR82" i="7" s="1"/>
  <c r="B22" i="7"/>
  <c r="AM22" i="7" s="1"/>
  <c r="AN22" i="7" s="1"/>
  <c r="AN38" i="7" s="1"/>
  <c r="AO71" i="7" s="1"/>
  <c r="W113" i="7"/>
  <c r="X113" i="7" s="1"/>
  <c r="AU54" i="7"/>
  <c r="BK22" i="7" s="1"/>
  <c r="BK38" i="7" s="1"/>
  <c r="BL71" i="7" s="1"/>
  <c r="W173" i="7"/>
  <c r="X173" i="7" s="1"/>
  <c r="AY54" i="7"/>
  <c r="BO22" i="7" s="1"/>
  <c r="BO38" i="7" s="1"/>
  <c r="BP71" i="7" s="1"/>
  <c r="W233" i="7"/>
  <c r="X233" i="7" s="1"/>
  <c r="BC54" i="7"/>
  <c r="BS22" i="7" s="1"/>
  <c r="BS38" i="7" s="1"/>
  <c r="BT71" i="7" s="1"/>
  <c r="W84" i="7"/>
  <c r="X84" i="7" s="1"/>
  <c r="AS55" i="7"/>
  <c r="BI23" i="7" s="1"/>
  <c r="BI39" i="7" s="1"/>
  <c r="BJ72" i="7" s="1"/>
  <c r="W144" i="7"/>
  <c r="X144" i="7" s="1"/>
  <c r="AW55" i="7"/>
  <c r="BM23" i="7" s="1"/>
  <c r="BM39" i="7" s="1"/>
  <c r="BN72" i="7" s="1"/>
  <c r="W204" i="7"/>
  <c r="X204" i="7" s="1"/>
  <c r="BA55" i="7"/>
  <c r="BQ23" i="7" s="1"/>
  <c r="BQ39" i="7" s="1"/>
  <c r="BR72" i="7" s="1"/>
  <c r="AS52" i="7"/>
  <c r="BI20" i="7" s="1"/>
  <c r="BI36" i="7" s="1"/>
  <c r="BJ69" i="7" s="1"/>
  <c r="W81" i="7"/>
  <c r="X81" i="7" s="1"/>
  <c r="W141" i="7"/>
  <c r="X141" i="7" s="1"/>
  <c r="AW52" i="7"/>
  <c r="BM20" i="7" s="1"/>
  <c r="BM36" i="7" s="1"/>
  <c r="BN69" i="7" s="1"/>
  <c r="W201" i="7"/>
  <c r="X201" i="7" s="1"/>
  <c r="BA52" i="7"/>
  <c r="BQ20" i="7" s="1"/>
  <c r="BQ36" i="7" s="1"/>
  <c r="BR69" i="7" s="1"/>
  <c r="W97" i="7"/>
  <c r="X97" i="7" s="1"/>
  <c r="AT53" i="7"/>
  <c r="BJ21" i="7" s="1"/>
  <c r="BJ37" i="7" s="1"/>
  <c r="BK70" i="7" s="1"/>
  <c r="W157" i="7"/>
  <c r="X157" i="7" s="1"/>
  <c r="AX53" i="7"/>
  <c r="BN21" i="7" s="1"/>
  <c r="BN37" i="7" s="1"/>
  <c r="BO70" i="7" s="1"/>
  <c r="W217" i="7"/>
  <c r="X217" i="7" s="1"/>
  <c r="BB53" i="7"/>
  <c r="BR21" i="7" s="1"/>
  <c r="BR37" i="7" s="1"/>
  <c r="BS70" i="7" s="1"/>
  <c r="W128" i="7"/>
  <c r="X128" i="7" s="1"/>
  <c r="AV54" i="7"/>
  <c r="BL22" i="7" s="1"/>
  <c r="BL38" i="7" s="1"/>
  <c r="BM71" i="7" s="1"/>
  <c r="W188" i="7"/>
  <c r="X188" i="7" s="1"/>
  <c r="AZ54" i="7"/>
  <c r="BP22" i="7" s="1"/>
  <c r="BP38" i="7" s="1"/>
  <c r="BQ71" i="7" s="1"/>
  <c r="W248" i="7"/>
  <c r="X248" i="7" s="1"/>
  <c r="BD54" i="7"/>
  <c r="BT22" i="7" s="1"/>
  <c r="BT38" i="7" s="1"/>
  <c r="BU71" i="7" s="1"/>
  <c r="W99" i="7"/>
  <c r="X99" i="7" s="1"/>
  <c r="AT55" i="7"/>
  <c r="BJ23" i="7" s="1"/>
  <c r="BJ39" i="7" s="1"/>
  <c r="BK72" i="7" s="1"/>
  <c r="W159" i="7"/>
  <c r="X159" i="7" s="1"/>
  <c r="AX55" i="7"/>
  <c r="BN23" i="7" s="1"/>
  <c r="BN39" i="7" s="1"/>
  <c r="BO72" i="7" s="1"/>
  <c r="W219" i="7"/>
  <c r="X219" i="7" s="1"/>
  <c r="BB55" i="7"/>
  <c r="BR23" i="7" s="1"/>
  <c r="BR39" i="7" s="1"/>
  <c r="BS72" i="7" s="1"/>
  <c r="W130" i="7"/>
  <c r="X130" i="7" s="1"/>
  <c r="AV56" i="7"/>
  <c r="BL24" i="7" s="1"/>
  <c r="BL40" i="7" s="1"/>
  <c r="BM73" i="7" s="1"/>
  <c r="W190" i="7"/>
  <c r="X190" i="7" s="1"/>
  <c r="AZ56" i="7"/>
  <c r="BP24" i="7" s="1"/>
  <c r="BP40" i="7" s="1"/>
  <c r="BQ73" i="7" s="1"/>
  <c r="BD56" i="7"/>
  <c r="BT24" i="7" s="1"/>
  <c r="BT40" i="7" s="1"/>
  <c r="BU73" i="7" s="1"/>
  <c r="W250" i="7"/>
  <c r="X250" i="7" s="1"/>
  <c r="W101" i="7"/>
  <c r="X101" i="7" s="1"/>
  <c r="AT57" i="7"/>
  <c r="BJ25" i="7" s="1"/>
  <c r="BJ41" i="7" s="1"/>
  <c r="BK74" i="7" s="1"/>
  <c r="W161" i="7"/>
  <c r="X161" i="7" s="1"/>
  <c r="AX57" i="7"/>
  <c r="BN25" i="7" s="1"/>
  <c r="BN41" i="7" s="1"/>
  <c r="BO74" i="7" s="1"/>
  <c r="W221" i="7"/>
  <c r="X221" i="7" s="1"/>
  <c r="BB57" i="7"/>
  <c r="BR25" i="7" s="1"/>
  <c r="BR41" i="7" s="1"/>
  <c r="BS74" i="7" s="1"/>
  <c r="AV58" i="7"/>
  <c r="BL26" i="7" s="1"/>
  <c r="BL42" i="7" s="1"/>
  <c r="BM75" i="7" s="1"/>
  <c r="W132" i="7"/>
  <c r="X132" i="7" s="1"/>
  <c r="W192" i="7"/>
  <c r="X192" i="7" s="1"/>
  <c r="AZ58" i="7"/>
  <c r="BP26" i="7" s="1"/>
  <c r="BP42" i="7" s="1"/>
  <c r="BQ75" i="7" s="1"/>
  <c r="W252" i="7"/>
  <c r="X252" i="7" s="1"/>
  <c r="BD58" i="7"/>
  <c r="BT26" i="7" s="1"/>
  <c r="BT42" i="7" s="1"/>
  <c r="BU75" i="7" s="1"/>
  <c r="W134" i="7"/>
  <c r="X134" i="7" s="1"/>
  <c r="AV60" i="7"/>
  <c r="BL28" i="7" s="1"/>
  <c r="BL44" i="7" s="1"/>
  <c r="BM77" i="7" s="1"/>
  <c r="W194" i="7"/>
  <c r="X194" i="7" s="1"/>
  <c r="AZ60" i="7"/>
  <c r="BP28" i="7" s="1"/>
  <c r="BP44" i="7" s="1"/>
  <c r="BQ77" i="7" s="1"/>
  <c r="W254" i="7"/>
  <c r="X254" i="7" s="1"/>
  <c r="BD60" i="7"/>
  <c r="BT28" i="7" s="1"/>
  <c r="BT44" i="7" s="1"/>
  <c r="BU77" i="7" s="1"/>
  <c r="W76" i="7"/>
  <c r="X76" i="7" s="1"/>
  <c r="AR62" i="7"/>
  <c r="BH30" i="7" s="1"/>
  <c r="BH46" i="7" s="1"/>
  <c r="BI79" i="7" s="1"/>
  <c r="W136" i="7"/>
  <c r="X136" i="7" s="1"/>
  <c r="AV62" i="7"/>
  <c r="BL30" i="7" s="1"/>
  <c r="BL46" i="7" s="1"/>
  <c r="BM79" i="7" s="1"/>
  <c r="W196" i="7"/>
  <c r="X196" i="7" s="1"/>
  <c r="AZ62" i="7"/>
  <c r="BP30" i="7" s="1"/>
  <c r="BP46" i="7" s="1"/>
  <c r="BQ79" i="7" s="1"/>
  <c r="W256" i="7"/>
  <c r="X256" i="7" s="1"/>
  <c r="BD62" i="7"/>
  <c r="BT30" i="7" s="1"/>
  <c r="BT46" i="7" s="1"/>
  <c r="BU79" i="7" s="1"/>
  <c r="AO63" i="7"/>
  <c r="BE31" i="7" s="1"/>
  <c r="BE47" i="7" s="1"/>
  <c r="BF80" i="7" s="1"/>
  <c r="W32" i="7"/>
  <c r="X32" i="7" s="1"/>
  <c r="AS63" i="7"/>
  <c r="BI31" i="7" s="1"/>
  <c r="BI47" i="7" s="1"/>
  <c r="BJ80" i="7" s="1"/>
  <c r="W92" i="7"/>
  <c r="X92" i="7" s="1"/>
  <c r="W152" i="7"/>
  <c r="X152" i="7" s="1"/>
  <c r="AW63" i="7"/>
  <c r="BM31" i="7" s="1"/>
  <c r="BM47" i="7" s="1"/>
  <c r="BN80" i="7" s="1"/>
  <c r="W212" i="7"/>
  <c r="X212" i="7" s="1"/>
  <c r="BA63" i="7"/>
  <c r="BQ31" i="7" s="1"/>
  <c r="BQ47" i="7" s="1"/>
  <c r="BR80" i="7" s="1"/>
  <c r="AP65" i="7"/>
  <c r="BF33" i="7" s="1"/>
  <c r="BF49" i="7" s="1"/>
  <c r="BG82" i="7" s="1"/>
  <c r="W49" i="7"/>
  <c r="X49" i="7" s="1"/>
  <c r="AQ66" i="7"/>
  <c r="BG34" i="7" s="1"/>
  <c r="BG50" i="7" s="1"/>
  <c r="BH83" i="7" s="1"/>
  <c r="W65" i="7"/>
  <c r="X65" i="7" s="1"/>
  <c r="W96" i="7"/>
  <c r="X96" i="7" s="1"/>
  <c r="AT52" i="7"/>
  <c r="BJ20" i="7" s="1"/>
  <c r="BJ36" i="7" s="1"/>
  <c r="BK69" i="7" s="1"/>
  <c r="W156" i="7"/>
  <c r="X156" i="7" s="1"/>
  <c r="AX52" i="7"/>
  <c r="BN20" i="7" s="1"/>
  <c r="BN36" i="7" s="1"/>
  <c r="BO69" i="7" s="1"/>
  <c r="W216" i="7"/>
  <c r="X216" i="7" s="1"/>
  <c r="BB52" i="7"/>
  <c r="BR20" i="7" s="1"/>
  <c r="BR36" i="7" s="1"/>
  <c r="BS69" i="7" s="1"/>
  <c r="W112" i="7"/>
  <c r="X112" i="7" s="1"/>
  <c r="AU53" i="7"/>
  <c r="BK21" i="7" s="1"/>
  <c r="BK37" i="7" s="1"/>
  <c r="BL70" i="7" s="1"/>
  <c r="W172" i="7"/>
  <c r="X172" i="7" s="1"/>
  <c r="AY53" i="7"/>
  <c r="BO21" i="7" s="1"/>
  <c r="BO37" i="7" s="1"/>
  <c r="BP70" i="7" s="1"/>
  <c r="W232" i="7"/>
  <c r="X232" i="7" s="1"/>
  <c r="BC53" i="7"/>
  <c r="BS21" i="7" s="1"/>
  <c r="BS37" i="7" s="1"/>
  <c r="BT70" i="7" s="1"/>
  <c r="W83" i="7"/>
  <c r="X83" i="7" s="1"/>
  <c r="AS54" i="7"/>
  <c r="BI22" i="7" s="1"/>
  <c r="BI38" i="7" s="1"/>
  <c r="BJ71" i="7" s="1"/>
  <c r="W143" i="7"/>
  <c r="X143" i="7" s="1"/>
  <c r="AW54" i="7"/>
  <c r="BM22" i="7" s="1"/>
  <c r="BM38" i="7" s="1"/>
  <c r="BN71" i="7" s="1"/>
  <c r="W203" i="7"/>
  <c r="X203" i="7" s="1"/>
  <c r="BA54" i="7"/>
  <c r="BQ22" i="7" s="1"/>
  <c r="BQ38" i="7" s="1"/>
  <c r="BR71" i="7" s="1"/>
  <c r="AU55" i="7"/>
  <c r="BK23" i="7" s="1"/>
  <c r="BK39" i="7" s="1"/>
  <c r="BL72" i="7" s="1"/>
  <c r="W114" i="7"/>
  <c r="X114" i="7" s="1"/>
  <c r="W174" i="7"/>
  <c r="X174" i="7" s="1"/>
  <c r="AY55" i="7"/>
  <c r="BO23" i="7" s="1"/>
  <c r="BO39" i="7" s="1"/>
  <c r="BP72" i="7" s="1"/>
  <c r="W234" i="7"/>
  <c r="X234" i="7" s="1"/>
  <c r="BC55" i="7"/>
  <c r="BS23" i="7" s="1"/>
  <c r="BS39" i="7" s="1"/>
  <c r="BT72" i="7" s="1"/>
  <c r="AS56" i="7"/>
  <c r="BI24" i="7" s="1"/>
  <c r="BI40" i="7" s="1"/>
  <c r="BJ73" i="7" s="1"/>
  <c r="W85" i="7"/>
  <c r="X85" i="7" s="1"/>
  <c r="W145" i="7"/>
  <c r="X145" i="7" s="1"/>
  <c r="AW56" i="7"/>
  <c r="BM24" i="7" s="1"/>
  <c r="BM40" i="7" s="1"/>
  <c r="BN73" i="7" s="1"/>
  <c r="W205" i="7"/>
  <c r="X205" i="7" s="1"/>
  <c r="BA56" i="7"/>
  <c r="BQ24" i="7" s="1"/>
  <c r="BQ40" i="7" s="1"/>
  <c r="BR73" i="7" s="1"/>
  <c r="W116" i="7"/>
  <c r="X116" i="7" s="1"/>
  <c r="AU57" i="7"/>
  <c r="BK25" i="7" s="1"/>
  <c r="BK41" i="7" s="1"/>
  <c r="BL74" i="7" s="1"/>
  <c r="W176" i="7"/>
  <c r="X176" i="7" s="1"/>
  <c r="AY57" i="7"/>
  <c r="BO25" i="7" s="1"/>
  <c r="BO41" i="7" s="1"/>
  <c r="BP74" i="7" s="1"/>
  <c r="W236" i="7"/>
  <c r="X236" i="7" s="1"/>
  <c r="BC57" i="7"/>
  <c r="BS25" i="7" s="1"/>
  <c r="BS41" i="7" s="1"/>
  <c r="BT74" i="7" s="1"/>
  <c r="W87" i="7"/>
  <c r="X87" i="7" s="1"/>
  <c r="AS58" i="7"/>
  <c r="BI26" i="7" s="1"/>
  <c r="BI42" i="7" s="1"/>
  <c r="BJ75" i="7" s="1"/>
  <c r="W147" i="7"/>
  <c r="X147" i="7" s="1"/>
  <c r="AW58" i="7"/>
  <c r="BM26" i="7" s="1"/>
  <c r="BM42" i="7" s="1"/>
  <c r="BN75" i="7" s="1"/>
  <c r="W207" i="7"/>
  <c r="X207" i="7" s="1"/>
  <c r="BA58" i="7"/>
  <c r="BQ26" i="7" s="1"/>
  <c r="BQ42" i="7" s="1"/>
  <c r="BR75" i="7" s="1"/>
  <c r="W88" i="7"/>
  <c r="X88" i="7" s="1"/>
  <c r="AS59" i="7"/>
  <c r="BI27" i="7" s="1"/>
  <c r="BI43" i="7" s="1"/>
  <c r="BJ76" i="7" s="1"/>
  <c r="W148" i="7"/>
  <c r="X148" i="7" s="1"/>
  <c r="AW59" i="7"/>
  <c r="BM27" i="7" s="1"/>
  <c r="BM43" i="7" s="1"/>
  <c r="BN76" i="7" s="1"/>
  <c r="W208" i="7"/>
  <c r="X208" i="7" s="1"/>
  <c r="BA59" i="7"/>
  <c r="BQ27" i="7" s="1"/>
  <c r="BQ43" i="7" s="1"/>
  <c r="BR76" i="7" s="1"/>
  <c r="W89" i="7"/>
  <c r="X89" i="7" s="1"/>
  <c r="AS60" i="7"/>
  <c r="BI28" i="7" s="1"/>
  <c r="BI44" i="7" s="1"/>
  <c r="BJ77" i="7" s="1"/>
  <c r="W90" i="7"/>
  <c r="X90" i="7" s="1"/>
  <c r="AS61" i="7"/>
  <c r="BI29" i="7" s="1"/>
  <c r="BI45" i="7" s="1"/>
  <c r="BJ78" i="7" s="1"/>
  <c r="W150" i="7"/>
  <c r="X150" i="7" s="1"/>
  <c r="AW61" i="7"/>
  <c r="BM29" i="7" s="1"/>
  <c r="BM45" i="7" s="1"/>
  <c r="BN78" i="7" s="1"/>
  <c r="W210" i="7"/>
  <c r="X210" i="7" s="1"/>
  <c r="BA61" i="7"/>
  <c r="BQ29" i="7" s="1"/>
  <c r="BQ45" i="7" s="1"/>
  <c r="BR78" i="7" s="1"/>
  <c r="AP63" i="7"/>
  <c r="BF31" i="7" s="1"/>
  <c r="BF47" i="7" s="1"/>
  <c r="BG80" i="7" s="1"/>
  <c r="W47" i="7"/>
  <c r="X47" i="7" s="1"/>
  <c r="W107" i="7"/>
  <c r="X107" i="7" s="1"/>
  <c r="AT63" i="7"/>
  <c r="BJ31" i="7" s="1"/>
  <c r="BJ47" i="7" s="1"/>
  <c r="BK80" i="7" s="1"/>
  <c r="W167" i="7"/>
  <c r="X167" i="7" s="1"/>
  <c r="AX63" i="7"/>
  <c r="BN31" i="7" s="1"/>
  <c r="BN47" i="7" s="1"/>
  <c r="BO80" i="7" s="1"/>
  <c r="W227" i="7"/>
  <c r="X227" i="7" s="1"/>
  <c r="BB63" i="7"/>
  <c r="BR31" i="7" s="1"/>
  <c r="BR47" i="7" s="1"/>
  <c r="BS80" i="7" s="1"/>
  <c r="W111" i="7"/>
  <c r="X111" i="7" s="1"/>
  <c r="AU52" i="7"/>
  <c r="BK20" i="7" s="1"/>
  <c r="BK36" i="7" s="1"/>
  <c r="BL69" i="7" s="1"/>
  <c r="W171" i="7"/>
  <c r="X171" i="7" s="1"/>
  <c r="AY52" i="7"/>
  <c r="BO20" i="7" s="1"/>
  <c r="BO36" i="7" s="1"/>
  <c r="BP69" i="7" s="1"/>
  <c r="W231" i="7"/>
  <c r="X231" i="7" s="1"/>
  <c r="BC52" i="7"/>
  <c r="BS20" i="7" s="1"/>
  <c r="BS36" i="7" s="1"/>
  <c r="BT69" i="7" s="1"/>
  <c r="W127" i="7"/>
  <c r="X127" i="7" s="1"/>
  <c r="AV53" i="7"/>
  <c r="BL21" i="7" s="1"/>
  <c r="BL37" i="7" s="1"/>
  <c r="BM70" i="7" s="1"/>
  <c r="W187" i="7"/>
  <c r="X187" i="7" s="1"/>
  <c r="AZ53" i="7"/>
  <c r="BP21" i="7" s="1"/>
  <c r="BP37" i="7" s="1"/>
  <c r="BQ70" i="7" s="1"/>
  <c r="W247" i="7"/>
  <c r="X247" i="7" s="1"/>
  <c r="BD53" i="7"/>
  <c r="BT21" i="7" s="1"/>
  <c r="BT37" i="7" s="1"/>
  <c r="BU70" i="7" s="1"/>
  <c r="AT54" i="7"/>
  <c r="BJ22" i="7" s="1"/>
  <c r="BJ38" i="7" s="1"/>
  <c r="BK71" i="7" s="1"/>
  <c r="W98" i="7"/>
  <c r="X98" i="7" s="1"/>
  <c r="W158" i="7"/>
  <c r="X158" i="7" s="1"/>
  <c r="AX54" i="7"/>
  <c r="BN22" i="7" s="1"/>
  <c r="BN38" i="7" s="1"/>
  <c r="BO71" i="7" s="1"/>
  <c r="W218" i="7"/>
  <c r="X218" i="7" s="1"/>
  <c r="BB54" i="7"/>
  <c r="BR22" i="7" s="1"/>
  <c r="BR38" i="7" s="1"/>
  <c r="BS71" i="7" s="1"/>
  <c r="W129" i="7"/>
  <c r="X129" i="7" s="1"/>
  <c r="AV55" i="7"/>
  <c r="BL23" i="7" s="1"/>
  <c r="BL39" i="7" s="1"/>
  <c r="BM72" i="7" s="1"/>
  <c r="W189" i="7"/>
  <c r="X189" i="7" s="1"/>
  <c r="AZ55" i="7"/>
  <c r="BP23" i="7" s="1"/>
  <c r="BP39" i="7" s="1"/>
  <c r="BQ72" i="7" s="1"/>
  <c r="W249" i="7"/>
  <c r="X249" i="7" s="1"/>
  <c r="BD55" i="7"/>
  <c r="BT23" i="7" s="1"/>
  <c r="BT39" i="7" s="1"/>
  <c r="BU72" i="7" s="1"/>
  <c r="W100" i="7"/>
  <c r="X100" i="7" s="1"/>
  <c r="AT56" i="7"/>
  <c r="BJ24" i="7" s="1"/>
  <c r="BJ40" i="7" s="1"/>
  <c r="BK73" i="7" s="1"/>
  <c r="W160" i="7"/>
  <c r="X160" i="7" s="1"/>
  <c r="AX56" i="7"/>
  <c r="BN24" i="7" s="1"/>
  <c r="BN40" i="7" s="1"/>
  <c r="BO73" i="7" s="1"/>
  <c r="W220" i="7"/>
  <c r="X220" i="7" s="1"/>
  <c r="BB56" i="7"/>
  <c r="BR24" i="7" s="1"/>
  <c r="BR40" i="7" s="1"/>
  <c r="BS73" i="7" s="1"/>
  <c r="W131" i="7"/>
  <c r="X131" i="7" s="1"/>
  <c r="AV57" i="7"/>
  <c r="BL25" i="7" s="1"/>
  <c r="BL41" i="7" s="1"/>
  <c r="BM74" i="7" s="1"/>
  <c r="W191" i="7"/>
  <c r="X191" i="7" s="1"/>
  <c r="AZ57" i="7"/>
  <c r="BP25" i="7" s="1"/>
  <c r="BP41" i="7" s="1"/>
  <c r="BQ74" i="7" s="1"/>
  <c r="W251" i="7"/>
  <c r="X251" i="7" s="1"/>
  <c r="BD57" i="7"/>
  <c r="BT25" i="7" s="1"/>
  <c r="BT41" i="7" s="1"/>
  <c r="BU74" i="7" s="1"/>
  <c r="AT58" i="7"/>
  <c r="BJ26" i="7" s="1"/>
  <c r="BJ42" i="7" s="1"/>
  <c r="BK75" i="7" s="1"/>
  <c r="W102" i="7"/>
  <c r="X102" i="7" s="1"/>
  <c r="W162" i="7"/>
  <c r="X162" i="7" s="1"/>
  <c r="AX58" i="7"/>
  <c r="BN26" i="7" s="1"/>
  <c r="BN42" i="7" s="1"/>
  <c r="BO75" i="7" s="1"/>
  <c r="W222" i="7"/>
  <c r="X222" i="7" s="1"/>
  <c r="BB58" i="7"/>
  <c r="BR26" i="7" s="1"/>
  <c r="BR42" i="7" s="1"/>
  <c r="BS75" i="7" s="1"/>
  <c r="W103" i="7"/>
  <c r="X103" i="7" s="1"/>
  <c r="AT59" i="7"/>
  <c r="BJ27" i="7" s="1"/>
  <c r="BJ43" i="7" s="1"/>
  <c r="BK76" i="7" s="1"/>
  <c r="W163" i="7"/>
  <c r="X163" i="7" s="1"/>
  <c r="AX59" i="7"/>
  <c r="BN27" i="7" s="1"/>
  <c r="BN43" i="7" s="1"/>
  <c r="BO76" i="7" s="1"/>
  <c r="W223" i="7"/>
  <c r="X223" i="7" s="1"/>
  <c r="BB59" i="7"/>
  <c r="BR27" i="7" s="1"/>
  <c r="BR43" i="7" s="1"/>
  <c r="BS76" i="7" s="1"/>
  <c r="W105" i="7"/>
  <c r="X105" i="7" s="1"/>
  <c r="AT61" i="7"/>
  <c r="BJ29" i="7" s="1"/>
  <c r="BJ45" i="7" s="1"/>
  <c r="BK78" i="7" s="1"/>
  <c r="W165" i="7"/>
  <c r="X165" i="7" s="1"/>
  <c r="AX61" i="7"/>
  <c r="BN29" i="7" s="1"/>
  <c r="BN45" i="7" s="1"/>
  <c r="BO78" i="7" s="1"/>
  <c r="W225" i="7"/>
  <c r="X225" i="7" s="1"/>
  <c r="BB61" i="7"/>
  <c r="BR29" i="7" s="1"/>
  <c r="BR45" i="7" s="1"/>
  <c r="BS78" i="7" s="1"/>
  <c r="AQ64" i="7"/>
  <c r="BG32" i="7" s="1"/>
  <c r="BG48" i="7" s="1"/>
  <c r="BH81" i="7" s="1"/>
  <c r="W63" i="7"/>
  <c r="X63" i="7" s="1"/>
  <c r="W123" i="7"/>
  <c r="X123" i="7" s="1"/>
  <c r="AU64" i="7"/>
  <c r="BK32" i="7" s="1"/>
  <c r="BK48" i="7" s="1"/>
  <c r="BL81" i="7" s="1"/>
  <c r="W183" i="7"/>
  <c r="X183" i="7" s="1"/>
  <c r="AY64" i="7"/>
  <c r="BO32" i="7" s="1"/>
  <c r="BO48" i="7" s="1"/>
  <c r="BP81" i="7" s="1"/>
  <c r="BC64" i="7"/>
  <c r="BS32" i="7" s="1"/>
  <c r="BS48" i="7" s="1"/>
  <c r="BT81" i="7" s="1"/>
  <c r="W243" i="7"/>
  <c r="X243" i="7" s="1"/>
  <c r="W209" i="7"/>
  <c r="X209" i="7" s="1"/>
  <c r="BA60" i="7"/>
  <c r="BQ28" i="7" s="1"/>
  <c r="BQ44" i="7" s="1"/>
  <c r="BR77" i="7" s="1"/>
  <c r="W120" i="7"/>
  <c r="X120" i="7" s="1"/>
  <c r="AU61" i="7"/>
  <c r="BK29" i="7" s="1"/>
  <c r="BK45" i="7" s="1"/>
  <c r="BL78" i="7" s="1"/>
  <c r="W180" i="7"/>
  <c r="X180" i="7" s="1"/>
  <c r="AY61" i="7"/>
  <c r="BO29" i="7" s="1"/>
  <c r="BO45" i="7" s="1"/>
  <c r="BP78" i="7" s="1"/>
  <c r="W240" i="7"/>
  <c r="X240" i="7" s="1"/>
  <c r="BC61" i="7"/>
  <c r="BS29" i="7" s="1"/>
  <c r="BS45" i="7" s="1"/>
  <c r="BT78" i="7" s="1"/>
  <c r="W91" i="7"/>
  <c r="X91" i="7" s="1"/>
  <c r="AS62" i="7"/>
  <c r="BI30" i="7" s="1"/>
  <c r="BI46" i="7" s="1"/>
  <c r="BJ79" i="7" s="1"/>
  <c r="W151" i="7"/>
  <c r="X151" i="7" s="1"/>
  <c r="AW62" i="7"/>
  <c r="BM30" i="7" s="1"/>
  <c r="BM46" i="7" s="1"/>
  <c r="BN79" i="7" s="1"/>
  <c r="W211" i="7"/>
  <c r="X211" i="7" s="1"/>
  <c r="BA62" i="7"/>
  <c r="BQ30" i="7" s="1"/>
  <c r="BQ46" i="7" s="1"/>
  <c r="BR79" i="7" s="1"/>
  <c r="AQ63" i="7"/>
  <c r="BG31" i="7" s="1"/>
  <c r="BG47" i="7" s="1"/>
  <c r="BH80" i="7" s="1"/>
  <c r="W62" i="7"/>
  <c r="X62" i="7" s="1"/>
  <c r="W122" i="7"/>
  <c r="X122" i="7" s="1"/>
  <c r="AU63" i="7"/>
  <c r="BK31" i="7" s="1"/>
  <c r="BK47" i="7" s="1"/>
  <c r="BL80" i="7" s="1"/>
  <c r="W182" i="7"/>
  <c r="X182" i="7" s="1"/>
  <c r="AY63" i="7"/>
  <c r="BO31" i="7" s="1"/>
  <c r="BO47" i="7" s="1"/>
  <c r="BP80" i="7" s="1"/>
  <c r="W242" i="7"/>
  <c r="X242" i="7" s="1"/>
  <c r="BC63" i="7"/>
  <c r="BS31" i="7" s="1"/>
  <c r="BS47" i="7" s="1"/>
  <c r="BT80" i="7" s="1"/>
  <c r="W93" i="7"/>
  <c r="X93" i="7" s="1"/>
  <c r="AS64" i="7"/>
  <c r="BI32" i="7" s="1"/>
  <c r="BI48" i="7" s="1"/>
  <c r="BJ81" i="7" s="1"/>
  <c r="W153" i="7"/>
  <c r="X153" i="7" s="1"/>
  <c r="AW64" i="7"/>
  <c r="BM32" i="7" s="1"/>
  <c r="BM48" i="7" s="1"/>
  <c r="BN81" i="7" s="1"/>
  <c r="AQ65" i="7"/>
  <c r="BG33" i="7" s="1"/>
  <c r="BG49" i="7" s="1"/>
  <c r="BH82" i="7" s="1"/>
  <c r="W64" i="7"/>
  <c r="X64" i="7" s="1"/>
  <c r="W124" i="7"/>
  <c r="X124" i="7" s="1"/>
  <c r="AU65" i="7"/>
  <c r="BK33" i="7" s="1"/>
  <c r="BK49" i="7" s="1"/>
  <c r="BL82" i="7" s="1"/>
  <c r="W244" i="7"/>
  <c r="X244" i="7" s="1"/>
  <c r="BC65" i="7"/>
  <c r="BS33" i="7" s="1"/>
  <c r="BS49" i="7" s="1"/>
  <c r="BT82" i="7" s="1"/>
  <c r="W95" i="7"/>
  <c r="X95" i="7" s="1"/>
  <c r="AS66" i="7"/>
  <c r="BI34" i="7" s="1"/>
  <c r="BI50" i="7" s="1"/>
  <c r="BJ83" i="7" s="1"/>
  <c r="W155" i="7"/>
  <c r="X155" i="7" s="1"/>
  <c r="AW66" i="7"/>
  <c r="BM34" i="7" s="1"/>
  <c r="BM50" i="7" s="1"/>
  <c r="BN83" i="7" s="1"/>
  <c r="W215" i="7"/>
  <c r="X215" i="7" s="1"/>
  <c r="BA66" i="7"/>
  <c r="BQ34" i="7" s="1"/>
  <c r="BQ50" i="7" s="1"/>
  <c r="BR83" i="7" s="1"/>
  <c r="AZ59" i="7"/>
  <c r="BP27" i="7" s="1"/>
  <c r="BP43" i="7" s="1"/>
  <c r="BQ76" i="7" s="1"/>
  <c r="W133" i="7"/>
  <c r="X133" i="7" s="1"/>
  <c r="AV59" i="7"/>
  <c r="BL27" i="7" s="1"/>
  <c r="BL43" i="7" s="1"/>
  <c r="BM76" i="7" s="1"/>
  <c r="W253" i="7"/>
  <c r="X253" i="7" s="1"/>
  <c r="BD59" i="7"/>
  <c r="BT27" i="7" s="1"/>
  <c r="BT43" i="7" s="1"/>
  <c r="BU76" i="7" s="1"/>
  <c r="W104" i="7"/>
  <c r="X104" i="7" s="1"/>
  <c r="AT60" i="7"/>
  <c r="BJ28" i="7" s="1"/>
  <c r="BJ44" i="7" s="1"/>
  <c r="BK77" i="7" s="1"/>
  <c r="W164" i="7"/>
  <c r="X164" i="7" s="1"/>
  <c r="AX60" i="7"/>
  <c r="BN28" i="7" s="1"/>
  <c r="BN44" i="7" s="1"/>
  <c r="BO77" i="7" s="1"/>
  <c r="W224" i="7"/>
  <c r="X224" i="7" s="1"/>
  <c r="BB60" i="7"/>
  <c r="BR28" i="7" s="1"/>
  <c r="BR44" i="7" s="1"/>
  <c r="BS77" i="7" s="1"/>
  <c r="W135" i="7"/>
  <c r="X135" i="7" s="1"/>
  <c r="AV61" i="7"/>
  <c r="BL29" i="7" s="1"/>
  <c r="BL45" i="7" s="1"/>
  <c r="BM78" i="7" s="1"/>
  <c r="W195" i="7"/>
  <c r="X195" i="7" s="1"/>
  <c r="AZ61" i="7"/>
  <c r="BP29" i="7" s="1"/>
  <c r="BP45" i="7" s="1"/>
  <c r="BQ78" i="7" s="1"/>
  <c r="W255" i="7"/>
  <c r="X255" i="7" s="1"/>
  <c r="BD61" i="7"/>
  <c r="BT29" i="7" s="1"/>
  <c r="BT45" i="7" s="1"/>
  <c r="BU78" i="7" s="1"/>
  <c r="AP62" i="7"/>
  <c r="BF30" i="7" s="1"/>
  <c r="BF46" i="7" s="1"/>
  <c r="BG79" i="7" s="1"/>
  <c r="W46" i="7"/>
  <c r="X46" i="7" s="1"/>
  <c r="AT62" i="7"/>
  <c r="BJ30" i="7" s="1"/>
  <c r="BJ46" i="7" s="1"/>
  <c r="BK79" i="7" s="1"/>
  <c r="W106" i="7"/>
  <c r="X106" i="7" s="1"/>
  <c r="W166" i="7"/>
  <c r="X166" i="7" s="1"/>
  <c r="AX62" i="7"/>
  <c r="BN30" i="7" s="1"/>
  <c r="BN46" i="7" s="1"/>
  <c r="BO79" i="7" s="1"/>
  <c r="W226" i="7"/>
  <c r="X226" i="7" s="1"/>
  <c r="BB62" i="7"/>
  <c r="BR30" i="7" s="1"/>
  <c r="BR46" i="7" s="1"/>
  <c r="BS79" i="7" s="1"/>
  <c r="W77" i="7"/>
  <c r="X77" i="7" s="1"/>
  <c r="AR63" i="7"/>
  <c r="BH31" i="7" s="1"/>
  <c r="BH47" i="7" s="1"/>
  <c r="BI80" i="7" s="1"/>
  <c r="W137" i="7"/>
  <c r="X137" i="7" s="1"/>
  <c r="AV63" i="7"/>
  <c r="BL31" i="7" s="1"/>
  <c r="BL47" i="7" s="1"/>
  <c r="BM80" i="7" s="1"/>
  <c r="W197" i="7"/>
  <c r="X197" i="7" s="1"/>
  <c r="AZ63" i="7"/>
  <c r="BP31" i="7" s="1"/>
  <c r="BP47" i="7" s="1"/>
  <c r="BQ80" i="7" s="1"/>
  <c r="AP64" i="7"/>
  <c r="BF32" i="7" s="1"/>
  <c r="BF48" i="7" s="1"/>
  <c r="BG81" i="7" s="1"/>
  <c r="W48" i="7"/>
  <c r="X48" i="7" s="1"/>
  <c r="W108" i="7"/>
  <c r="X108" i="7" s="1"/>
  <c r="AT64" i="7"/>
  <c r="BJ32" i="7" s="1"/>
  <c r="BJ48" i="7" s="1"/>
  <c r="BK81" i="7" s="1"/>
  <c r="W168" i="7"/>
  <c r="X168" i="7" s="1"/>
  <c r="AX64" i="7"/>
  <c r="BN32" i="7" s="1"/>
  <c r="BN48" i="7" s="1"/>
  <c r="BO81" i="7" s="1"/>
  <c r="W228" i="7"/>
  <c r="X228" i="7" s="1"/>
  <c r="BB64" i="7"/>
  <c r="BR32" i="7" s="1"/>
  <c r="BR48" i="7" s="1"/>
  <c r="BS81" i="7" s="1"/>
  <c r="W79" i="7"/>
  <c r="X79" i="7" s="1"/>
  <c r="AR65" i="7"/>
  <c r="BH33" i="7" s="1"/>
  <c r="BH49" i="7" s="1"/>
  <c r="BI82" i="7" s="1"/>
  <c r="AV65" i="7"/>
  <c r="BL33" i="7" s="1"/>
  <c r="BL49" i="7" s="1"/>
  <c r="BM82" i="7" s="1"/>
  <c r="W139" i="7"/>
  <c r="X139" i="7" s="1"/>
  <c r="W199" i="7"/>
  <c r="X199" i="7" s="1"/>
  <c r="AZ65" i="7"/>
  <c r="BP33" i="7" s="1"/>
  <c r="BP49" i="7" s="1"/>
  <c r="BQ82" i="7" s="1"/>
  <c r="W259" i="7"/>
  <c r="X259" i="7" s="1"/>
  <c r="BD65" i="7"/>
  <c r="BT33" i="7" s="1"/>
  <c r="BT49" i="7" s="1"/>
  <c r="BU82" i="7" s="1"/>
  <c r="AP66" i="7"/>
  <c r="BF34" i="7" s="1"/>
  <c r="BF50" i="7" s="1"/>
  <c r="BG83" i="7" s="1"/>
  <c r="W50" i="7"/>
  <c r="X50" i="7" s="1"/>
  <c r="W110" i="7"/>
  <c r="X110" i="7" s="1"/>
  <c r="AT66" i="7"/>
  <c r="BJ34" i="7" s="1"/>
  <c r="BJ50" i="7" s="1"/>
  <c r="BK83" i="7" s="1"/>
  <c r="W170" i="7"/>
  <c r="X170" i="7" s="1"/>
  <c r="AX66" i="7"/>
  <c r="BN34" i="7" s="1"/>
  <c r="BN50" i="7" s="1"/>
  <c r="BO83" i="7" s="1"/>
  <c r="W230" i="7"/>
  <c r="X230" i="7" s="1"/>
  <c r="BB66" i="7"/>
  <c r="BR34" i="7" s="1"/>
  <c r="BR50" i="7" s="1"/>
  <c r="BS83" i="7" s="1"/>
  <c r="W35" i="7"/>
  <c r="X35" i="7" s="1"/>
  <c r="AW60" i="7"/>
  <c r="BM28" i="7" s="1"/>
  <c r="BM44" i="7" s="1"/>
  <c r="BN77" i="7" s="1"/>
  <c r="BD63" i="7"/>
  <c r="BT31" i="7" s="1"/>
  <c r="BT47" i="7" s="1"/>
  <c r="BU80" i="7" s="1"/>
  <c r="W185" i="7"/>
  <c r="X185" i="7" s="1"/>
  <c r="AY66" i="7"/>
  <c r="BO34" i="7" s="1"/>
  <c r="BO50" i="7" s="1"/>
  <c r="BP83" i="7" s="1"/>
  <c r="W245" i="7"/>
  <c r="X245" i="7" s="1"/>
  <c r="BC66" i="7"/>
  <c r="BS34" i="7" s="1"/>
  <c r="BS50" i="7" s="1"/>
  <c r="BT83" i="7" s="1"/>
  <c r="BA64" i="7"/>
  <c r="BQ32" i="7" s="1"/>
  <c r="BQ48" i="7" s="1"/>
  <c r="BR81" i="7" s="1"/>
  <c r="W184" i="7"/>
  <c r="X184" i="7" s="1"/>
  <c r="W109" i="7"/>
  <c r="X109" i="7" s="1"/>
  <c r="AT65" i="7"/>
  <c r="BJ33" i="7" s="1"/>
  <c r="BJ49" i="7" s="1"/>
  <c r="BK82" i="7" s="1"/>
  <c r="W229" i="7"/>
  <c r="X229" i="7" s="1"/>
  <c r="BB65" i="7"/>
  <c r="BR33" i="7" s="1"/>
  <c r="BR49" i="7" s="1"/>
  <c r="BS82" i="7" s="1"/>
  <c r="W80" i="7"/>
  <c r="X80" i="7" s="1"/>
  <c r="AR66" i="7"/>
  <c r="BH34" i="7" s="1"/>
  <c r="BH50" i="7" s="1"/>
  <c r="BI83" i="7" s="1"/>
  <c r="W140" i="7"/>
  <c r="X140" i="7" s="1"/>
  <c r="AV66" i="7"/>
  <c r="BL34" i="7" s="1"/>
  <c r="BL50" i="7" s="1"/>
  <c r="BM83" i="7" s="1"/>
  <c r="W200" i="7"/>
  <c r="X200" i="7" s="1"/>
  <c r="AZ66" i="7"/>
  <c r="BP34" i="7" s="1"/>
  <c r="BP50" i="7" s="1"/>
  <c r="BQ83" i="7" s="1"/>
  <c r="W260" i="7"/>
  <c r="X260" i="7" s="1"/>
  <c r="BD66" i="7"/>
  <c r="BT34" i="7" s="1"/>
  <c r="BT50" i="7" s="1"/>
  <c r="BU83" i="7" s="1"/>
  <c r="AX65" i="7"/>
  <c r="BN33" i="7" s="1"/>
  <c r="BN49" i="7" s="1"/>
  <c r="BO82" i="7" s="1"/>
  <c r="BC34" i="7" l="1"/>
  <c r="Y245" i="7" s="1"/>
  <c r="AA245" i="7"/>
  <c r="AB245" i="7" s="1"/>
  <c r="BD32" i="7"/>
  <c r="Y258" i="7" s="1"/>
  <c r="AA258" i="7"/>
  <c r="AB258" i="7" s="1"/>
  <c r="BD34" i="7"/>
  <c r="BD50" i="7" s="1"/>
  <c r="BE83" i="7" s="1"/>
  <c r="AA260" i="7"/>
  <c r="AB260" i="7" s="1"/>
  <c r="BC32" i="7"/>
  <c r="Y243" i="7" s="1"/>
  <c r="AA243" i="7"/>
  <c r="AB243" i="7" s="1"/>
  <c r="AP34" i="7"/>
  <c r="AP50" i="7" s="1"/>
  <c r="AQ83" i="7" s="1"/>
  <c r="AA50" i="7"/>
  <c r="AB50" i="7" s="1"/>
  <c r="AO34" i="7"/>
  <c r="Y35" i="7" s="1"/>
  <c r="AA35" i="7"/>
  <c r="AB35" i="7" s="1"/>
  <c r="BD33" i="7"/>
  <c r="Y259" i="7" s="1"/>
  <c r="AA259" i="7"/>
  <c r="AB259" i="7" s="1"/>
  <c r="AQ32" i="7"/>
  <c r="AQ48" i="7" s="1"/>
  <c r="AR81" i="7" s="1"/>
  <c r="AA63" i="7"/>
  <c r="AB63" i="7" s="1"/>
  <c r="AP32" i="7"/>
  <c r="AP48" i="7" s="1"/>
  <c r="AQ81" i="7" s="1"/>
  <c r="AA48" i="7"/>
  <c r="AB48" i="7" s="1"/>
  <c r="AQ31" i="7"/>
  <c r="Y62" i="7" s="1"/>
  <c r="AA62" i="7"/>
  <c r="AB62" i="7" s="1"/>
  <c r="AO33" i="7"/>
  <c r="Y34" i="7" s="1"/>
  <c r="AA34" i="7"/>
  <c r="AB34" i="7" s="1"/>
  <c r="AO21" i="7"/>
  <c r="Y22" i="7" s="1"/>
  <c r="AA22" i="7"/>
  <c r="AB22" i="7" s="1"/>
  <c r="BC21" i="7"/>
  <c r="Y232" i="7" s="1"/>
  <c r="AA232" i="7"/>
  <c r="AB232" i="7" s="1"/>
  <c r="BC22" i="7"/>
  <c r="BC38" i="7" s="1"/>
  <c r="BD71" i="7" s="1"/>
  <c r="AA233" i="7"/>
  <c r="AB233" i="7" s="1"/>
  <c r="BC20" i="7"/>
  <c r="Y231" i="7" s="1"/>
  <c r="AA231" i="7"/>
  <c r="AB231" i="7" s="1"/>
  <c r="BD30" i="7"/>
  <c r="Y256" i="7" s="1"/>
  <c r="AA256" i="7"/>
  <c r="AB256" i="7" s="1"/>
  <c r="BC33" i="7"/>
  <c r="Y244" i="7" s="1"/>
  <c r="AA244" i="7"/>
  <c r="AB244" i="7" s="1"/>
  <c r="BC30" i="7"/>
  <c r="Y241" i="7" s="1"/>
  <c r="AA241" i="7"/>
  <c r="AB241" i="7" s="1"/>
  <c r="BC31" i="7"/>
  <c r="Y242" i="7" s="1"/>
  <c r="AA242" i="7"/>
  <c r="AB242" i="7" s="1"/>
  <c r="BD20" i="7"/>
  <c r="Y246" i="7" s="1"/>
  <c r="AA246" i="7"/>
  <c r="AB246" i="7" s="1"/>
  <c r="BD31" i="7"/>
  <c r="BD47" i="7" s="1"/>
  <c r="BE80" i="7" s="1"/>
  <c r="AA257" i="7"/>
  <c r="AB257" i="7" s="1"/>
  <c r="AR18" i="7"/>
  <c r="BZ18" i="7" s="1"/>
  <c r="CQ18" i="7" s="1"/>
  <c r="AA80" i="7"/>
  <c r="AB80" i="7" s="1"/>
  <c r="AP14" i="7"/>
  <c r="BX14" i="7" s="1"/>
  <c r="CO14" i="7" s="1"/>
  <c r="AA46" i="7"/>
  <c r="AB46" i="7" s="1"/>
  <c r="AP33" i="7"/>
  <c r="Y49" i="7" s="1"/>
  <c r="AA49" i="7"/>
  <c r="AB49" i="7" s="1"/>
  <c r="AO30" i="7"/>
  <c r="AO46" i="7" s="1"/>
  <c r="AP79" i="7" s="1"/>
  <c r="AA31" i="7"/>
  <c r="AB31" i="7" s="1"/>
  <c r="AO32" i="7"/>
  <c r="Y33" i="7" s="1"/>
  <c r="AA33" i="7"/>
  <c r="AB33" i="7" s="1"/>
  <c r="AO15" i="7"/>
  <c r="BF15" i="7" s="1"/>
  <c r="AA32" i="7"/>
  <c r="AB32" i="7" s="1"/>
  <c r="AP31" i="7"/>
  <c r="Y47" i="7" s="1"/>
  <c r="AA47" i="7"/>
  <c r="AB47" i="7" s="1"/>
  <c r="W21" i="7"/>
  <c r="X21" i="7" s="1"/>
  <c r="AO17" i="7"/>
  <c r="BW17" i="7" s="1"/>
  <c r="CN17" i="7" s="1"/>
  <c r="AO18" i="7"/>
  <c r="BW18" i="7" s="1"/>
  <c r="CN18" i="7" s="1"/>
  <c r="AP18" i="7"/>
  <c r="BX18" i="7" s="1"/>
  <c r="CO18" i="7" s="1"/>
  <c r="AQ15" i="7"/>
  <c r="BY15" i="7" s="1"/>
  <c r="CP15" i="7" s="1"/>
  <c r="AO5" i="7"/>
  <c r="BW5" i="7" s="1"/>
  <c r="CN5" i="7" s="1"/>
  <c r="AP15" i="7"/>
  <c r="BX15" i="7" s="1"/>
  <c r="CO15" i="7" s="1"/>
  <c r="AP30" i="7"/>
  <c r="Y46" i="7" s="1"/>
  <c r="BD4" i="7"/>
  <c r="CL4" i="7" s="1"/>
  <c r="DC4" i="7" s="1"/>
  <c r="AO16" i="7"/>
  <c r="BW16" i="7" s="1"/>
  <c r="CN16" i="7" s="1"/>
  <c r="AO31" i="7"/>
  <c r="Y32" i="7" s="1"/>
  <c r="AP17" i="7"/>
  <c r="BX17" i="7" s="1"/>
  <c r="CO17" i="7" s="1"/>
  <c r="AP53" i="7"/>
  <c r="BF21" i="7" s="1"/>
  <c r="BF37" i="7" s="1"/>
  <c r="BG70" i="7" s="1"/>
  <c r="W37" i="7"/>
  <c r="X37" i="7" s="1"/>
  <c r="AR34" i="7"/>
  <c r="Y80" i="7" s="1"/>
  <c r="AO14" i="7"/>
  <c r="BF14" i="7" s="1"/>
  <c r="AP52" i="7"/>
  <c r="BF20" i="7" s="1"/>
  <c r="BF36" i="7" s="1"/>
  <c r="BG69" i="7" s="1"/>
  <c r="W52" i="7"/>
  <c r="X52" i="7" s="1"/>
  <c r="AP16" i="7"/>
  <c r="BG16" i="7" s="1"/>
  <c r="AQ16" i="7"/>
  <c r="BY16" i="7" s="1"/>
  <c r="CP16" i="7" s="1"/>
  <c r="BC16" i="7"/>
  <c r="CK16" i="7" s="1"/>
  <c r="DB16" i="7" s="1"/>
  <c r="BD15" i="7"/>
  <c r="CL15" i="7" s="1"/>
  <c r="DC15" i="7" s="1"/>
  <c r="BD16" i="7"/>
  <c r="CL16" i="7" s="1"/>
  <c r="DC16" i="7" s="1"/>
  <c r="BC18" i="7"/>
  <c r="BT18" i="7" s="1"/>
  <c r="BC17" i="7"/>
  <c r="CK17" i="7" s="1"/>
  <c r="DB17" i="7" s="1"/>
  <c r="BD17" i="7"/>
  <c r="CL17" i="7" s="1"/>
  <c r="DC17" i="7" s="1"/>
  <c r="BC4" i="7"/>
  <c r="CK4" i="7" s="1"/>
  <c r="DB4" i="7" s="1"/>
  <c r="BC14" i="7"/>
  <c r="CK14" i="7" s="1"/>
  <c r="DB14" i="7" s="1"/>
  <c r="BC15" i="7"/>
  <c r="CK15" i="7" s="1"/>
  <c r="DB15" i="7" s="1"/>
  <c r="BD14" i="7"/>
  <c r="BU14" i="7" s="1"/>
  <c r="BD18" i="7"/>
  <c r="BU18" i="7" s="1"/>
  <c r="BC6" i="7"/>
  <c r="CK6" i="7" s="1"/>
  <c r="DB6" i="7" s="1"/>
  <c r="BC5" i="7"/>
  <c r="CK5" i="7" s="1"/>
  <c r="DB5" i="7" s="1"/>
  <c r="BD22" i="7"/>
  <c r="BD6" i="7"/>
  <c r="E22" i="7"/>
  <c r="Z6" i="7" s="1"/>
  <c r="AA53" i="7" s="1"/>
  <c r="AB53" i="7" s="1"/>
  <c r="BD21" i="7"/>
  <c r="BD5" i="7"/>
  <c r="F21" i="7"/>
  <c r="AA5" i="7" s="1"/>
  <c r="AA67" i="7" s="1"/>
  <c r="AB67" i="7" s="1"/>
  <c r="AO20" i="7"/>
  <c r="AO4" i="7"/>
  <c r="AP20" i="7"/>
  <c r="AP4" i="7"/>
  <c r="AR33" i="7"/>
  <c r="AR17" i="7"/>
  <c r="AQ53" i="7"/>
  <c r="BG21" i="7" s="1"/>
  <c r="BG37" i="7" s="1"/>
  <c r="BH70" i="7" s="1"/>
  <c r="F20" i="7"/>
  <c r="AA4" i="7" s="1"/>
  <c r="AA66" i="7" s="1"/>
  <c r="AB66" i="7" s="1"/>
  <c r="AQ20" i="7"/>
  <c r="AQ4" i="7"/>
  <c r="AQ34" i="7"/>
  <c r="AQ18" i="7"/>
  <c r="AO52" i="7"/>
  <c r="BE20" i="7" s="1"/>
  <c r="BE36" i="7" s="1"/>
  <c r="BF69" i="7" s="1"/>
  <c r="AQ30" i="7"/>
  <c r="AQ14" i="7"/>
  <c r="W36" i="7"/>
  <c r="X36" i="7" s="1"/>
  <c r="AR31" i="7"/>
  <c r="AR15" i="7"/>
  <c r="AB3" i="7"/>
  <c r="BJ3" i="7" s="1"/>
  <c r="CR3" i="7" s="1"/>
  <c r="AP21" i="7"/>
  <c r="AP5" i="7"/>
  <c r="AQ52" i="7"/>
  <c r="BG20" i="7" s="1"/>
  <c r="BG36" i="7" s="1"/>
  <c r="BH69" i="7" s="1"/>
  <c r="F22" i="7"/>
  <c r="AA6" i="7" s="1"/>
  <c r="AA68" i="7" s="1"/>
  <c r="AB68" i="7" s="1"/>
  <c r="AQ33" i="7"/>
  <c r="AQ17" i="7"/>
  <c r="AQ21" i="7"/>
  <c r="AQ5" i="7"/>
  <c r="AR32" i="7"/>
  <c r="AR16" i="7"/>
  <c r="AR30" i="7"/>
  <c r="AR14" i="7"/>
  <c r="W51" i="7"/>
  <c r="X51" i="7" s="1"/>
  <c r="BC47" i="7" l="1"/>
  <c r="BD80" i="7" s="1"/>
  <c r="BW15" i="7"/>
  <c r="CN15" i="7" s="1"/>
  <c r="BD49" i="7"/>
  <c r="BE82" i="7" s="1"/>
  <c r="Y48" i="7"/>
  <c r="Y260" i="7"/>
  <c r="BC50" i="7"/>
  <c r="BD83" i="7" s="1"/>
  <c r="Y50" i="7"/>
  <c r="BC37" i="7"/>
  <c r="BD70" i="7" s="1"/>
  <c r="BC49" i="7"/>
  <c r="BD82" i="7" s="1"/>
  <c r="Y257" i="7"/>
  <c r="BG14" i="7"/>
  <c r="BC36" i="7"/>
  <c r="BD69" i="7" s="1"/>
  <c r="BD48" i="7"/>
  <c r="BE81" i="7" s="1"/>
  <c r="Y31" i="7"/>
  <c r="BI18" i="7"/>
  <c r="Y233" i="7"/>
  <c r="Y63" i="7"/>
  <c r="BC48" i="7"/>
  <c r="BD81" i="7" s="1"/>
  <c r="AO50" i="7"/>
  <c r="AP83" i="7" s="1"/>
  <c r="AO48" i="7"/>
  <c r="AP81" i="7" s="1"/>
  <c r="BD36" i="7"/>
  <c r="BE69" i="7" s="1"/>
  <c r="AO49" i="7"/>
  <c r="AP82" i="7" s="1"/>
  <c r="BC46" i="7"/>
  <c r="BD79" i="7" s="1"/>
  <c r="AP47" i="7"/>
  <c r="AQ80" i="7" s="1"/>
  <c r="BD46" i="7"/>
  <c r="BE79" i="7" s="1"/>
  <c r="AQ47" i="7"/>
  <c r="AR80" i="7" s="1"/>
  <c r="AP49" i="7"/>
  <c r="AQ82" i="7" s="1"/>
  <c r="AO37" i="7"/>
  <c r="AP70" i="7" s="1"/>
  <c r="BF17" i="7"/>
  <c r="BF18" i="7"/>
  <c r="BG18" i="7"/>
  <c r="W66" i="7"/>
  <c r="X66" i="7" s="1"/>
  <c r="BH15" i="7"/>
  <c r="AR52" i="7"/>
  <c r="BH20" i="7" s="1"/>
  <c r="BH36" i="7" s="1"/>
  <c r="BI69" i="7" s="1"/>
  <c r="BF5" i="7"/>
  <c r="BG17" i="7"/>
  <c r="BG15" i="7"/>
  <c r="BU4" i="7"/>
  <c r="BF16" i="7"/>
  <c r="AP46" i="7"/>
  <c r="AQ79" i="7" s="1"/>
  <c r="AR54" i="7"/>
  <c r="BH22" i="7" s="1"/>
  <c r="BH38" i="7" s="1"/>
  <c r="BI71" i="7" s="1"/>
  <c r="BW14" i="7"/>
  <c r="CN14" i="7" s="1"/>
  <c r="AR53" i="7"/>
  <c r="BH21" i="7" s="1"/>
  <c r="BH37" i="7" s="1"/>
  <c r="BI70" i="7" s="1"/>
  <c r="AO47" i="7"/>
  <c r="AP80" i="7" s="1"/>
  <c r="W68" i="7"/>
  <c r="X68" i="7" s="1"/>
  <c r="BU16" i="7"/>
  <c r="AR50" i="7"/>
  <c r="AS83" i="7" s="1"/>
  <c r="AC7" i="7"/>
  <c r="AA99" i="7" s="1"/>
  <c r="AB99" i="7" s="1"/>
  <c r="AE7" i="7"/>
  <c r="AA129" i="7" s="1"/>
  <c r="AB129" i="7" s="1"/>
  <c r="AF7" i="7"/>
  <c r="AA144" i="7" s="1"/>
  <c r="AB144" i="7" s="1"/>
  <c r="AM7" i="7"/>
  <c r="AA249" i="7" s="1"/>
  <c r="AB249" i="7" s="1"/>
  <c r="AB7" i="7"/>
  <c r="AA84" i="7" s="1"/>
  <c r="AB84" i="7" s="1"/>
  <c r="AD7" i="7"/>
  <c r="AA114" i="7" s="1"/>
  <c r="AB114" i="7" s="1"/>
  <c r="AL7" i="7"/>
  <c r="AA234" i="7" s="1"/>
  <c r="AB234" i="7" s="1"/>
  <c r="D23" i="7"/>
  <c r="Y7" i="7" s="1"/>
  <c r="AA39" i="7" s="1"/>
  <c r="AB39" i="7" s="1"/>
  <c r="AI7" i="7"/>
  <c r="AA189" i="7" s="1"/>
  <c r="AB189" i="7" s="1"/>
  <c r="AG7" i="7"/>
  <c r="AA159" i="7" s="1"/>
  <c r="AB159" i="7" s="1"/>
  <c r="AK7" i="7"/>
  <c r="AA219" i="7" s="1"/>
  <c r="AB219" i="7" s="1"/>
  <c r="AH7" i="7"/>
  <c r="AA174" i="7" s="1"/>
  <c r="AB174" i="7" s="1"/>
  <c r="AJ7" i="7"/>
  <c r="AA204" i="7" s="1"/>
  <c r="AB204" i="7" s="1"/>
  <c r="B23" i="7"/>
  <c r="AM23" i="7" s="1"/>
  <c r="AN23" i="7" s="1"/>
  <c r="AN39" i="7" s="1"/>
  <c r="AO72" i="7" s="1"/>
  <c r="C22" i="7"/>
  <c r="D22" i="7"/>
  <c r="Y6" i="7" s="1"/>
  <c r="AA38" i="7" s="1"/>
  <c r="AB38" i="7" s="1"/>
  <c r="BX16" i="7"/>
  <c r="CO16" i="7" s="1"/>
  <c r="CL14" i="7"/>
  <c r="DC14" i="7" s="1"/>
  <c r="BH16" i="7"/>
  <c r="BT16" i="7"/>
  <c r="BT4" i="7"/>
  <c r="BU15" i="7"/>
  <c r="BT6" i="7"/>
  <c r="BU17" i="7"/>
  <c r="CK18" i="7"/>
  <c r="DB18" i="7" s="1"/>
  <c r="BT14" i="7"/>
  <c r="CL18" i="7"/>
  <c r="DC18" i="7" s="1"/>
  <c r="BT17" i="7"/>
  <c r="BT15" i="7"/>
  <c r="BT5" i="7"/>
  <c r="BZ14" i="7"/>
  <c r="CQ14" i="7" s="1"/>
  <c r="BI14" i="7"/>
  <c r="AS22" i="7"/>
  <c r="AS6" i="7"/>
  <c r="BY4" i="7"/>
  <c r="CP4" i="7" s="1"/>
  <c r="BH4" i="7"/>
  <c r="BW4" i="7"/>
  <c r="CN4" i="7" s="1"/>
  <c r="BF4" i="7"/>
  <c r="CL6" i="7"/>
  <c r="DC6" i="7" s="1"/>
  <c r="BU6" i="7"/>
  <c r="Y76" i="7"/>
  <c r="AR46" i="7"/>
  <c r="AS79" i="7" s="1"/>
  <c r="Y52" i="7"/>
  <c r="AQ37" i="7"/>
  <c r="AR70" i="7" s="1"/>
  <c r="BX5" i="7"/>
  <c r="CO5" i="7" s="1"/>
  <c r="BG5" i="7"/>
  <c r="AS21" i="7"/>
  <c r="AS5" i="7"/>
  <c r="AS31" i="7"/>
  <c r="AS15" i="7"/>
  <c r="Y61" i="7"/>
  <c r="AQ46" i="7"/>
  <c r="AR79" i="7" s="1"/>
  <c r="BY18" i="7"/>
  <c r="CP18" i="7" s="1"/>
  <c r="BH18" i="7"/>
  <c r="Y51" i="7"/>
  <c r="AQ36" i="7"/>
  <c r="AR69" i="7" s="1"/>
  <c r="AO36" i="7"/>
  <c r="AP69" i="7" s="1"/>
  <c r="Y21" i="7"/>
  <c r="W67" i="7"/>
  <c r="X67" i="7" s="1"/>
  <c r="Y248" i="7"/>
  <c r="BD38" i="7"/>
  <c r="BE71" i="7" s="1"/>
  <c r="BH5" i="7"/>
  <c r="BY5" i="7"/>
  <c r="CP5" i="7" s="1"/>
  <c r="Y64" i="7"/>
  <c r="AQ49" i="7"/>
  <c r="AR82" i="7" s="1"/>
  <c r="AS34" i="7"/>
  <c r="AS18" i="7"/>
  <c r="BY14" i="7"/>
  <c r="CP14" i="7" s="1"/>
  <c r="BH14" i="7"/>
  <c r="AQ22" i="7"/>
  <c r="AQ6" i="7"/>
  <c r="BZ16" i="7"/>
  <c r="CQ16" i="7" s="1"/>
  <c r="BI16" i="7"/>
  <c r="AR22" i="7"/>
  <c r="AR6" i="7"/>
  <c r="Y37" i="7"/>
  <c r="AP37" i="7"/>
  <c r="AQ70" i="7" s="1"/>
  <c r="AS32" i="7"/>
  <c r="AS16" i="7"/>
  <c r="Y65" i="7"/>
  <c r="AQ50" i="7"/>
  <c r="AR83" i="7" s="1"/>
  <c r="AR20" i="7"/>
  <c r="AR4" i="7"/>
  <c r="BZ17" i="7"/>
  <c r="CQ17" i="7" s="1"/>
  <c r="BI17" i="7"/>
  <c r="BG4" i="7"/>
  <c r="BX4" i="7"/>
  <c r="CO4" i="7" s="1"/>
  <c r="CL5" i="7"/>
  <c r="DC5" i="7" s="1"/>
  <c r="BU5" i="7"/>
  <c r="AQ54" i="7"/>
  <c r="BG22" i="7" s="1"/>
  <c r="BG38" i="7" s="1"/>
  <c r="BH71" i="7" s="1"/>
  <c r="AS30" i="7"/>
  <c r="AS14" i="7"/>
  <c r="Y77" i="7"/>
  <c r="AR47" i="7"/>
  <c r="AS80" i="7" s="1"/>
  <c r="Y78" i="7"/>
  <c r="AR48" i="7"/>
  <c r="AS81" i="7" s="1"/>
  <c r="BY17" i="7"/>
  <c r="CP17" i="7" s="1"/>
  <c r="BH17" i="7"/>
  <c r="AC3" i="7"/>
  <c r="BK3" i="7" s="1"/>
  <c r="CS3" i="7" s="1"/>
  <c r="AS20" i="7"/>
  <c r="AS4" i="7"/>
  <c r="AS33" i="7"/>
  <c r="AS17" i="7"/>
  <c r="BZ15" i="7"/>
  <c r="CQ15" i="7" s="1"/>
  <c r="BI15" i="7"/>
  <c r="AR49" i="7"/>
  <c r="AS82" i="7" s="1"/>
  <c r="Y79" i="7"/>
  <c r="Y36" i="7"/>
  <c r="AP36" i="7"/>
  <c r="AQ69" i="7" s="1"/>
  <c r="AR5" i="7"/>
  <c r="AR21" i="7"/>
  <c r="Y247" i="7"/>
  <c r="BD37" i="7"/>
  <c r="BE70" i="7" s="1"/>
  <c r="W53" i="7"/>
  <c r="X53" i="7" s="1"/>
  <c r="AP7" i="7" l="1"/>
  <c r="BG7" i="7" s="1"/>
  <c r="AP23" i="7"/>
  <c r="Y39" i="7" s="1"/>
  <c r="AP55" i="7"/>
  <c r="BF23" i="7" s="1"/>
  <c r="BF39" i="7" s="1"/>
  <c r="BG72" i="7" s="1"/>
  <c r="W39" i="7"/>
  <c r="X39" i="7" s="1"/>
  <c r="X6" i="7"/>
  <c r="AA23" i="7" s="1"/>
  <c r="AB23" i="7" s="1"/>
  <c r="AO54" i="7"/>
  <c r="BE22" i="7" s="1"/>
  <c r="BE38" i="7" s="1"/>
  <c r="BF71" i="7" s="1"/>
  <c r="BC23" i="7"/>
  <c r="BC7" i="7"/>
  <c r="AS23" i="7"/>
  <c r="AS7" i="7"/>
  <c r="W38" i="7"/>
  <c r="X38" i="7" s="1"/>
  <c r="W23" i="7"/>
  <c r="X23" i="7" s="1"/>
  <c r="C23" i="7"/>
  <c r="W24" i="7" s="1"/>
  <c r="X24" i="7" s="1"/>
  <c r="AP54" i="7"/>
  <c r="BF22" i="7" s="1"/>
  <c r="BF38" i="7" s="1"/>
  <c r="BG71" i="7" s="1"/>
  <c r="AB8" i="7"/>
  <c r="AA85" i="7" s="1"/>
  <c r="AB85" i="7" s="1"/>
  <c r="AJ8" i="7"/>
  <c r="AA205" i="7" s="1"/>
  <c r="AB205" i="7" s="1"/>
  <c r="AE8" i="7"/>
  <c r="AA130" i="7" s="1"/>
  <c r="AB130" i="7" s="1"/>
  <c r="AC8" i="7"/>
  <c r="AA100" i="7" s="1"/>
  <c r="AB100" i="7" s="1"/>
  <c r="AH8" i="7"/>
  <c r="AA175" i="7" s="1"/>
  <c r="AB175" i="7" s="1"/>
  <c r="AF8" i="7"/>
  <c r="AA145" i="7" s="1"/>
  <c r="AB145" i="7" s="1"/>
  <c r="AI8" i="7"/>
  <c r="AA190" i="7" s="1"/>
  <c r="AB190" i="7" s="1"/>
  <c r="AM8" i="7"/>
  <c r="AA250" i="7" s="1"/>
  <c r="AB250" i="7" s="1"/>
  <c r="AD8" i="7"/>
  <c r="AA115" i="7" s="1"/>
  <c r="AB115" i="7" s="1"/>
  <c r="AG8" i="7"/>
  <c r="AA160" i="7" s="1"/>
  <c r="AB160" i="7" s="1"/>
  <c r="AL8" i="7"/>
  <c r="AA235" i="7" s="1"/>
  <c r="AB235" i="7" s="1"/>
  <c r="AK8" i="7"/>
  <c r="AA220" i="7" s="1"/>
  <c r="AB220" i="7" s="1"/>
  <c r="B24" i="7"/>
  <c r="AM24" i="7" s="1"/>
  <c r="AN24" i="7" s="1"/>
  <c r="AN40" i="7" s="1"/>
  <c r="AO73" i="7" s="1"/>
  <c r="F24" i="7"/>
  <c r="AA8" i="7" s="1"/>
  <c r="AA70" i="7" s="1"/>
  <c r="AB70" i="7" s="1"/>
  <c r="D24" i="7"/>
  <c r="Y8" i="7" s="1"/>
  <c r="AA40" i="7" s="1"/>
  <c r="AB40" i="7" s="1"/>
  <c r="E24" i="7"/>
  <c r="Z8" i="7" s="1"/>
  <c r="AA55" i="7" s="1"/>
  <c r="AB55" i="7" s="1"/>
  <c r="E23" i="7"/>
  <c r="Z7" i="7" s="1"/>
  <c r="AA54" i="7" s="1"/>
  <c r="AB54" i="7" s="1"/>
  <c r="AP22" i="7"/>
  <c r="AP6" i="7"/>
  <c r="BD23" i="7"/>
  <c r="BD7" i="7"/>
  <c r="F23" i="7"/>
  <c r="W69" i="7" s="1"/>
  <c r="X69" i="7" s="1"/>
  <c r="AT33" i="7"/>
  <c r="AT17" i="7"/>
  <c r="BY6" i="7"/>
  <c r="CP6" i="7" s="1"/>
  <c r="BH6" i="7"/>
  <c r="CA5" i="7"/>
  <c r="CR5" i="7" s="1"/>
  <c r="BJ5" i="7"/>
  <c r="CA4" i="7"/>
  <c r="CR4" i="7" s="1"/>
  <c r="BJ4" i="7"/>
  <c r="AT34" i="7"/>
  <c r="AT18" i="7"/>
  <c r="Y91" i="7"/>
  <c r="AS46" i="7"/>
  <c r="AT79" i="7" s="1"/>
  <c r="CA16" i="7"/>
  <c r="CR16" i="7" s="1"/>
  <c r="BJ16" i="7"/>
  <c r="Y53" i="7"/>
  <c r="AQ38" i="7"/>
  <c r="AR71" i="7" s="1"/>
  <c r="Y82" i="7"/>
  <c r="AS37" i="7"/>
  <c r="AT70" i="7" s="1"/>
  <c r="Y83" i="7"/>
  <c r="AS38" i="7"/>
  <c r="AT71" i="7" s="1"/>
  <c r="Y94" i="7"/>
  <c r="AS49" i="7"/>
  <c r="AT82" i="7" s="1"/>
  <c r="AD3" i="7"/>
  <c r="BL3" i="7" s="1"/>
  <c r="CT3" i="7" s="1"/>
  <c r="AT30" i="7"/>
  <c r="AT14" i="7"/>
  <c r="Y81" i="7"/>
  <c r="AS36" i="7"/>
  <c r="AT69" i="7" s="1"/>
  <c r="AT20" i="7"/>
  <c r="AT4" i="7"/>
  <c r="AT31" i="7"/>
  <c r="AT15" i="7"/>
  <c r="Y93" i="7"/>
  <c r="AS48" i="7"/>
  <c r="AT81" i="7" s="1"/>
  <c r="BZ6" i="7"/>
  <c r="CQ6" i="7" s="1"/>
  <c r="BI6" i="7"/>
  <c r="BJ18" i="7"/>
  <c r="CA18" i="7"/>
  <c r="CR18" i="7" s="1"/>
  <c r="W55" i="7"/>
  <c r="X55" i="7" s="1"/>
  <c r="CA15" i="7"/>
  <c r="CR15" i="7" s="1"/>
  <c r="BJ15" i="7"/>
  <c r="BZ5" i="7"/>
  <c r="CQ5" i="7" s="1"/>
  <c r="BI5" i="7"/>
  <c r="AT21" i="7"/>
  <c r="AT5" i="7"/>
  <c r="CA14" i="7"/>
  <c r="CR14" i="7" s="1"/>
  <c r="BJ14" i="7"/>
  <c r="Y66" i="7"/>
  <c r="AR36" i="7"/>
  <c r="AS69" i="7" s="1"/>
  <c r="BX7" i="7"/>
  <c r="CO7" i="7" s="1"/>
  <c r="CA6" i="7"/>
  <c r="CR6" i="7" s="1"/>
  <c r="BJ6" i="7"/>
  <c r="Y67" i="7"/>
  <c r="AR37" i="7"/>
  <c r="AS70" i="7" s="1"/>
  <c r="BJ17" i="7"/>
  <c r="CA17" i="7"/>
  <c r="CR17" i="7" s="1"/>
  <c r="AT23" i="7"/>
  <c r="AT7" i="7"/>
  <c r="AT22" i="7"/>
  <c r="AT6" i="7"/>
  <c r="AT32" i="7"/>
  <c r="AT16" i="7"/>
  <c r="BZ4" i="7"/>
  <c r="CQ4" i="7" s="1"/>
  <c r="BI4" i="7"/>
  <c r="Y68" i="7"/>
  <c r="AR38" i="7"/>
  <c r="AS71" i="7" s="1"/>
  <c r="Y95" i="7"/>
  <c r="AS50" i="7"/>
  <c r="AT83" i="7" s="1"/>
  <c r="Y92" i="7"/>
  <c r="AS47" i="7"/>
  <c r="AT80" i="7" s="1"/>
  <c r="W54" i="7" l="1"/>
  <c r="X54" i="7" s="1"/>
  <c r="AP39" i="7"/>
  <c r="AQ72" i="7" s="1"/>
  <c r="AQ56" i="7"/>
  <c r="BG24" i="7" s="1"/>
  <c r="BG40" i="7" s="1"/>
  <c r="BH73" i="7" s="1"/>
  <c r="W70" i="7"/>
  <c r="X70" i="7" s="1"/>
  <c r="W40" i="7"/>
  <c r="X40" i="7" s="1"/>
  <c r="AP56" i="7"/>
  <c r="BF24" i="7" s="1"/>
  <c r="BF40" i="7" s="1"/>
  <c r="BG73" i="7" s="1"/>
  <c r="AR56" i="7"/>
  <c r="BH24" i="7" s="1"/>
  <c r="BH40" i="7" s="1"/>
  <c r="BI73" i="7" s="1"/>
  <c r="AR24" i="7"/>
  <c r="AR40" i="7" s="1"/>
  <c r="AS73" i="7" s="1"/>
  <c r="AR8" i="7"/>
  <c r="BI8" i="7" s="1"/>
  <c r="AQ24" i="7"/>
  <c r="Y55" i="7" s="1"/>
  <c r="AQ8" i="7"/>
  <c r="BY8" i="7" s="1"/>
  <c r="CP8" i="7" s="1"/>
  <c r="AP24" i="7"/>
  <c r="AP40" i="7" s="1"/>
  <c r="AQ73" i="7" s="1"/>
  <c r="AP8" i="7"/>
  <c r="BX8" i="7" s="1"/>
  <c r="CO8" i="7" s="1"/>
  <c r="Y249" i="7"/>
  <c r="BD39" i="7"/>
  <c r="BE72" i="7" s="1"/>
  <c r="AQ7" i="7"/>
  <c r="AQ23" i="7"/>
  <c r="AC9" i="7"/>
  <c r="AA101" i="7" s="1"/>
  <c r="AB101" i="7" s="1"/>
  <c r="AG9" i="7"/>
  <c r="AA161" i="7" s="1"/>
  <c r="AB161" i="7" s="1"/>
  <c r="AE9" i="7"/>
  <c r="AA131" i="7" s="1"/>
  <c r="AB131" i="7" s="1"/>
  <c r="AF9" i="7"/>
  <c r="AA146" i="7" s="1"/>
  <c r="AB146" i="7" s="1"/>
  <c r="AD9" i="7"/>
  <c r="AH9" i="7"/>
  <c r="AA176" i="7" s="1"/>
  <c r="AB176" i="7" s="1"/>
  <c r="AJ9" i="7"/>
  <c r="AA206" i="7" s="1"/>
  <c r="AB206" i="7" s="1"/>
  <c r="AI9" i="7"/>
  <c r="AA191" i="7" s="1"/>
  <c r="AB191" i="7" s="1"/>
  <c r="AK9" i="7"/>
  <c r="AA221" i="7" s="1"/>
  <c r="AB221" i="7" s="1"/>
  <c r="AM9" i="7"/>
  <c r="AA251" i="7" s="1"/>
  <c r="AB251" i="7" s="1"/>
  <c r="AL9" i="7"/>
  <c r="AA236" i="7" s="1"/>
  <c r="AB236" i="7" s="1"/>
  <c r="AB9" i="7"/>
  <c r="AA86" i="7" s="1"/>
  <c r="AB86" i="7" s="1"/>
  <c r="B25" i="7"/>
  <c r="AM25" i="7" s="1"/>
  <c r="AN25" i="7" s="1"/>
  <c r="AN41" i="7" s="1"/>
  <c r="AO74" i="7" s="1"/>
  <c r="D25" i="7"/>
  <c r="Y9" i="7" s="1"/>
  <c r="AA41" i="7" s="1"/>
  <c r="AB41" i="7" s="1"/>
  <c r="F25" i="7"/>
  <c r="AA9" i="7" s="1"/>
  <c r="AA71" i="7" s="1"/>
  <c r="AB71" i="7" s="1"/>
  <c r="BT7" i="7"/>
  <c r="CK7" i="7"/>
  <c r="DB7" i="7" s="1"/>
  <c r="BG6" i="7"/>
  <c r="BX6" i="7"/>
  <c r="CO6" i="7" s="1"/>
  <c r="AQ55" i="7"/>
  <c r="BG23" i="7" s="1"/>
  <c r="BG39" i="7" s="1"/>
  <c r="BH72" i="7" s="1"/>
  <c r="Y234" i="7"/>
  <c r="BC39" i="7"/>
  <c r="BD72" i="7" s="1"/>
  <c r="AR55" i="7"/>
  <c r="BH23" i="7" s="1"/>
  <c r="BH39" i="7" s="1"/>
  <c r="BI72" i="7" s="1"/>
  <c r="AA7" i="7"/>
  <c r="AA69" i="7" s="1"/>
  <c r="AB69" i="7" s="1"/>
  <c r="Y38" i="7"/>
  <c r="AP38" i="7"/>
  <c r="AQ71" i="7" s="1"/>
  <c r="C24" i="7"/>
  <c r="X8" i="7" s="1"/>
  <c r="AA25" i="7" s="1"/>
  <c r="AB25" i="7" s="1"/>
  <c r="BC8" i="7"/>
  <c r="BC24" i="7"/>
  <c r="BD24" i="7"/>
  <c r="BD8" i="7"/>
  <c r="AO55" i="7"/>
  <c r="BE23" i="7" s="1"/>
  <c r="BE39" i="7" s="1"/>
  <c r="BF72" i="7" s="1"/>
  <c r="X7" i="7"/>
  <c r="AA24" i="7" s="1"/>
  <c r="AB24" i="7" s="1"/>
  <c r="BJ7" i="7"/>
  <c r="CA7" i="7"/>
  <c r="CR7" i="7" s="1"/>
  <c r="CL7" i="7"/>
  <c r="DC7" i="7" s="1"/>
  <c r="BU7" i="7"/>
  <c r="AT8" i="7"/>
  <c r="AT24" i="7"/>
  <c r="AS24" i="7"/>
  <c r="AS8" i="7"/>
  <c r="Y84" i="7"/>
  <c r="AS39" i="7"/>
  <c r="AT72" i="7" s="1"/>
  <c r="AO22" i="7"/>
  <c r="AO6" i="7"/>
  <c r="CB16" i="7"/>
  <c r="CS16" i="7" s="1"/>
  <c r="BK16" i="7"/>
  <c r="CB14" i="7"/>
  <c r="CS14" i="7" s="1"/>
  <c r="BK14" i="7"/>
  <c r="AE3" i="7"/>
  <c r="BM3" i="7" s="1"/>
  <c r="CU3" i="7" s="1"/>
  <c r="Y99" i="7"/>
  <c r="AT39" i="7"/>
  <c r="AU72" i="7" s="1"/>
  <c r="AT47" i="7"/>
  <c r="AU80" i="7" s="1"/>
  <c r="Y107" i="7"/>
  <c r="Y106" i="7"/>
  <c r="AT46" i="7"/>
  <c r="AU79" i="7" s="1"/>
  <c r="AU24" i="7"/>
  <c r="AU8" i="7"/>
  <c r="AU20" i="7"/>
  <c r="AU4" i="7"/>
  <c r="AU21" i="7"/>
  <c r="AU5" i="7"/>
  <c r="Y110" i="7"/>
  <c r="AT50" i="7"/>
  <c r="AU83" i="7" s="1"/>
  <c r="CB6" i="7"/>
  <c r="CS6" i="7" s="1"/>
  <c r="BK6" i="7"/>
  <c r="CB4" i="7"/>
  <c r="CS4" i="7" s="1"/>
  <c r="BK4" i="7"/>
  <c r="AU23" i="7"/>
  <c r="AU7" i="7"/>
  <c r="AU30" i="7"/>
  <c r="AU14" i="7"/>
  <c r="AU31" i="7"/>
  <c r="AU15" i="7"/>
  <c r="CB17" i="7"/>
  <c r="CS17" i="7" s="1"/>
  <c r="BK17" i="7"/>
  <c r="CB7" i="7"/>
  <c r="CS7" i="7" s="1"/>
  <c r="BK7" i="7"/>
  <c r="Y97" i="7"/>
  <c r="AT37" i="7"/>
  <c r="AU70" i="7" s="1"/>
  <c r="CB15" i="7"/>
  <c r="CS15" i="7" s="1"/>
  <c r="BK15" i="7"/>
  <c r="AU34" i="7"/>
  <c r="AU18" i="7"/>
  <c r="CB18" i="7"/>
  <c r="CS18" i="7" s="1"/>
  <c r="BK18" i="7"/>
  <c r="Y108" i="7"/>
  <c r="AT48" i="7"/>
  <c r="AU81" i="7" s="1"/>
  <c r="Y98" i="7"/>
  <c r="AT38" i="7"/>
  <c r="AU71" i="7" s="1"/>
  <c r="CB5" i="7"/>
  <c r="CS5" i="7" s="1"/>
  <c r="BK5" i="7"/>
  <c r="Y96" i="7"/>
  <c r="AT36" i="7"/>
  <c r="AU69" i="7" s="1"/>
  <c r="AU22" i="7"/>
  <c r="AU6" i="7"/>
  <c r="AU32" i="7"/>
  <c r="AU16" i="7"/>
  <c r="AU33" i="7"/>
  <c r="AU17" i="7"/>
  <c r="Y109" i="7"/>
  <c r="AT49" i="7"/>
  <c r="AU82" i="7" s="1"/>
  <c r="R34" i="6"/>
  <c r="Q34" i="6"/>
  <c r="P34" i="6"/>
  <c r="O34" i="6"/>
  <c r="N34" i="6"/>
  <c r="M34" i="6"/>
  <c r="L34" i="6"/>
  <c r="K34" i="6"/>
  <c r="J34" i="6"/>
  <c r="I34" i="6"/>
  <c r="W125" i="6" s="1"/>
  <c r="X125" i="6" s="1"/>
  <c r="H34" i="6"/>
  <c r="G34" i="6"/>
  <c r="F34" i="6"/>
  <c r="E34" i="6"/>
  <c r="D34" i="6"/>
  <c r="C34" i="6"/>
  <c r="AO66" i="6" s="1"/>
  <c r="BE34" i="6" s="1"/>
  <c r="BE50" i="6" s="1"/>
  <c r="BF83" i="6" s="1"/>
  <c r="B34" i="6"/>
  <c r="AM34" i="6" s="1"/>
  <c r="AN34" i="6" s="1"/>
  <c r="AN50" i="6" s="1"/>
  <c r="AO83" i="6" s="1"/>
  <c r="R33" i="6"/>
  <c r="Q33" i="6"/>
  <c r="P33" i="6"/>
  <c r="O33" i="6"/>
  <c r="N33" i="6"/>
  <c r="M33" i="6"/>
  <c r="L33" i="6"/>
  <c r="W169" i="6" s="1"/>
  <c r="X169" i="6" s="1"/>
  <c r="K33" i="6"/>
  <c r="J33" i="6"/>
  <c r="I33" i="6"/>
  <c r="H33" i="6"/>
  <c r="G33" i="6"/>
  <c r="F33" i="6"/>
  <c r="E33" i="6"/>
  <c r="D33" i="6"/>
  <c r="W49" i="6" s="1"/>
  <c r="X49" i="6" s="1"/>
  <c r="C33" i="6"/>
  <c r="AO65" i="6" s="1"/>
  <c r="BE33" i="6" s="1"/>
  <c r="BE49" i="6" s="1"/>
  <c r="BF82" i="6" s="1"/>
  <c r="B33" i="6"/>
  <c r="AM33" i="6" s="1"/>
  <c r="AN33" i="6" s="1"/>
  <c r="AN49" i="6" s="1"/>
  <c r="AO82" i="6" s="1"/>
  <c r="R32" i="6"/>
  <c r="Q32" i="6"/>
  <c r="P32" i="6"/>
  <c r="O32" i="6"/>
  <c r="W213" i="6" s="1"/>
  <c r="X213" i="6" s="1"/>
  <c r="N32" i="6"/>
  <c r="M32" i="6"/>
  <c r="L32" i="6"/>
  <c r="K32" i="6"/>
  <c r="J32" i="6"/>
  <c r="I32" i="6"/>
  <c r="H32" i="6"/>
  <c r="G32" i="6"/>
  <c r="W93" i="6" s="1"/>
  <c r="X93" i="6" s="1"/>
  <c r="F32" i="6"/>
  <c r="E32" i="6"/>
  <c r="D32" i="6"/>
  <c r="C32" i="6"/>
  <c r="AO64" i="6" s="1"/>
  <c r="BE32" i="6" s="1"/>
  <c r="BE48" i="6" s="1"/>
  <c r="BF81" i="6" s="1"/>
  <c r="B32" i="6"/>
  <c r="AM32" i="6" s="1"/>
  <c r="AN32" i="6" s="1"/>
  <c r="AN48" i="6" s="1"/>
  <c r="AO81" i="6" s="1"/>
  <c r="R31" i="6"/>
  <c r="W257" i="6" s="1"/>
  <c r="X257" i="6" s="1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AO63" i="6" s="1"/>
  <c r="BE31" i="6" s="1"/>
  <c r="BE47" i="6" s="1"/>
  <c r="BF80" i="6" s="1"/>
  <c r="B31" i="6"/>
  <c r="AM31" i="6" s="1"/>
  <c r="AN31" i="6" s="1"/>
  <c r="AN47" i="6" s="1"/>
  <c r="AO80" i="6" s="1"/>
  <c r="R30" i="6"/>
  <c r="Q30" i="6"/>
  <c r="P30" i="6"/>
  <c r="O30" i="6"/>
  <c r="N30" i="6"/>
  <c r="M30" i="6"/>
  <c r="W181" i="6" s="1"/>
  <c r="X181" i="6" s="1"/>
  <c r="L30" i="6"/>
  <c r="K30" i="6"/>
  <c r="J30" i="6"/>
  <c r="I30" i="6"/>
  <c r="H30" i="6"/>
  <c r="G30" i="6"/>
  <c r="F30" i="6"/>
  <c r="E30" i="6"/>
  <c r="W61" i="6" s="1"/>
  <c r="X61" i="6" s="1"/>
  <c r="D30" i="6"/>
  <c r="C30" i="6"/>
  <c r="AO62" i="6" s="1"/>
  <c r="BE30" i="6" s="1"/>
  <c r="BE46" i="6" s="1"/>
  <c r="BF79" i="6" s="1"/>
  <c r="B30" i="6"/>
  <c r="AM30" i="6" s="1"/>
  <c r="AN30" i="6" s="1"/>
  <c r="AN46" i="6" s="1"/>
  <c r="AO79" i="6" s="1"/>
  <c r="R29" i="6"/>
  <c r="Q29" i="6"/>
  <c r="P29" i="6"/>
  <c r="W225" i="6" s="1"/>
  <c r="X225" i="6" s="1"/>
  <c r="O29" i="6"/>
  <c r="N29" i="6"/>
  <c r="M29" i="6"/>
  <c r="L29" i="6"/>
  <c r="K29" i="6"/>
  <c r="J29" i="6"/>
  <c r="I29" i="6"/>
  <c r="H29" i="6"/>
  <c r="W105" i="6" s="1"/>
  <c r="X105" i="6" s="1"/>
  <c r="G29" i="6"/>
  <c r="R28" i="6"/>
  <c r="Q28" i="6"/>
  <c r="P28" i="6"/>
  <c r="O28" i="6"/>
  <c r="N28" i="6"/>
  <c r="M28" i="6"/>
  <c r="L28" i="6"/>
  <c r="K28" i="6"/>
  <c r="W149" i="6" s="1"/>
  <c r="X149" i="6" s="1"/>
  <c r="J28" i="6"/>
  <c r="I28" i="6"/>
  <c r="H28" i="6"/>
  <c r="G28" i="6"/>
  <c r="R27" i="6"/>
  <c r="Q27" i="6"/>
  <c r="P27" i="6"/>
  <c r="O27" i="6"/>
  <c r="N27" i="6"/>
  <c r="M27" i="6"/>
  <c r="L27" i="6"/>
  <c r="K27" i="6"/>
  <c r="J27" i="6"/>
  <c r="I27" i="6"/>
  <c r="H27" i="6"/>
  <c r="G27" i="6"/>
  <c r="R26" i="6"/>
  <c r="Q26" i="6"/>
  <c r="W237" i="6" s="1"/>
  <c r="X237" i="6" s="1"/>
  <c r="P26" i="6"/>
  <c r="O26" i="6"/>
  <c r="N26" i="6"/>
  <c r="M26" i="6"/>
  <c r="L26" i="6"/>
  <c r="K26" i="6"/>
  <c r="J26" i="6"/>
  <c r="I26" i="6"/>
  <c r="H26" i="6"/>
  <c r="G26" i="6"/>
  <c r="R25" i="6"/>
  <c r="Q25" i="6"/>
  <c r="P25" i="6"/>
  <c r="O25" i="6"/>
  <c r="N25" i="6"/>
  <c r="M25" i="6"/>
  <c r="L25" i="6"/>
  <c r="K25" i="6"/>
  <c r="J25" i="6"/>
  <c r="I25" i="6"/>
  <c r="W116" i="6" s="1"/>
  <c r="X116" i="6" s="1"/>
  <c r="H25" i="6"/>
  <c r="G25" i="6"/>
  <c r="R24" i="6"/>
  <c r="Q24" i="6"/>
  <c r="P24" i="6"/>
  <c r="O24" i="6"/>
  <c r="N24" i="6"/>
  <c r="M24" i="6"/>
  <c r="L24" i="6"/>
  <c r="W160" i="6" s="1"/>
  <c r="X160" i="6" s="1"/>
  <c r="K24" i="6"/>
  <c r="J24" i="6"/>
  <c r="I24" i="6"/>
  <c r="AU56" i="6" s="1"/>
  <c r="BK24" i="6" s="1"/>
  <c r="BK40" i="6" s="1"/>
  <c r="BL73" i="6" s="1"/>
  <c r="H24" i="6"/>
  <c r="G24" i="6"/>
  <c r="R23" i="6"/>
  <c r="Q23" i="6"/>
  <c r="P23" i="6"/>
  <c r="O23" i="6"/>
  <c r="W204" i="6" s="1"/>
  <c r="X204" i="6" s="1"/>
  <c r="N23" i="6"/>
  <c r="M23" i="6"/>
  <c r="L23" i="6"/>
  <c r="K23" i="6"/>
  <c r="J23" i="6"/>
  <c r="I23" i="6"/>
  <c r="H23" i="6"/>
  <c r="G23" i="6"/>
  <c r="R22" i="6"/>
  <c r="Q22" i="6"/>
  <c r="P22" i="6"/>
  <c r="O22" i="6"/>
  <c r="N22" i="6"/>
  <c r="M22" i="6"/>
  <c r="L22" i="6"/>
  <c r="K22" i="6"/>
  <c r="J22" i="6"/>
  <c r="I22" i="6"/>
  <c r="H22" i="6"/>
  <c r="G22" i="6"/>
  <c r="R21" i="6"/>
  <c r="Q21" i="6"/>
  <c r="P21" i="6"/>
  <c r="O21" i="6"/>
  <c r="N21" i="6"/>
  <c r="M21" i="6"/>
  <c r="L21" i="6"/>
  <c r="K21" i="6"/>
  <c r="J21" i="6"/>
  <c r="I21" i="6"/>
  <c r="H21" i="6"/>
  <c r="G21" i="6"/>
  <c r="R20" i="6"/>
  <c r="Q20" i="6"/>
  <c r="P20" i="6"/>
  <c r="O20" i="6"/>
  <c r="N20" i="6"/>
  <c r="M20" i="6"/>
  <c r="L20" i="6"/>
  <c r="K20" i="6"/>
  <c r="J20" i="6"/>
  <c r="I20" i="6"/>
  <c r="H20" i="6"/>
  <c r="W96" i="6" s="1"/>
  <c r="X96" i="6" s="1"/>
  <c r="G20" i="6"/>
  <c r="B20" i="6"/>
  <c r="AM20" i="6" s="1"/>
  <c r="AN20" i="6" s="1"/>
  <c r="AN36" i="6" s="1"/>
  <c r="AO69" i="6" s="1"/>
  <c r="U6" i="6"/>
  <c r="C20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AM3" i="6"/>
  <c r="AL3" i="6"/>
  <c r="Z3" i="6"/>
  <c r="Y3" i="6"/>
  <c r="X3" i="6"/>
  <c r="R34" i="5"/>
  <c r="Q34" i="5"/>
  <c r="P34" i="5"/>
  <c r="O34" i="5"/>
  <c r="N34" i="5"/>
  <c r="M34" i="5"/>
  <c r="L34" i="5"/>
  <c r="K34" i="5"/>
  <c r="K50" i="5" s="1"/>
  <c r="J34" i="5"/>
  <c r="I34" i="5"/>
  <c r="H34" i="5"/>
  <c r="G34" i="5"/>
  <c r="G50" i="5" s="1"/>
  <c r="F34" i="5"/>
  <c r="E34" i="5"/>
  <c r="D34" i="5"/>
  <c r="C34" i="5"/>
  <c r="B34" i="5"/>
  <c r="R33" i="5"/>
  <c r="Q33" i="5"/>
  <c r="P33" i="5"/>
  <c r="O33" i="5"/>
  <c r="O49" i="5" s="1"/>
  <c r="N33" i="5"/>
  <c r="M33" i="5"/>
  <c r="L33" i="5"/>
  <c r="K33" i="5"/>
  <c r="K49" i="5" s="1"/>
  <c r="J33" i="5"/>
  <c r="I33" i="5"/>
  <c r="H33" i="5"/>
  <c r="G33" i="5"/>
  <c r="F33" i="5"/>
  <c r="E33" i="5"/>
  <c r="D33" i="5"/>
  <c r="C33" i="5"/>
  <c r="B33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R31" i="5"/>
  <c r="Q31" i="5"/>
  <c r="P31" i="5"/>
  <c r="O31" i="5"/>
  <c r="O47" i="5" s="1"/>
  <c r="N31" i="5"/>
  <c r="M31" i="5"/>
  <c r="L31" i="5"/>
  <c r="K31" i="5"/>
  <c r="K47" i="5" s="1"/>
  <c r="J31" i="5"/>
  <c r="I31" i="5"/>
  <c r="H31" i="5"/>
  <c r="G31" i="5"/>
  <c r="AS63" i="5" s="1"/>
  <c r="BI31" i="5" s="1"/>
  <c r="BI47" i="5" s="1"/>
  <c r="BJ80" i="5" s="1"/>
  <c r="F31" i="5"/>
  <c r="E31" i="5"/>
  <c r="D31" i="5"/>
  <c r="C31" i="5"/>
  <c r="B31" i="5"/>
  <c r="R30" i="5"/>
  <c r="Q30" i="5"/>
  <c r="P30" i="5"/>
  <c r="O30" i="5"/>
  <c r="N30" i="5"/>
  <c r="M30" i="5"/>
  <c r="L30" i="5"/>
  <c r="K30" i="5"/>
  <c r="J30" i="5"/>
  <c r="I30" i="5"/>
  <c r="I46" i="5" s="1"/>
  <c r="H30" i="5"/>
  <c r="G30" i="5"/>
  <c r="F30" i="5"/>
  <c r="E30" i="5"/>
  <c r="D30" i="5"/>
  <c r="C30" i="5"/>
  <c r="B30" i="5"/>
  <c r="R29" i="5"/>
  <c r="Q29" i="5"/>
  <c r="P29" i="5"/>
  <c r="O29" i="5"/>
  <c r="N29" i="5"/>
  <c r="M29" i="5"/>
  <c r="L29" i="5"/>
  <c r="K29" i="5"/>
  <c r="J29" i="5"/>
  <c r="I29" i="5"/>
  <c r="H29" i="5"/>
  <c r="G29" i="5"/>
  <c r="R28" i="5"/>
  <c r="Q28" i="5"/>
  <c r="P28" i="5"/>
  <c r="O28" i="5"/>
  <c r="N28" i="5"/>
  <c r="M28" i="5"/>
  <c r="M44" i="5" s="1"/>
  <c r="L28" i="5"/>
  <c r="K28" i="5"/>
  <c r="J28" i="5"/>
  <c r="I28" i="5"/>
  <c r="H28" i="5"/>
  <c r="G28" i="5"/>
  <c r="R27" i="5"/>
  <c r="Q27" i="5"/>
  <c r="P27" i="5"/>
  <c r="O27" i="5"/>
  <c r="N27" i="5"/>
  <c r="M27" i="5"/>
  <c r="M43" i="5" s="1"/>
  <c r="L27" i="5"/>
  <c r="K27" i="5"/>
  <c r="J27" i="5"/>
  <c r="I27" i="5"/>
  <c r="H27" i="5"/>
  <c r="G27" i="5"/>
  <c r="R26" i="5"/>
  <c r="Q26" i="5"/>
  <c r="P26" i="5"/>
  <c r="O26" i="5"/>
  <c r="N26" i="5"/>
  <c r="M26" i="5"/>
  <c r="L26" i="5"/>
  <c r="K26" i="5"/>
  <c r="J26" i="5"/>
  <c r="I26" i="5"/>
  <c r="H26" i="5"/>
  <c r="G26" i="5"/>
  <c r="R25" i="5"/>
  <c r="R41" i="5" s="1"/>
  <c r="Q25" i="5"/>
  <c r="P25" i="5"/>
  <c r="O25" i="5"/>
  <c r="N25" i="5"/>
  <c r="M25" i="5"/>
  <c r="L25" i="5"/>
  <c r="K25" i="5"/>
  <c r="J25" i="5"/>
  <c r="I25" i="5"/>
  <c r="H25" i="5"/>
  <c r="G25" i="5"/>
  <c r="R24" i="5"/>
  <c r="Q24" i="5"/>
  <c r="P24" i="5"/>
  <c r="O24" i="5"/>
  <c r="N24" i="5"/>
  <c r="M24" i="5"/>
  <c r="L24" i="5"/>
  <c r="K24" i="5"/>
  <c r="J24" i="5"/>
  <c r="I24" i="5"/>
  <c r="H24" i="5"/>
  <c r="G24" i="5"/>
  <c r="R23" i="5"/>
  <c r="R39" i="5" s="1"/>
  <c r="Q23" i="5"/>
  <c r="P23" i="5"/>
  <c r="O23" i="5"/>
  <c r="N23" i="5"/>
  <c r="M23" i="5"/>
  <c r="L23" i="5"/>
  <c r="K23" i="5"/>
  <c r="J23" i="5"/>
  <c r="I23" i="5"/>
  <c r="H23" i="5"/>
  <c r="G23" i="5"/>
  <c r="R22" i="5"/>
  <c r="Q22" i="5"/>
  <c r="P22" i="5"/>
  <c r="O22" i="5"/>
  <c r="N22" i="5"/>
  <c r="M22" i="5"/>
  <c r="L22" i="5"/>
  <c r="K22" i="5"/>
  <c r="J22" i="5"/>
  <c r="I22" i="5"/>
  <c r="H22" i="5"/>
  <c r="G22" i="5"/>
  <c r="R21" i="5"/>
  <c r="R37" i="5" s="1"/>
  <c r="Q21" i="5"/>
  <c r="P21" i="5"/>
  <c r="O21" i="5"/>
  <c r="N21" i="5"/>
  <c r="M21" i="5"/>
  <c r="L21" i="5"/>
  <c r="K21" i="5"/>
  <c r="J21" i="5"/>
  <c r="I21" i="5"/>
  <c r="H21" i="5"/>
  <c r="G21" i="5"/>
  <c r="AS53" i="5" s="1"/>
  <c r="BI21" i="5" s="1"/>
  <c r="BI37" i="5" s="1"/>
  <c r="BJ70" i="5" s="1"/>
  <c r="R20" i="5"/>
  <c r="R36" i="5" s="1"/>
  <c r="Q20" i="5"/>
  <c r="P20" i="5"/>
  <c r="O20" i="5"/>
  <c r="N20" i="5"/>
  <c r="M20" i="5"/>
  <c r="L20" i="5"/>
  <c r="K20" i="5"/>
  <c r="J20" i="5"/>
  <c r="I20" i="5"/>
  <c r="H20" i="5"/>
  <c r="G20" i="5"/>
  <c r="C20" i="5"/>
  <c r="B20" i="5"/>
  <c r="U9" i="5"/>
  <c r="D21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AM3" i="5"/>
  <c r="AL3" i="5"/>
  <c r="Z3" i="5"/>
  <c r="Y3" i="5"/>
  <c r="X3" i="5"/>
  <c r="R34" i="4"/>
  <c r="Q34" i="4"/>
  <c r="P34" i="4"/>
  <c r="O34" i="4"/>
  <c r="N34" i="4"/>
  <c r="M34" i="4"/>
  <c r="L34" i="4"/>
  <c r="W170" i="4" s="1"/>
  <c r="X170" i="4" s="1"/>
  <c r="K34" i="4"/>
  <c r="J34" i="4"/>
  <c r="AE18" i="4" s="1"/>
  <c r="I34" i="4"/>
  <c r="H34" i="4"/>
  <c r="G34" i="4"/>
  <c r="F34" i="4"/>
  <c r="E34" i="4"/>
  <c r="D34" i="4"/>
  <c r="AP66" i="4" s="1"/>
  <c r="BF34" i="4" s="1"/>
  <c r="BF50" i="4" s="1"/>
  <c r="BG83" i="4" s="1"/>
  <c r="C34" i="4"/>
  <c r="B34" i="4"/>
  <c r="AM34" i="4" s="1"/>
  <c r="AN34" i="4" s="1"/>
  <c r="AN50" i="4" s="1"/>
  <c r="AO83" i="4" s="1"/>
  <c r="R33" i="4"/>
  <c r="Q33" i="4"/>
  <c r="P33" i="4"/>
  <c r="O33" i="4"/>
  <c r="W214" i="4" s="1"/>
  <c r="X214" i="4" s="1"/>
  <c r="N33" i="4"/>
  <c r="M33" i="4"/>
  <c r="L33" i="4"/>
  <c r="K33" i="4"/>
  <c r="J33" i="4"/>
  <c r="AE17" i="4" s="1"/>
  <c r="I33" i="4"/>
  <c r="H33" i="4"/>
  <c r="AT65" i="4" s="1"/>
  <c r="BJ33" i="4" s="1"/>
  <c r="BJ49" i="4" s="1"/>
  <c r="BK82" i="4" s="1"/>
  <c r="G33" i="4"/>
  <c r="W94" i="4" s="1"/>
  <c r="X94" i="4" s="1"/>
  <c r="F33" i="4"/>
  <c r="E33" i="4"/>
  <c r="D33" i="4"/>
  <c r="AP65" i="4" s="1"/>
  <c r="BF33" i="4" s="1"/>
  <c r="BF49" i="4" s="1"/>
  <c r="BG82" i="4" s="1"/>
  <c r="C33" i="4"/>
  <c r="B33" i="4"/>
  <c r="AM33" i="4" s="1"/>
  <c r="AN33" i="4" s="1"/>
  <c r="AN49" i="4" s="1"/>
  <c r="AO82" i="4" s="1"/>
  <c r="R32" i="4"/>
  <c r="W258" i="4" s="1"/>
  <c r="X258" i="4" s="1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AP64" i="4" s="1"/>
  <c r="BF32" i="4" s="1"/>
  <c r="BF48" i="4" s="1"/>
  <c r="BG81" i="4" s="1"/>
  <c r="C32" i="4"/>
  <c r="B32" i="4"/>
  <c r="AM32" i="4" s="1"/>
  <c r="AN32" i="4" s="1"/>
  <c r="AN48" i="4" s="1"/>
  <c r="AO81" i="4" s="1"/>
  <c r="R31" i="4"/>
  <c r="Q31" i="4"/>
  <c r="P31" i="4"/>
  <c r="W227" i="4" s="1"/>
  <c r="X227" i="4" s="1"/>
  <c r="O31" i="4"/>
  <c r="N31" i="4"/>
  <c r="M31" i="4"/>
  <c r="L31" i="4"/>
  <c r="W167" i="4" s="1"/>
  <c r="X167" i="4" s="1"/>
  <c r="K31" i="4"/>
  <c r="J31" i="4"/>
  <c r="AE15" i="4" s="1"/>
  <c r="I31" i="4"/>
  <c r="H31" i="4"/>
  <c r="W107" i="4" s="1"/>
  <c r="X107" i="4" s="1"/>
  <c r="G31" i="4"/>
  <c r="F31" i="4"/>
  <c r="E31" i="4"/>
  <c r="D31" i="4"/>
  <c r="W47" i="4" s="1"/>
  <c r="X47" i="4" s="1"/>
  <c r="C31" i="4"/>
  <c r="B31" i="4"/>
  <c r="AM31" i="4" s="1"/>
  <c r="AN31" i="4" s="1"/>
  <c r="AN47" i="4" s="1"/>
  <c r="AO80" i="4" s="1"/>
  <c r="R30" i="4"/>
  <c r="Q30" i="4"/>
  <c r="P30" i="4"/>
  <c r="O30" i="4"/>
  <c r="N30" i="4"/>
  <c r="M30" i="4"/>
  <c r="L30" i="4"/>
  <c r="K30" i="4"/>
  <c r="J30" i="4"/>
  <c r="AE14" i="4" s="1"/>
  <c r="I30" i="4"/>
  <c r="H30" i="4"/>
  <c r="G30" i="4"/>
  <c r="F30" i="4"/>
  <c r="E30" i="4"/>
  <c r="D30" i="4"/>
  <c r="AP62" i="4" s="1"/>
  <c r="BF30" i="4" s="1"/>
  <c r="BF46" i="4" s="1"/>
  <c r="BG79" i="4" s="1"/>
  <c r="C30" i="4"/>
  <c r="B30" i="4"/>
  <c r="AM30" i="4" s="1"/>
  <c r="AN30" i="4" s="1"/>
  <c r="AN46" i="4" s="1"/>
  <c r="AO79" i="4" s="1"/>
  <c r="R29" i="4"/>
  <c r="W255" i="4" s="1"/>
  <c r="X255" i="4" s="1"/>
  <c r="Q29" i="4"/>
  <c r="P29" i="4"/>
  <c r="O29" i="4"/>
  <c r="N29" i="4"/>
  <c r="W195" i="4" s="1"/>
  <c r="X195" i="4" s="1"/>
  <c r="M29" i="4"/>
  <c r="L29" i="4"/>
  <c r="AX61" i="4" s="1"/>
  <c r="BN29" i="4" s="1"/>
  <c r="BN45" i="4" s="1"/>
  <c r="BO78" i="4" s="1"/>
  <c r="K29" i="4"/>
  <c r="J29" i="4"/>
  <c r="I29" i="4"/>
  <c r="H29" i="4"/>
  <c r="G29" i="4"/>
  <c r="R28" i="4"/>
  <c r="Q28" i="4"/>
  <c r="P28" i="4"/>
  <c r="O28" i="4"/>
  <c r="N28" i="4"/>
  <c r="M28" i="4"/>
  <c r="L28" i="4"/>
  <c r="K28" i="4"/>
  <c r="J28" i="4"/>
  <c r="AE12" i="4" s="1"/>
  <c r="I28" i="4"/>
  <c r="W119" i="4" s="1"/>
  <c r="X119" i="4" s="1"/>
  <c r="H28" i="4"/>
  <c r="G28" i="4"/>
  <c r="R27" i="4"/>
  <c r="Q27" i="4"/>
  <c r="P27" i="4"/>
  <c r="O27" i="4"/>
  <c r="N27" i="4"/>
  <c r="M27" i="4"/>
  <c r="L27" i="4"/>
  <c r="K27" i="4"/>
  <c r="J27" i="4"/>
  <c r="AE11" i="4" s="1"/>
  <c r="I27" i="4"/>
  <c r="H27" i="4"/>
  <c r="G27" i="4"/>
  <c r="R26" i="4"/>
  <c r="Q26" i="4"/>
  <c r="P26" i="4"/>
  <c r="O26" i="4"/>
  <c r="W207" i="4" s="1"/>
  <c r="X207" i="4" s="1"/>
  <c r="N26" i="4"/>
  <c r="M26" i="4"/>
  <c r="L26" i="4"/>
  <c r="K26" i="4"/>
  <c r="J26" i="4"/>
  <c r="AE10" i="4" s="1"/>
  <c r="I26" i="4"/>
  <c r="H26" i="4"/>
  <c r="G26" i="4"/>
  <c r="R25" i="4"/>
  <c r="W251" i="4" s="1"/>
  <c r="X251" i="4" s="1"/>
  <c r="Q25" i="4"/>
  <c r="P25" i="4"/>
  <c r="O25" i="4"/>
  <c r="N25" i="4"/>
  <c r="M25" i="4"/>
  <c r="L25" i="4"/>
  <c r="K25" i="4"/>
  <c r="J25" i="4"/>
  <c r="AE9" i="4" s="1"/>
  <c r="I25" i="4"/>
  <c r="H25" i="4"/>
  <c r="G25" i="4"/>
  <c r="R24" i="4"/>
  <c r="Q24" i="4"/>
  <c r="P24" i="4"/>
  <c r="O24" i="4"/>
  <c r="N24" i="4"/>
  <c r="M24" i="4"/>
  <c r="L24" i="4"/>
  <c r="K24" i="4"/>
  <c r="J24" i="4"/>
  <c r="AE8" i="4" s="1"/>
  <c r="I24" i="4"/>
  <c r="H24" i="4"/>
  <c r="G24" i="4"/>
  <c r="R23" i="4"/>
  <c r="Q23" i="4"/>
  <c r="P23" i="4"/>
  <c r="O23" i="4"/>
  <c r="N23" i="4"/>
  <c r="M23" i="4"/>
  <c r="L23" i="4"/>
  <c r="K23" i="4"/>
  <c r="J23" i="4"/>
  <c r="AE7" i="4" s="1"/>
  <c r="I23" i="4"/>
  <c r="H23" i="4"/>
  <c r="G23" i="4"/>
  <c r="R22" i="4"/>
  <c r="Q22" i="4"/>
  <c r="P22" i="4"/>
  <c r="O22" i="4"/>
  <c r="N22" i="4"/>
  <c r="M22" i="4"/>
  <c r="L22" i="4"/>
  <c r="K22" i="4"/>
  <c r="W143" i="4" s="1"/>
  <c r="X143" i="4" s="1"/>
  <c r="J22" i="4"/>
  <c r="AE6" i="4" s="1"/>
  <c r="I22" i="4"/>
  <c r="H22" i="4"/>
  <c r="G22" i="4"/>
  <c r="R21" i="4"/>
  <c r="Q21" i="4"/>
  <c r="P21" i="4"/>
  <c r="O21" i="4"/>
  <c r="N21" i="4"/>
  <c r="W187" i="4" s="1"/>
  <c r="X187" i="4" s="1"/>
  <c r="M21" i="4"/>
  <c r="L21" i="4"/>
  <c r="K21" i="4"/>
  <c r="J21" i="4"/>
  <c r="AE5" i="4" s="1"/>
  <c r="I21" i="4"/>
  <c r="H21" i="4"/>
  <c r="G21" i="4"/>
  <c r="R20" i="4"/>
  <c r="Q20" i="4"/>
  <c r="W231" i="4" s="1"/>
  <c r="X231" i="4" s="1"/>
  <c r="P20" i="4"/>
  <c r="O20" i="4"/>
  <c r="N20" i="4"/>
  <c r="M20" i="4"/>
  <c r="L20" i="4"/>
  <c r="K20" i="4"/>
  <c r="J20" i="4"/>
  <c r="AE4" i="4" s="1"/>
  <c r="I20" i="4"/>
  <c r="H20" i="4"/>
  <c r="G20" i="4"/>
  <c r="B20" i="4"/>
  <c r="AM20" i="4" s="1"/>
  <c r="AN20" i="4" s="1"/>
  <c r="AN36" i="4" s="1"/>
  <c r="AO69" i="4" s="1"/>
  <c r="U11" i="4"/>
  <c r="C20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AM3" i="4"/>
  <c r="AL3" i="4"/>
  <c r="Z3" i="4"/>
  <c r="Y3" i="4"/>
  <c r="X3" i="4"/>
  <c r="R28" i="2"/>
  <c r="W254" i="2" s="1"/>
  <c r="R24" i="2"/>
  <c r="W250" i="2" s="1"/>
  <c r="Q23" i="2"/>
  <c r="W234" i="2" s="1"/>
  <c r="Q22" i="2"/>
  <c r="O28" i="2"/>
  <c r="W209" i="2" s="1"/>
  <c r="O24" i="2"/>
  <c r="W205" i="2" s="1"/>
  <c r="N23" i="2"/>
  <c r="W189" i="2" s="1"/>
  <c r="M22" i="2"/>
  <c r="O20" i="2"/>
  <c r="W201" i="2" s="1"/>
  <c r="I28" i="2"/>
  <c r="W119" i="2" s="1"/>
  <c r="H27" i="2"/>
  <c r="AT59" i="2" s="1"/>
  <c r="BJ27" i="2" s="1"/>
  <c r="BJ43" i="2" s="1"/>
  <c r="BK76" i="2" s="1"/>
  <c r="I24" i="2"/>
  <c r="W115" i="2" s="1"/>
  <c r="H23" i="2"/>
  <c r="G22" i="2"/>
  <c r="I20" i="2"/>
  <c r="W111" i="2" s="1"/>
  <c r="O29" i="2"/>
  <c r="W210" i="2" s="1"/>
  <c r="O21" i="2"/>
  <c r="W202" i="2" s="1"/>
  <c r="N26" i="2"/>
  <c r="W192" i="2" s="1"/>
  <c r="L27" i="2"/>
  <c r="L26" i="2"/>
  <c r="K28" i="2"/>
  <c r="W149" i="2" s="1"/>
  <c r="J27" i="2"/>
  <c r="J22" i="2"/>
  <c r="I26" i="2"/>
  <c r="W117" i="2" s="1"/>
  <c r="H26" i="2"/>
  <c r="W102" i="2" s="1"/>
  <c r="H22" i="2"/>
  <c r="W98" i="2" s="1"/>
  <c r="G26" i="2"/>
  <c r="G23" i="2"/>
  <c r="K20" i="2"/>
  <c r="W141" i="2" s="1"/>
  <c r="H21" i="2"/>
  <c r="AT53" i="2" s="1"/>
  <c r="BJ21" i="2" s="1"/>
  <c r="BJ37" i="2" s="1"/>
  <c r="BK70" i="2" s="1"/>
  <c r="J23" i="2"/>
  <c r="AV55" i="2" s="1"/>
  <c r="BL23" i="2" s="1"/>
  <c r="BL39" i="2" s="1"/>
  <c r="BM72" i="2" s="1"/>
  <c r="R23" i="2"/>
  <c r="W249" i="2" s="1"/>
  <c r="K24" i="2"/>
  <c r="W145" i="2" s="1"/>
  <c r="H25" i="2"/>
  <c r="W101" i="2" s="1"/>
  <c r="F20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U9" i="2"/>
  <c r="B20" i="2"/>
  <c r="AM20" i="2" s="1"/>
  <c r="AN20" i="2" s="1"/>
  <c r="AN36" i="2" s="1"/>
  <c r="AO69" i="2" s="1"/>
  <c r="R20" i="2"/>
  <c r="W246" i="2" s="1"/>
  <c r="R21" i="2"/>
  <c r="W247" i="2" s="1"/>
  <c r="R22" i="2"/>
  <c r="W248" i="2" s="1"/>
  <c r="R25" i="2"/>
  <c r="W251" i="2" s="1"/>
  <c r="R26" i="2"/>
  <c r="W252" i="2" s="1"/>
  <c r="R29" i="2"/>
  <c r="W255" i="2" s="1"/>
  <c r="R30" i="2"/>
  <c r="W256" i="2" s="1"/>
  <c r="R31" i="2"/>
  <c r="R32" i="2"/>
  <c r="BD64" i="2" s="1"/>
  <c r="BT32" i="2" s="1"/>
  <c r="BT48" i="2" s="1"/>
  <c r="BU81" i="2" s="1"/>
  <c r="R33" i="2"/>
  <c r="BD65" i="2" s="1"/>
  <c r="BT33" i="2" s="1"/>
  <c r="BT49" i="2" s="1"/>
  <c r="BU82" i="2" s="1"/>
  <c r="R34" i="2"/>
  <c r="W260" i="2" s="1"/>
  <c r="N20" i="2"/>
  <c r="W186" i="2" s="1"/>
  <c r="P20" i="2"/>
  <c r="W216" i="2" s="1"/>
  <c r="Q20" i="2"/>
  <c r="W231" i="2" s="1"/>
  <c r="N21" i="2"/>
  <c r="W187" i="2" s="1"/>
  <c r="Q21" i="2"/>
  <c r="W232" i="2" s="1"/>
  <c r="N22" i="2"/>
  <c r="W188" i="2" s="1"/>
  <c r="O22" i="2"/>
  <c r="W203" i="2" s="1"/>
  <c r="P22" i="2"/>
  <c r="W218" i="2" s="1"/>
  <c r="O23" i="2"/>
  <c r="W204" i="2" s="1"/>
  <c r="P23" i="2"/>
  <c r="W219" i="2" s="1"/>
  <c r="N24" i="2"/>
  <c r="W190" i="2" s="1"/>
  <c r="P24" i="2"/>
  <c r="W220" i="2" s="1"/>
  <c r="Q24" i="2"/>
  <c r="W235" i="2" s="1"/>
  <c r="N25" i="2"/>
  <c r="AZ57" i="2" s="1"/>
  <c r="BP25" i="2" s="1"/>
  <c r="BP41" i="2" s="1"/>
  <c r="BQ74" i="2" s="1"/>
  <c r="Q25" i="2"/>
  <c r="W236" i="2" s="1"/>
  <c r="O26" i="2"/>
  <c r="BA58" i="2" s="1"/>
  <c r="BQ26" i="2" s="1"/>
  <c r="BQ42" i="2" s="1"/>
  <c r="BR75" i="2" s="1"/>
  <c r="O27" i="2"/>
  <c r="W208" i="2" s="1"/>
  <c r="P27" i="2"/>
  <c r="W223" i="2" s="1"/>
  <c r="Q27" i="2"/>
  <c r="BC59" i="2" s="1"/>
  <c r="BS27" i="2" s="1"/>
  <c r="BS43" i="2" s="1"/>
  <c r="BT76" i="2" s="1"/>
  <c r="N28" i="2"/>
  <c r="W194" i="2" s="1"/>
  <c r="P28" i="2"/>
  <c r="W224" i="2" s="1"/>
  <c r="Q28" i="2"/>
  <c r="W239" i="2" s="1"/>
  <c r="N29" i="2"/>
  <c r="W195" i="2" s="1"/>
  <c r="Q29" i="2"/>
  <c r="W240" i="2" s="1"/>
  <c r="N30" i="2"/>
  <c r="W196" i="2" s="1"/>
  <c r="O30" i="2"/>
  <c r="BA62" i="2" s="1"/>
  <c r="BQ30" i="2" s="1"/>
  <c r="BQ46" i="2" s="1"/>
  <c r="BR79" i="2" s="1"/>
  <c r="P30" i="2"/>
  <c r="BB62" i="2" s="1"/>
  <c r="BR30" i="2" s="1"/>
  <c r="BR46" i="2" s="1"/>
  <c r="BS79" i="2" s="1"/>
  <c r="Q30" i="2"/>
  <c r="BC62" i="2" s="1"/>
  <c r="BS30" i="2" s="1"/>
  <c r="BS46" i="2" s="1"/>
  <c r="BT79" i="2" s="1"/>
  <c r="N31" i="2"/>
  <c r="O31" i="2"/>
  <c r="W212" i="2" s="1"/>
  <c r="P31" i="2"/>
  <c r="BB63" i="2" s="1"/>
  <c r="BR31" i="2" s="1"/>
  <c r="BR47" i="2" s="1"/>
  <c r="BS80" i="2" s="1"/>
  <c r="Q31" i="2"/>
  <c r="BC63" i="2" s="1"/>
  <c r="BS31" i="2" s="1"/>
  <c r="BS47" i="2" s="1"/>
  <c r="BT80" i="2" s="1"/>
  <c r="N32" i="2"/>
  <c r="AZ64" i="2" s="1"/>
  <c r="BP32" i="2" s="1"/>
  <c r="BP48" i="2" s="1"/>
  <c r="BQ81" i="2" s="1"/>
  <c r="O32" i="2"/>
  <c r="BA64" i="2" s="1"/>
  <c r="BQ32" i="2" s="1"/>
  <c r="BQ48" i="2" s="1"/>
  <c r="BR81" i="2" s="1"/>
  <c r="P32" i="2"/>
  <c r="W228" i="2" s="1"/>
  <c r="Q32" i="2"/>
  <c r="BC64" i="2" s="1"/>
  <c r="BS32" i="2" s="1"/>
  <c r="BS48" i="2" s="1"/>
  <c r="BT81" i="2" s="1"/>
  <c r="N33" i="2"/>
  <c r="O33" i="2"/>
  <c r="BA65" i="2" s="1"/>
  <c r="BQ33" i="2" s="1"/>
  <c r="BQ49" i="2" s="1"/>
  <c r="BR82" i="2" s="1"/>
  <c r="P33" i="2"/>
  <c r="BB65" i="2" s="1"/>
  <c r="BR33" i="2" s="1"/>
  <c r="BR49" i="2" s="1"/>
  <c r="BS82" i="2" s="1"/>
  <c r="Q33" i="2"/>
  <c r="W244" i="2" s="1"/>
  <c r="N34" i="2"/>
  <c r="W200" i="2" s="1"/>
  <c r="O34" i="2"/>
  <c r="BA66" i="2" s="1"/>
  <c r="BQ34" i="2" s="1"/>
  <c r="BQ50" i="2" s="1"/>
  <c r="BR83" i="2" s="1"/>
  <c r="P34" i="2"/>
  <c r="W230" i="2" s="1"/>
  <c r="Q34" i="2"/>
  <c r="BC66" i="2" s="1"/>
  <c r="BS34" i="2" s="1"/>
  <c r="BS50" i="2" s="1"/>
  <c r="BT83" i="2" s="1"/>
  <c r="E20" i="2"/>
  <c r="G20" i="2"/>
  <c r="W81" i="2" s="1"/>
  <c r="H20" i="2"/>
  <c r="W96" i="2" s="1"/>
  <c r="J20" i="2"/>
  <c r="W126" i="2" s="1"/>
  <c r="L20" i="2"/>
  <c r="W156" i="2" s="1"/>
  <c r="M20" i="2"/>
  <c r="AY52" i="2" s="1"/>
  <c r="BO20" i="2" s="1"/>
  <c r="BO36" i="2" s="1"/>
  <c r="BP69" i="2" s="1"/>
  <c r="G21" i="2"/>
  <c r="W82" i="2" s="1"/>
  <c r="I21" i="2"/>
  <c r="W112" i="2" s="1"/>
  <c r="J21" i="2"/>
  <c r="W127" i="2" s="1"/>
  <c r="K21" i="2"/>
  <c r="W142" i="2" s="1"/>
  <c r="M21" i="2"/>
  <c r="W172" i="2" s="1"/>
  <c r="K22" i="2"/>
  <c r="W143" i="2" s="1"/>
  <c r="I23" i="2"/>
  <c r="W114" i="2" s="1"/>
  <c r="K23" i="2"/>
  <c r="W144" i="2" s="1"/>
  <c r="M23" i="2"/>
  <c r="W174" i="2" s="1"/>
  <c r="G24" i="2"/>
  <c r="W85" i="2" s="1"/>
  <c r="H24" i="2"/>
  <c r="W100" i="2" s="1"/>
  <c r="J24" i="2"/>
  <c r="W130" i="2" s="1"/>
  <c r="L24" i="2"/>
  <c r="W160" i="2" s="1"/>
  <c r="M24" i="2"/>
  <c r="AY56" i="2" s="1"/>
  <c r="BO24" i="2" s="1"/>
  <c r="BO40" i="2" s="1"/>
  <c r="BP73" i="2" s="1"/>
  <c r="G25" i="2"/>
  <c r="W86" i="2" s="1"/>
  <c r="I25" i="2"/>
  <c r="W116" i="2" s="1"/>
  <c r="J25" i="2"/>
  <c r="W131" i="2" s="1"/>
  <c r="K25" i="2"/>
  <c r="W146" i="2" s="1"/>
  <c r="M25" i="2"/>
  <c r="W176" i="2" s="1"/>
  <c r="J26" i="2"/>
  <c r="W132" i="2" s="1"/>
  <c r="K26" i="2"/>
  <c r="W147" i="2" s="1"/>
  <c r="G27" i="2"/>
  <c r="W88" i="2" s="1"/>
  <c r="I27" i="2"/>
  <c r="W118" i="2" s="1"/>
  <c r="K27" i="2"/>
  <c r="W148" i="2" s="1"/>
  <c r="G28" i="2"/>
  <c r="W89" i="2" s="1"/>
  <c r="H28" i="2"/>
  <c r="W104" i="2" s="1"/>
  <c r="J28" i="2"/>
  <c r="AV60" i="2" s="1"/>
  <c r="BL28" i="2" s="1"/>
  <c r="BL44" i="2" s="1"/>
  <c r="BM77" i="2" s="1"/>
  <c r="L28" i="2"/>
  <c r="W164" i="2" s="1"/>
  <c r="M28" i="2"/>
  <c r="W179" i="2" s="1"/>
  <c r="G29" i="2"/>
  <c r="W90" i="2" s="1"/>
  <c r="H29" i="2"/>
  <c r="W105" i="2" s="1"/>
  <c r="I29" i="2"/>
  <c r="W120" i="2" s="1"/>
  <c r="J29" i="2"/>
  <c r="W135" i="2" s="1"/>
  <c r="K29" i="2"/>
  <c r="AW61" i="2" s="1"/>
  <c r="BM29" i="2" s="1"/>
  <c r="BM45" i="2" s="1"/>
  <c r="BN78" i="2" s="1"/>
  <c r="M29" i="2"/>
  <c r="W180" i="2" s="1"/>
  <c r="D30" i="2"/>
  <c r="W46" i="2" s="1"/>
  <c r="X46" i="2" s="1"/>
  <c r="E30" i="2"/>
  <c r="AQ62" i="2" s="1"/>
  <c r="BG30" i="2" s="1"/>
  <c r="BG46" i="2" s="1"/>
  <c r="BH79" i="2" s="1"/>
  <c r="F30" i="2"/>
  <c r="W76" i="2" s="1"/>
  <c r="G30" i="2"/>
  <c r="H30" i="2"/>
  <c r="AT62" i="2" s="1"/>
  <c r="BJ30" i="2" s="1"/>
  <c r="BJ46" i="2" s="1"/>
  <c r="BK79" i="2" s="1"/>
  <c r="I30" i="2"/>
  <c r="AU62" i="2" s="1"/>
  <c r="BK30" i="2" s="1"/>
  <c r="BK46" i="2" s="1"/>
  <c r="BL79" i="2" s="1"/>
  <c r="J30" i="2"/>
  <c r="W136" i="2" s="1"/>
  <c r="K30" i="2"/>
  <c r="L30" i="2"/>
  <c r="AX62" i="2" s="1"/>
  <c r="BN30" i="2" s="1"/>
  <c r="BN46" i="2" s="1"/>
  <c r="BO79" i="2" s="1"/>
  <c r="M30" i="2"/>
  <c r="AY62" i="2" s="1"/>
  <c r="BO30" i="2" s="1"/>
  <c r="BO46" i="2" s="1"/>
  <c r="BP79" i="2" s="1"/>
  <c r="D31" i="2"/>
  <c r="AP63" i="2" s="1"/>
  <c r="BF31" i="2" s="1"/>
  <c r="BF47" i="2" s="1"/>
  <c r="BG80" i="2" s="1"/>
  <c r="E31" i="2"/>
  <c r="F31" i="2"/>
  <c r="AR63" i="2" s="1"/>
  <c r="BH31" i="2" s="1"/>
  <c r="BH47" i="2" s="1"/>
  <c r="BI80" i="2" s="1"/>
  <c r="G31" i="2"/>
  <c r="W92" i="2" s="1"/>
  <c r="H31" i="2"/>
  <c r="AT63" i="2" s="1"/>
  <c r="BJ31" i="2" s="1"/>
  <c r="BJ47" i="2" s="1"/>
  <c r="BK80" i="2" s="1"/>
  <c r="I31" i="2"/>
  <c r="AU63" i="2" s="1"/>
  <c r="BK31" i="2" s="1"/>
  <c r="BK47" i="2" s="1"/>
  <c r="BL80" i="2" s="1"/>
  <c r="J31" i="2"/>
  <c r="AV63" i="2" s="1"/>
  <c r="BL31" i="2" s="1"/>
  <c r="BL47" i="2" s="1"/>
  <c r="BM80" i="2" s="1"/>
  <c r="K31" i="2"/>
  <c r="W152" i="2" s="1"/>
  <c r="L31" i="2"/>
  <c r="AX63" i="2" s="1"/>
  <c r="BN31" i="2" s="1"/>
  <c r="BN47" i="2" s="1"/>
  <c r="BO80" i="2" s="1"/>
  <c r="M31" i="2"/>
  <c r="D32" i="2"/>
  <c r="AP64" i="2" s="1"/>
  <c r="BF32" i="2" s="1"/>
  <c r="BF48" i="2" s="1"/>
  <c r="BG81" i="2" s="1"/>
  <c r="E32" i="2"/>
  <c r="AQ64" i="2" s="1"/>
  <c r="BG32" i="2" s="1"/>
  <c r="BG48" i="2" s="1"/>
  <c r="BH81" i="2" s="1"/>
  <c r="F32" i="2"/>
  <c r="W78" i="2" s="1"/>
  <c r="G32" i="2"/>
  <c r="H32" i="2"/>
  <c r="W108" i="2" s="1"/>
  <c r="I32" i="2"/>
  <c r="AU64" i="2" s="1"/>
  <c r="BK32" i="2" s="1"/>
  <c r="BK48" i="2" s="1"/>
  <c r="BL81" i="2" s="1"/>
  <c r="J32" i="2"/>
  <c r="AV64" i="2" s="1"/>
  <c r="BL32" i="2" s="1"/>
  <c r="BL48" i="2" s="1"/>
  <c r="BM81" i="2" s="1"/>
  <c r="K32" i="2"/>
  <c r="L32" i="2"/>
  <c r="W168" i="2" s="1"/>
  <c r="M32" i="2"/>
  <c r="AY64" i="2" s="1"/>
  <c r="BO32" i="2" s="1"/>
  <c r="BO48" i="2" s="1"/>
  <c r="BP81" i="2" s="1"/>
  <c r="D33" i="2"/>
  <c r="AP65" i="2" s="1"/>
  <c r="BF33" i="2" s="1"/>
  <c r="BF49" i="2" s="1"/>
  <c r="BG82" i="2" s="1"/>
  <c r="E33" i="2"/>
  <c r="AQ65" i="2" s="1"/>
  <c r="BG33" i="2" s="1"/>
  <c r="BG49" i="2" s="1"/>
  <c r="BH82" i="2" s="1"/>
  <c r="F33" i="2"/>
  <c r="AR65" i="2" s="1"/>
  <c r="BH33" i="2" s="1"/>
  <c r="BH49" i="2" s="1"/>
  <c r="BI82" i="2" s="1"/>
  <c r="G33" i="2"/>
  <c r="W94" i="2" s="1"/>
  <c r="H33" i="2"/>
  <c r="AT65" i="2" s="1"/>
  <c r="BJ33" i="2" s="1"/>
  <c r="BJ49" i="2" s="1"/>
  <c r="BK82" i="2" s="1"/>
  <c r="I33" i="2"/>
  <c r="W124" i="2" s="1"/>
  <c r="J33" i="2"/>
  <c r="AV65" i="2" s="1"/>
  <c r="BL33" i="2" s="1"/>
  <c r="BL49" i="2" s="1"/>
  <c r="BM82" i="2" s="1"/>
  <c r="K33" i="2"/>
  <c r="AW65" i="2" s="1"/>
  <c r="BM33" i="2" s="1"/>
  <c r="BM49" i="2" s="1"/>
  <c r="BN82" i="2" s="1"/>
  <c r="L33" i="2"/>
  <c r="AX65" i="2" s="1"/>
  <c r="BN33" i="2" s="1"/>
  <c r="BN49" i="2" s="1"/>
  <c r="BO82" i="2" s="1"/>
  <c r="M33" i="2"/>
  <c r="W184" i="2" s="1"/>
  <c r="D34" i="2"/>
  <c r="AP66" i="2" s="1"/>
  <c r="BF34" i="2" s="1"/>
  <c r="BF50" i="2" s="1"/>
  <c r="BG83" i="2" s="1"/>
  <c r="E34" i="2"/>
  <c r="AQ66" i="2" s="1"/>
  <c r="BG34" i="2" s="1"/>
  <c r="BG50" i="2" s="1"/>
  <c r="BH83" i="2" s="1"/>
  <c r="F34" i="2"/>
  <c r="W80" i="2" s="1"/>
  <c r="G34" i="2"/>
  <c r="H34" i="2"/>
  <c r="AT66" i="2" s="1"/>
  <c r="BJ34" i="2" s="1"/>
  <c r="BJ50" i="2" s="1"/>
  <c r="BK83" i="2" s="1"/>
  <c r="I34" i="2"/>
  <c r="AU66" i="2" s="1"/>
  <c r="BK34" i="2" s="1"/>
  <c r="BK50" i="2" s="1"/>
  <c r="BL83" i="2" s="1"/>
  <c r="J34" i="2"/>
  <c r="W140" i="2" s="1"/>
  <c r="K34" i="2"/>
  <c r="L34" i="2"/>
  <c r="AX66" i="2" s="1"/>
  <c r="BN34" i="2" s="1"/>
  <c r="BN50" i="2" s="1"/>
  <c r="BO83" i="2" s="1"/>
  <c r="M34" i="2"/>
  <c r="AY66" i="2" s="1"/>
  <c r="BO34" i="2" s="1"/>
  <c r="BO50" i="2" s="1"/>
  <c r="BP83" i="2" s="1"/>
  <c r="C30" i="2"/>
  <c r="W31" i="2" s="1"/>
  <c r="X31" i="2" s="1"/>
  <c r="C31" i="2"/>
  <c r="C32" i="2"/>
  <c r="AO64" i="2" s="1"/>
  <c r="BE32" i="2" s="1"/>
  <c r="BE48" i="2" s="1"/>
  <c r="BF81" i="2" s="1"/>
  <c r="C33" i="2"/>
  <c r="AO65" i="2" s="1"/>
  <c r="BE33" i="2" s="1"/>
  <c r="BE49" i="2" s="1"/>
  <c r="BF82" i="2" s="1"/>
  <c r="C34" i="2"/>
  <c r="AO66" i="2" s="1"/>
  <c r="BE34" i="2" s="1"/>
  <c r="BE50" i="2" s="1"/>
  <c r="BF83" i="2" s="1"/>
  <c r="C20" i="2"/>
  <c r="X3" i="2"/>
  <c r="Y3" i="2"/>
  <c r="W138" i="4" l="1"/>
  <c r="X138" i="4" s="1"/>
  <c r="AE16" i="4"/>
  <c r="AL18" i="4"/>
  <c r="AL16" i="4"/>
  <c r="BC32" i="4" s="1"/>
  <c r="Y243" i="4" s="1"/>
  <c r="AL14" i="4"/>
  <c r="AA241" i="4" s="1"/>
  <c r="AB241" i="4" s="1"/>
  <c r="AL13" i="4"/>
  <c r="AL12" i="4"/>
  <c r="AL15" i="4"/>
  <c r="BC15" i="4" s="1"/>
  <c r="AL10" i="4"/>
  <c r="AL8" i="4"/>
  <c r="AL6" i="4"/>
  <c r="AL17" i="4"/>
  <c r="AA244" i="4" s="1"/>
  <c r="AB244" i="4" s="1"/>
  <c r="AL9" i="4"/>
  <c r="AL5" i="4"/>
  <c r="AL11" i="4"/>
  <c r="AL4" i="4"/>
  <c r="AL7" i="4"/>
  <c r="W135" i="4"/>
  <c r="X135" i="4" s="1"/>
  <c r="AE13" i="4"/>
  <c r="AM14" i="4"/>
  <c r="AA256" i="4" s="1"/>
  <c r="AB256" i="4" s="1"/>
  <c r="AM18" i="4"/>
  <c r="BD34" i="4" s="1"/>
  <c r="Y260" i="4" s="1"/>
  <c r="AM8" i="4"/>
  <c r="AM11" i="4"/>
  <c r="AM17" i="4"/>
  <c r="AA259" i="4" s="1"/>
  <c r="AB259" i="4" s="1"/>
  <c r="AM15" i="4"/>
  <c r="BD31" i="4" s="1"/>
  <c r="BD47" i="4" s="1"/>
  <c r="BE80" i="4" s="1"/>
  <c r="AM13" i="4"/>
  <c r="AM6" i="4"/>
  <c r="AM9" i="4"/>
  <c r="AM7" i="4"/>
  <c r="AM5" i="4"/>
  <c r="AM12" i="4"/>
  <c r="AM16" i="4"/>
  <c r="AM10" i="4"/>
  <c r="AM4" i="4"/>
  <c r="BD20" i="4" s="1"/>
  <c r="Y246" i="4" s="1"/>
  <c r="X14" i="4"/>
  <c r="X17" i="4"/>
  <c r="X15" i="4"/>
  <c r="X4" i="4"/>
  <c r="X16" i="4"/>
  <c r="AO32" i="4" s="1"/>
  <c r="AO48" i="4" s="1"/>
  <c r="AP81" i="4" s="1"/>
  <c r="X18" i="4"/>
  <c r="AA35" i="4" s="1"/>
  <c r="AB35" i="4" s="1"/>
  <c r="Y17" i="4"/>
  <c r="Y14" i="4"/>
  <c r="Y18" i="4"/>
  <c r="AP34" i="4" s="1"/>
  <c r="Y15" i="4"/>
  <c r="Y16" i="4"/>
  <c r="Z17" i="4"/>
  <c r="AA64" i="4" s="1"/>
  <c r="AB64" i="4" s="1"/>
  <c r="Z15" i="4"/>
  <c r="AA62" i="4" s="1"/>
  <c r="AB62" i="4" s="1"/>
  <c r="Z18" i="4"/>
  <c r="AQ34" i="4" s="1"/>
  <c r="Z16" i="4"/>
  <c r="AA63" i="4" s="1"/>
  <c r="AB63" i="4" s="1"/>
  <c r="Z14" i="4"/>
  <c r="AA61" i="4" s="1"/>
  <c r="AB61" i="4" s="1"/>
  <c r="BT3" i="4"/>
  <c r="DB3" i="4" s="1"/>
  <c r="BF3" i="4"/>
  <c r="CN3" i="4" s="1"/>
  <c r="V2" i="4"/>
  <c r="W3" i="4"/>
  <c r="W2" i="4"/>
  <c r="U2" i="4"/>
  <c r="BU3" i="4"/>
  <c r="DC3" i="4" s="1"/>
  <c r="AA247" i="4"/>
  <c r="AB247" i="4" s="1"/>
  <c r="BG3" i="4"/>
  <c r="CO3" i="4" s="1"/>
  <c r="BH3" i="4"/>
  <c r="CP3" i="4" s="1"/>
  <c r="AO65" i="4"/>
  <c r="BE33" i="4" s="1"/>
  <c r="BE49" i="4" s="1"/>
  <c r="BF82" i="4" s="1"/>
  <c r="W31" i="4"/>
  <c r="X31" i="4" s="1"/>
  <c r="AO63" i="4"/>
  <c r="BE31" i="4" s="1"/>
  <c r="BE47" i="4" s="1"/>
  <c r="BF80" i="4" s="1"/>
  <c r="Z17" i="5"/>
  <c r="AA64" i="5" s="1"/>
  <c r="AB64" i="5" s="1"/>
  <c r="Z15" i="5"/>
  <c r="Z14" i="5"/>
  <c r="Z16" i="5"/>
  <c r="Z18" i="5"/>
  <c r="AA65" i="5" s="1"/>
  <c r="AB65" i="5" s="1"/>
  <c r="AL5" i="5"/>
  <c r="AL14" i="5"/>
  <c r="AL16" i="5"/>
  <c r="BC16" i="5" s="1"/>
  <c r="AL8" i="5"/>
  <c r="AA235" i="5" s="1"/>
  <c r="AB235" i="5" s="1"/>
  <c r="AL9" i="5"/>
  <c r="AL15" i="5"/>
  <c r="AL18" i="5"/>
  <c r="AL10" i="5"/>
  <c r="AA237" i="5" s="1"/>
  <c r="AB237" i="5" s="1"/>
  <c r="AL12" i="5"/>
  <c r="AL13" i="5"/>
  <c r="AA240" i="5" s="1"/>
  <c r="AB240" i="5" s="1"/>
  <c r="AL4" i="5"/>
  <c r="AL7" i="5"/>
  <c r="AA234" i="5" s="1"/>
  <c r="AB234" i="5" s="1"/>
  <c r="AL17" i="5"/>
  <c r="AL11" i="5"/>
  <c r="AA238" i="5" s="1"/>
  <c r="AB238" i="5" s="1"/>
  <c r="AL6" i="5"/>
  <c r="AA233" i="5" s="1"/>
  <c r="AB233" i="5" s="1"/>
  <c r="BG3" i="2"/>
  <c r="CO3" i="2" s="1"/>
  <c r="Y16" i="2"/>
  <c r="Y17" i="2"/>
  <c r="Y15" i="2"/>
  <c r="Y14" i="2"/>
  <c r="Y18" i="2"/>
  <c r="X14" i="5"/>
  <c r="X15" i="5"/>
  <c r="AA32" i="5" s="1"/>
  <c r="AB32" i="5" s="1"/>
  <c r="X17" i="5"/>
  <c r="X4" i="5"/>
  <c r="X18" i="5"/>
  <c r="X16" i="5"/>
  <c r="AA33" i="5" s="1"/>
  <c r="AB33" i="5" s="1"/>
  <c r="AM15" i="5"/>
  <c r="AM8" i="5"/>
  <c r="AM14" i="5"/>
  <c r="AM17" i="5"/>
  <c r="AM9" i="5"/>
  <c r="AA251" i="5" s="1"/>
  <c r="AB251" i="5" s="1"/>
  <c r="AM16" i="5"/>
  <c r="AM12" i="5"/>
  <c r="AA254" i="5" s="1"/>
  <c r="AB254" i="5" s="1"/>
  <c r="AM18" i="5"/>
  <c r="AA260" i="5" s="1"/>
  <c r="AB260" i="5" s="1"/>
  <c r="AM5" i="5"/>
  <c r="AA247" i="5" s="1"/>
  <c r="AB247" i="5" s="1"/>
  <c r="AM10" i="5"/>
  <c r="AM4" i="5"/>
  <c r="AM7" i="5"/>
  <c r="AA249" i="5" s="1"/>
  <c r="AB249" i="5" s="1"/>
  <c r="AM6" i="5"/>
  <c r="AA248" i="5" s="1"/>
  <c r="AB248" i="5" s="1"/>
  <c r="AM11" i="5"/>
  <c r="AM13" i="5"/>
  <c r="AA255" i="5" s="1"/>
  <c r="AB255" i="5" s="1"/>
  <c r="BU3" i="6"/>
  <c r="DC3" i="6" s="1"/>
  <c r="BD33" i="6"/>
  <c r="Y259" i="6" s="1"/>
  <c r="BD32" i="6"/>
  <c r="Y258" i="6" s="1"/>
  <c r="AA256" i="6"/>
  <c r="AB256" i="6" s="1"/>
  <c r="BD20" i="6"/>
  <c r="BD36" i="6" s="1"/>
  <c r="BE69" i="6" s="1"/>
  <c r="AA247" i="6"/>
  <c r="AB247" i="6" s="1"/>
  <c r="BD34" i="6"/>
  <c r="BD50" i="6" s="1"/>
  <c r="BE83" i="6" s="1"/>
  <c r="BF3" i="2"/>
  <c r="CN3" i="2" s="1"/>
  <c r="X17" i="2"/>
  <c r="X15" i="2"/>
  <c r="AA21" i="2"/>
  <c r="AB21" i="2" s="1"/>
  <c r="X16" i="2"/>
  <c r="X14" i="2"/>
  <c r="X18" i="2"/>
  <c r="Y18" i="5"/>
  <c r="Y5" i="5"/>
  <c r="AA37" i="5" s="1"/>
  <c r="AB37" i="5" s="1"/>
  <c r="Y15" i="5"/>
  <c r="Y16" i="5"/>
  <c r="Y14" i="5"/>
  <c r="Y17" i="5"/>
  <c r="BT3" i="6"/>
  <c r="DB3" i="6" s="1"/>
  <c r="AL9" i="6"/>
  <c r="AL17" i="6"/>
  <c r="AA244" i="6" s="1"/>
  <c r="AB244" i="6" s="1"/>
  <c r="AL4" i="6"/>
  <c r="BC4" i="6" s="1"/>
  <c r="CK4" i="6" s="1"/>
  <c r="DB4" i="6" s="1"/>
  <c r="AL10" i="6"/>
  <c r="AL12" i="6"/>
  <c r="AL11" i="6"/>
  <c r="AL14" i="6"/>
  <c r="BC30" i="6" s="1"/>
  <c r="Y241" i="6" s="1"/>
  <c r="AL8" i="6"/>
  <c r="AL5" i="6"/>
  <c r="AL13" i="6"/>
  <c r="AL18" i="6"/>
  <c r="BC34" i="6" s="1"/>
  <c r="Y245" i="6" s="1"/>
  <c r="AL7" i="6"/>
  <c r="AL16" i="6"/>
  <c r="BC32" i="6" s="1"/>
  <c r="Y243" i="6" s="1"/>
  <c r="AL15" i="6"/>
  <c r="AA242" i="6" s="1"/>
  <c r="AB242" i="6" s="1"/>
  <c r="AL6" i="6"/>
  <c r="C47" i="5"/>
  <c r="BH3" i="6"/>
  <c r="CP3" i="6" s="1"/>
  <c r="Z17" i="6"/>
  <c r="AA64" i="6" s="1"/>
  <c r="AB64" i="6" s="1"/>
  <c r="Z14" i="6"/>
  <c r="AQ14" i="6" s="1"/>
  <c r="Z18" i="6"/>
  <c r="AA65" i="6" s="1"/>
  <c r="AB65" i="6" s="1"/>
  <c r="Z15" i="6"/>
  <c r="AQ31" i="6" s="1"/>
  <c r="Y62" i="6" s="1"/>
  <c r="Z16" i="6"/>
  <c r="AQ16" i="6" s="1"/>
  <c r="C50" i="5"/>
  <c r="BF3" i="6"/>
  <c r="CN3" i="6" s="1"/>
  <c r="X15" i="6"/>
  <c r="X14" i="6"/>
  <c r="X4" i="6"/>
  <c r="AA21" i="6" s="1"/>
  <c r="AB21" i="6" s="1"/>
  <c r="X17" i="6"/>
  <c r="X18" i="6"/>
  <c r="X16" i="6"/>
  <c r="BG3" i="6"/>
  <c r="CO3" i="6" s="1"/>
  <c r="Y18" i="6"/>
  <c r="AP34" i="6" s="1"/>
  <c r="AP50" i="6" s="1"/>
  <c r="AQ83" i="6" s="1"/>
  <c r="Y14" i="6"/>
  <c r="AA46" i="6" s="1"/>
  <c r="AB46" i="6" s="1"/>
  <c r="Y15" i="6"/>
  <c r="AP31" i="6" s="1"/>
  <c r="AP47" i="6" s="1"/>
  <c r="AQ80" i="6" s="1"/>
  <c r="Y16" i="6"/>
  <c r="AP32" i="6" s="1"/>
  <c r="Y48" i="6" s="1"/>
  <c r="Y17" i="6"/>
  <c r="BT3" i="5"/>
  <c r="DB3" i="5" s="1"/>
  <c r="AA236" i="5"/>
  <c r="AB236" i="5" s="1"/>
  <c r="AA241" i="5"/>
  <c r="AB241" i="5" s="1"/>
  <c r="AA239" i="5"/>
  <c r="AB239" i="5" s="1"/>
  <c r="BF3" i="5"/>
  <c r="CN3" i="5" s="1"/>
  <c r="BU3" i="5"/>
  <c r="DC3" i="5" s="1"/>
  <c r="AA252" i="5"/>
  <c r="AB252" i="5" s="1"/>
  <c r="AA253" i="5"/>
  <c r="AB253" i="5" s="1"/>
  <c r="AA250" i="5"/>
  <c r="AB250" i="5" s="1"/>
  <c r="AA258" i="5"/>
  <c r="AB258" i="5" s="1"/>
  <c r="BH3" i="5"/>
  <c r="CP3" i="5" s="1"/>
  <c r="BG3" i="5"/>
  <c r="CO3" i="5" s="1"/>
  <c r="BD30" i="6"/>
  <c r="Y256" i="6" s="1"/>
  <c r="AA258" i="6"/>
  <c r="AB258" i="6" s="1"/>
  <c r="AU9" i="7"/>
  <c r="CC9" i="7" s="1"/>
  <c r="CT9" i="7" s="1"/>
  <c r="AA116" i="7"/>
  <c r="AB116" i="7" s="1"/>
  <c r="AA246" i="4"/>
  <c r="AB246" i="4" s="1"/>
  <c r="BC34" i="4"/>
  <c r="Y245" i="4" s="1"/>
  <c r="AA245" i="4"/>
  <c r="AB245" i="4" s="1"/>
  <c r="W122" i="2"/>
  <c r="X122" i="2" s="1"/>
  <c r="AT64" i="2"/>
  <c r="BJ32" i="2" s="1"/>
  <c r="BJ48" i="2" s="1"/>
  <c r="BK81" i="2" s="1"/>
  <c r="W166" i="2"/>
  <c r="X166" i="2" s="1"/>
  <c r="W214" i="2"/>
  <c r="X214" i="2" s="1"/>
  <c r="AR62" i="2"/>
  <c r="BH30" i="2" s="1"/>
  <c r="BH46" i="2" s="1"/>
  <c r="BI79" i="2" s="1"/>
  <c r="W110" i="2"/>
  <c r="AY65" i="2"/>
  <c r="BO33" i="2" s="1"/>
  <c r="BO49" i="2" s="1"/>
  <c r="BP82" i="2" s="1"/>
  <c r="W121" i="2"/>
  <c r="X121" i="2" s="1"/>
  <c r="AV66" i="2"/>
  <c r="BL34" i="2" s="1"/>
  <c r="BL50" i="2" s="1"/>
  <c r="BM83" i="2" s="1"/>
  <c r="AS63" i="2"/>
  <c r="BI31" i="2" s="1"/>
  <c r="BI47" i="2" s="1"/>
  <c r="BJ80" i="2" s="1"/>
  <c r="W65" i="2"/>
  <c r="X65" i="2" s="1"/>
  <c r="W106" i="2"/>
  <c r="X106" i="2" s="1"/>
  <c r="W138" i="2"/>
  <c r="X138" i="2" s="1"/>
  <c r="W185" i="2"/>
  <c r="X185" i="2" s="1"/>
  <c r="W227" i="2"/>
  <c r="X227" i="2" s="1"/>
  <c r="W258" i="2"/>
  <c r="X258" i="2" s="1"/>
  <c r="AR66" i="2"/>
  <c r="BH34" i="2" s="1"/>
  <c r="BH50" i="2" s="1"/>
  <c r="BI83" i="2" s="1"/>
  <c r="BB64" i="2"/>
  <c r="BR32" i="2" s="1"/>
  <c r="BR48" i="2" s="1"/>
  <c r="BS81" i="2" s="1"/>
  <c r="BD62" i="2"/>
  <c r="BT30" i="2" s="1"/>
  <c r="BT46" i="2" s="1"/>
  <c r="BU79" i="2" s="1"/>
  <c r="W71" i="7"/>
  <c r="X71" i="7" s="1"/>
  <c r="AR57" i="7"/>
  <c r="BH25" i="7" s="1"/>
  <c r="BH41" i="7" s="1"/>
  <c r="BI74" i="7" s="1"/>
  <c r="W259" i="2"/>
  <c r="X259" i="2" s="1"/>
  <c r="W63" i="2"/>
  <c r="X63" i="2" s="1"/>
  <c r="W125" i="2"/>
  <c r="X125" i="2" s="1"/>
  <c r="W154" i="2"/>
  <c r="X154" i="2" s="1"/>
  <c r="W181" i="2"/>
  <c r="X181" i="2" s="1"/>
  <c r="W226" i="2"/>
  <c r="X226" i="2" s="1"/>
  <c r="AX64" i="2"/>
  <c r="BN32" i="2" s="1"/>
  <c r="BN48" i="2" s="1"/>
  <c r="BO81" i="2" s="1"/>
  <c r="BA63" i="2"/>
  <c r="BQ31" i="2" s="1"/>
  <c r="BQ47" i="2" s="1"/>
  <c r="BR80" i="2" s="1"/>
  <c r="AZ62" i="2"/>
  <c r="BP30" i="2" s="1"/>
  <c r="BP46" i="2" s="1"/>
  <c r="BQ79" i="2" s="1"/>
  <c r="AP57" i="7"/>
  <c r="BF25" i="7" s="1"/>
  <c r="BF41" i="7" s="1"/>
  <c r="BG74" i="7" s="1"/>
  <c r="W41" i="7"/>
  <c r="X41" i="7" s="1"/>
  <c r="W61" i="2"/>
  <c r="X61" i="2" s="1"/>
  <c r="W170" i="2"/>
  <c r="X170" i="2" s="1"/>
  <c r="W242" i="2"/>
  <c r="X242" i="2" s="1"/>
  <c r="BD66" i="2"/>
  <c r="BT34" i="2" s="1"/>
  <c r="BT50" i="2" s="1"/>
  <c r="BU83" i="2" s="1"/>
  <c r="BC65" i="2"/>
  <c r="BS33" i="2" s="1"/>
  <c r="BS49" i="2" s="1"/>
  <c r="BT82" i="2" s="1"/>
  <c r="AW63" i="2"/>
  <c r="BM31" i="2" s="1"/>
  <c r="BM47" i="2" s="1"/>
  <c r="BN80" i="2" s="1"/>
  <c r="AV62" i="2"/>
  <c r="BL30" i="2" s="1"/>
  <c r="BL46" i="2" s="1"/>
  <c r="BM79" i="2" s="1"/>
  <c r="Y40" i="7"/>
  <c r="BZ8" i="7"/>
  <c r="CQ8" i="7" s="1"/>
  <c r="Y70" i="7"/>
  <c r="BG8" i="7"/>
  <c r="AU25" i="7"/>
  <c r="Y116" i="7" s="1"/>
  <c r="AQ40" i="7"/>
  <c r="AR73" i="7" s="1"/>
  <c r="BH8" i="7"/>
  <c r="AR25" i="7"/>
  <c r="Y71" i="7" s="1"/>
  <c r="AR9" i="7"/>
  <c r="BZ9" i="7" s="1"/>
  <c r="CQ9" i="7" s="1"/>
  <c r="AP25" i="7"/>
  <c r="Y41" i="7" s="1"/>
  <c r="AP9" i="7"/>
  <c r="BX9" i="7" s="1"/>
  <c r="CO9" i="7" s="1"/>
  <c r="AO38" i="7"/>
  <c r="AP71" i="7" s="1"/>
  <c r="Y23" i="7"/>
  <c r="Y85" i="7"/>
  <c r="AS40" i="7"/>
  <c r="AT73" i="7" s="1"/>
  <c r="CK8" i="7"/>
  <c r="DB8" i="7" s="1"/>
  <c r="BT8" i="7"/>
  <c r="AC10" i="7"/>
  <c r="AA102" i="7" s="1"/>
  <c r="AB102" i="7" s="1"/>
  <c r="AD10" i="7"/>
  <c r="AA117" i="7" s="1"/>
  <c r="AB117" i="7" s="1"/>
  <c r="AB10" i="7"/>
  <c r="AA87" i="7" s="1"/>
  <c r="AB87" i="7" s="1"/>
  <c r="AE10" i="7"/>
  <c r="AA132" i="7" s="1"/>
  <c r="AB132" i="7" s="1"/>
  <c r="AJ10" i="7"/>
  <c r="AA207" i="7" s="1"/>
  <c r="AB207" i="7" s="1"/>
  <c r="AH10" i="7"/>
  <c r="AA177" i="7" s="1"/>
  <c r="AB177" i="7" s="1"/>
  <c r="AG10" i="7"/>
  <c r="AA162" i="7" s="1"/>
  <c r="AB162" i="7" s="1"/>
  <c r="AI10" i="7"/>
  <c r="AA192" i="7" s="1"/>
  <c r="AB192" i="7" s="1"/>
  <c r="AK10" i="7"/>
  <c r="AA222" i="7" s="1"/>
  <c r="AB222" i="7" s="1"/>
  <c r="AL10" i="7"/>
  <c r="AA237" i="7" s="1"/>
  <c r="AB237" i="7" s="1"/>
  <c r="AF10" i="7"/>
  <c r="AA147" i="7" s="1"/>
  <c r="AB147" i="7" s="1"/>
  <c r="AM10" i="7"/>
  <c r="AA252" i="7" s="1"/>
  <c r="AB252" i="7" s="1"/>
  <c r="B26" i="7"/>
  <c r="AM26" i="7" s="1"/>
  <c r="AN26" i="7" s="1"/>
  <c r="AN42" i="7" s="1"/>
  <c r="AO75" i="7" s="1"/>
  <c r="BD25" i="7"/>
  <c r="BD9" i="7"/>
  <c r="Y100" i="7"/>
  <c r="AT40" i="7"/>
  <c r="AU73" i="7" s="1"/>
  <c r="CL8" i="7"/>
  <c r="DC8" i="7" s="1"/>
  <c r="BU8" i="7"/>
  <c r="W25" i="7"/>
  <c r="X25" i="7" s="1"/>
  <c r="AT25" i="7"/>
  <c r="AT9" i="7"/>
  <c r="CB8" i="7"/>
  <c r="CS8" i="7" s="1"/>
  <c r="BK8" i="7"/>
  <c r="Y250" i="7"/>
  <c r="BD40" i="7"/>
  <c r="BE73" i="7" s="1"/>
  <c r="AO24" i="7"/>
  <c r="AO8" i="7"/>
  <c r="AR23" i="7"/>
  <c r="AR7" i="7"/>
  <c r="AS9" i="7"/>
  <c r="AS25" i="7"/>
  <c r="AQ39" i="7"/>
  <c r="AR72" i="7" s="1"/>
  <c r="Y54" i="7"/>
  <c r="BF6" i="7"/>
  <c r="BW6" i="7"/>
  <c r="CN6" i="7" s="1"/>
  <c r="CA8" i="7"/>
  <c r="CR8" i="7" s="1"/>
  <c r="BJ8" i="7"/>
  <c r="AO23" i="7"/>
  <c r="AO7" i="7"/>
  <c r="Y235" i="7"/>
  <c r="BC40" i="7"/>
  <c r="BD73" i="7" s="1"/>
  <c r="AO56" i="7"/>
  <c r="BE24" i="7" s="1"/>
  <c r="BE40" i="7" s="1"/>
  <c r="BF73" i="7" s="1"/>
  <c r="E25" i="7"/>
  <c r="Z9" i="7" s="1"/>
  <c r="AA56" i="7" s="1"/>
  <c r="AB56" i="7" s="1"/>
  <c r="C25" i="7"/>
  <c r="X9" i="7" s="1"/>
  <c r="AA26" i="7" s="1"/>
  <c r="AB26" i="7" s="1"/>
  <c r="BC9" i="7"/>
  <c r="BC25" i="7"/>
  <c r="BY7" i="7"/>
  <c r="CP7" i="7" s="1"/>
  <c r="BH7" i="7"/>
  <c r="W35" i="6"/>
  <c r="X35" i="6" s="1"/>
  <c r="AX65" i="6"/>
  <c r="BN33" i="6" s="1"/>
  <c r="BN49" i="6" s="1"/>
  <c r="BO82" i="6" s="1"/>
  <c r="AX56" i="6"/>
  <c r="BN24" i="6" s="1"/>
  <c r="BN40" i="6" s="1"/>
  <c r="BO73" i="6" s="1"/>
  <c r="AQ62" i="6"/>
  <c r="BG30" i="6" s="1"/>
  <c r="BG46" i="6" s="1"/>
  <c r="BH79" i="6" s="1"/>
  <c r="AW60" i="6"/>
  <c r="BM28" i="6" s="1"/>
  <c r="BM44" i="6" s="1"/>
  <c r="BN77" i="6" s="1"/>
  <c r="W48" i="4"/>
  <c r="X48" i="4" s="1"/>
  <c r="BA58" i="4"/>
  <c r="BQ26" i="4" s="1"/>
  <c r="BQ42" i="4" s="1"/>
  <c r="BR75" i="4" s="1"/>
  <c r="W34" i="4"/>
  <c r="X34" i="4" s="1"/>
  <c r="AO62" i="4"/>
  <c r="BE30" i="4" s="1"/>
  <c r="BE46" i="4" s="1"/>
  <c r="BF79" i="4" s="1"/>
  <c r="BB63" i="4"/>
  <c r="BR31" i="4" s="1"/>
  <c r="BR47" i="4" s="1"/>
  <c r="BS80" i="4" s="1"/>
  <c r="W198" i="2"/>
  <c r="X198" i="2" s="1"/>
  <c r="AU65" i="2"/>
  <c r="BK33" i="2" s="1"/>
  <c r="BK49" i="2" s="1"/>
  <c r="BL82" i="2" s="1"/>
  <c r="W32" i="2"/>
  <c r="X32" i="2" s="1"/>
  <c r="AO63" i="2"/>
  <c r="BE31" i="2" s="1"/>
  <c r="BE47" i="2" s="1"/>
  <c r="BF80" i="2" s="1"/>
  <c r="AW66" i="2"/>
  <c r="BM34" i="2" s="1"/>
  <c r="BM50" i="2" s="1"/>
  <c r="BN83" i="2" s="1"/>
  <c r="W155" i="2"/>
  <c r="X155" i="2" s="1"/>
  <c r="AS66" i="2"/>
  <c r="BI34" i="2" s="1"/>
  <c r="BI50" i="2" s="1"/>
  <c r="BJ83" i="2" s="1"/>
  <c r="W95" i="2"/>
  <c r="X95" i="2" s="1"/>
  <c r="AW64" i="2"/>
  <c r="BM32" i="2" s="1"/>
  <c r="BM48" i="2" s="1"/>
  <c r="BN81" i="2" s="1"/>
  <c r="W153" i="2"/>
  <c r="X153" i="2" s="1"/>
  <c r="AS64" i="2"/>
  <c r="BI32" i="2" s="1"/>
  <c r="BI48" i="2" s="1"/>
  <c r="BJ81" i="2" s="1"/>
  <c r="W93" i="2"/>
  <c r="X93" i="2" s="1"/>
  <c r="AY63" i="2"/>
  <c r="BO31" i="2" s="1"/>
  <c r="BO47" i="2" s="1"/>
  <c r="BP80" i="2" s="1"/>
  <c r="AQ63" i="2"/>
  <c r="BG31" i="2" s="1"/>
  <c r="BG47" i="2" s="1"/>
  <c r="BH80" i="2" s="1"/>
  <c r="W62" i="2"/>
  <c r="X62" i="2" s="1"/>
  <c r="AW62" i="2"/>
  <c r="BM30" i="2" s="1"/>
  <c r="BM46" i="2" s="1"/>
  <c r="BN79" i="2" s="1"/>
  <c r="W151" i="2"/>
  <c r="X151" i="2" s="1"/>
  <c r="AS62" i="2"/>
  <c r="BI30" i="2" s="1"/>
  <c r="BI46" i="2" s="1"/>
  <c r="BJ79" i="2" s="1"/>
  <c r="W91" i="2"/>
  <c r="X91" i="2" s="1"/>
  <c r="AZ65" i="2"/>
  <c r="BP33" i="2" s="1"/>
  <c r="BP49" i="2" s="1"/>
  <c r="BQ82" i="2" s="1"/>
  <c r="W199" i="2"/>
  <c r="X199" i="2" s="1"/>
  <c r="W197" i="2"/>
  <c r="X197" i="2" s="1"/>
  <c r="AZ63" i="2"/>
  <c r="BP31" i="2" s="1"/>
  <c r="BP47" i="2" s="1"/>
  <c r="BQ80" i="2" s="1"/>
  <c r="BD63" i="2"/>
  <c r="BT31" i="2" s="1"/>
  <c r="BT47" i="2" s="1"/>
  <c r="BU80" i="2" s="1"/>
  <c r="W257" i="2"/>
  <c r="X257" i="2" s="1"/>
  <c r="W64" i="2"/>
  <c r="X64" i="2" s="1"/>
  <c r="W182" i="2"/>
  <c r="X182" i="2" s="1"/>
  <c r="AZ66" i="2"/>
  <c r="BP34" i="2" s="1"/>
  <c r="BP50" i="2" s="1"/>
  <c r="BQ83" i="2" s="1"/>
  <c r="W77" i="2"/>
  <c r="X77" i="2" s="1"/>
  <c r="W109" i="2"/>
  <c r="X109" i="2" s="1"/>
  <c r="W137" i="2"/>
  <c r="X137" i="2" s="1"/>
  <c r="W169" i="2"/>
  <c r="X169" i="2" s="1"/>
  <c r="W213" i="2"/>
  <c r="X213" i="2" s="1"/>
  <c r="W229" i="2"/>
  <c r="X229" i="2" s="1"/>
  <c r="W245" i="2"/>
  <c r="X245" i="2" s="1"/>
  <c r="W241" i="2"/>
  <c r="X241" i="2" s="1"/>
  <c r="X78" i="2"/>
  <c r="X94" i="2"/>
  <c r="X230" i="2"/>
  <c r="BB66" i="2"/>
  <c r="BR34" i="2" s="1"/>
  <c r="BR50" i="2" s="1"/>
  <c r="BS83" i="2" s="1"/>
  <c r="AS65" i="2"/>
  <c r="BI33" i="2" s="1"/>
  <c r="BI49" i="2" s="1"/>
  <c r="BJ82" i="2" s="1"/>
  <c r="AR64" i="2"/>
  <c r="BH32" i="2" s="1"/>
  <c r="BH48" i="2" s="1"/>
  <c r="BI81" i="2" s="1"/>
  <c r="AP62" i="2"/>
  <c r="BF30" i="2" s="1"/>
  <c r="BF46" i="2" s="1"/>
  <c r="BG79" i="2" s="1"/>
  <c r="X110" i="2"/>
  <c r="W79" i="2"/>
  <c r="X79" i="2" s="1"/>
  <c r="W107" i="2"/>
  <c r="X107" i="2" s="1"/>
  <c r="W123" i="2"/>
  <c r="X123" i="2" s="1"/>
  <c r="W139" i="2"/>
  <c r="X139" i="2" s="1"/>
  <c r="W167" i="2"/>
  <c r="X167" i="2" s="1"/>
  <c r="W183" i="2"/>
  <c r="X183" i="2" s="1"/>
  <c r="W215" i="2"/>
  <c r="X215" i="2" s="1"/>
  <c r="W211" i="2"/>
  <c r="X211" i="2" s="1"/>
  <c r="W243" i="2"/>
  <c r="X243" i="2" s="1"/>
  <c r="AO62" i="2"/>
  <c r="BE30" i="2" s="1"/>
  <c r="BE46" i="2" s="1"/>
  <c r="BF79" i="2" s="1"/>
  <c r="W96" i="5"/>
  <c r="X96" i="5" s="1"/>
  <c r="H36" i="5"/>
  <c r="L36" i="5"/>
  <c r="P36" i="5"/>
  <c r="H37" i="5"/>
  <c r="L37" i="5"/>
  <c r="W217" i="5"/>
  <c r="X217" i="5" s="1"/>
  <c r="P37" i="5"/>
  <c r="W98" i="5"/>
  <c r="X98" i="5" s="1"/>
  <c r="H38" i="5"/>
  <c r="L38" i="5"/>
  <c r="P38" i="5"/>
  <c r="H39" i="5"/>
  <c r="L39" i="5"/>
  <c r="P39" i="5"/>
  <c r="W100" i="5"/>
  <c r="X100" i="5" s="1"/>
  <c r="H40" i="5"/>
  <c r="W160" i="5"/>
  <c r="X160" i="5" s="1"/>
  <c r="L40" i="5"/>
  <c r="P40" i="5"/>
  <c r="AT57" i="5"/>
  <c r="BJ25" i="5" s="1"/>
  <c r="BJ41" i="5" s="1"/>
  <c r="BK74" i="5" s="1"/>
  <c r="H41" i="5"/>
  <c r="L41" i="5"/>
  <c r="W221" i="5"/>
  <c r="X221" i="5" s="1"/>
  <c r="P41" i="5"/>
  <c r="W102" i="5"/>
  <c r="X102" i="5" s="1"/>
  <c r="H42" i="5"/>
  <c r="W162" i="5"/>
  <c r="X162" i="5" s="1"/>
  <c r="L42" i="5"/>
  <c r="P42" i="5"/>
  <c r="H43" i="5"/>
  <c r="L43" i="5"/>
  <c r="P43" i="5"/>
  <c r="H44" i="5"/>
  <c r="W164" i="5"/>
  <c r="X164" i="5" s="1"/>
  <c r="L44" i="5"/>
  <c r="W224" i="5"/>
  <c r="X224" i="5" s="1"/>
  <c r="P44" i="5"/>
  <c r="W105" i="5"/>
  <c r="X105" i="5" s="1"/>
  <c r="H45" i="5"/>
  <c r="L45" i="5"/>
  <c r="P45" i="5"/>
  <c r="AO62" i="5"/>
  <c r="BE30" i="5" s="1"/>
  <c r="BE46" i="5" s="1"/>
  <c r="BF79" i="5" s="1"/>
  <c r="C46" i="5"/>
  <c r="G46" i="5"/>
  <c r="AW62" i="5"/>
  <c r="BM30" i="5" s="1"/>
  <c r="BM46" i="5" s="1"/>
  <c r="BN79" i="5" s="1"/>
  <c r="K46" i="5"/>
  <c r="O46" i="5"/>
  <c r="AM31" i="5"/>
  <c r="AN31" i="5" s="1"/>
  <c r="AN47" i="5" s="1"/>
  <c r="AO80" i="5" s="1"/>
  <c r="AR63" i="5"/>
  <c r="BH31" i="5" s="1"/>
  <c r="BH47" i="5" s="1"/>
  <c r="BI80" i="5" s="1"/>
  <c r="F47" i="5"/>
  <c r="J47" i="5"/>
  <c r="W197" i="5"/>
  <c r="X197" i="5" s="1"/>
  <c r="N47" i="5"/>
  <c r="W257" i="5"/>
  <c r="X257" i="5" s="1"/>
  <c r="R47" i="5"/>
  <c r="E48" i="5"/>
  <c r="I48" i="5"/>
  <c r="M48" i="5"/>
  <c r="Q48" i="5"/>
  <c r="AO65" i="5"/>
  <c r="BE33" i="5" s="1"/>
  <c r="BE49" i="5" s="1"/>
  <c r="BF82" i="5" s="1"/>
  <c r="C49" i="5"/>
  <c r="AS65" i="5"/>
  <c r="BI33" i="5" s="1"/>
  <c r="BI49" i="5" s="1"/>
  <c r="BJ82" i="5" s="1"/>
  <c r="G49" i="5"/>
  <c r="AM34" i="5"/>
  <c r="AN34" i="5" s="1"/>
  <c r="AN50" i="5" s="1"/>
  <c r="AO83" i="5" s="1"/>
  <c r="F50" i="5"/>
  <c r="J50" i="5"/>
  <c r="N50" i="5"/>
  <c r="R50" i="5"/>
  <c r="AM20" i="5"/>
  <c r="AN20" i="5" s="1"/>
  <c r="AN36" i="5" s="1"/>
  <c r="AO69" i="5" s="1"/>
  <c r="I36" i="5"/>
  <c r="M36" i="5"/>
  <c r="Q36" i="5"/>
  <c r="I37" i="5"/>
  <c r="M37" i="5"/>
  <c r="Q37" i="5"/>
  <c r="I38" i="5"/>
  <c r="M38" i="5"/>
  <c r="Q38" i="5"/>
  <c r="I39" i="5"/>
  <c r="M39" i="5"/>
  <c r="Q39" i="5"/>
  <c r="I40" i="5"/>
  <c r="M40" i="5"/>
  <c r="Q40" i="5"/>
  <c r="W116" i="5"/>
  <c r="X116" i="5" s="1"/>
  <c r="I41" i="5"/>
  <c r="M41" i="5"/>
  <c r="Q41" i="5"/>
  <c r="I42" i="5"/>
  <c r="M42" i="5"/>
  <c r="W237" i="5"/>
  <c r="X237" i="5" s="1"/>
  <c r="Q42" i="5"/>
  <c r="W118" i="5"/>
  <c r="X118" i="5" s="1"/>
  <c r="I43" i="5"/>
  <c r="Q43" i="5"/>
  <c r="I44" i="5"/>
  <c r="Q44" i="5"/>
  <c r="I45" i="5"/>
  <c r="W180" i="5"/>
  <c r="X180" i="5" s="1"/>
  <c r="M45" i="5"/>
  <c r="Q45" i="5"/>
  <c r="AP62" i="5"/>
  <c r="BF30" i="5" s="1"/>
  <c r="BF46" i="5" s="1"/>
  <c r="BG79" i="5" s="1"/>
  <c r="D46" i="5"/>
  <c r="H46" i="5"/>
  <c r="W166" i="5"/>
  <c r="X166" i="5" s="1"/>
  <c r="L46" i="5"/>
  <c r="W226" i="5"/>
  <c r="X226" i="5" s="1"/>
  <c r="P46" i="5"/>
  <c r="W92" i="5"/>
  <c r="X92" i="5" s="1"/>
  <c r="G47" i="5"/>
  <c r="AM32" i="5"/>
  <c r="AN32" i="5" s="1"/>
  <c r="AN48" i="5" s="1"/>
  <c r="AO81" i="5" s="1"/>
  <c r="F48" i="5"/>
  <c r="J48" i="5"/>
  <c r="N48" i="5"/>
  <c r="R48" i="5"/>
  <c r="W49" i="5"/>
  <c r="X49" i="5" s="1"/>
  <c r="D49" i="5"/>
  <c r="AT65" i="5"/>
  <c r="BJ33" i="5" s="1"/>
  <c r="BJ49" i="5" s="1"/>
  <c r="BK82" i="5" s="1"/>
  <c r="H49" i="5"/>
  <c r="W169" i="5"/>
  <c r="X169" i="5" s="1"/>
  <c r="L49" i="5"/>
  <c r="P49" i="5"/>
  <c r="BA66" i="5"/>
  <c r="BQ34" i="5" s="1"/>
  <c r="BQ50" i="5" s="1"/>
  <c r="BR83" i="5" s="1"/>
  <c r="O50" i="5"/>
  <c r="W94" i="5"/>
  <c r="X94" i="5" s="1"/>
  <c r="C36" i="5"/>
  <c r="J36" i="5"/>
  <c r="W186" i="5"/>
  <c r="X186" i="5" s="1"/>
  <c r="N36" i="5"/>
  <c r="J37" i="5"/>
  <c r="N37" i="5"/>
  <c r="J38" i="5"/>
  <c r="N38" i="5"/>
  <c r="W248" i="5"/>
  <c r="X248" i="5" s="1"/>
  <c r="R38" i="5"/>
  <c r="J39" i="5"/>
  <c r="N39" i="5"/>
  <c r="J40" i="5"/>
  <c r="N40" i="5"/>
  <c r="R40" i="5"/>
  <c r="J41" i="5"/>
  <c r="N41" i="5"/>
  <c r="J42" i="5"/>
  <c r="N42" i="5"/>
  <c r="W252" i="5"/>
  <c r="X252" i="5" s="1"/>
  <c r="R42" i="5"/>
  <c r="W133" i="5"/>
  <c r="X133" i="5" s="1"/>
  <c r="J43" i="5"/>
  <c r="W193" i="5"/>
  <c r="X193" i="5" s="1"/>
  <c r="N43" i="5"/>
  <c r="R43" i="5"/>
  <c r="J44" i="5"/>
  <c r="N44" i="5"/>
  <c r="R44" i="5"/>
  <c r="J45" i="5"/>
  <c r="N45" i="5"/>
  <c r="R45" i="5"/>
  <c r="E46" i="5"/>
  <c r="M46" i="5"/>
  <c r="Q46" i="5"/>
  <c r="D47" i="5"/>
  <c r="H47" i="5"/>
  <c r="L47" i="5"/>
  <c r="P47" i="5"/>
  <c r="C48" i="5"/>
  <c r="G48" i="5"/>
  <c r="W153" i="5"/>
  <c r="X153" i="5" s="1"/>
  <c r="K48" i="5"/>
  <c r="W213" i="5"/>
  <c r="X213" i="5" s="1"/>
  <c r="O48" i="5"/>
  <c r="W32" i="5"/>
  <c r="X32" i="5" s="1"/>
  <c r="E49" i="5"/>
  <c r="I49" i="5"/>
  <c r="M49" i="5"/>
  <c r="AA244" i="5"/>
  <c r="AB244" i="5" s="1"/>
  <c r="Q49" i="5"/>
  <c r="W50" i="5"/>
  <c r="X50" i="5" s="1"/>
  <c r="D50" i="5"/>
  <c r="AT66" i="5"/>
  <c r="BJ34" i="5" s="1"/>
  <c r="BJ50" i="5" s="1"/>
  <c r="BK83" i="5" s="1"/>
  <c r="H50" i="5"/>
  <c r="W170" i="5"/>
  <c r="X170" i="5" s="1"/>
  <c r="L50" i="5"/>
  <c r="P50" i="5"/>
  <c r="D37" i="5"/>
  <c r="G36" i="5"/>
  <c r="K36" i="5"/>
  <c r="W201" i="5"/>
  <c r="X201" i="5" s="1"/>
  <c r="O36" i="5"/>
  <c r="W82" i="5"/>
  <c r="X82" i="5" s="1"/>
  <c r="G37" i="5"/>
  <c r="W142" i="5"/>
  <c r="X142" i="5" s="1"/>
  <c r="K37" i="5"/>
  <c r="O37" i="5"/>
  <c r="G38" i="5"/>
  <c r="K38" i="5"/>
  <c r="O38" i="5"/>
  <c r="G39" i="5"/>
  <c r="W144" i="5"/>
  <c r="X144" i="5" s="1"/>
  <c r="K39" i="5"/>
  <c r="W204" i="5"/>
  <c r="X204" i="5" s="1"/>
  <c r="O39" i="5"/>
  <c r="W85" i="5"/>
  <c r="X85" i="5" s="1"/>
  <c r="G40" i="5"/>
  <c r="AW56" i="5"/>
  <c r="BM24" i="5" s="1"/>
  <c r="BM40" i="5" s="1"/>
  <c r="BN73" i="5" s="1"/>
  <c r="K40" i="5"/>
  <c r="O40" i="5"/>
  <c r="G41" i="5"/>
  <c r="K41" i="5"/>
  <c r="O41" i="5"/>
  <c r="G42" i="5"/>
  <c r="K42" i="5"/>
  <c r="O42" i="5"/>
  <c r="G43" i="5"/>
  <c r="K43" i="5"/>
  <c r="BA59" i="5"/>
  <c r="BQ27" i="5" s="1"/>
  <c r="BQ43" i="5" s="1"/>
  <c r="BR76" i="5" s="1"/>
  <c r="O43" i="5"/>
  <c r="G44" i="5"/>
  <c r="W149" i="5"/>
  <c r="X149" i="5" s="1"/>
  <c r="K44" i="5"/>
  <c r="O44" i="5"/>
  <c r="G45" i="5"/>
  <c r="K45" i="5"/>
  <c r="W210" i="5"/>
  <c r="X210" i="5" s="1"/>
  <c r="O45" i="5"/>
  <c r="AM30" i="5"/>
  <c r="AN30" i="5" s="1"/>
  <c r="AN46" i="5" s="1"/>
  <c r="AO79" i="5" s="1"/>
  <c r="W76" i="5"/>
  <c r="X76" i="5" s="1"/>
  <c r="F46" i="5"/>
  <c r="W136" i="5"/>
  <c r="X136" i="5" s="1"/>
  <c r="J46" i="5"/>
  <c r="N46" i="5"/>
  <c r="R46" i="5"/>
  <c r="AQ63" i="5"/>
  <c r="BG31" i="5" s="1"/>
  <c r="BG47" i="5" s="1"/>
  <c r="BH80" i="5" s="1"/>
  <c r="E47" i="5"/>
  <c r="W122" i="5"/>
  <c r="X122" i="5" s="1"/>
  <c r="I47" i="5"/>
  <c r="W182" i="5"/>
  <c r="X182" i="5" s="1"/>
  <c r="M47" i="5"/>
  <c r="Q47" i="5"/>
  <c r="D48" i="5"/>
  <c r="H48" i="5"/>
  <c r="L48" i="5"/>
  <c r="P48" i="5"/>
  <c r="AM33" i="5"/>
  <c r="AN33" i="5" s="1"/>
  <c r="AN49" i="5" s="1"/>
  <c r="AO82" i="5" s="1"/>
  <c r="F49" i="5"/>
  <c r="J49" i="5"/>
  <c r="N49" i="5"/>
  <c r="R49" i="5"/>
  <c r="E50" i="5"/>
  <c r="I50" i="5"/>
  <c r="M50" i="5"/>
  <c r="W245" i="5"/>
  <c r="X245" i="5" s="1"/>
  <c r="Q50" i="5"/>
  <c r="AV59" i="5"/>
  <c r="BL27" i="5" s="1"/>
  <c r="BL43" i="5" s="1"/>
  <c r="BM76" i="5" s="1"/>
  <c r="AX65" i="5"/>
  <c r="BN33" i="5" s="1"/>
  <c r="BN49" i="5" s="1"/>
  <c r="BO82" i="5" s="1"/>
  <c r="AX58" i="5"/>
  <c r="BN26" i="5" s="1"/>
  <c r="BN42" i="5" s="1"/>
  <c r="BO75" i="5" s="1"/>
  <c r="BB60" i="5"/>
  <c r="BR28" i="5" s="1"/>
  <c r="BR44" i="5" s="1"/>
  <c r="BS77" i="5" s="1"/>
  <c r="BD63" i="5"/>
  <c r="BT31" i="5" s="1"/>
  <c r="BT47" i="5" s="1"/>
  <c r="BU80" i="5" s="1"/>
  <c r="AP66" i="5"/>
  <c r="BF34" i="5" s="1"/>
  <c r="BF50" i="5" s="1"/>
  <c r="BG83" i="5" s="1"/>
  <c r="W109" i="5"/>
  <c r="X109" i="5" s="1"/>
  <c r="W48" i="5"/>
  <c r="X48" i="5" s="1"/>
  <c r="BC58" i="5"/>
  <c r="BS26" i="5" s="1"/>
  <c r="BS42" i="5" s="1"/>
  <c r="BT75" i="5" s="1"/>
  <c r="AR62" i="5"/>
  <c r="BH30" i="5" s="1"/>
  <c r="BH46" i="5" s="1"/>
  <c r="BI79" i="5" s="1"/>
  <c r="AP64" i="5"/>
  <c r="BF32" i="5" s="1"/>
  <c r="BF48" i="5" s="1"/>
  <c r="BG81" i="5" s="1"/>
  <c r="W77" i="5"/>
  <c r="X77" i="5" s="1"/>
  <c r="W110" i="5"/>
  <c r="X110" i="5" s="1"/>
  <c r="BD58" i="5"/>
  <c r="BT26" i="5" s="1"/>
  <c r="BT42" i="5" s="1"/>
  <c r="BU75" i="5" s="1"/>
  <c r="BB62" i="5"/>
  <c r="BR30" i="5" s="1"/>
  <c r="BR46" i="5" s="1"/>
  <c r="BS79" i="5" s="1"/>
  <c r="AP65" i="5"/>
  <c r="BF33" i="5" s="1"/>
  <c r="BF49" i="5" s="1"/>
  <c r="BG82" i="5" s="1"/>
  <c r="W31" i="5"/>
  <c r="X31" i="5" s="1"/>
  <c r="AV55" i="5"/>
  <c r="BL23" i="5" s="1"/>
  <c r="BL39" i="5" s="1"/>
  <c r="BM72" i="5" s="1"/>
  <c r="W46" i="5"/>
  <c r="X46" i="5" s="1"/>
  <c r="AW53" i="5"/>
  <c r="BM21" i="5" s="1"/>
  <c r="BM37" i="5" s="1"/>
  <c r="BN70" i="5" s="1"/>
  <c r="AW55" i="5"/>
  <c r="BM23" i="5" s="1"/>
  <c r="BM39" i="5" s="1"/>
  <c r="BN72" i="5" s="1"/>
  <c r="AZ59" i="5"/>
  <c r="BP27" i="5" s="1"/>
  <c r="BP43" i="5" s="1"/>
  <c r="BQ76" i="5" s="1"/>
  <c r="BA61" i="5"/>
  <c r="BQ29" i="5" s="1"/>
  <c r="BQ45" i="5" s="1"/>
  <c r="BR78" i="5" s="1"/>
  <c r="W129" i="5"/>
  <c r="X129" i="5" s="1"/>
  <c r="AO52" i="5"/>
  <c r="BE20" i="5" s="1"/>
  <c r="BE36" i="5" s="1"/>
  <c r="BF69" i="5" s="1"/>
  <c r="BB53" i="5"/>
  <c r="BR21" i="5" s="1"/>
  <c r="BR37" i="5" s="1"/>
  <c r="BS70" i="5" s="1"/>
  <c r="AX56" i="5"/>
  <c r="BN24" i="5" s="1"/>
  <c r="BN40" i="5" s="1"/>
  <c r="BO73" i="5" s="1"/>
  <c r="AW60" i="5"/>
  <c r="BM28" i="5" s="1"/>
  <c r="BM44" i="5" s="1"/>
  <c r="BN77" i="5" s="1"/>
  <c r="W151" i="5"/>
  <c r="X151" i="5" s="1"/>
  <c r="BA52" i="5"/>
  <c r="BQ20" i="5" s="1"/>
  <c r="BQ36" i="5" s="1"/>
  <c r="BR69" i="5" s="1"/>
  <c r="AT54" i="5"/>
  <c r="BJ22" i="5" s="1"/>
  <c r="BJ38" i="5" s="1"/>
  <c r="BK71" i="5" s="1"/>
  <c r="AT58" i="5"/>
  <c r="BJ26" i="5" s="1"/>
  <c r="BJ42" i="5" s="1"/>
  <c r="BK75" i="5" s="1"/>
  <c r="AU59" i="5"/>
  <c r="BK27" i="5" s="1"/>
  <c r="BK43" i="5" s="1"/>
  <c r="BL76" i="5" s="1"/>
  <c r="AX60" i="5"/>
  <c r="BN28" i="5" s="1"/>
  <c r="BN44" i="5" s="1"/>
  <c r="BO77" i="5" s="1"/>
  <c r="AV62" i="5"/>
  <c r="BL30" i="5" s="1"/>
  <c r="BL46" i="5" s="1"/>
  <c r="BM79" i="5" s="1"/>
  <c r="W208" i="5"/>
  <c r="X208" i="5" s="1"/>
  <c r="CC17" i="7"/>
  <c r="CT17" i="7" s="1"/>
  <c r="BL17" i="7"/>
  <c r="Y111" i="7"/>
  <c r="AU36" i="7"/>
  <c r="AV69" i="7" s="1"/>
  <c r="AV5" i="7"/>
  <c r="AV21" i="7"/>
  <c r="AV30" i="7"/>
  <c r="AV14" i="7"/>
  <c r="Y124" i="7"/>
  <c r="AU49" i="7"/>
  <c r="AV82" i="7" s="1"/>
  <c r="Y113" i="7"/>
  <c r="AU38" i="7"/>
  <c r="AV71" i="7" s="1"/>
  <c r="Y125" i="7"/>
  <c r="AU50" i="7"/>
  <c r="AV83" i="7" s="1"/>
  <c r="Y121" i="7"/>
  <c r="AU46" i="7"/>
  <c r="AV79" i="7" s="1"/>
  <c r="BL5" i="7"/>
  <c r="CC5" i="7"/>
  <c r="CT5" i="7" s="1"/>
  <c r="CC8" i="7"/>
  <c r="CT8" i="7" s="1"/>
  <c r="BL8" i="7"/>
  <c r="AV25" i="7"/>
  <c r="AV9" i="7"/>
  <c r="AV23" i="7"/>
  <c r="AV7" i="7"/>
  <c r="AV32" i="7"/>
  <c r="AV16" i="7"/>
  <c r="AV34" i="7"/>
  <c r="AV18" i="7"/>
  <c r="AV33" i="7"/>
  <c r="AV17" i="7"/>
  <c r="CC16" i="7"/>
  <c r="CT16" i="7" s="1"/>
  <c r="BL16" i="7"/>
  <c r="CC15" i="7"/>
  <c r="CT15" i="7" s="1"/>
  <c r="BL15" i="7"/>
  <c r="CC7" i="7"/>
  <c r="CT7" i="7" s="1"/>
  <c r="BL7" i="7"/>
  <c r="Y112" i="7"/>
  <c r="AU37" i="7"/>
  <c r="AV70" i="7" s="1"/>
  <c r="Y115" i="7"/>
  <c r="AU40" i="7"/>
  <c r="AV73" i="7" s="1"/>
  <c r="AV24" i="7"/>
  <c r="AV8" i="7"/>
  <c r="AF3" i="7"/>
  <c r="BN3" i="7" s="1"/>
  <c r="CV3" i="7" s="1"/>
  <c r="CC6" i="7"/>
  <c r="CT6" i="7" s="1"/>
  <c r="BL6" i="7"/>
  <c r="CC18" i="7"/>
  <c r="CT18" i="7" s="1"/>
  <c r="BL18" i="7"/>
  <c r="CC14" i="7"/>
  <c r="CT14" i="7" s="1"/>
  <c r="BL14" i="7"/>
  <c r="Y123" i="7"/>
  <c r="AU48" i="7"/>
  <c r="AV81" i="7" s="1"/>
  <c r="Y122" i="7"/>
  <c r="AU47" i="7"/>
  <c r="AV80" i="7" s="1"/>
  <c r="Y114" i="7"/>
  <c r="AU39" i="7"/>
  <c r="AV72" i="7" s="1"/>
  <c r="CC4" i="7"/>
  <c r="CT4" i="7" s="1"/>
  <c r="BL4" i="7"/>
  <c r="AV22" i="7"/>
  <c r="AV6" i="7"/>
  <c r="AV31" i="7"/>
  <c r="AV15" i="7"/>
  <c r="AV20" i="7"/>
  <c r="AV4" i="7"/>
  <c r="D21" i="6"/>
  <c r="Y5" i="6" s="1"/>
  <c r="E20" i="6"/>
  <c r="W217" i="6"/>
  <c r="X217" i="6" s="1"/>
  <c r="BB53" i="6"/>
  <c r="BR21" i="6" s="1"/>
  <c r="BR37" i="6" s="1"/>
  <c r="BS70" i="6" s="1"/>
  <c r="W81" i="6"/>
  <c r="X81" i="6" s="1"/>
  <c r="AS52" i="6"/>
  <c r="BI20" i="6" s="1"/>
  <c r="BI36" i="6" s="1"/>
  <c r="BJ69" i="6" s="1"/>
  <c r="W141" i="6"/>
  <c r="X141" i="6" s="1"/>
  <c r="AW52" i="6"/>
  <c r="BM20" i="6" s="1"/>
  <c r="BM36" i="6" s="1"/>
  <c r="BN69" i="6" s="1"/>
  <c r="W201" i="6"/>
  <c r="X201" i="6" s="1"/>
  <c r="BA52" i="6"/>
  <c r="BQ20" i="6" s="1"/>
  <c r="BQ36" i="6" s="1"/>
  <c r="BR69" i="6" s="1"/>
  <c r="W128" i="6"/>
  <c r="X128" i="6" s="1"/>
  <c r="AV54" i="6"/>
  <c r="BL22" i="6" s="1"/>
  <c r="BL38" i="6" s="1"/>
  <c r="BM71" i="6" s="1"/>
  <c r="W188" i="6"/>
  <c r="X188" i="6" s="1"/>
  <c r="AZ54" i="6"/>
  <c r="BP22" i="6" s="1"/>
  <c r="BP38" i="6" s="1"/>
  <c r="BQ71" i="6" s="1"/>
  <c r="W248" i="6"/>
  <c r="X248" i="6" s="1"/>
  <c r="BD54" i="6"/>
  <c r="BT22" i="6" s="1"/>
  <c r="BT38" i="6" s="1"/>
  <c r="BU71" i="6" s="1"/>
  <c r="AT55" i="6"/>
  <c r="BJ23" i="6" s="1"/>
  <c r="BJ39" i="6" s="1"/>
  <c r="BK72" i="6" s="1"/>
  <c r="W99" i="6"/>
  <c r="X99" i="6" s="1"/>
  <c r="W159" i="6"/>
  <c r="X159" i="6" s="1"/>
  <c r="AX55" i="6"/>
  <c r="BN23" i="6" s="1"/>
  <c r="BN39" i="6" s="1"/>
  <c r="BO72" i="6" s="1"/>
  <c r="W219" i="6"/>
  <c r="X219" i="6" s="1"/>
  <c r="BB55" i="6"/>
  <c r="BR23" i="6" s="1"/>
  <c r="BR39" i="6" s="1"/>
  <c r="BS72" i="6" s="1"/>
  <c r="W97" i="6"/>
  <c r="X97" i="6" s="1"/>
  <c r="AT53" i="6"/>
  <c r="BJ21" i="6" s="1"/>
  <c r="BJ37" i="6" s="1"/>
  <c r="BK70" i="6" s="1"/>
  <c r="AO52" i="6"/>
  <c r="BE20" i="6" s="1"/>
  <c r="BE36" i="6" s="1"/>
  <c r="BF69" i="6" s="1"/>
  <c r="W21" i="6"/>
  <c r="X21" i="6" s="1"/>
  <c r="B21" i="6"/>
  <c r="AM21" i="6" s="1"/>
  <c r="AN21" i="6" s="1"/>
  <c r="AN37" i="6" s="1"/>
  <c r="AO70" i="6" s="1"/>
  <c r="W130" i="6"/>
  <c r="X130" i="6" s="1"/>
  <c r="AV56" i="6"/>
  <c r="BL24" i="6" s="1"/>
  <c r="BL40" i="6" s="1"/>
  <c r="BM73" i="6" s="1"/>
  <c r="W190" i="6"/>
  <c r="X190" i="6" s="1"/>
  <c r="AZ56" i="6"/>
  <c r="BP24" i="6" s="1"/>
  <c r="BP40" i="6" s="1"/>
  <c r="BQ73" i="6" s="1"/>
  <c r="W250" i="6"/>
  <c r="X250" i="6" s="1"/>
  <c r="BD56" i="6"/>
  <c r="BT24" i="6" s="1"/>
  <c r="BT40" i="6" s="1"/>
  <c r="BU73" i="6" s="1"/>
  <c r="W101" i="6"/>
  <c r="X101" i="6" s="1"/>
  <c r="AT57" i="6"/>
  <c r="BJ25" i="6" s="1"/>
  <c r="BJ41" i="6" s="1"/>
  <c r="BK74" i="6" s="1"/>
  <c r="W161" i="6"/>
  <c r="X161" i="6" s="1"/>
  <c r="AX57" i="6"/>
  <c r="BN25" i="6" s="1"/>
  <c r="BN41" i="6" s="1"/>
  <c r="BO74" i="6" s="1"/>
  <c r="W221" i="6"/>
  <c r="X221" i="6" s="1"/>
  <c r="BB57" i="6"/>
  <c r="BR25" i="6" s="1"/>
  <c r="BR41" i="6" s="1"/>
  <c r="BS74" i="6" s="1"/>
  <c r="AX53" i="6"/>
  <c r="BN21" i="6" s="1"/>
  <c r="BN37" i="6" s="1"/>
  <c r="BO70" i="6" s="1"/>
  <c r="W157" i="6"/>
  <c r="X157" i="6" s="1"/>
  <c r="D20" i="6"/>
  <c r="W132" i="6"/>
  <c r="X132" i="6" s="1"/>
  <c r="AV58" i="6"/>
  <c r="BL26" i="6" s="1"/>
  <c r="BL42" i="6" s="1"/>
  <c r="BM75" i="6" s="1"/>
  <c r="W192" i="6"/>
  <c r="X192" i="6" s="1"/>
  <c r="AZ58" i="6"/>
  <c r="BP26" i="6" s="1"/>
  <c r="BP42" i="6" s="1"/>
  <c r="BQ75" i="6" s="1"/>
  <c r="W252" i="6"/>
  <c r="X252" i="6" s="1"/>
  <c r="BD58" i="6"/>
  <c r="BT26" i="6" s="1"/>
  <c r="BT42" i="6" s="1"/>
  <c r="BU75" i="6" s="1"/>
  <c r="W103" i="6"/>
  <c r="X103" i="6" s="1"/>
  <c r="AT59" i="6"/>
  <c r="BJ27" i="6" s="1"/>
  <c r="BJ43" i="6" s="1"/>
  <c r="BK76" i="6" s="1"/>
  <c r="W163" i="6"/>
  <c r="X163" i="6" s="1"/>
  <c r="AX59" i="6"/>
  <c r="BN27" i="6" s="1"/>
  <c r="BN43" i="6" s="1"/>
  <c r="BO76" i="6" s="1"/>
  <c r="W223" i="6"/>
  <c r="X223" i="6" s="1"/>
  <c r="BB59" i="6"/>
  <c r="BR27" i="6" s="1"/>
  <c r="BR43" i="6" s="1"/>
  <c r="BS76" i="6" s="1"/>
  <c r="W156" i="6"/>
  <c r="X156" i="6" s="1"/>
  <c r="AX52" i="6"/>
  <c r="BN20" i="6" s="1"/>
  <c r="BN36" i="6" s="1"/>
  <c r="BO69" i="6" s="1"/>
  <c r="W216" i="6"/>
  <c r="X216" i="6" s="1"/>
  <c r="BB52" i="6"/>
  <c r="BR20" i="6" s="1"/>
  <c r="BR36" i="6" s="1"/>
  <c r="BS69" i="6" s="1"/>
  <c r="W112" i="6"/>
  <c r="X112" i="6" s="1"/>
  <c r="AU53" i="6"/>
  <c r="BK21" i="6" s="1"/>
  <c r="BK37" i="6" s="1"/>
  <c r="BL70" i="6" s="1"/>
  <c r="W172" i="6"/>
  <c r="X172" i="6" s="1"/>
  <c r="AY53" i="6"/>
  <c r="BO21" i="6" s="1"/>
  <c r="BO37" i="6" s="1"/>
  <c r="BP70" i="6" s="1"/>
  <c r="W232" i="6"/>
  <c r="X232" i="6" s="1"/>
  <c r="BC53" i="6"/>
  <c r="BS21" i="6" s="1"/>
  <c r="BS37" i="6" s="1"/>
  <c r="BT70" i="6" s="1"/>
  <c r="AS54" i="6"/>
  <c r="BI22" i="6" s="1"/>
  <c r="BI38" i="6" s="1"/>
  <c r="BJ71" i="6" s="1"/>
  <c r="W83" i="6"/>
  <c r="X83" i="6" s="1"/>
  <c r="W143" i="6"/>
  <c r="X143" i="6" s="1"/>
  <c r="AW54" i="6"/>
  <c r="BM22" i="6" s="1"/>
  <c r="BM38" i="6" s="1"/>
  <c r="BN71" i="6" s="1"/>
  <c r="W203" i="6"/>
  <c r="X203" i="6" s="1"/>
  <c r="BA54" i="6"/>
  <c r="BQ22" i="6" s="1"/>
  <c r="BQ38" i="6" s="1"/>
  <c r="BR71" i="6" s="1"/>
  <c r="W114" i="6"/>
  <c r="X114" i="6" s="1"/>
  <c r="AU55" i="6"/>
  <c r="BK23" i="6" s="1"/>
  <c r="BK39" i="6" s="1"/>
  <c r="BL72" i="6" s="1"/>
  <c r="W174" i="6"/>
  <c r="X174" i="6" s="1"/>
  <c r="AY55" i="6"/>
  <c r="BO23" i="6" s="1"/>
  <c r="BO39" i="6" s="1"/>
  <c r="BP72" i="6" s="1"/>
  <c r="W234" i="6"/>
  <c r="X234" i="6" s="1"/>
  <c r="BC55" i="6"/>
  <c r="BS23" i="6" s="1"/>
  <c r="BS39" i="6" s="1"/>
  <c r="BT72" i="6" s="1"/>
  <c r="W85" i="6"/>
  <c r="X85" i="6" s="1"/>
  <c r="AS56" i="6"/>
  <c r="BI24" i="6" s="1"/>
  <c r="BI40" i="6" s="1"/>
  <c r="BJ73" i="6" s="1"/>
  <c r="W145" i="6"/>
  <c r="X145" i="6" s="1"/>
  <c r="AW56" i="6"/>
  <c r="BM24" i="6" s="1"/>
  <c r="BM40" i="6" s="1"/>
  <c r="BN73" i="6" s="1"/>
  <c r="W205" i="6"/>
  <c r="X205" i="6" s="1"/>
  <c r="BA56" i="6"/>
  <c r="BQ24" i="6" s="1"/>
  <c r="BQ40" i="6" s="1"/>
  <c r="BR73" i="6" s="1"/>
  <c r="W176" i="6"/>
  <c r="X176" i="6" s="1"/>
  <c r="AY57" i="6"/>
  <c r="BO25" i="6" s="1"/>
  <c r="BO41" i="6" s="1"/>
  <c r="BP74" i="6" s="1"/>
  <c r="W236" i="6"/>
  <c r="X236" i="6" s="1"/>
  <c r="BC57" i="6"/>
  <c r="BS25" i="6" s="1"/>
  <c r="BS41" i="6" s="1"/>
  <c r="BT74" i="6" s="1"/>
  <c r="W87" i="6"/>
  <c r="X87" i="6" s="1"/>
  <c r="AS58" i="6"/>
  <c r="BI26" i="6" s="1"/>
  <c r="BI42" i="6" s="1"/>
  <c r="BJ75" i="6" s="1"/>
  <c r="AW58" i="6"/>
  <c r="BM26" i="6" s="1"/>
  <c r="BM42" i="6" s="1"/>
  <c r="BN75" i="6" s="1"/>
  <c r="W147" i="6"/>
  <c r="X147" i="6" s="1"/>
  <c r="W207" i="6"/>
  <c r="X207" i="6" s="1"/>
  <c r="BA58" i="6"/>
  <c r="BQ26" i="6" s="1"/>
  <c r="BQ42" i="6" s="1"/>
  <c r="BR75" i="6" s="1"/>
  <c r="AU59" i="6"/>
  <c r="BK27" i="6" s="1"/>
  <c r="BK43" i="6" s="1"/>
  <c r="BL76" i="6" s="1"/>
  <c r="W118" i="6"/>
  <c r="X118" i="6" s="1"/>
  <c r="W178" i="6"/>
  <c r="X178" i="6" s="1"/>
  <c r="AY59" i="6"/>
  <c r="BO27" i="6" s="1"/>
  <c r="BO43" i="6" s="1"/>
  <c r="BP76" i="6" s="1"/>
  <c r="AU57" i="6"/>
  <c r="BK25" i="6" s="1"/>
  <c r="BK41" i="6" s="1"/>
  <c r="BL74" i="6" s="1"/>
  <c r="BD63" i="6"/>
  <c r="BT31" i="6" s="1"/>
  <c r="BT47" i="6" s="1"/>
  <c r="BU80" i="6" s="1"/>
  <c r="W115" i="6"/>
  <c r="X115" i="6" s="1"/>
  <c r="BD18" i="6"/>
  <c r="W111" i="6"/>
  <c r="X111" i="6" s="1"/>
  <c r="AU52" i="6"/>
  <c r="BK20" i="6" s="1"/>
  <c r="BK36" i="6" s="1"/>
  <c r="BL69" i="6" s="1"/>
  <c r="W171" i="6"/>
  <c r="X171" i="6" s="1"/>
  <c r="AY52" i="6"/>
  <c r="BO20" i="6" s="1"/>
  <c r="BO36" i="6" s="1"/>
  <c r="BP69" i="6" s="1"/>
  <c r="W231" i="6"/>
  <c r="X231" i="6" s="1"/>
  <c r="BC52" i="6"/>
  <c r="BS20" i="6" s="1"/>
  <c r="BS36" i="6" s="1"/>
  <c r="BT69" i="6" s="1"/>
  <c r="W127" i="6"/>
  <c r="X127" i="6" s="1"/>
  <c r="AV53" i="6"/>
  <c r="BL21" i="6" s="1"/>
  <c r="BL37" i="6" s="1"/>
  <c r="BM70" i="6" s="1"/>
  <c r="W187" i="6"/>
  <c r="X187" i="6" s="1"/>
  <c r="AZ53" i="6"/>
  <c r="BP21" i="6" s="1"/>
  <c r="BP37" i="6" s="1"/>
  <c r="BQ70" i="6" s="1"/>
  <c r="W247" i="6"/>
  <c r="X247" i="6" s="1"/>
  <c r="BD53" i="6"/>
  <c r="BT21" i="6" s="1"/>
  <c r="BT37" i="6" s="1"/>
  <c r="BU70" i="6" s="1"/>
  <c r="W98" i="6"/>
  <c r="X98" i="6" s="1"/>
  <c r="AT54" i="6"/>
  <c r="BJ22" i="6" s="1"/>
  <c r="BJ38" i="6" s="1"/>
  <c r="BK71" i="6" s="1"/>
  <c r="W158" i="6"/>
  <c r="X158" i="6" s="1"/>
  <c r="AX54" i="6"/>
  <c r="BN22" i="6" s="1"/>
  <c r="BN38" i="6" s="1"/>
  <c r="BO71" i="6" s="1"/>
  <c r="W218" i="6"/>
  <c r="X218" i="6" s="1"/>
  <c r="BB54" i="6"/>
  <c r="BR22" i="6" s="1"/>
  <c r="BR38" i="6" s="1"/>
  <c r="BS71" i="6" s="1"/>
  <c r="W129" i="6"/>
  <c r="X129" i="6" s="1"/>
  <c r="AV55" i="6"/>
  <c r="BL23" i="6" s="1"/>
  <c r="BL39" i="6" s="1"/>
  <c r="BM72" i="6" s="1"/>
  <c r="W189" i="6"/>
  <c r="X189" i="6" s="1"/>
  <c r="AZ55" i="6"/>
  <c r="BP23" i="6" s="1"/>
  <c r="BP39" i="6" s="1"/>
  <c r="BQ72" i="6" s="1"/>
  <c r="W249" i="6"/>
  <c r="X249" i="6" s="1"/>
  <c r="BD55" i="6"/>
  <c r="BT23" i="6" s="1"/>
  <c r="BT39" i="6" s="1"/>
  <c r="BU72" i="6" s="1"/>
  <c r="W100" i="6"/>
  <c r="X100" i="6" s="1"/>
  <c r="AT56" i="6"/>
  <c r="BJ24" i="6" s="1"/>
  <c r="BJ40" i="6" s="1"/>
  <c r="BK73" i="6" s="1"/>
  <c r="W220" i="6"/>
  <c r="X220" i="6" s="1"/>
  <c r="BB56" i="6"/>
  <c r="BR24" i="6" s="1"/>
  <c r="BR40" i="6" s="1"/>
  <c r="BS73" i="6" s="1"/>
  <c r="AV57" i="6"/>
  <c r="BL25" i="6" s="1"/>
  <c r="BL41" i="6" s="1"/>
  <c r="BM74" i="6" s="1"/>
  <c r="W131" i="6"/>
  <c r="X131" i="6" s="1"/>
  <c r="W191" i="6"/>
  <c r="X191" i="6" s="1"/>
  <c r="AZ57" i="6"/>
  <c r="BP25" i="6" s="1"/>
  <c r="BP41" i="6" s="1"/>
  <c r="BQ74" i="6" s="1"/>
  <c r="W251" i="6"/>
  <c r="X251" i="6" s="1"/>
  <c r="BD57" i="6"/>
  <c r="BT25" i="6" s="1"/>
  <c r="BT41" i="6" s="1"/>
  <c r="BU74" i="6" s="1"/>
  <c r="AT58" i="6"/>
  <c r="BJ26" i="6" s="1"/>
  <c r="BJ42" i="6" s="1"/>
  <c r="BK75" i="6" s="1"/>
  <c r="W102" i="6"/>
  <c r="X102" i="6" s="1"/>
  <c r="W162" i="6"/>
  <c r="X162" i="6" s="1"/>
  <c r="AX58" i="6"/>
  <c r="BN26" i="6" s="1"/>
  <c r="BN42" i="6" s="1"/>
  <c r="BO75" i="6" s="1"/>
  <c r="W222" i="6"/>
  <c r="X222" i="6" s="1"/>
  <c r="BB58" i="6"/>
  <c r="BR26" i="6" s="1"/>
  <c r="BR42" i="6" s="1"/>
  <c r="BS75" i="6" s="1"/>
  <c r="W133" i="6"/>
  <c r="X133" i="6" s="1"/>
  <c r="AV59" i="6"/>
  <c r="BL27" i="6" s="1"/>
  <c r="BL43" i="6" s="1"/>
  <c r="BM76" i="6" s="1"/>
  <c r="W193" i="6"/>
  <c r="X193" i="6" s="1"/>
  <c r="AZ59" i="6"/>
  <c r="BP27" i="6" s="1"/>
  <c r="BP43" i="6" s="1"/>
  <c r="BQ76" i="6" s="1"/>
  <c r="W253" i="6"/>
  <c r="X253" i="6" s="1"/>
  <c r="BD59" i="6"/>
  <c r="BT27" i="6" s="1"/>
  <c r="BT43" i="6" s="1"/>
  <c r="BU76" i="6" s="1"/>
  <c r="W104" i="6"/>
  <c r="X104" i="6" s="1"/>
  <c r="AT60" i="6"/>
  <c r="BJ28" i="6" s="1"/>
  <c r="BJ44" i="6" s="1"/>
  <c r="BK77" i="6" s="1"/>
  <c r="W164" i="6"/>
  <c r="X164" i="6" s="1"/>
  <c r="AX60" i="6"/>
  <c r="BN28" i="6" s="1"/>
  <c r="BN44" i="6" s="1"/>
  <c r="BO77" i="6" s="1"/>
  <c r="W224" i="6"/>
  <c r="X224" i="6" s="1"/>
  <c r="BB60" i="6"/>
  <c r="BR28" i="6" s="1"/>
  <c r="BR44" i="6" s="1"/>
  <c r="BS77" i="6" s="1"/>
  <c r="BC58" i="6"/>
  <c r="BS26" i="6" s="1"/>
  <c r="BS42" i="6" s="1"/>
  <c r="BT75" i="6" s="1"/>
  <c r="AV52" i="6"/>
  <c r="BL20" i="6" s="1"/>
  <c r="BL36" i="6" s="1"/>
  <c r="BM69" i="6" s="1"/>
  <c r="W126" i="6"/>
  <c r="X126" i="6" s="1"/>
  <c r="W186" i="6"/>
  <c r="X186" i="6" s="1"/>
  <c r="AZ52" i="6"/>
  <c r="BP20" i="6" s="1"/>
  <c r="BP36" i="6" s="1"/>
  <c r="BQ69" i="6" s="1"/>
  <c r="W246" i="6"/>
  <c r="X246" i="6" s="1"/>
  <c r="BD52" i="6"/>
  <c r="BT20" i="6" s="1"/>
  <c r="BT36" i="6" s="1"/>
  <c r="BU69" i="6" s="1"/>
  <c r="W82" i="6"/>
  <c r="X82" i="6" s="1"/>
  <c r="AS53" i="6"/>
  <c r="BI21" i="6" s="1"/>
  <c r="BI37" i="6" s="1"/>
  <c r="BJ70" i="6" s="1"/>
  <c r="AW53" i="6"/>
  <c r="BM21" i="6" s="1"/>
  <c r="BM37" i="6" s="1"/>
  <c r="BN70" i="6" s="1"/>
  <c r="W142" i="6"/>
  <c r="X142" i="6" s="1"/>
  <c r="W202" i="6"/>
  <c r="X202" i="6" s="1"/>
  <c r="BA53" i="6"/>
  <c r="BQ21" i="6" s="1"/>
  <c r="BQ37" i="6" s="1"/>
  <c r="BR70" i="6" s="1"/>
  <c r="W113" i="6"/>
  <c r="X113" i="6" s="1"/>
  <c r="AU54" i="6"/>
  <c r="BK22" i="6" s="1"/>
  <c r="BK38" i="6" s="1"/>
  <c r="BL71" i="6" s="1"/>
  <c r="W173" i="6"/>
  <c r="X173" i="6" s="1"/>
  <c r="AY54" i="6"/>
  <c r="BO22" i="6" s="1"/>
  <c r="BO38" i="6" s="1"/>
  <c r="BP71" i="6" s="1"/>
  <c r="W233" i="6"/>
  <c r="X233" i="6" s="1"/>
  <c r="BC54" i="6"/>
  <c r="BS22" i="6" s="1"/>
  <c r="BS38" i="6" s="1"/>
  <c r="BT71" i="6" s="1"/>
  <c r="W84" i="6"/>
  <c r="X84" i="6" s="1"/>
  <c r="AS55" i="6"/>
  <c r="BI23" i="6" s="1"/>
  <c r="BI39" i="6" s="1"/>
  <c r="BJ72" i="6" s="1"/>
  <c r="W144" i="6"/>
  <c r="X144" i="6" s="1"/>
  <c r="AW55" i="6"/>
  <c r="BM23" i="6" s="1"/>
  <c r="BM39" i="6" s="1"/>
  <c r="BN72" i="6" s="1"/>
  <c r="W175" i="6"/>
  <c r="X175" i="6" s="1"/>
  <c r="AY56" i="6"/>
  <c r="BO24" i="6" s="1"/>
  <c r="BO40" i="6" s="1"/>
  <c r="BP73" i="6" s="1"/>
  <c r="W235" i="6"/>
  <c r="X235" i="6" s="1"/>
  <c r="BC56" i="6"/>
  <c r="BS24" i="6" s="1"/>
  <c r="BS40" i="6" s="1"/>
  <c r="BT73" i="6" s="1"/>
  <c r="W86" i="6"/>
  <c r="X86" i="6" s="1"/>
  <c r="AS57" i="6"/>
  <c r="BI25" i="6" s="1"/>
  <c r="BI41" i="6" s="1"/>
  <c r="BJ74" i="6" s="1"/>
  <c r="W146" i="6"/>
  <c r="X146" i="6" s="1"/>
  <c r="AW57" i="6"/>
  <c r="BM25" i="6" s="1"/>
  <c r="BM41" i="6" s="1"/>
  <c r="BN74" i="6" s="1"/>
  <c r="W206" i="6"/>
  <c r="X206" i="6" s="1"/>
  <c r="BA57" i="6"/>
  <c r="BQ25" i="6" s="1"/>
  <c r="BQ41" i="6" s="1"/>
  <c r="BR74" i="6" s="1"/>
  <c r="W117" i="6"/>
  <c r="X117" i="6" s="1"/>
  <c r="AU58" i="6"/>
  <c r="BK26" i="6" s="1"/>
  <c r="BK42" i="6" s="1"/>
  <c r="BL75" i="6" s="1"/>
  <c r="AY58" i="6"/>
  <c r="BO26" i="6" s="1"/>
  <c r="BO42" i="6" s="1"/>
  <c r="BP75" i="6" s="1"/>
  <c r="W177" i="6"/>
  <c r="X177" i="6" s="1"/>
  <c r="W88" i="6"/>
  <c r="X88" i="6" s="1"/>
  <c r="AS59" i="6"/>
  <c r="BI27" i="6" s="1"/>
  <c r="BI43" i="6" s="1"/>
  <c r="BJ76" i="6" s="1"/>
  <c r="W148" i="6"/>
  <c r="X148" i="6" s="1"/>
  <c r="AW59" i="6"/>
  <c r="BM27" i="6" s="1"/>
  <c r="BM43" i="6" s="1"/>
  <c r="BN76" i="6" s="1"/>
  <c r="W208" i="6"/>
  <c r="X208" i="6" s="1"/>
  <c r="BA59" i="6"/>
  <c r="BQ27" i="6" s="1"/>
  <c r="BQ43" i="6" s="1"/>
  <c r="BR76" i="6" s="1"/>
  <c r="W135" i="6"/>
  <c r="X135" i="6" s="1"/>
  <c r="AV61" i="6"/>
  <c r="BL29" i="6" s="1"/>
  <c r="BL45" i="6" s="1"/>
  <c r="BM78" i="6" s="1"/>
  <c r="W195" i="6"/>
  <c r="X195" i="6" s="1"/>
  <c r="AZ61" i="6"/>
  <c r="BP29" i="6" s="1"/>
  <c r="BP45" i="6" s="1"/>
  <c r="BQ78" i="6" s="1"/>
  <c r="W255" i="6"/>
  <c r="X255" i="6" s="1"/>
  <c r="BD61" i="6"/>
  <c r="BT29" i="6" s="1"/>
  <c r="BT45" i="6" s="1"/>
  <c r="BU78" i="6" s="1"/>
  <c r="AP62" i="6"/>
  <c r="BF30" i="6" s="1"/>
  <c r="BF46" i="6" s="1"/>
  <c r="BG79" i="6" s="1"/>
  <c r="W46" i="6"/>
  <c r="X46" i="6" s="1"/>
  <c r="W106" i="6"/>
  <c r="X106" i="6" s="1"/>
  <c r="AT62" i="6"/>
  <c r="BJ30" i="6" s="1"/>
  <c r="BJ46" i="6" s="1"/>
  <c r="BK79" i="6" s="1"/>
  <c r="W166" i="6"/>
  <c r="X166" i="6" s="1"/>
  <c r="AX62" i="6"/>
  <c r="BN30" i="6" s="1"/>
  <c r="BN46" i="6" s="1"/>
  <c r="BO79" i="6" s="1"/>
  <c r="W226" i="6"/>
  <c r="X226" i="6" s="1"/>
  <c r="BB62" i="6"/>
  <c r="BR30" i="6" s="1"/>
  <c r="BR46" i="6" s="1"/>
  <c r="BS79" i="6" s="1"/>
  <c r="W77" i="6"/>
  <c r="X77" i="6" s="1"/>
  <c r="AR63" i="6"/>
  <c r="BH31" i="6" s="1"/>
  <c r="BH47" i="6" s="1"/>
  <c r="BI80" i="6" s="1"/>
  <c r="W137" i="6"/>
  <c r="X137" i="6" s="1"/>
  <c r="AV63" i="6"/>
  <c r="BL31" i="6" s="1"/>
  <c r="BL47" i="6" s="1"/>
  <c r="BM80" i="6" s="1"/>
  <c r="AZ63" i="6"/>
  <c r="BP31" i="6" s="1"/>
  <c r="BP47" i="6" s="1"/>
  <c r="BQ80" i="6" s="1"/>
  <c r="W197" i="6"/>
  <c r="X197" i="6" s="1"/>
  <c r="AP64" i="6"/>
  <c r="BF32" i="6" s="1"/>
  <c r="BF48" i="6" s="1"/>
  <c r="BG81" i="6" s="1"/>
  <c r="W48" i="6"/>
  <c r="X48" i="6" s="1"/>
  <c r="W108" i="6"/>
  <c r="X108" i="6" s="1"/>
  <c r="AT64" i="6"/>
  <c r="BJ32" i="6" s="1"/>
  <c r="BJ48" i="6" s="1"/>
  <c r="BK81" i="6" s="1"/>
  <c r="W168" i="6"/>
  <c r="X168" i="6" s="1"/>
  <c r="AX64" i="6"/>
  <c r="BN32" i="6" s="1"/>
  <c r="BN48" i="6" s="1"/>
  <c r="BO81" i="6" s="1"/>
  <c r="W228" i="6"/>
  <c r="X228" i="6" s="1"/>
  <c r="BB64" i="6"/>
  <c r="BR32" i="6" s="1"/>
  <c r="BR48" i="6" s="1"/>
  <c r="BS81" i="6" s="1"/>
  <c r="W79" i="6"/>
  <c r="X79" i="6" s="1"/>
  <c r="AR65" i="6"/>
  <c r="BH33" i="6" s="1"/>
  <c r="BH49" i="6" s="1"/>
  <c r="BI82" i="6" s="1"/>
  <c r="AV65" i="6"/>
  <c r="BL33" i="6" s="1"/>
  <c r="BL49" i="6" s="1"/>
  <c r="BM82" i="6" s="1"/>
  <c r="W139" i="6"/>
  <c r="X139" i="6" s="1"/>
  <c r="W199" i="6"/>
  <c r="X199" i="6" s="1"/>
  <c r="AZ65" i="6"/>
  <c r="BP33" i="6" s="1"/>
  <c r="BP49" i="6" s="1"/>
  <c r="BQ82" i="6" s="1"/>
  <c r="W259" i="6"/>
  <c r="X259" i="6" s="1"/>
  <c r="BD65" i="6"/>
  <c r="BT33" i="6" s="1"/>
  <c r="BT49" i="6" s="1"/>
  <c r="BU82" i="6" s="1"/>
  <c r="AP66" i="6"/>
  <c r="BF34" i="6" s="1"/>
  <c r="BF50" i="6" s="1"/>
  <c r="BG83" i="6" s="1"/>
  <c r="W50" i="6"/>
  <c r="X50" i="6" s="1"/>
  <c r="AT66" i="6"/>
  <c r="BJ34" i="6" s="1"/>
  <c r="BJ50" i="6" s="1"/>
  <c r="BK83" i="6" s="1"/>
  <c r="W110" i="6"/>
  <c r="X110" i="6" s="1"/>
  <c r="W170" i="6"/>
  <c r="X170" i="6" s="1"/>
  <c r="AX66" i="6"/>
  <c r="BN34" i="6" s="1"/>
  <c r="BN50" i="6" s="1"/>
  <c r="BO83" i="6" s="1"/>
  <c r="W230" i="6"/>
  <c r="X230" i="6" s="1"/>
  <c r="BB66" i="6"/>
  <c r="BR34" i="6" s="1"/>
  <c r="BR50" i="6" s="1"/>
  <c r="BS83" i="6" s="1"/>
  <c r="AT52" i="6"/>
  <c r="BJ20" i="6" s="1"/>
  <c r="BJ36" i="6" s="1"/>
  <c r="BK69" i="6" s="1"/>
  <c r="BA55" i="6"/>
  <c r="BQ23" i="6" s="1"/>
  <c r="BQ39" i="6" s="1"/>
  <c r="BR72" i="6" s="1"/>
  <c r="W119" i="6"/>
  <c r="X119" i="6" s="1"/>
  <c r="AU60" i="6"/>
  <c r="BK28" i="6" s="1"/>
  <c r="BK44" i="6" s="1"/>
  <c r="BL77" i="6" s="1"/>
  <c r="W179" i="6"/>
  <c r="X179" i="6" s="1"/>
  <c r="AY60" i="6"/>
  <c r="BO28" i="6" s="1"/>
  <c r="BO44" i="6" s="1"/>
  <c r="BP77" i="6" s="1"/>
  <c r="W239" i="6"/>
  <c r="X239" i="6" s="1"/>
  <c r="BC60" i="6"/>
  <c r="BS28" i="6" s="1"/>
  <c r="BS44" i="6" s="1"/>
  <c r="BT77" i="6" s="1"/>
  <c r="W90" i="6"/>
  <c r="X90" i="6" s="1"/>
  <c r="AS61" i="6"/>
  <c r="BI29" i="6" s="1"/>
  <c r="BI45" i="6" s="1"/>
  <c r="BJ78" i="6" s="1"/>
  <c r="W150" i="6"/>
  <c r="X150" i="6" s="1"/>
  <c r="AW61" i="6"/>
  <c r="BM29" i="6" s="1"/>
  <c r="BM45" i="6" s="1"/>
  <c r="BN78" i="6" s="1"/>
  <c r="W210" i="6"/>
  <c r="X210" i="6" s="1"/>
  <c r="BA61" i="6"/>
  <c r="BQ29" i="6" s="1"/>
  <c r="BQ45" i="6" s="1"/>
  <c r="BR78" i="6" s="1"/>
  <c r="W121" i="6"/>
  <c r="X121" i="6" s="1"/>
  <c r="AU62" i="6"/>
  <c r="BK30" i="6" s="1"/>
  <c r="BK46" i="6" s="1"/>
  <c r="BL79" i="6" s="1"/>
  <c r="BC62" i="6"/>
  <c r="BS30" i="6" s="1"/>
  <c r="BS46" i="6" s="1"/>
  <c r="BT79" i="6" s="1"/>
  <c r="W241" i="6"/>
  <c r="X241" i="6" s="1"/>
  <c r="W92" i="6"/>
  <c r="X92" i="6" s="1"/>
  <c r="AS63" i="6"/>
  <c r="BI31" i="6" s="1"/>
  <c r="BI47" i="6" s="1"/>
  <c r="BJ80" i="6" s="1"/>
  <c r="W152" i="6"/>
  <c r="X152" i="6" s="1"/>
  <c r="AW63" i="6"/>
  <c r="BM31" i="6" s="1"/>
  <c r="BM47" i="6" s="1"/>
  <c r="BN80" i="6" s="1"/>
  <c r="W212" i="6"/>
  <c r="X212" i="6" s="1"/>
  <c r="BA63" i="6"/>
  <c r="BQ31" i="6" s="1"/>
  <c r="BQ47" i="6" s="1"/>
  <c r="BR80" i="6" s="1"/>
  <c r="W31" i="6"/>
  <c r="X31" i="6" s="1"/>
  <c r="AQ64" i="6"/>
  <c r="BG32" i="6" s="1"/>
  <c r="BG48" i="6" s="1"/>
  <c r="BH81" i="6" s="1"/>
  <c r="W63" i="6"/>
  <c r="X63" i="6" s="1"/>
  <c r="AU64" i="6"/>
  <c r="BK32" i="6" s="1"/>
  <c r="BK48" i="6" s="1"/>
  <c r="BL81" i="6" s="1"/>
  <c r="W123" i="6"/>
  <c r="X123" i="6" s="1"/>
  <c r="W183" i="6"/>
  <c r="X183" i="6" s="1"/>
  <c r="AY64" i="6"/>
  <c r="BO32" i="6" s="1"/>
  <c r="BO48" i="6" s="1"/>
  <c r="BP81" i="6" s="1"/>
  <c r="W243" i="6"/>
  <c r="X243" i="6" s="1"/>
  <c r="BC64" i="6"/>
  <c r="BS32" i="6" s="1"/>
  <c r="BS48" i="6" s="1"/>
  <c r="BT81" i="6" s="1"/>
  <c r="AS65" i="6"/>
  <c r="BI33" i="6" s="1"/>
  <c r="BI49" i="6" s="1"/>
  <c r="BJ82" i="6" s="1"/>
  <c r="W94" i="6"/>
  <c r="X94" i="6" s="1"/>
  <c r="W154" i="6"/>
  <c r="X154" i="6" s="1"/>
  <c r="AW65" i="6"/>
  <c r="BM33" i="6" s="1"/>
  <c r="BM49" i="6" s="1"/>
  <c r="BN82" i="6" s="1"/>
  <c r="W214" i="6"/>
  <c r="X214" i="6" s="1"/>
  <c r="BA65" i="6"/>
  <c r="BQ33" i="6" s="1"/>
  <c r="BQ49" i="6" s="1"/>
  <c r="BR82" i="6" s="1"/>
  <c r="W33" i="6"/>
  <c r="X33" i="6" s="1"/>
  <c r="AQ66" i="6"/>
  <c r="BG34" i="6" s="1"/>
  <c r="BG50" i="6" s="1"/>
  <c r="BH83" i="6" s="1"/>
  <c r="W65" i="6"/>
  <c r="X65" i="6" s="1"/>
  <c r="W185" i="6"/>
  <c r="X185" i="6" s="1"/>
  <c r="AY66" i="6"/>
  <c r="BO34" i="6" s="1"/>
  <c r="BO50" i="6" s="1"/>
  <c r="BP83" i="6" s="1"/>
  <c r="BC66" i="6"/>
  <c r="BS34" i="6" s="1"/>
  <c r="BS50" i="6" s="1"/>
  <c r="BT83" i="6" s="1"/>
  <c r="W245" i="6"/>
  <c r="X245" i="6" s="1"/>
  <c r="AY62" i="6"/>
  <c r="BO30" i="6" s="1"/>
  <c r="BO46" i="6" s="1"/>
  <c r="BP79" i="6" s="1"/>
  <c r="AS64" i="6"/>
  <c r="BI32" i="6" s="1"/>
  <c r="BI48" i="6" s="1"/>
  <c r="BJ81" i="6" s="1"/>
  <c r="AV60" i="6"/>
  <c r="BL28" i="6" s="1"/>
  <c r="BL44" i="6" s="1"/>
  <c r="BM77" i="6" s="1"/>
  <c r="W134" i="6"/>
  <c r="X134" i="6" s="1"/>
  <c r="W194" i="6"/>
  <c r="X194" i="6" s="1"/>
  <c r="AZ60" i="6"/>
  <c r="BP28" i="6" s="1"/>
  <c r="BP44" i="6" s="1"/>
  <c r="BQ77" i="6" s="1"/>
  <c r="W254" i="6"/>
  <c r="X254" i="6" s="1"/>
  <c r="BD60" i="6"/>
  <c r="BT28" i="6" s="1"/>
  <c r="BT44" i="6" s="1"/>
  <c r="BU77" i="6" s="1"/>
  <c r="W165" i="6"/>
  <c r="X165" i="6" s="1"/>
  <c r="AX61" i="6"/>
  <c r="BN29" i="6" s="1"/>
  <c r="BN45" i="6" s="1"/>
  <c r="BO78" i="6" s="1"/>
  <c r="W76" i="6"/>
  <c r="X76" i="6" s="1"/>
  <c r="AR62" i="6"/>
  <c r="BH30" i="6" s="1"/>
  <c r="BH46" i="6" s="1"/>
  <c r="BI79" i="6" s="1"/>
  <c r="W136" i="6"/>
  <c r="X136" i="6" s="1"/>
  <c r="AV62" i="6"/>
  <c r="BL30" i="6" s="1"/>
  <c r="BL46" i="6" s="1"/>
  <c r="BM79" i="6" s="1"/>
  <c r="W196" i="6"/>
  <c r="X196" i="6" s="1"/>
  <c r="AZ62" i="6"/>
  <c r="BP30" i="6" s="1"/>
  <c r="BP46" i="6" s="1"/>
  <c r="BQ79" i="6" s="1"/>
  <c r="W256" i="6"/>
  <c r="X256" i="6" s="1"/>
  <c r="BD62" i="6"/>
  <c r="BT30" i="6" s="1"/>
  <c r="BT46" i="6" s="1"/>
  <c r="BU79" i="6" s="1"/>
  <c r="AP63" i="6"/>
  <c r="BF31" i="6" s="1"/>
  <c r="BF47" i="6" s="1"/>
  <c r="BG80" i="6" s="1"/>
  <c r="W47" i="6"/>
  <c r="X47" i="6" s="1"/>
  <c r="AT63" i="6"/>
  <c r="BJ31" i="6" s="1"/>
  <c r="BJ47" i="6" s="1"/>
  <c r="BK80" i="6" s="1"/>
  <c r="W107" i="6"/>
  <c r="X107" i="6" s="1"/>
  <c r="W167" i="6"/>
  <c r="X167" i="6" s="1"/>
  <c r="AX63" i="6"/>
  <c r="BN31" i="6" s="1"/>
  <c r="BN47" i="6" s="1"/>
  <c r="BO80" i="6" s="1"/>
  <c r="W227" i="6"/>
  <c r="X227" i="6" s="1"/>
  <c r="BB63" i="6"/>
  <c r="BR31" i="6" s="1"/>
  <c r="BR47" i="6" s="1"/>
  <c r="BS80" i="6" s="1"/>
  <c r="AR64" i="6"/>
  <c r="BH32" i="6" s="1"/>
  <c r="BH48" i="6" s="1"/>
  <c r="BI81" i="6" s="1"/>
  <c r="W78" i="6"/>
  <c r="X78" i="6" s="1"/>
  <c r="W138" i="6"/>
  <c r="X138" i="6" s="1"/>
  <c r="AV64" i="6"/>
  <c r="BL32" i="6" s="1"/>
  <c r="BL48" i="6" s="1"/>
  <c r="BM81" i="6" s="1"/>
  <c r="W198" i="6"/>
  <c r="X198" i="6" s="1"/>
  <c r="AZ64" i="6"/>
  <c r="BP32" i="6" s="1"/>
  <c r="BP48" i="6" s="1"/>
  <c r="BQ81" i="6" s="1"/>
  <c r="W258" i="6"/>
  <c r="X258" i="6" s="1"/>
  <c r="BD64" i="6"/>
  <c r="BT32" i="6" s="1"/>
  <c r="BT48" i="6" s="1"/>
  <c r="BU81" i="6" s="1"/>
  <c r="W109" i="6"/>
  <c r="X109" i="6" s="1"/>
  <c r="AT65" i="6"/>
  <c r="BJ33" i="6" s="1"/>
  <c r="BJ49" i="6" s="1"/>
  <c r="BK82" i="6" s="1"/>
  <c r="W229" i="6"/>
  <c r="X229" i="6" s="1"/>
  <c r="BB65" i="6"/>
  <c r="BR33" i="6" s="1"/>
  <c r="BR49" i="6" s="1"/>
  <c r="BS82" i="6" s="1"/>
  <c r="W80" i="6"/>
  <c r="X80" i="6" s="1"/>
  <c r="AR66" i="6"/>
  <c r="BH34" i="6" s="1"/>
  <c r="BH50" i="6" s="1"/>
  <c r="BI83" i="6" s="1"/>
  <c r="W140" i="6"/>
  <c r="X140" i="6" s="1"/>
  <c r="AV66" i="6"/>
  <c r="BL34" i="6" s="1"/>
  <c r="BL50" i="6" s="1"/>
  <c r="BM83" i="6" s="1"/>
  <c r="W200" i="6"/>
  <c r="X200" i="6" s="1"/>
  <c r="AZ66" i="6"/>
  <c r="BP34" i="6" s="1"/>
  <c r="BP50" i="6" s="1"/>
  <c r="BQ83" i="6" s="1"/>
  <c r="W260" i="6"/>
  <c r="X260" i="6" s="1"/>
  <c r="BD66" i="6"/>
  <c r="BT34" i="6" s="1"/>
  <c r="BT50" i="6" s="1"/>
  <c r="BU83" i="6" s="1"/>
  <c r="AT61" i="6"/>
  <c r="BJ29" i="6" s="1"/>
  <c r="BJ45" i="6" s="1"/>
  <c r="BK78" i="6" s="1"/>
  <c r="BA64" i="6"/>
  <c r="BQ32" i="6" s="1"/>
  <c r="BQ48" i="6" s="1"/>
  <c r="BR81" i="6" s="1"/>
  <c r="AU66" i="6"/>
  <c r="BK34" i="6" s="1"/>
  <c r="BK50" i="6" s="1"/>
  <c r="BL83" i="6" s="1"/>
  <c r="W238" i="6"/>
  <c r="X238" i="6" s="1"/>
  <c r="BC59" i="6"/>
  <c r="BS27" i="6" s="1"/>
  <c r="BS43" i="6" s="1"/>
  <c r="BT76" i="6" s="1"/>
  <c r="W89" i="6"/>
  <c r="X89" i="6" s="1"/>
  <c r="AS60" i="6"/>
  <c r="BI28" i="6" s="1"/>
  <c r="BI44" i="6" s="1"/>
  <c r="BJ77" i="6" s="1"/>
  <c r="W209" i="6"/>
  <c r="X209" i="6" s="1"/>
  <c r="BA60" i="6"/>
  <c r="BQ28" i="6" s="1"/>
  <c r="BQ44" i="6" s="1"/>
  <c r="BR77" i="6" s="1"/>
  <c r="W120" i="6"/>
  <c r="X120" i="6" s="1"/>
  <c r="AU61" i="6"/>
  <c r="BK29" i="6" s="1"/>
  <c r="BK45" i="6" s="1"/>
  <c r="BL78" i="6" s="1"/>
  <c r="W180" i="6"/>
  <c r="X180" i="6" s="1"/>
  <c r="AY61" i="6"/>
  <c r="BO29" i="6" s="1"/>
  <c r="BO45" i="6" s="1"/>
  <c r="BP78" i="6" s="1"/>
  <c r="W240" i="6"/>
  <c r="X240" i="6" s="1"/>
  <c r="BC61" i="6"/>
  <c r="BS29" i="6" s="1"/>
  <c r="BS45" i="6" s="1"/>
  <c r="BT78" i="6" s="1"/>
  <c r="AS62" i="6"/>
  <c r="BI30" i="6" s="1"/>
  <c r="BI46" i="6" s="1"/>
  <c r="BJ79" i="6" s="1"/>
  <c r="W91" i="6"/>
  <c r="X91" i="6" s="1"/>
  <c r="W151" i="6"/>
  <c r="X151" i="6" s="1"/>
  <c r="AW62" i="6"/>
  <c r="BM30" i="6" s="1"/>
  <c r="BM46" i="6" s="1"/>
  <c r="BN79" i="6" s="1"/>
  <c r="W211" i="6"/>
  <c r="X211" i="6" s="1"/>
  <c r="BA62" i="6"/>
  <c r="BQ30" i="6" s="1"/>
  <c r="BQ46" i="6" s="1"/>
  <c r="BR79" i="6" s="1"/>
  <c r="AQ63" i="6"/>
  <c r="BG31" i="6" s="1"/>
  <c r="BG47" i="6" s="1"/>
  <c r="BH80" i="6" s="1"/>
  <c r="W62" i="6"/>
  <c r="X62" i="6" s="1"/>
  <c r="W122" i="6"/>
  <c r="X122" i="6" s="1"/>
  <c r="AU63" i="6"/>
  <c r="BK31" i="6" s="1"/>
  <c r="BK47" i="6" s="1"/>
  <c r="BL80" i="6" s="1"/>
  <c r="W182" i="6"/>
  <c r="X182" i="6" s="1"/>
  <c r="AY63" i="6"/>
  <c r="BO31" i="6" s="1"/>
  <c r="BO47" i="6" s="1"/>
  <c r="BP80" i="6" s="1"/>
  <c r="W242" i="6"/>
  <c r="X242" i="6" s="1"/>
  <c r="BC63" i="6"/>
  <c r="BS31" i="6" s="1"/>
  <c r="BS47" i="6" s="1"/>
  <c r="BT80" i="6" s="1"/>
  <c r="W153" i="6"/>
  <c r="X153" i="6" s="1"/>
  <c r="AW64" i="6"/>
  <c r="BM32" i="6" s="1"/>
  <c r="BM48" i="6" s="1"/>
  <c r="BN81" i="6" s="1"/>
  <c r="W32" i="6"/>
  <c r="X32" i="6" s="1"/>
  <c r="AQ65" i="6"/>
  <c r="BG33" i="6" s="1"/>
  <c r="BG49" i="6" s="1"/>
  <c r="BH82" i="6" s="1"/>
  <c r="W64" i="6"/>
  <c r="X64" i="6" s="1"/>
  <c r="W124" i="6"/>
  <c r="X124" i="6" s="1"/>
  <c r="AU65" i="6"/>
  <c r="BK33" i="6" s="1"/>
  <c r="BK49" i="6" s="1"/>
  <c r="BL82" i="6" s="1"/>
  <c r="W184" i="6"/>
  <c r="X184" i="6" s="1"/>
  <c r="AY65" i="6"/>
  <c r="BO33" i="6" s="1"/>
  <c r="BO49" i="6" s="1"/>
  <c r="BP82" i="6" s="1"/>
  <c r="W244" i="6"/>
  <c r="X244" i="6" s="1"/>
  <c r="BC65" i="6"/>
  <c r="BS33" i="6" s="1"/>
  <c r="BS49" i="6" s="1"/>
  <c r="BT82" i="6" s="1"/>
  <c r="W95" i="6"/>
  <c r="X95" i="6" s="1"/>
  <c r="AS66" i="6"/>
  <c r="BI34" i="6" s="1"/>
  <c r="BI50" i="6" s="1"/>
  <c r="BJ83" i="6" s="1"/>
  <c r="W155" i="6"/>
  <c r="X155" i="6" s="1"/>
  <c r="AW66" i="6"/>
  <c r="BM34" i="6" s="1"/>
  <c r="BM50" i="6" s="1"/>
  <c r="BN83" i="6" s="1"/>
  <c r="W215" i="6"/>
  <c r="X215" i="6" s="1"/>
  <c r="BA66" i="6"/>
  <c r="BQ34" i="6" s="1"/>
  <c r="BQ50" i="6" s="1"/>
  <c r="BR83" i="6" s="1"/>
  <c r="W34" i="6"/>
  <c r="X34" i="6" s="1"/>
  <c r="BB61" i="6"/>
  <c r="BR29" i="6" s="1"/>
  <c r="BR45" i="6" s="1"/>
  <c r="BS78" i="6" s="1"/>
  <c r="AP65" i="6"/>
  <c r="BF33" i="6" s="1"/>
  <c r="BF49" i="6" s="1"/>
  <c r="BG82" i="6" s="1"/>
  <c r="W37" i="5"/>
  <c r="X37" i="5" s="1"/>
  <c r="F20" i="5"/>
  <c r="F36" i="5" s="1"/>
  <c r="AV52" i="5"/>
  <c r="BL20" i="5" s="1"/>
  <c r="BL36" i="5" s="1"/>
  <c r="BM69" i="5" s="1"/>
  <c r="W126" i="5"/>
  <c r="X126" i="5" s="1"/>
  <c r="W246" i="5"/>
  <c r="X246" i="5" s="1"/>
  <c r="BD52" i="5"/>
  <c r="BT20" i="5" s="1"/>
  <c r="BT36" i="5" s="1"/>
  <c r="BU69" i="5" s="1"/>
  <c r="W205" i="5"/>
  <c r="X205" i="5" s="1"/>
  <c r="BA56" i="5"/>
  <c r="BQ24" i="5" s="1"/>
  <c r="BQ40" i="5" s="1"/>
  <c r="BR73" i="5" s="1"/>
  <c r="W161" i="5"/>
  <c r="X161" i="5" s="1"/>
  <c r="AX57" i="5"/>
  <c r="BN25" i="5" s="1"/>
  <c r="BN41" i="5" s="1"/>
  <c r="BO74" i="5" s="1"/>
  <c r="W107" i="5"/>
  <c r="X107" i="5" s="1"/>
  <c r="AT63" i="5"/>
  <c r="BJ31" i="5" s="1"/>
  <c r="BJ47" i="5" s="1"/>
  <c r="BK80" i="5" s="1"/>
  <c r="BB63" i="5"/>
  <c r="BR31" i="5" s="1"/>
  <c r="BR47" i="5" s="1"/>
  <c r="BS80" i="5" s="1"/>
  <c r="W227" i="5"/>
  <c r="X227" i="5" s="1"/>
  <c r="AS64" i="5"/>
  <c r="BI32" i="5" s="1"/>
  <c r="BI48" i="5" s="1"/>
  <c r="BJ81" i="5" s="1"/>
  <c r="W93" i="5"/>
  <c r="X93" i="5" s="1"/>
  <c r="B22" i="5"/>
  <c r="AS52" i="5"/>
  <c r="BI20" i="5" s="1"/>
  <c r="BI36" i="5" s="1"/>
  <c r="BJ69" i="5" s="1"/>
  <c r="W81" i="5"/>
  <c r="X81" i="5" s="1"/>
  <c r="W141" i="5"/>
  <c r="X141" i="5" s="1"/>
  <c r="AW52" i="5"/>
  <c r="BM20" i="5" s="1"/>
  <c r="BM36" i="5" s="1"/>
  <c r="BN69" i="5" s="1"/>
  <c r="AX59" i="5"/>
  <c r="BN27" i="5" s="1"/>
  <c r="BN43" i="5" s="1"/>
  <c r="BO76" i="5" s="1"/>
  <c r="W163" i="5"/>
  <c r="X163" i="5" s="1"/>
  <c r="W61" i="5"/>
  <c r="X61" i="5" s="1"/>
  <c r="AQ62" i="5"/>
  <c r="BG30" i="5" s="1"/>
  <c r="BG46" i="5" s="1"/>
  <c r="BH79" i="5" s="1"/>
  <c r="W181" i="5"/>
  <c r="X181" i="5" s="1"/>
  <c r="AY62" i="5"/>
  <c r="BO30" i="5" s="1"/>
  <c r="BO46" i="5" s="1"/>
  <c r="BP79" i="5" s="1"/>
  <c r="AQ65" i="5"/>
  <c r="BG33" i="5" s="1"/>
  <c r="BG49" i="5" s="1"/>
  <c r="BH82" i="5" s="1"/>
  <c r="W244" i="5"/>
  <c r="X244" i="5" s="1"/>
  <c r="BC65" i="5"/>
  <c r="BS33" i="5" s="1"/>
  <c r="BS49" i="5" s="1"/>
  <c r="BT82" i="5" s="1"/>
  <c r="AQ66" i="5"/>
  <c r="BG34" i="5" s="1"/>
  <c r="BG50" i="5" s="1"/>
  <c r="BH83" i="5" s="1"/>
  <c r="W65" i="5"/>
  <c r="X65" i="5" s="1"/>
  <c r="W125" i="5"/>
  <c r="X125" i="5" s="1"/>
  <c r="AU66" i="5"/>
  <c r="BK34" i="5" s="1"/>
  <c r="BK50" i="5" s="1"/>
  <c r="BL83" i="5" s="1"/>
  <c r="W185" i="5"/>
  <c r="X185" i="5" s="1"/>
  <c r="AY66" i="5"/>
  <c r="BO34" i="5" s="1"/>
  <c r="BO50" i="5" s="1"/>
  <c r="BP83" i="5" s="1"/>
  <c r="BA64" i="5"/>
  <c r="BQ32" i="5" s="1"/>
  <c r="BQ48" i="5" s="1"/>
  <c r="BR81" i="5" s="1"/>
  <c r="D20" i="5"/>
  <c r="Y4" i="5" s="1"/>
  <c r="C21" i="5"/>
  <c r="X5" i="5" s="1"/>
  <c r="W112" i="5"/>
  <c r="X112" i="5" s="1"/>
  <c r="AU53" i="5"/>
  <c r="BK21" i="5" s="1"/>
  <c r="BK37" i="5" s="1"/>
  <c r="BL70" i="5" s="1"/>
  <c r="W172" i="5"/>
  <c r="X172" i="5" s="1"/>
  <c r="AY53" i="5"/>
  <c r="BO21" i="5" s="1"/>
  <c r="BO37" i="5" s="1"/>
  <c r="BP70" i="5" s="1"/>
  <c r="W232" i="5"/>
  <c r="X232" i="5" s="1"/>
  <c r="BC53" i="5"/>
  <c r="BS21" i="5" s="1"/>
  <c r="BS37" i="5" s="1"/>
  <c r="BT70" i="5" s="1"/>
  <c r="W113" i="5"/>
  <c r="X113" i="5" s="1"/>
  <c r="AU54" i="5"/>
  <c r="BK22" i="5" s="1"/>
  <c r="BK38" i="5" s="1"/>
  <c r="BL71" i="5" s="1"/>
  <c r="W173" i="5"/>
  <c r="X173" i="5" s="1"/>
  <c r="AY54" i="5"/>
  <c r="BO22" i="5" s="1"/>
  <c r="BO38" i="5" s="1"/>
  <c r="BP71" i="5" s="1"/>
  <c r="BC54" i="5"/>
  <c r="BS22" i="5" s="1"/>
  <c r="BS38" i="5" s="1"/>
  <c r="BT71" i="5" s="1"/>
  <c r="W233" i="5"/>
  <c r="X233" i="5" s="1"/>
  <c r="W178" i="5"/>
  <c r="X178" i="5" s="1"/>
  <c r="AY59" i="5"/>
  <c r="BO27" i="5" s="1"/>
  <c r="BO43" i="5" s="1"/>
  <c r="BP76" i="5" s="1"/>
  <c r="W238" i="5"/>
  <c r="X238" i="5" s="1"/>
  <c r="BC59" i="5"/>
  <c r="BS27" i="5" s="1"/>
  <c r="BS43" i="5" s="1"/>
  <c r="BT76" i="5" s="1"/>
  <c r="W119" i="5"/>
  <c r="X119" i="5" s="1"/>
  <c r="AU60" i="5"/>
  <c r="BK28" i="5" s="1"/>
  <c r="BK44" i="5" s="1"/>
  <c r="BL77" i="5" s="1"/>
  <c r="AY60" i="5"/>
  <c r="BO28" i="5" s="1"/>
  <c r="BO44" i="5" s="1"/>
  <c r="BP77" i="5" s="1"/>
  <c r="W179" i="5"/>
  <c r="X179" i="5" s="1"/>
  <c r="W239" i="5"/>
  <c r="X239" i="5" s="1"/>
  <c r="BC60" i="5"/>
  <c r="BS28" i="5" s="1"/>
  <c r="BS44" i="5" s="1"/>
  <c r="BT77" i="5" s="1"/>
  <c r="W120" i="5"/>
  <c r="X120" i="5" s="1"/>
  <c r="AU61" i="5"/>
  <c r="BK29" i="5" s="1"/>
  <c r="BK45" i="5" s="1"/>
  <c r="BL78" i="5" s="1"/>
  <c r="BC61" i="5"/>
  <c r="BS29" i="5" s="1"/>
  <c r="BS45" i="5" s="1"/>
  <c r="BT78" i="5" s="1"/>
  <c r="W240" i="5"/>
  <c r="X240" i="5" s="1"/>
  <c r="BD54" i="5"/>
  <c r="BT22" i="5" s="1"/>
  <c r="BT38" i="5" s="1"/>
  <c r="BU71" i="5" s="1"/>
  <c r="BA55" i="5"/>
  <c r="BQ23" i="5" s="1"/>
  <c r="BQ39" i="5" s="1"/>
  <c r="BR72" i="5" s="1"/>
  <c r="AY61" i="5"/>
  <c r="BO29" i="5" s="1"/>
  <c r="BO45" i="5" s="1"/>
  <c r="BP78" i="5" s="1"/>
  <c r="W64" i="5"/>
  <c r="X64" i="5" s="1"/>
  <c r="BC66" i="5"/>
  <c r="BS34" i="5" s="1"/>
  <c r="BS50" i="5" s="1"/>
  <c r="BT83" i="5" s="1"/>
  <c r="W101" i="5"/>
  <c r="X101" i="5" s="1"/>
  <c r="W145" i="5"/>
  <c r="X145" i="5" s="1"/>
  <c r="AB3" i="5"/>
  <c r="AP63" i="5"/>
  <c r="BF31" i="5" s="1"/>
  <c r="BF47" i="5" s="1"/>
  <c r="BG80" i="5" s="1"/>
  <c r="W47" i="5"/>
  <c r="X47" i="5" s="1"/>
  <c r="W167" i="5"/>
  <c r="X167" i="5" s="1"/>
  <c r="AX63" i="5"/>
  <c r="BN31" i="5" s="1"/>
  <c r="BN47" i="5" s="1"/>
  <c r="BO80" i="5" s="1"/>
  <c r="AO64" i="5"/>
  <c r="BE32" i="5" s="1"/>
  <c r="BE48" i="5" s="1"/>
  <c r="BF81" i="5" s="1"/>
  <c r="W33" i="5"/>
  <c r="X33" i="5" s="1"/>
  <c r="AW64" i="5"/>
  <c r="BM32" i="5" s="1"/>
  <c r="BM48" i="5" s="1"/>
  <c r="BN81" i="5" s="1"/>
  <c r="W103" i="5"/>
  <c r="X103" i="5" s="1"/>
  <c r="AT59" i="5"/>
  <c r="BJ27" i="5" s="1"/>
  <c r="BJ43" i="5" s="1"/>
  <c r="BK76" i="5" s="1"/>
  <c r="W223" i="5"/>
  <c r="X223" i="5" s="1"/>
  <c r="BB59" i="5"/>
  <c r="BR27" i="5" s="1"/>
  <c r="BR43" i="5" s="1"/>
  <c r="BS76" i="5" s="1"/>
  <c r="AU62" i="5"/>
  <c r="BK30" i="5" s="1"/>
  <c r="BK46" i="5" s="1"/>
  <c r="BL79" i="5" s="1"/>
  <c r="W121" i="5"/>
  <c r="X121" i="5" s="1"/>
  <c r="W241" i="5"/>
  <c r="X241" i="5" s="1"/>
  <c r="BC62" i="5"/>
  <c r="BS30" i="5" s="1"/>
  <c r="BS46" i="5" s="1"/>
  <c r="BT79" i="5" s="1"/>
  <c r="W124" i="5"/>
  <c r="X124" i="5" s="1"/>
  <c r="AU65" i="5"/>
  <c r="BK33" i="5" s="1"/>
  <c r="BK49" i="5" s="1"/>
  <c r="BL82" i="5" s="1"/>
  <c r="W184" i="5"/>
  <c r="X184" i="5" s="1"/>
  <c r="AY65" i="5"/>
  <c r="BO33" i="5" s="1"/>
  <c r="BO49" i="5" s="1"/>
  <c r="BP82" i="5" s="1"/>
  <c r="AA3" i="5"/>
  <c r="E20" i="5"/>
  <c r="Z4" i="5" s="1"/>
  <c r="AP53" i="5"/>
  <c r="BF21" i="5" s="1"/>
  <c r="BF37" i="5" s="1"/>
  <c r="BG70" i="5" s="1"/>
  <c r="E21" i="5"/>
  <c r="Z5" i="5" s="1"/>
  <c r="F22" i="5"/>
  <c r="F38" i="5" s="1"/>
  <c r="W128" i="5"/>
  <c r="X128" i="5" s="1"/>
  <c r="AV54" i="5"/>
  <c r="BL22" i="5" s="1"/>
  <c r="BL38" i="5" s="1"/>
  <c r="BM71" i="5" s="1"/>
  <c r="W188" i="5"/>
  <c r="X188" i="5" s="1"/>
  <c r="AZ54" i="5"/>
  <c r="BP22" i="5" s="1"/>
  <c r="BP38" i="5" s="1"/>
  <c r="BQ71" i="5" s="1"/>
  <c r="W84" i="5"/>
  <c r="X84" i="5" s="1"/>
  <c r="AS55" i="5"/>
  <c r="BI23" i="5" s="1"/>
  <c r="BI39" i="5" s="1"/>
  <c r="BJ72" i="5" s="1"/>
  <c r="W130" i="5"/>
  <c r="X130" i="5" s="1"/>
  <c r="AV56" i="5"/>
  <c r="BL24" i="5" s="1"/>
  <c r="BL40" i="5" s="1"/>
  <c r="BM73" i="5" s="1"/>
  <c r="W190" i="5"/>
  <c r="X190" i="5" s="1"/>
  <c r="AZ56" i="5"/>
  <c r="BP24" i="5" s="1"/>
  <c r="BP40" i="5" s="1"/>
  <c r="BQ73" i="5" s="1"/>
  <c r="W250" i="5"/>
  <c r="X250" i="5" s="1"/>
  <c r="BD56" i="5"/>
  <c r="BT24" i="5" s="1"/>
  <c r="BT40" i="5" s="1"/>
  <c r="BU73" i="5" s="1"/>
  <c r="AS57" i="5"/>
  <c r="BI25" i="5" s="1"/>
  <c r="BI41" i="5" s="1"/>
  <c r="BJ74" i="5" s="1"/>
  <c r="W86" i="5"/>
  <c r="X86" i="5" s="1"/>
  <c r="W146" i="5"/>
  <c r="X146" i="5" s="1"/>
  <c r="AW57" i="5"/>
  <c r="BM25" i="5" s="1"/>
  <c r="BM41" i="5" s="1"/>
  <c r="BN74" i="5" s="1"/>
  <c r="W206" i="5"/>
  <c r="X206" i="5" s="1"/>
  <c r="BA57" i="5"/>
  <c r="BQ25" i="5" s="1"/>
  <c r="BQ41" i="5" s="1"/>
  <c r="BR74" i="5" s="1"/>
  <c r="W87" i="5"/>
  <c r="X87" i="5" s="1"/>
  <c r="AS58" i="5"/>
  <c r="BI26" i="5" s="1"/>
  <c r="BI42" i="5" s="1"/>
  <c r="BJ75" i="5" s="1"/>
  <c r="W147" i="5"/>
  <c r="X147" i="5" s="1"/>
  <c r="AW58" i="5"/>
  <c r="BM26" i="5" s="1"/>
  <c r="BM42" i="5" s="1"/>
  <c r="BN75" i="5" s="1"/>
  <c r="W207" i="5"/>
  <c r="X207" i="5" s="1"/>
  <c r="BA58" i="5"/>
  <c r="BQ26" i="5" s="1"/>
  <c r="BQ42" i="5" s="1"/>
  <c r="BR75" i="5" s="1"/>
  <c r="AO63" i="5"/>
  <c r="BE31" i="5" s="1"/>
  <c r="BE47" i="5" s="1"/>
  <c r="BF80" i="5" s="1"/>
  <c r="W152" i="5"/>
  <c r="X152" i="5" s="1"/>
  <c r="AW63" i="5"/>
  <c r="BM31" i="5" s="1"/>
  <c r="BM47" i="5" s="1"/>
  <c r="BN80" i="5" s="1"/>
  <c r="W212" i="5"/>
  <c r="X212" i="5" s="1"/>
  <c r="BA63" i="5"/>
  <c r="BQ31" i="5" s="1"/>
  <c r="BQ47" i="5" s="1"/>
  <c r="BR80" i="5" s="1"/>
  <c r="AR64" i="5"/>
  <c r="BH32" i="5" s="1"/>
  <c r="BH48" i="5" s="1"/>
  <c r="BI81" i="5" s="1"/>
  <c r="W78" i="5"/>
  <c r="X78" i="5" s="1"/>
  <c r="W138" i="5"/>
  <c r="X138" i="5" s="1"/>
  <c r="AV64" i="5"/>
  <c r="BL32" i="5" s="1"/>
  <c r="BL48" i="5" s="1"/>
  <c r="BM81" i="5" s="1"/>
  <c r="W198" i="5"/>
  <c r="X198" i="5" s="1"/>
  <c r="AZ64" i="5"/>
  <c r="BP32" i="5" s="1"/>
  <c r="BP48" i="5" s="1"/>
  <c r="BQ81" i="5" s="1"/>
  <c r="W258" i="5"/>
  <c r="X258" i="5" s="1"/>
  <c r="BD64" i="5"/>
  <c r="BT32" i="5" s="1"/>
  <c r="BT48" i="5" s="1"/>
  <c r="BU81" i="5" s="1"/>
  <c r="AZ52" i="5"/>
  <c r="BP20" i="5" s="1"/>
  <c r="BP36" i="5" s="1"/>
  <c r="BQ69" i="5" s="1"/>
  <c r="AS56" i="5"/>
  <c r="BI24" i="5" s="1"/>
  <c r="BI40" i="5" s="1"/>
  <c r="BJ73" i="5" s="1"/>
  <c r="BB57" i="5"/>
  <c r="BR25" i="5" s="1"/>
  <c r="BR41" i="5" s="1"/>
  <c r="BS74" i="5" s="1"/>
  <c r="W156" i="5"/>
  <c r="X156" i="5" s="1"/>
  <c r="AX52" i="5"/>
  <c r="BN20" i="5" s="1"/>
  <c r="BN36" i="5" s="1"/>
  <c r="BO69" i="5" s="1"/>
  <c r="W216" i="5"/>
  <c r="X216" i="5" s="1"/>
  <c r="BB52" i="5"/>
  <c r="BR20" i="5" s="1"/>
  <c r="BR36" i="5" s="1"/>
  <c r="BS69" i="5" s="1"/>
  <c r="W202" i="5"/>
  <c r="X202" i="5" s="1"/>
  <c r="BA53" i="5"/>
  <c r="BQ21" i="5" s="1"/>
  <c r="BQ37" i="5" s="1"/>
  <c r="BR70" i="5" s="1"/>
  <c r="W21" i="5"/>
  <c r="X21" i="5" s="1"/>
  <c r="W83" i="5"/>
  <c r="X83" i="5" s="1"/>
  <c r="AS54" i="5"/>
  <c r="BI22" i="5" s="1"/>
  <c r="BI38" i="5" s="1"/>
  <c r="BJ71" i="5" s="1"/>
  <c r="W143" i="5"/>
  <c r="X143" i="5" s="1"/>
  <c r="AW54" i="5"/>
  <c r="BM22" i="5" s="1"/>
  <c r="BM38" i="5" s="1"/>
  <c r="BN71" i="5" s="1"/>
  <c r="W203" i="5"/>
  <c r="X203" i="5" s="1"/>
  <c r="BA54" i="5"/>
  <c r="BQ22" i="5" s="1"/>
  <c r="BQ38" i="5" s="1"/>
  <c r="BR71" i="5" s="1"/>
  <c r="W99" i="5"/>
  <c r="X99" i="5" s="1"/>
  <c r="AT55" i="5"/>
  <c r="BJ23" i="5" s="1"/>
  <c r="BJ39" i="5" s="1"/>
  <c r="BK72" i="5" s="1"/>
  <c r="W159" i="5"/>
  <c r="X159" i="5" s="1"/>
  <c r="AX55" i="5"/>
  <c r="BN23" i="5" s="1"/>
  <c r="BN39" i="5" s="1"/>
  <c r="BO72" i="5" s="1"/>
  <c r="W219" i="5"/>
  <c r="X219" i="5" s="1"/>
  <c r="BB55" i="5"/>
  <c r="BR23" i="5" s="1"/>
  <c r="BR39" i="5" s="1"/>
  <c r="BS72" i="5" s="1"/>
  <c r="AY57" i="5"/>
  <c r="BO25" i="5" s="1"/>
  <c r="BO41" i="5" s="1"/>
  <c r="BP74" i="5" s="1"/>
  <c r="W176" i="5"/>
  <c r="X176" i="5" s="1"/>
  <c r="W236" i="5"/>
  <c r="X236" i="5" s="1"/>
  <c r="BC57" i="5"/>
  <c r="BS25" i="5" s="1"/>
  <c r="BS41" i="5" s="1"/>
  <c r="BT74" i="5" s="1"/>
  <c r="W117" i="5"/>
  <c r="X117" i="5" s="1"/>
  <c r="AU58" i="5"/>
  <c r="BK26" i="5" s="1"/>
  <c r="BK42" i="5" s="1"/>
  <c r="BL75" i="5" s="1"/>
  <c r="W177" i="5"/>
  <c r="X177" i="5" s="1"/>
  <c r="AY58" i="5"/>
  <c r="BO26" i="5" s="1"/>
  <c r="BO42" i="5" s="1"/>
  <c r="BP75" i="5" s="1"/>
  <c r="W134" i="5"/>
  <c r="X134" i="5" s="1"/>
  <c r="AV60" i="5"/>
  <c r="BL28" i="5" s="1"/>
  <c r="BL44" i="5" s="1"/>
  <c r="BM77" i="5" s="1"/>
  <c r="W194" i="5"/>
  <c r="X194" i="5" s="1"/>
  <c r="AZ60" i="5"/>
  <c r="BP28" i="5" s="1"/>
  <c r="BP44" i="5" s="1"/>
  <c r="BQ77" i="5" s="1"/>
  <c r="W254" i="5"/>
  <c r="X254" i="5" s="1"/>
  <c r="BD60" i="5"/>
  <c r="BT28" i="5" s="1"/>
  <c r="BT44" i="5" s="1"/>
  <c r="BU77" i="5" s="1"/>
  <c r="W90" i="5"/>
  <c r="X90" i="5" s="1"/>
  <c r="AS61" i="5"/>
  <c r="BI29" i="5" s="1"/>
  <c r="BI45" i="5" s="1"/>
  <c r="BJ78" i="5" s="1"/>
  <c r="W150" i="5"/>
  <c r="X150" i="5" s="1"/>
  <c r="AW61" i="5"/>
  <c r="BM29" i="5" s="1"/>
  <c r="BM45" i="5" s="1"/>
  <c r="BN78" i="5" s="1"/>
  <c r="W196" i="5"/>
  <c r="X196" i="5" s="1"/>
  <c r="AZ62" i="5"/>
  <c r="BP30" i="5" s="1"/>
  <c r="BP46" i="5" s="1"/>
  <c r="BQ79" i="5" s="1"/>
  <c r="W256" i="5"/>
  <c r="X256" i="5" s="1"/>
  <c r="BD62" i="5"/>
  <c r="BT30" i="5" s="1"/>
  <c r="BT46" i="5" s="1"/>
  <c r="BU79" i="5" s="1"/>
  <c r="W242" i="5"/>
  <c r="X242" i="5" s="1"/>
  <c r="BC63" i="5"/>
  <c r="BS31" i="5" s="1"/>
  <c r="BS47" i="5" s="1"/>
  <c r="BT80" i="5" s="1"/>
  <c r="W154" i="5"/>
  <c r="X154" i="5" s="1"/>
  <c r="AW65" i="5"/>
  <c r="BM33" i="5" s="1"/>
  <c r="BM49" i="5" s="1"/>
  <c r="BN82" i="5" s="1"/>
  <c r="W214" i="5"/>
  <c r="X214" i="5" s="1"/>
  <c r="BA65" i="5"/>
  <c r="BQ33" i="5" s="1"/>
  <c r="BQ49" i="5" s="1"/>
  <c r="BR82" i="5" s="1"/>
  <c r="W80" i="5"/>
  <c r="X80" i="5" s="1"/>
  <c r="AR66" i="5"/>
  <c r="BH34" i="5" s="1"/>
  <c r="BH50" i="5" s="1"/>
  <c r="BI83" i="5" s="1"/>
  <c r="W140" i="5"/>
  <c r="X140" i="5" s="1"/>
  <c r="AV66" i="5"/>
  <c r="BL34" i="5" s="1"/>
  <c r="BL50" i="5" s="1"/>
  <c r="BM83" i="5" s="1"/>
  <c r="W200" i="5"/>
  <c r="X200" i="5" s="1"/>
  <c r="AZ66" i="5"/>
  <c r="BP34" i="5" s="1"/>
  <c r="BP50" i="5" s="1"/>
  <c r="BQ83" i="5" s="1"/>
  <c r="W260" i="5"/>
  <c r="X260" i="5" s="1"/>
  <c r="BD66" i="5"/>
  <c r="BT34" i="5" s="1"/>
  <c r="BT50" i="5" s="1"/>
  <c r="BU83" i="5" s="1"/>
  <c r="AU57" i="5"/>
  <c r="BK25" i="5" s="1"/>
  <c r="BK41" i="5" s="1"/>
  <c r="BL74" i="5" s="1"/>
  <c r="W62" i="5"/>
  <c r="X62" i="5" s="1"/>
  <c r="AU63" i="5"/>
  <c r="BK31" i="5" s="1"/>
  <c r="BK47" i="5" s="1"/>
  <c r="BL80" i="5" s="1"/>
  <c r="B21" i="5"/>
  <c r="W97" i="5"/>
  <c r="X97" i="5" s="1"/>
  <c r="AT53" i="5"/>
  <c r="BJ21" i="5" s="1"/>
  <c r="BJ37" i="5" s="1"/>
  <c r="BK70" i="5" s="1"/>
  <c r="W157" i="5"/>
  <c r="X157" i="5" s="1"/>
  <c r="AX53" i="5"/>
  <c r="BN21" i="5" s="1"/>
  <c r="BN37" i="5" s="1"/>
  <c r="BO70" i="5" s="1"/>
  <c r="W114" i="5"/>
  <c r="X114" i="5" s="1"/>
  <c r="AU55" i="5"/>
  <c r="BK23" i="5" s="1"/>
  <c r="BK39" i="5" s="1"/>
  <c r="BL72" i="5" s="1"/>
  <c r="W174" i="5"/>
  <c r="X174" i="5" s="1"/>
  <c r="AY55" i="5"/>
  <c r="BO23" i="5" s="1"/>
  <c r="BO39" i="5" s="1"/>
  <c r="BP72" i="5" s="1"/>
  <c r="W234" i="5"/>
  <c r="X234" i="5" s="1"/>
  <c r="BC55" i="5"/>
  <c r="BS23" i="5" s="1"/>
  <c r="BS39" i="5" s="1"/>
  <c r="BT72" i="5" s="1"/>
  <c r="W115" i="5"/>
  <c r="X115" i="5" s="1"/>
  <c r="AU56" i="5"/>
  <c r="BK24" i="5" s="1"/>
  <c r="BK40" i="5" s="1"/>
  <c r="BL73" i="5" s="1"/>
  <c r="W175" i="5"/>
  <c r="X175" i="5" s="1"/>
  <c r="AY56" i="5"/>
  <c r="BO24" i="5" s="1"/>
  <c r="BO40" i="5" s="1"/>
  <c r="BP73" i="5" s="1"/>
  <c r="W235" i="5"/>
  <c r="X235" i="5" s="1"/>
  <c r="BC56" i="5"/>
  <c r="BS24" i="5" s="1"/>
  <c r="BS40" i="5" s="1"/>
  <c r="BT73" i="5" s="1"/>
  <c r="W132" i="5"/>
  <c r="X132" i="5" s="1"/>
  <c r="AV58" i="5"/>
  <c r="BL26" i="5" s="1"/>
  <c r="BL42" i="5" s="1"/>
  <c r="BM75" i="5" s="1"/>
  <c r="W192" i="5"/>
  <c r="X192" i="5" s="1"/>
  <c r="AZ58" i="5"/>
  <c r="BP26" i="5" s="1"/>
  <c r="BP42" i="5" s="1"/>
  <c r="BQ75" i="5" s="1"/>
  <c r="W88" i="5"/>
  <c r="X88" i="5" s="1"/>
  <c r="AS59" i="5"/>
  <c r="BI27" i="5" s="1"/>
  <c r="BI43" i="5" s="1"/>
  <c r="BJ76" i="5" s="1"/>
  <c r="W148" i="5"/>
  <c r="X148" i="5" s="1"/>
  <c r="AW59" i="5"/>
  <c r="BM27" i="5" s="1"/>
  <c r="BM43" i="5" s="1"/>
  <c r="BN76" i="5" s="1"/>
  <c r="W89" i="5"/>
  <c r="X89" i="5" s="1"/>
  <c r="AS60" i="5"/>
  <c r="BI28" i="5" s="1"/>
  <c r="BI44" i="5" s="1"/>
  <c r="BJ77" i="5" s="1"/>
  <c r="W209" i="5"/>
  <c r="X209" i="5" s="1"/>
  <c r="BA60" i="5"/>
  <c r="BQ28" i="5" s="1"/>
  <c r="BQ44" i="5" s="1"/>
  <c r="BR77" i="5" s="1"/>
  <c r="W165" i="5"/>
  <c r="X165" i="5" s="1"/>
  <c r="AX61" i="5"/>
  <c r="BN29" i="5" s="1"/>
  <c r="BN45" i="5" s="1"/>
  <c r="BO78" i="5" s="1"/>
  <c r="W225" i="5"/>
  <c r="X225" i="5" s="1"/>
  <c r="BB61" i="5"/>
  <c r="BR29" i="5" s="1"/>
  <c r="BR45" i="5" s="1"/>
  <c r="BS78" i="5" s="1"/>
  <c r="W91" i="5"/>
  <c r="X91" i="5" s="1"/>
  <c r="AS62" i="5"/>
  <c r="BI30" i="5" s="1"/>
  <c r="BI46" i="5" s="1"/>
  <c r="BJ79" i="5" s="1"/>
  <c r="BA62" i="5"/>
  <c r="BQ30" i="5" s="1"/>
  <c r="BQ46" i="5" s="1"/>
  <c r="BR79" i="5" s="1"/>
  <c r="W211" i="5"/>
  <c r="X211" i="5" s="1"/>
  <c r="AQ64" i="5"/>
  <c r="BG32" i="5" s="1"/>
  <c r="BG48" i="5" s="1"/>
  <c r="BH81" i="5" s="1"/>
  <c r="W63" i="5"/>
  <c r="X63" i="5" s="1"/>
  <c r="W123" i="5"/>
  <c r="X123" i="5" s="1"/>
  <c r="AU64" i="5"/>
  <c r="BK32" i="5" s="1"/>
  <c r="BK48" i="5" s="1"/>
  <c r="BL81" i="5" s="1"/>
  <c r="AY64" i="5"/>
  <c r="BO32" i="5" s="1"/>
  <c r="BO48" i="5" s="1"/>
  <c r="BP81" i="5" s="1"/>
  <c r="W183" i="5"/>
  <c r="X183" i="5" s="1"/>
  <c r="BC64" i="5"/>
  <c r="BS32" i="5" s="1"/>
  <c r="BS48" i="5" s="1"/>
  <c r="BT81" i="5" s="1"/>
  <c r="W243" i="5"/>
  <c r="X243" i="5" s="1"/>
  <c r="W229" i="5"/>
  <c r="X229" i="5" s="1"/>
  <c r="BB65" i="5"/>
  <c r="BR33" i="5" s="1"/>
  <c r="BR49" i="5" s="1"/>
  <c r="BS82" i="5" s="1"/>
  <c r="AO66" i="5"/>
  <c r="BE34" i="5" s="1"/>
  <c r="BE50" i="5" s="1"/>
  <c r="BF83" i="5" s="1"/>
  <c r="W35" i="5"/>
  <c r="X35" i="5" s="1"/>
  <c r="W95" i="5"/>
  <c r="X95" i="5" s="1"/>
  <c r="AS66" i="5"/>
  <c r="BI34" i="5" s="1"/>
  <c r="BI50" i="5" s="1"/>
  <c r="BJ83" i="5" s="1"/>
  <c r="W155" i="5"/>
  <c r="X155" i="5" s="1"/>
  <c r="AW66" i="5"/>
  <c r="BM34" i="5" s="1"/>
  <c r="BM50" i="5" s="1"/>
  <c r="BN83" i="5" s="1"/>
  <c r="W34" i="5"/>
  <c r="X34" i="5" s="1"/>
  <c r="AT52" i="5"/>
  <c r="BJ20" i="5" s="1"/>
  <c r="BJ36" i="5" s="1"/>
  <c r="BK69" i="5" s="1"/>
  <c r="AT61" i="5"/>
  <c r="BJ29" i="5" s="1"/>
  <c r="BJ45" i="5" s="1"/>
  <c r="BK78" i="5" s="1"/>
  <c r="AY63" i="5"/>
  <c r="BO31" i="5" s="1"/>
  <c r="BO47" i="5" s="1"/>
  <c r="BP80" i="5" s="1"/>
  <c r="W215" i="5"/>
  <c r="X215" i="5" s="1"/>
  <c r="W111" i="5"/>
  <c r="X111" i="5" s="1"/>
  <c r="AU52" i="5"/>
  <c r="BK20" i="5" s="1"/>
  <c r="BK36" i="5" s="1"/>
  <c r="BL69" i="5" s="1"/>
  <c r="W171" i="5"/>
  <c r="X171" i="5" s="1"/>
  <c r="AY52" i="5"/>
  <c r="BO20" i="5" s="1"/>
  <c r="BO36" i="5" s="1"/>
  <c r="BP69" i="5" s="1"/>
  <c r="W231" i="5"/>
  <c r="X231" i="5" s="1"/>
  <c r="BC52" i="5"/>
  <c r="BS20" i="5" s="1"/>
  <c r="BS36" i="5" s="1"/>
  <c r="BT69" i="5" s="1"/>
  <c r="W127" i="5"/>
  <c r="X127" i="5" s="1"/>
  <c r="AV53" i="5"/>
  <c r="BL21" i="5" s="1"/>
  <c r="BL37" i="5" s="1"/>
  <c r="BM70" i="5" s="1"/>
  <c r="W187" i="5"/>
  <c r="X187" i="5" s="1"/>
  <c r="AZ53" i="5"/>
  <c r="BP21" i="5" s="1"/>
  <c r="BP37" i="5" s="1"/>
  <c r="BQ70" i="5" s="1"/>
  <c r="BD53" i="5"/>
  <c r="BT21" i="5" s="1"/>
  <c r="BT37" i="5" s="1"/>
  <c r="BU70" i="5" s="1"/>
  <c r="W247" i="5"/>
  <c r="X247" i="5" s="1"/>
  <c r="W158" i="5"/>
  <c r="X158" i="5" s="1"/>
  <c r="AX54" i="5"/>
  <c r="BN22" i="5" s="1"/>
  <c r="BN38" i="5" s="1"/>
  <c r="BO71" i="5" s="1"/>
  <c r="W218" i="5"/>
  <c r="X218" i="5" s="1"/>
  <c r="BB54" i="5"/>
  <c r="BR22" i="5" s="1"/>
  <c r="BR38" i="5" s="1"/>
  <c r="BS71" i="5" s="1"/>
  <c r="W189" i="5"/>
  <c r="X189" i="5" s="1"/>
  <c r="AZ55" i="5"/>
  <c r="BP23" i="5" s="1"/>
  <c r="BP39" i="5" s="1"/>
  <c r="BQ72" i="5" s="1"/>
  <c r="W249" i="5"/>
  <c r="X249" i="5" s="1"/>
  <c r="BD55" i="5"/>
  <c r="BT23" i="5" s="1"/>
  <c r="BT39" i="5" s="1"/>
  <c r="BU72" i="5" s="1"/>
  <c r="W220" i="5"/>
  <c r="X220" i="5" s="1"/>
  <c r="BB56" i="5"/>
  <c r="BR24" i="5" s="1"/>
  <c r="BR40" i="5" s="1"/>
  <c r="BS73" i="5" s="1"/>
  <c r="W131" i="5"/>
  <c r="X131" i="5" s="1"/>
  <c r="AV57" i="5"/>
  <c r="BL25" i="5" s="1"/>
  <c r="BL41" i="5" s="1"/>
  <c r="BM74" i="5" s="1"/>
  <c r="W191" i="5"/>
  <c r="X191" i="5" s="1"/>
  <c r="AZ57" i="5"/>
  <c r="BP25" i="5" s="1"/>
  <c r="BP41" i="5" s="1"/>
  <c r="BQ74" i="5" s="1"/>
  <c r="W251" i="5"/>
  <c r="X251" i="5" s="1"/>
  <c r="BD57" i="5"/>
  <c r="BT25" i="5" s="1"/>
  <c r="BT41" i="5" s="1"/>
  <c r="BU74" i="5" s="1"/>
  <c r="W222" i="5"/>
  <c r="X222" i="5" s="1"/>
  <c r="BB58" i="5"/>
  <c r="BR26" i="5" s="1"/>
  <c r="BR42" i="5" s="1"/>
  <c r="BS75" i="5" s="1"/>
  <c r="W253" i="5"/>
  <c r="X253" i="5" s="1"/>
  <c r="BD59" i="5"/>
  <c r="BT27" i="5" s="1"/>
  <c r="BT43" i="5" s="1"/>
  <c r="BU76" i="5" s="1"/>
  <c r="W104" i="5"/>
  <c r="X104" i="5" s="1"/>
  <c r="AT60" i="5"/>
  <c r="BJ28" i="5" s="1"/>
  <c r="BJ44" i="5" s="1"/>
  <c r="BK77" i="5" s="1"/>
  <c r="W135" i="5"/>
  <c r="X135" i="5" s="1"/>
  <c r="AV61" i="5"/>
  <c r="BL29" i="5" s="1"/>
  <c r="BL45" i="5" s="1"/>
  <c r="BM78" i="5" s="1"/>
  <c r="AZ61" i="5"/>
  <c r="BP29" i="5" s="1"/>
  <c r="BP45" i="5" s="1"/>
  <c r="BQ78" i="5" s="1"/>
  <c r="W195" i="5"/>
  <c r="X195" i="5" s="1"/>
  <c r="W255" i="5"/>
  <c r="X255" i="5" s="1"/>
  <c r="BD61" i="5"/>
  <c r="BT29" i="5" s="1"/>
  <c r="BT45" i="5" s="1"/>
  <c r="BU78" i="5" s="1"/>
  <c r="W106" i="5"/>
  <c r="X106" i="5" s="1"/>
  <c r="AT62" i="5"/>
  <c r="BJ30" i="5" s="1"/>
  <c r="BJ46" i="5" s="1"/>
  <c r="BK79" i="5" s="1"/>
  <c r="W137" i="5"/>
  <c r="X137" i="5" s="1"/>
  <c r="AV63" i="5"/>
  <c r="BL31" i="5" s="1"/>
  <c r="BL47" i="5" s="1"/>
  <c r="BM80" i="5" s="1"/>
  <c r="W108" i="5"/>
  <c r="X108" i="5" s="1"/>
  <c r="AT64" i="5"/>
  <c r="BJ32" i="5" s="1"/>
  <c r="BJ48" i="5" s="1"/>
  <c r="BK81" i="5" s="1"/>
  <c r="W168" i="5"/>
  <c r="X168" i="5" s="1"/>
  <c r="AX64" i="5"/>
  <c r="BN32" i="5" s="1"/>
  <c r="BN48" i="5" s="1"/>
  <c r="BO81" i="5" s="1"/>
  <c r="W228" i="5"/>
  <c r="X228" i="5" s="1"/>
  <c r="BB64" i="5"/>
  <c r="BR32" i="5" s="1"/>
  <c r="BR48" i="5" s="1"/>
  <c r="BS81" i="5" s="1"/>
  <c r="W79" i="5"/>
  <c r="X79" i="5" s="1"/>
  <c r="AR65" i="5"/>
  <c r="BH33" i="5" s="1"/>
  <c r="BH49" i="5" s="1"/>
  <c r="BI82" i="5" s="1"/>
  <c r="W139" i="5"/>
  <c r="X139" i="5" s="1"/>
  <c r="AV65" i="5"/>
  <c r="BL33" i="5" s="1"/>
  <c r="BL49" i="5" s="1"/>
  <c r="BM82" i="5" s="1"/>
  <c r="W199" i="5"/>
  <c r="X199" i="5" s="1"/>
  <c r="AZ65" i="5"/>
  <c r="BP33" i="5" s="1"/>
  <c r="BP49" i="5" s="1"/>
  <c r="BQ82" i="5" s="1"/>
  <c r="BD65" i="5"/>
  <c r="BT33" i="5" s="1"/>
  <c r="BT49" i="5" s="1"/>
  <c r="BU82" i="5" s="1"/>
  <c r="W259" i="5"/>
  <c r="X259" i="5" s="1"/>
  <c r="W230" i="5"/>
  <c r="X230" i="5" s="1"/>
  <c r="BB66" i="5"/>
  <c r="BR34" i="5" s="1"/>
  <c r="BR50" i="5" s="1"/>
  <c r="BS83" i="5" s="1"/>
  <c r="AT56" i="5"/>
  <c r="BJ24" i="5" s="1"/>
  <c r="BJ40" i="5" s="1"/>
  <c r="BK73" i="5" s="1"/>
  <c r="AX62" i="5"/>
  <c r="BN30" i="5" s="1"/>
  <c r="BN46" i="5" s="1"/>
  <c r="BO79" i="5" s="1"/>
  <c r="AZ63" i="5"/>
  <c r="BP31" i="5" s="1"/>
  <c r="BP47" i="5" s="1"/>
  <c r="BQ80" i="5" s="1"/>
  <c r="AX66" i="5"/>
  <c r="BN34" i="5" s="1"/>
  <c r="BN50" i="5" s="1"/>
  <c r="BO83" i="5" s="1"/>
  <c r="AO20" i="4"/>
  <c r="AO4" i="4"/>
  <c r="BW4" i="4" s="1"/>
  <c r="CN4" i="4" s="1"/>
  <c r="W81" i="4"/>
  <c r="X81" i="4" s="1"/>
  <c r="AS52" i="4"/>
  <c r="BI20" i="4" s="1"/>
  <c r="BI36" i="4" s="1"/>
  <c r="BJ69" i="4" s="1"/>
  <c r="W141" i="4"/>
  <c r="X141" i="4" s="1"/>
  <c r="AW52" i="4"/>
  <c r="BM20" i="4" s="1"/>
  <c r="BM36" i="4" s="1"/>
  <c r="BN69" i="4" s="1"/>
  <c r="W201" i="4"/>
  <c r="X201" i="4" s="1"/>
  <c r="BA52" i="4"/>
  <c r="BQ20" i="4" s="1"/>
  <c r="BQ36" i="4" s="1"/>
  <c r="BR69" i="4" s="1"/>
  <c r="AQ62" i="4"/>
  <c r="BG30" i="4" s="1"/>
  <c r="BG46" i="4" s="1"/>
  <c r="BH79" i="4" s="1"/>
  <c r="W61" i="4"/>
  <c r="X61" i="4" s="1"/>
  <c r="W121" i="4"/>
  <c r="X121" i="4" s="1"/>
  <c r="AU62" i="4"/>
  <c r="BK30" i="4" s="1"/>
  <c r="BK46" i="4" s="1"/>
  <c r="BL79" i="4" s="1"/>
  <c r="W181" i="4"/>
  <c r="X181" i="4" s="1"/>
  <c r="AY62" i="4"/>
  <c r="BO30" i="4" s="1"/>
  <c r="BO46" i="4" s="1"/>
  <c r="BP79" i="4" s="1"/>
  <c r="W241" i="4"/>
  <c r="X241" i="4" s="1"/>
  <c r="BC62" i="4"/>
  <c r="BS30" i="4" s="1"/>
  <c r="BS46" i="4" s="1"/>
  <c r="BT79" i="4" s="1"/>
  <c r="AA3" i="4"/>
  <c r="D20" i="4"/>
  <c r="Y4" i="4" s="1"/>
  <c r="C21" i="4"/>
  <c r="X5" i="4" s="1"/>
  <c r="B22" i="4"/>
  <c r="AM22" i="4" s="1"/>
  <c r="AN22" i="4" s="1"/>
  <c r="AN38" i="4" s="1"/>
  <c r="AO71" i="4" s="1"/>
  <c r="W128" i="4"/>
  <c r="X128" i="4" s="1"/>
  <c r="AV54" i="4"/>
  <c r="BL22" i="4" s="1"/>
  <c r="BL38" i="4" s="1"/>
  <c r="BM71" i="4" s="1"/>
  <c r="W188" i="4"/>
  <c r="X188" i="4" s="1"/>
  <c r="AZ54" i="4"/>
  <c r="BP22" i="4" s="1"/>
  <c r="BP38" i="4" s="1"/>
  <c r="BQ71" i="4" s="1"/>
  <c r="BD54" i="4"/>
  <c r="BT22" i="4" s="1"/>
  <c r="BT38" i="4" s="1"/>
  <c r="BU71" i="4" s="1"/>
  <c r="W248" i="4"/>
  <c r="X248" i="4" s="1"/>
  <c r="W99" i="4"/>
  <c r="X99" i="4" s="1"/>
  <c r="AT55" i="4"/>
  <c r="BJ23" i="4" s="1"/>
  <c r="BJ39" i="4" s="1"/>
  <c r="BK72" i="4" s="1"/>
  <c r="W159" i="4"/>
  <c r="X159" i="4" s="1"/>
  <c r="AX55" i="4"/>
  <c r="BN23" i="4" s="1"/>
  <c r="BN39" i="4" s="1"/>
  <c r="BO72" i="4" s="1"/>
  <c r="W219" i="4"/>
  <c r="X219" i="4" s="1"/>
  <c r="BB55" i="4"/>
  <c r="BR23" i="4" s="1"/>
  <c r="BR39" i="4" s="1"/>
  <c r="BS72" i="4" s="1"/>
  <c r="D21" i="4"/>
  <c r="Y5" i="4" s="1"/>
  <c r="W130" i="4"/>
  <c r="X130" i="4" s="1"/>
  <c r="AV56" i="4"/>
  <c r="BL24" i="4" s="1"/>
  <c r="BL40" i="4" s="1"/>
  <c r="BM73" i="4" s="1"/>
  <c r="W190" i="4"/>
  <c r="X190" i="4" s="1"/>
  <c r="AZ56" i="4"/>
  <c r="BP24" i="4" s="1"/>
  <c r="BP40" i="4" s="1"/>
  <c r="BQ73" i="4" s="1"/>
  <c r="W250" i="4"/>
  <c r="X250" i="4" s="1"/>
  <c r="BD56" i="4"/>
  <c r="BT24" i="4" s="1"/>
  <c r="BT40" i="4" s="1"/>
  <c r="BU73" i="4" s="1"/>
  <c r="W101" i="4"/>
  <c r="X101" i="4" s="1"/>
  <c r="AT57" i="4"/>
  <c r="BJ25" i="4" s="1"/>
  <c r="BJ41" i="4" s="1"/>
  <c r="BK74" i="4" s="1"/>
  <c r="W161" i="4"/>
  <c r="X161" i="4" s="1"/>
  <c r="AX57" i="4"/>
  <c r="BN25" i="4" s="1"/>
  <c r="BN41" i="4" s="1"/>
  <c r="BO74" i="4" s="1"/>
  <c r="W221" i="4"/>
  <c r="X221" i="4" s="1"/>
  <c r="BB57" i="4"/>
  <c r="BR25" i="4" s="1"/>
  <c r="BR41" i="4" s="1"/>
  <c r="BS74" i="4" s="1"/>
  <c r="W120" i="4"/>
  <c r="X120" i="4" s="1"/>
  <c r="AU61" i="4"/>
  <c r="BK29" i="4" s="1"/>
  <c r="BK45" i="4" s="1"/>
  <c r="BL78" i="4" s="1"/>
  <c r="W180" i="4"/>
  <c r="X180" i="4" s="1"/>
  <c r="AY61" i="4"/>
  <c r="BO29" i="4" s="1"/>
  <c r="BO45" i="4" s="1"/>
  <c r="BP78" i="4" s="1"/>
  <c r="W240" i="4"/>
  <c r="X240" i="4" s="1"/>
  <c r="BC61" i="4"/>
  <c r="BS29" i="4" s="1"/>
  <c r="BS45" i="4" s="1"/>
  <c r="BT78" i="4" s="1"/>
  <c r="AQ65" i="4"/>
  <c r="BG33" i="4" s="1"/>
  <c r="BG49" i="4" s="1"/>
  <c r="BH82" i="4" s="1"/>
  <c r="W64" i="4"/>
  <c r="X64" i="4" s="1"/>
  <c r="W124" i="4"/>
  <c r="X124" i="4" s="1"/>
  <c r="AU65" i="4"/>
  <c r="BK33" i="4" s="1"/>
  <c r="BK49" i="4" s="1"/>
  <c r="BL82" i="4" s="1"/>
  <c r="AY65" i="4"/>
  <c r="BO33" i="4" s="1"/>
  <c r="BO49" i="4" s="1"/>
  <c r="BP82" i="4" s="1"/>
  <c r="W184" i="4"/>
  <c r="X184" i="4" s="1"/>
  <c r="W244" i="4"/>
  <c r="X244" i="4" s="1"/>
  <c r="BC65" i="4"/>
  <c r="BS33" i="4" s="1"/>
  <c r="BS49" i="4" s="1"/>
  <c r="BT82" i="4" s="1"/>
  <c r="BD4" i="4"/>
  <c r="E21" i="4"/>
  <c r="Z5" i="4" s="1"/>
  <c r="W111" i="4"/>
  <c r="X111" i="4" s="1"/>
  <c r="AU52" i="4"/>
  <c r="BK20" i="4" s="1"/>
  <c r="BK36" i="4" s="1"/>
  <c r="BL69" i="4" s="1"/>
  <c r="W171" i="4"/>
  <c r="X171" i="4" s="1"/>
  <c r="AY52" i="4"/>
  <c r="BO20" i="4" s="1"/>
  <c r="BO36" i="4" s="1"/>
  <c r="BP69" i="4" s="1"/>
  <c r="W132" i="4"/>
  <c r="X132" i="4" s="1"/>
  <c r="AV58" i="4"/>
  <c r="BL26" i="4" s="1"/>
  <c r="BL42" i="4" s="1"/>
  <c r="BM75" i="4" s="1"/>
  <c r="W192" i="4"/>
  <c r="X192" i="4" s="1"/>
  <c r="AZ58" i="4"/>
  <c r="BP26" i="4" s="1"/>
  <c r="BP42" i="4" s="1"/>
  <c r="BQ75" i="4" s="1"/>
  <c r="W252" i="4"/>
  <c r="X252" i="4" s="1"/>
  <c r="BD58" i="4"/>
  <c r="BT26" i="4" s="1"/>
  <c r="BT42" i="4" s="1"/>
  <c r="BU75" i="4" s="1"/>
  <c r="W103" i="4"/>
  <c r="X103" i="4" s="1"/>
  <c r="AT59" i="4"/>
  <c r="BJ27" i="4" s="1"/>
  <c r="BJ43" i="4" s="1"/>
  <c r="BK76" i="4" s="1"/>
  <c r="W163" i="4"/>
  <c r="X163" i="4" s="1"/>
  <c r="AX59" i="4"/>
  <c r="BN27" i="4" s="1"/>
  <c r="BN43" i="4" s="1"/>
  <c r="BO76" i="4" s="1"/>
  <c r="W223" i="4"/>
  <c r="X223" i="4" s="1"/>
  <c r="BB59" i="4"/>
  <c r="BR27" i="4" s="1"/>
  <c r="BR43" i="4" s="1"/>
  <c r="BS76" i="4" s="1"/>
  <c r="AQ64" i="4"/>
  <c r="BG32" i="4" s="1"/>
  <c r="BG48" i="4" s="1"/>
  <c r="BH81" i="4" s="1"/>
  <c r="W63" i="4"/>
  <c r="X63" i="4" s="1"/>
  <c r="W123" i="4"/>
  <c r="X123" i="4" s="1"/>
  <c r="AU64" i="4"/>
  <c r="BK32" i="4" s="1"/>
  <c r="BK48" i="4" s="1"/>
  <c r="BL81" i="4" s="1"/>
  <c r="W183" i="4"/>
  <c r="X183" i="4" s="1"/>
  <c r="AY64" i="4"/>
  <c r="BO32" i="4" s="1"/>
  <c r="BO48" i="4" s="1"/>
  <c r="BP81" i="4" s="1"/>
  <c r="W243" i="4"/>
  <c r="X243" i="4" s="1"/>
  <c r="BC64" i="4"/>
  <c r="BS32" i="4" s="1"/>
  <c r="BS48" i="4" s="1"/>
  <c r="BT81" i="4" s="1"/>
  <c r="AO52" i="4"/>
  <c r="BE20" i="4" s="1"/>
  <c r="BE36" i="4" s="1"/>
  <c r="BF69" i="4" s="1"/>
  <c r="W21" i="4"/>
  <c r="X21" i="4" s="1"/>
  <c r="B21" i="4"/>
  <c r="AM21" i="4" s="1"/>
  <c r="AN21" i="4" s="1"/>
  <c r="AN37" i="4" s="1"/>
  <c r="AO70" i="4" s="1"/>
  <c r="AO16" i="4"/>
  <c r="W97" i="4"/>
  <c r="X97" i="4" s="1"/>
  <c r="AT53" i="4"/>
  <c r="BJ21" i="4" s="1"/>
  <c r="BJ37" i="4" s="1"/>
  <c r="BK70" i="4" s="1"/>
  <c r="W157" i="4"/>
  <c r="X157" i="4" s="1"/>
  <c r="AX53" i="4"/>
  <c r="BN21" i="4" s="1"/>
  <c r="BN37" i="4" s="1"/>
  <c r="BO70" i="4" s="1"/>
  <c r="W217" i="4"/>
  <c r="X217" i="4" s="1"/>
  <c r="BB53" i="4"/>
  <c r="BR21" i="4" s="1"/>
  <c r="BR37" i="4" s="1"/>
  <c r="BS70" i="4" s="1"/>
  <c r="AQ63" i="4"/>
  <c r="BG31" i="4" s="1"/>
  <c r="BG47" i="4" s="1"/>
  <c r="BH80" i="4" s="1"/>
  <c r="W62" i="4"/>
  <c r="X62" i="4" s="1"/>
  <c r="W122" i="4"/>
  <c r="X122" i="4" s="1"/>
  <c r="AU63" i="4"/>
  <c r="BK31" i="4" s="1"/>
  <c r="BK47" i="4" s="1"/>
  <c r="BL80" i="4" s="1"/>
  <c r="W182" i="4"/>
  <c r="X182" i="4" s="1"/>
  <c r="AY63" i="4"/>
  <c r="BO31" i="4" s="1"/>
  <c r="BO47" i="4" s="1"/>
  <c r="BP80" i="4" s="1"/>
  <c r="W242" i="4"/>
  <c r="X242" i="4" s="1"/>
  <c r="BC63" i="4"/>
  <c r="BS31" i="4" s="1"/>
  <c r="BS47" i="4" s="1"/>
  <c r="BT80" i="4" s="1"/>
  <c r="AO66" i="4"/>
  <c r="BE34" i="4" s="1"/>
  <c r="BE50" i="4" s="1"/>
  <c r="BF83" i="4" s="1"/>
  <c r="W35" i="4"/>
  <c r="X35" i="4" s="1"/>
  <c r="W95" i="4"/>
  <c r="X95" i="4" s="1"/>
  <c r="AS66" i="4"/>
  <c r="BI34" i="4" s="1"/>
  <c r="BI50" i="4" s="1"/>
  <c r="BJ83" i="4" s="1"/>
  <c r="W155" i="4"/>
  <c r="X155" i="4" s="1"/>
  <c r="AW66" i="4"/>
  <c r="BM34" i="4" s="1"/>
  <c r="BM50" i="4" s="1"/>
  <c r="BN83" i="4" s="1"/>
  <c r="W215" i="4"/>
  <c r="X215" i="4" s="1"/>
  <c r="BA66" i="4"/>
  <c r="BQ34" i="4" s="1"/>
  <c r="BQ50" i="4" s="1"/>
  <c r="BR83" i="4" s="1"/>
  <c r="BC18" i="4"/>
  <c r="W96" i="4"/>
  <c r="X96" i="4" s="1"/>
  <c r="AT52" i="4"/>
  <c r="BJ20" i="4" s="1"/>
  <c r="BJ36" i="4" s="1"/>
  <c r="BK69" i="4" s="1"/>
  <c r="W156" i="4"/>
  <c r="X156" i="4" s="1"/>
  <c r="AX52" i="4"/>
  <c r="BN20" i="4" s="1"/>
  <c r="BN36" i="4" s="1"/>
  <c r="BO69" i="4" s="1"/>
  <c r="BB52" i="4"/>
  <c r="BR20" i="4" s="1"/>
  <c r="BR36" i="4" s="1"/>
  <c r="BS69" i="4" s="1"/>
  <c r="W216" i="4"/>
  <c r="X216" i="4" s="1"/>
  <c r="W112" i="4"/>
  <c r="X112" i="4" s="1"/>
  <c r="AU53" i="4"/>
  <c r="BK21" i="4" s="1"/>
  <c r="BK37" i="4" s="1"/>
  <c r="BL70" i="4" s="1"/>
  <c r="AY53" i="4"/>
  <c r="BO21" i="4" s="1"/>
  <c r="BO37" i="4" s="1"/>
  <c r="BP70" i="4" s="1"/>
  <c r="W172" i="4"/>
  <c r="X172" i="4" s="1"/>
  <c r="W232" i="4"/>
  <c r="X232" i="4" s="1"/>
  <c r="BC53" i="4"/>
  <c r="BS21" i="4" s="1"/>
  <c r="BS37" i="4" s="1"/>
  <c r="BT70" i="4" s="1"/>
  <c r="W83" i="4"/>
  <c r="X83" i="4" s="1"/>
  <c r="AS54" i="4"/>
  <c r="BI22" i="4" s="1"/>
  <c r="BI38" i="4" s="1"/>
  <c r="BJ71" i="4" s="1"/>
  <c r="W203" i="4"/>
  <c r="X203" i="4" s="1"/>
  <c r="BA54" i="4"/>
  <c r="BQ22" i="4" s="1"/>
  <c r="BQ38" i="4" s="1"/>
  <c r="BR71" i="4" s="1"/>
  <c r="W114" i="4"/>
  <c r="X114" i="4" s="1"/>
  <c r="AU55" i="4"/>
  <c r="BK23" i="4" s="1"/>
  <c r="BK39" i="4" s="1"/>
  <c r="BL72" i="4" s="1"/>
  <c r="W174" i="4"/>
  <c r="X174" i="4" s="1"/>
  <c r="AY55" i="4"/>
  <c r="BO23" i="4" s="1"/>
  <c r="BO39" i="4" s="1"/>
  <c r="BP72" i="4" s="1"/>
  <c r="W234" i="4"/>
  <c r="X234" i="4" s="1"/>
  <c r="BC55" i="4"/>
  <c r="BS23" i="4" s="1"/>
  <c r="BS39" i="4" s="1"/>
  <c r="BT72" i="4" s="1"/>
  <c r="W85" i="4"/>
  <c r="X85" i="4" s="1"/>
  <c r="AS56" i="4"/>
  <c r="BI24" i="4" s="1"/>
  <c r="BI40" i="4" s="1"/>
  <c r="BJ73" i="4" s="1"/>
  <c r="W145" i="4"/>
  <c r="X145" i="4" s="1"/>
  <c r="AW56" i="4"/>
  <c r="BM24" i="4" s="1"/>
  <c r="BM40" i="4" s="1"/>
  <c r="BN73" i="4" s="1"/>
  <c r="W205" i="4"/>
  <c r="X205" i="4" s="1"/>
  <c r="BA56" i="4"/>
  <c r="BQ24" i="4" s="1"/>
  <c r="BQ40" i="4" s="1"/>
  <c r="BR73" i="4" s="1"/>
  <c r="W116" i="4"/>
  <c r="X116" i="4" s="1"/>
  <c r="AU57" i="4"/>
  <c r="BK25" i="4" s="1"/>
  <c r="BK41" i="4" s="1"/>
  <c r="BL74" i="4" s="1"/>
  <c r="W176" i="4"/>
  <c r="X176" i="4" s="1"/>
  <c r="AY57" i="4"/>
  <c r="BO25" i="4" s="1"/>
  <c r="BO41" i="4" s="1"/>
  <c r="BP74" i="4" s="1"/>
  <c r="W236" i="4"/>
  <c r="X236" i="4" s="1"/>
  <c r="BC57" i="4"/>
  <c r="BS25" i="4" s="1"/>
  <c r="BS41" i="4" s="1"/>
  <c r="BT74" i="4" s="1"/>
  <c r="W87" i="4"/>
  <c r="X87" i="4" s="1"/>
  <c r="AS58" i="4"/>
  <c r="BI26" i="4" s="1"/>
  <c r="BI42" i="4" s="1"/>
  <c r="BJ75" i="4" s="1"/>
  <c r="W147" i="4"/>
  <c r="X147" i="4" s="1"/>
  <c r="AW58" i="4"/>
  <c r="BM26" i="4" s="1"/>
  <c r="BM42" i="4" s="1"/>
  <c r="BN75" i="4" s="1"/>
  <c r="AU59" i="4"/>
  <c r="BK27" i="4" s="1"/>
  <c r="BK43" i="4" s="1"/>
  <c r="BL76" i="4" s="1"/>
  <c r="W118" i="4"/>
  <c r="X118" i="4" s="1"/>
  <c r="W178" i="4"/>
  <c r="X178" i="4" s="1"/>
  <c r="AY59" i="4"/>
  <c r="BO27" i="4" s="1"/>
  <c r="BO43" i="4" s="1"/>
  <c r="BP76" i="4" s="1"/>
  <c r="W238" i="4"/>
  <c r="X238" i="4" s="1"/>
  <c r="BC59" i="4"/>
  <c r="BS27" i="4" s="1"/>
  <c r="BS43" i="4" s="1"/>
  <c r="BT76" i="4" s="1"/>
  <c r="W89" i="4"/>
  <c r="X89" i="4" s="1"/>
  <c r="AS60" i="4"/>
  <c r="BI28" i="4" s="1"/>
  <c r="BI44" i="4" s="1"/>
  <c r="BJ77" i="4" s="1"/>
  <c r="W149" i="4"/>
  <c r="X149" i="4" s="1"/>
  <c r="AW60" i="4"/>
  <c r="BM28" i="4" s="1"/>
  <c r="BM44" i="4" s="1"/>
  <c r="BN77" i="4" s="1"/>
  <c r="W209" i="4"/>
  <c r="X209" i="4" s="1"/>
  <c r="BA60" i="4"/>
  <c r="BQ28" i="4" s="1"/>
  <c r="BQ44" i="4" s="1"/>
  <c r="BR77" i="4" s="1"/>
  <c r="BC52" i="4"/>
  <c r="BS20" i="4" s="1"/>
  <c r="BS36" i="4" s="1"/>
  <c r="BT69" i="4" s="1"/>
  <c r="W127" i="4"/>
  <c r="X127" i="4" s="1"/>
  <c r="AV53" i="4"/>
  <c r="BL21" i="4" s="1"/>
  <c r="BL37" i="4" s="1"/>
  <c r="BM70" i="4" s="1"/>
  <c r="W247" i="4"/>
  <c r="X247" i="4" s="1"/>
  <c r="BD53" i="4"/>
  <c r="BT21" i="4" s="1"/>
  <c r="BT37" i="4" s="1"/>
  <c r="BU70" i="4" s="1"/>
  <c r="W98" i="4"/>
  <c r="X98" i="4" s="1"/>
  <c r="AT54" i="4"/>
  <c r="BJ22" i="4" s="1"/>
  <c r="BJ38" i="4" s="1"/>
  <c r="BK71" i="4" s="1"/>
  <c r="W158" i="4"/>
  <c r="X158" i="4" s="1"/>
  <c r="AX54" i="4"/>
  <c r="BN22" i="4" s="1"/>
  <c r="BN38" i="4" s="1"/>
  <c r="BO71" i="4" s="1"/>
  <c r="W218" i="4"/>
  <c r="X218" i="4" s="1"/>
  <c r="BB54" i="4"/>
  <c r="BR22" i="4" s="1"/>
  <c r="BR38" i="4" s="1"/>
  <c r="BS71" i="4" s="1"/>
  <c r="W129" i="4"/>
  <c r="X129" i="4" s="1"/>
  <c r="AV55" i="4"/>
  <c r="BL23" i="4" s="1"/>
  <c r="BL39" i="4" s="1"/>
  <c r="BM72" i="4" s="1"/>
  <c r="W189" i="4"/>
  <c r="X189" i="4" s="1"/>
  <c r="AZ55" i="4"/>
  <c r="BP23" i="4" s="1"/>
  <c r="BP39" i="4" s="1"/>
  <c r="BQ72" i="4" s="1"/>
  <c r="W249" i="4"/>
  <c r="X249" i="4" s="1"/>
  <c r="BD55" i="4"/>
  <c r="BT23" i="4" s="1"/>
  <c r="BT39" i="4" s="1"/>
  <c r="BU72" i="4" s="1"/>
  <c r="W100" i="4"/>
  <c r="X100" i="4" s="1"/>
  <c r="AT56" i="4"/>
  <c r="BJ24" i="4" s="1"/>
  <c r="BJ40" i="4" s="1"/>
  <c r="BK73" i="4" s="1"/>
  <c r="W160" i="4"/>
  <c r="X160" i="4" s="1"/>
  <c r="AX56" i="4"/>
  <c r="BN24" i="4" s="1"/>
  <c r="BN40" i="4" s="1"/>
  <c r="BO73" i="4" s="1"/>
  <c r="W220" i="4"/>
  <c r="X220" i="4" s="1"/>
  <c r="BB56" i="4"/>
  <c r="BR24" i="4" s="1"/>
  <c r="BR40" i="4" s="1"/>
  <c r="BS73" i="4" s="1"/>
  <c r="W131" i="4"/>
  <c r="X131" i="4" s="1"/>
  <c r="AV57" i="4"/>
  <c r="BL25" i="4" s="1"/>
  <c r="BL41" i="4" s="1"/>
  <c r="BM74" i="4" s="1"/>
  <c r="W191" i="4"/>
  <c r="X191" i="4" s="1"/>
  <c r="AZ57" i="4"/>
  <c r="BP25" i="4" s="1"/>
  <c r="BP41" i="4" s="1"/>
  <c r="BQ74" i="4" s="1"/>
  <c r="AT58" i="4"/>
  <c r="BJ26" i="4" s="1"/>
  <c r="BJ42" i="4" s="1"/>
  <c r="BK75" i="4" s="1"/>
  <c r="W102" i="4"/>
  <c r="X102" i="4" s="1"/>
  <c r="W162" i="4"/>
  <c r="X162" i="4" s="1"/>
  <c r="AX58" i="4"/>
  <c r="BN26" i="4" s="1"/>
  <c r="BN42" i="4" s="1"/>
  <c r="BO75" i="4" s="1"/>
  <c r="W222" i="4"/>
  <c r="X222" i="4" s="1"/>
  <c r="BB58" i="4"/>
  <c r="BR26" i="4" s="1"/>
  <c r="BR42" i="4" s="1"/>
  <c r="BS75" i="4" s="1"/>
  <c r="W133" i="4"/>
  <c r="X133" i="4" s="1"/>
  <c r="AV59" i="4"/>
  <c r="BL27" i="4" s="1"/>
  <c r="BL43" i="4" s="1"/>
  <c r="BM76" i="4" s="1"/>
  <c r="W193" i="4"/>
  <c r="X193" i="4" s="1"/>
  <c r="AZ59" i="4"/>
  <c r="BP27" i="4" s="1"/>
  <c r="BP43" i="4" s="1"/>
  <c r="BQ76" i="4" s="1"/>
  <c r="W253" i="4"/>
  <c r="X253" i="4" s="1"/>
  <c r="BD59" i="4"/>
  <c r="BT27" i="4" s="1"/>
  <c r="BT43" i="4" s="1"/>
  <c r="BU76" i="4" s="1"/>
  <c r="W90" i="4"/>
  <c r="X90" i="4" s="1"/>
  <c r="AS61" i="4"/>
  <c r="BI29" i="4" s="1"/>
  <c r="BI45" i="4" s="1"/>
  <c r="BJ78" i="4" s="1"/>
  <c r="W150" i="4"/>
  <c r="X150" i="4" s="1"/>
  <c r="AW61" i="4"/>
  <c r="BM29" i="4" s="1"/>
  <c r="BM45" i="4" s="1"/>
  <c r="BN78" i="4" s="1"/>
  <c r="W210" i="4"/>
  <c r="X210" i="4" s="1"/>
  <c r="BA61" i="4"/>
  <c r="BQ29" i="4" s="1"/>
  <c r="BQ45" i="4" s="1"/>
  <c r="BR78" i="4" s="1"/>
  <c r="W91" i="4"/>
  <c r="X91" i="4" s="1"/>
  <c r="AS62" i="4"/>
  <c r="BI30" i="4" s="1"/>
  <c r="BI46" i="4" s="1"/>
  <c r="BJ79" i="4" s="1"/>
  <c r="W151" i="4"/>
  <c r="X151" i="4" s="1"/>
  <c r="AW62" i="4"/>
  <c r="BM30" i="4" s="1"/>
  <c r="BM46" i="4" s="1"/>
  <c r="BN79" i="4" s="1"/>
  <c r="W211" i="4"/>
  <c r="X211" i="4" s="1"/>
  <c r="BA62" i="4"/>
  <c r="BQ30" i="4" s="1"/>
  <c r="BQ46" i="4" s="1"/>
  <c r="BR79" i="4" s="1"/>
  <c r="W92" i="4"/>
  <c r="X92" i="4" s="1"/>
  <c r="AS63" i="4"/>
  <c r="BI31" i="4" s="1"/>
  <c r="BI47" i="4" s="1"/>
  <c r="BJ80" i="4" s="1"/>
  <c r="W152" i="4"/>
  <c r="X152" i="4" s="1"/>
  <c r="AW63" i="4"/>
  <c r="BM31" i="4" s="1"/>
  <c r="BM47" i="4" s="1"/>
  <c r="BN80" i="4" s="1"/>
  <c r="W212" i="4"/>
  <c r="X212" i="4" s="1"/>
  <c r="BA63" i="4"/>
  <c r="BQ31" i="4" s="1"/>
  <c r="BQ47" i="4" s="1"/>
  <c r="BR80" i="4" s="1"/>
  <c r="AO64" i="4"/>
  <c r="BE32" i="4" s="1"/>
  <c r="BE48" i="4" s="1"/>
  <c r="BF81" i="4" s="1"/>
  <c r="W33" i="4"/>
  <c r="X33" i="4" s="1"/>
  <c r="W93" i="4"/>
  <c r="X93" i="4" s="1"/>
  <c r="AS64" i="4"/>
  <c r="BI32" i="4" s="1"/>
  <c r="BI48" i="4" s="1"/>
  <c r="BJ81" i="4" s="1"/>
  <c r="W153" i="4"/>
  <c r="X153" i="4" s="1"/>
  <c r="AW64" i="4"/>
  <c r="BM32" i="4" s="1"/>
  <c r="BM48" i="4" s="1"/>
  <c r="BN81" i="4" s="1"/>
  <c r="W213" i="4"/>
  <c r="X213" i="4" s="1"/>
  <c r="BA64" i="4"/>
  <c r="BQ32" i="4" s="1"/>
  <c r="BQ48" i="4" s="1"/>
  <c r="BR81" i="4" s="1"/>
  <c r="W32" i="4"/>
  <c r="X32" i="4" s="1"/>
  <c r="W154" i="4"/>
  <c r="X154" i="4" s="1"/>
  <c r="AW65" i="4"/>
  <c r="BM33" i="4" s="1"/>
  <c r="BM49" i="4" s="1"/>
  <c r="BN82" i="4" s="1"/>
  <c r="AZ53" i="4"/>
  <c r="BP21" i="4" s="1"/>
  <c r="BP37" i="4" s="1"/>
  <c r="BQ70" i="4" s="1"/>
  <c r="AU60" i="4"/>
  <c r="BK28" i="4" s="1"/>
  <c r="BK44" i="4" s="1"/>
  <c r="BL77" i="4" s="1"/>
  <c r="W126" i="4"/>
  <c r="X126" i="4" s="1"/>
  <c r="AV52" i="4"/>
  <c r="BL20" i="4" s="1"/>
  <c r="BL36" i="4" s="1"/>
  <c r="BM69" i="4" s="1"/>
  <c r="W186" i="4"/>
  <c r="X186" i="4" s="1"/>
  <c r="AZ52" i="4"/>
  <c r="BP20" i="4" s="1"/>
  <c r="BP36" i="4" s="1"/>
  <c r="BQ69" i="4" s="1"/>
  <c r="W246" i="4"/>
  <c r="X246" i="4" s="1"/>
  <c r="BD52" i="4"/>
  <c r="BT20" i="4" s="1"/>
  <c r="BT36" i="4" s="1"/>
  <c r="BU69" i="4" s="1"/>
  <c r="W82" i="4"/>
  <c r="X82" i="4" s="1"/>
  <c r="AS53" i="4"/>
  <c r="BI21" i="4" s="1"/>
  <c r="BI37" i="4" s="1"/>
  <c r="BJ70" i="4" s="1"/>
  <c r="W142" i="4"/>
  <c r="X142" i="4" s="1"/>
  <c r="AW53" i="4"/>
  <c r="BM21" i="4" s="1"/>
  <c r="BM37" i="4" s="1"/>
  <c r="BN70" i="4" s="1"/>
  <c r="W202" i="4"/>
  <c r="X202" i="4" s="1"/>
  <c r="BA53" i="4"/>
  <c r="BQ21" i="4" s="1"/>
  <c r="BQ37" i="4" s="1"/>
  <c r="BR70" i="4" s="1"/>
  <c r="W113" i="4"/>
  <c r="X113" i="4" s="1"/>
  <c r="AU54" i="4"/>
  <c r="BK22" i="4" s="1"/>
  <c r="BK38" i="4" s="1"/>
  <c r="BL71" i="4" s="1"/>
  <c r="W173" i="4"/>
  <c r="X173" i="4" s="1"/>
  <c r="AY54" i="4"/>
  <c r="BO22" i="4" s="1"/>
  <c r="BO38" i="4" s="1"/>
  <c r="BP71" i="4" s="1"/>
  <c r="W233" i="4"/>
  <c r="X233" i="4" s="1"/>
  <c r="BC54" i="4"/>
  <c r="BS22" i="4" s="1"/>
  <c r="BS38" i="4" s="1"/>
  <c r="BT71" i="4" s="1"/>
  <c r="W84" i="4"/>
  <c r="X84" i="4" s="1"/>
  <c r="AS55" i="4"/>
  <c r="BI23" i="4" s="1"/>
  <c r="BI39" i="4" s="1"/>
  <c r="BJ72" i="4" s="1"/>
  <c r="W144" i="4"/>
  <c r="X144" i="4" s="1"/>
  <c r="AW55" i="4"/>
  <c r="BM23" i="4" s="1"/>
  <c r="BM39" i="4" s="1"/>
  <c r="BN72" i="4" s="1"/>
  <c r="W204" i="4"/>
  <c r="X204" i="4" s="1"/>
  <c r="BA55" i="4"/>
  <c r="BQ23" i="4" s="1"/>
  <c r="BQ39" i="4" s="1"/>
  <c r="BR72" i="4" s="1"/>
  <c r="W115" i="4"/>
  <c r="X115" i="4" s="1"/>
  <c r="AU56" i="4"/>
  <c r="BK24" i="4" s="1"/>
  <c r="BK40" i="4" s="1"/>
  <c r="BL73" i="4" s="1"/>
  <c r="W175" i="4"/>
  <c r="X175" i="4" s="1"/>
  <c r="AY56" i="4"/>
  <c r="BO24" i="4" s="1"/>
  <c r="BO40" i="4" s="1"/>
  <c r="BP73" i="4" s="1"/>
  <c r="W235" i="4"/>
  <c r="X235" i="4" s="1"/>
  <c r="BC56" i="4"/>
  <c r="BS24" i="4" s="1"/>
  <c r="BS40" i="4" s="1"/>
  <c r="BT73" i="4" s="1"/>
  <c r="AS57" i="4"/>
  <c r="BI25" i="4" s="1"/>
  <c r="BI41" i="4" s="1"/>
  <c r="BJ74" i="4" s="1"/>
  <c r="W86" i="4"/>
  <c r="X86" i="4" s="1"/>
  <c r="W146" i="4"/>
  <c r="X146" i="4" s="1"/>
  <c r="AW57" i="4"/>
  <c r="BM25" i="4" s="1"/>
  <c r="BM41" i="4" s="1"/>
  <c r="BN74" i="4" s="1"/>
  <c r="W206" i="4"/>
  <c r="X206" i="4" s="1"/>
  <c r="BA57" i="4"/>
  <c r="BQ25" i="4" s="1"/>
  <c r="BQ41" i="4" s="1"/>
  <c r="BR74" i="4" s="1"/>
  <c r="W117" i="4"/>
  <c r="X117" i="4" s="1"/>
  <c r="AU58" i="4"/>
  <c r="BK26" i="4" s="1"/>
  <c r="BK42" i="4" s="1"/>
  <c r="BL75" i="4" s="1"/>
  <c r="W177" i="4"/>
  <c r="X177" i="4" s="1"/>
  <c r="AY58" i="4"/>
  <c r="BO26" i="4" s="1"/>
  <c r="BO42" i="4" s="1"/>
  <c r="BP75" i="4" s="1"/>
  <c r="W237" i="4"/>
  <c r="X237" i="4" s="1"/>
  <c r="BC58" i="4"/>
  <c r="BS26" i="4" s="1"/>
  <c r="BS42" i="4" s="1"/>
  <c r="BT75" i="4" s="1"/>
  <c r="W88" i="4"/>
  <c r="X88" i="4" s="1"/>
  <c r="AS59" i="4"/>
  <c r="BI27" i="4" s="1"/>
  <c r="BI43" i="4" s="1"/>
  <c r="BJ76" i="4" s="1"/>
  <c r="W148" i="4"/>
  <c r="X148" i="4" s="1"/>
  <c r="AW59" i="4"/>
  <c r="BM27" i="4" s="1"/>
  <c r="BM43" i="4" s="1"/>
  <c r="BN76" i="4" s="1"/>
  <c r="W208" i="4"/>
  <c r="X208" i="4" s="1"/>
  <c r="BA59" i="4"/>
  <c r="BQ27" i="4" s="1"/>
  <c r="BQ43" i="4" s="1"/>
  <c r="BR76" i="4" s="1"/>
  <c r="W179" i="4"/>
  <c r="X179" i="4" s="1"/>
  <c r="AY60" i="4"/>
  <c r="BO28" i="4" s="1"/>
  <c r="BO44" i="4" s="1"/>
  <c r="BP77" i="4" s="1"/>
  <c r="W239" i="4"/>
  <c r="X239" i="4" s="1"/>
  <c r="BC60" i="4"/>
  <c r="BS28" i="4" s="1"/>
  <c r="BS44" i="4" s="1"/>
  <c r="BT77" i="4" s="1"/>
  <c r="AW54" i="4"/>
  <c r="BM22" i="4" s="1"/>
  <c r="BM38" i="4" s="1"/>
  <c r="BN71" i="4" s="1"/>
  <c r="BD57" i="4"/>
  <c r="BT25" i="4" s="1"/>
  <c r="BT41" i="4" s="1"/>
  <c r="BU74" i="4" s="1"/>
  <c r="AS65" i="4"/>
  <c r="BI33" i="4" s="1"/>
  <c r="BI49" i="4" s="1"/>
  <c r="BJ82" i="4" s="1"/>
  <c r="W104" i="4"/>
  <c r="X104" i="4" s="1"/>
  <c r="AT60" i="4"/>
  <c r="BJ28" i="4" s="1"/>
  <c r="BJ44" i="4" s="1"/>
  <c r="BK77" i="4" s="1"/>
  <c r="W164" i="4"/>
  <c r="X164" i="4" s="1"/>
  <c r="AX60" i="4"/>
  <c r="BN28" i="4" s="1"/>
  <c r="BN44" i="4" s="1"/>
  <c r="BO77" i="4" s="1"/>
  <c r="W224" i="4"/>
  <c r="X224" i="4" s="1"/>
  <c r="BB60" i="4"/>
  <c r="BR28" i="4" s="1"/>
  <c r="BR44" i="4" s="1"/>
  <c r="BS77" i="4" s="1"/>
  <c r="W106" i="4"/>
  <c r="X106" i="4" s="1"/>
  <c r="AT62" i="4"/>
  <c r="BJ30" i="4" s="1"/>
  <c r="BJ46" i="4" s="1"/>
  <c r="BK79" i="4" s="1"/>
  <c r="W166" i="4"/>
  <c r="X166" i="4" s="1"/>
  <c r="AX62" i="4"/>
  <c r="BN30" i="4" s="1"/>
  <c r="BN46" i="4" s="1"/>
  <c r="BO79" i="4" s="1"/>
  <c r="W226" i="4"/>
  <c r="X226" i="4" s="1"/>
  <c r="BB62" i="4"/>
  <c r="BR30" i="4" s="1"/>
  <c r="BR46" i="4" s="1"/>
  <c r="BS79" i="4" s="1"/>
  <c r="W77" i="4"/>
  <c r="X77" i="4" s="1"/>
  <c r="AR63" i="4"/>
  <c r="BH31" i="4" s="1"/>
  <c r="BH47" i="4" s="1"/>
  <c r="BI80" i="4" s="1"/>
  <c r="W137" i="4"/>
  <c r="X137" i="4" s="1"/>
  <c r="AV63" i="4"/>
  <c r="BL31" i="4" s="1"/>
  <c r="BL47" i="4" s="1"/>
  <c r="BM80" i="4" s="1"/>
  <c r="W197" i="4"/>
  <c r="X197" i="4" s="1"/>
  <c r="AZ63" i="4"/>
  <c r="BP31" i="4" s="1"/>
  <c r="BP47" i="4" s="1"/>
  <c r="BQ80" i="4" s="1"/>
  <c r="W257" i="4"/>
  <c r="X257" i="4" s="1"/>
  <c r="BD63" i="4"/>
  <c r="BT31" i="4" s="1"/>
  <c r="BT47" i="4" s="1"/>
  <c r="BU80" i="4" s="1"/>
  <c r="W108" i="4"/>
  <c r="X108" i="4" s="1"/>
  <c r="AT64" i="4"/>
  <c r="BJ32" i="4" s="1"/>
  <c r="BJ48" i="4" s="1"/>
  <c r="BK81" i="4" s="1"/>
  <c r="W168" i="4"/>
  <c r="X168" i="4" s="1"/>
  <c r="AX64" i="4"/>
  <c r="BN32" i="4" s="1"/>
  <c r="BN48" i="4" s="1"/>
  <c r="BO81" i="4" s="1"/>
  <c r="W228" i="4"/>
  <c r="X228" i="4" s="1"/>
  <c r="BB64" i="4"/>
  <c r="BR32" i="4" s="1"/>
  <c r="BR48" i="4" s="1"/>
  <c r="BS81" i="4" s="1"/>
  <c r="W79" i="4"/>
  <c r="X79" i="4" s="1"/>
  <c r="AR65" i="4"/>
  <c r="BH33" i="4" s="1"/>
  <c r="BH49" i="4" s="1"/>
  <c r="BI82" i="4" s="1"/>
  <c r="W139" i="4"/>
  <c r="X139" i="4" s="1"/>
  <c r="AV65" i="4"/>
  <c r="BL33" i="4" s="1"/>
  <c r="BL49" i="4" s="1"/>
  <c r="BM82" i="4" s="1"/>
  <c r="W199" i="4"/>
  <c r="X199" i="4" s="1"/>
  <c r="AZ65" i="4"/>
  <c r="BP33" i="4" s="1"/>
  <c r="BP49" i="4" s="1"/>
  <c r="BQ82" i="4" s="1"/>
  <c r="W259" i="4"/>
  <c r="X259" i="4" s="1"/>
  <c r="BD65" i="4"/>
  <c r="BT33" i="4" s="1"/>
  <c r="BT49" i="4" s="1"/>
  <c r="BU82" i="4" s="1"/>
  <c r="W110" i="4"/>
  <c r="X110" i="4" s="1"/>
  <c r="AT66" i="4"/>
  <c r="BJ34" i="4" s="1"/>
  <c r="BJ50" i="4" s="1"/>
  <c r="BK83" i="4" s="1"/>
  <c r="W230" i="4"/>
  <c r="X230" i="4" s="1"/>
  <c r="BB66" i="4"/>
  <c r="BR34" i="4" s="1"/>
  <c r="BR50" i="4" s="1"/>
  <c r="BS83" i="4" s="1"/>
  <c r="W49" i="4"/>
  <c r="X49" i="4" s="1"/>
  <c r="AV61" i="4"/>
  <c r="BL29" i="4" s="1"/>
  <c r="BL45" i="4" s="1"/>
  <c r="BM78" i="4" s="1"/>
  <c r="AP63" i="4"/>
  <c r="BF31" i="4" s="1"/>
  <c r="BF47" i="4" s="1"/>
  <c r="BG80" i="4" s="1"/>
  <c r="BA65" i="4"/>
  <c r="BQ33" i="4" s="1"/>
  <c r="BQ49" i="4" s="1"/>
  <c r="BR82" i="4" s="1"/>
  <c r="AQ66" i="4"/>
  <c r="BG34" i="4" s="1"/>
  <c r="BG50" i="4" s="1"/>
  <c r="BH83" i="4" s="1"/>
  <c r="W65" i="4"/>
  <c r="X65" i="4" s="1"/>
  <c r="W125" i="4"/>
  <c r="X125" i="4" s="1"/>
  <c r="AU66" i="4"/>
  <c r="BK34" i="4" s="1"/>
  <c r="BK50" i="4" s="1"/>
  <c r="BL83" i="4" s="1"/>
  <c r="W185" i="4"/>
  <c r="X185" i="4" s="1"/>
  <c r="AY66" i="4"/>
  <c r="BO34" i="4" s="1"/>
  <c r="BO50" i="4" s="1"/>
  <c r="BP83" i="4" s="1"/>
  <c r="W245" i="4"/>
  <c r="X245" i="4" s="1"/>
  <c r="BC66" i="4"/>
  <c r="BS34" i="4" s="1"/>
  <c r="BS50" i="4" s="1"/>
  <c r="BT83" i="4" s="1"/>
  <c r="W46" i="4"/>
  <c r="X46" i="4" s="1"/>
  <c r="W50" i="4"/>
  <c r="X50" i="4" s="1"/>
  <c r="AZ61" i="4"/>
  <c r="BP29" i="4" s="1"/>
  <c r="BP45" i="4" s="1"/>
  <c r="BQ78" i="4" s="1"/>
  <c r="AT63" i="4"/>
  <c r="BJ31" i="4" s="1"/>
  <c r="BJ47" i="4" s="1"/>
  <c r="BK80" i="4" s="1"/>
  <c r="AV64" i="4"/>
  <c r="BL32" i="4" s="1"/>
  <c r="BL48" i="4" s="1"/>
  <c r="BM81" i="4" s="1"/>
  <c r="AX66" i="4"/>
  <c r="BN34" i="4" s="1"/>
  <c r="BN50" i="4" s="1"/>
  <c r="BO83" i="4" s="1"/>
  <c r="W109" i="4"/>
  <c r="X109" i="4" s="1"/>
  <c r="W134" i="4"/>
  <c r="X134" i="4" s="1"/>
  <c r="AV60" i="4"/>
  <c r="BL28" i="4" s="1"/>
  <c r="BL44" i="4" s="1"/>
  <c r="BM77" i="4" s="1"/>
  <c r="W194" i="4"/>
  <c r="X194" i="4" s="1"/>
  <c r="AZ60" i="4"/>
  <c r="BP28" i="4" s="1"/>
  <c r="BP44" i="4" s="1"/>
  <c r="BQ77" i="4" s="1"/>
  <c r="W254" i="4"/>
  <c r="X254" i="4" s="1"/>
  <c r="BD60" i="4"/>
  <c r="BT28" i="4" s="1"/>
  <c r="BT44" i="4" s="1"/>
  <c r="BU77" i="4" s="1"/>
  <c r="W105" i="4"/>
  <c r="X105" i="4" s="1"/>
  <c r="AT61" i="4"/>
  <c r="BJ29" i="4" s="1"/>
  <c r="BJ45" i="4" s="1"/>
  <c r="BK78" i="4" s="1"/>
  <c r="W225" i="4"/>
  <c r="X225" i="4" s="1"/>
  <c r="BB61" i="4"/>
  <c r="BR29" i="4" s="1"/>
  <c r="BR45" i="4" s="1"/>
  <c r="BS78" i="4" s="1"/>
  <c r="W76" i="4"/>
  <c r="X76" i="4" s="1"/>
  <c r="AR62" i="4"/>
  <c r="BH30" i="4" s="1"/>
  <c r="BH46" i="4" s="1"/>
  <c r="BI79" i="4" s="1"/>
  <c r="W136" i="4"/>
  <c r="X136" i="4" s="1"/>
  <c r="AV62" i="4"/>
  <c r="BL30" i="4" s="1"/>
  <c r="BL46" i="4" s="1"/>
  <c r="BM79" i="4" s="1"/>
  <c r="W196" i="4"/>
  <c r="X196" i="4" s="1"/>
  <c r="AZ62" i="4"/>
  <c r="BP30" i="4" s="1"/>
  <c r="BP46" i="4" s="1"/>
  <c r="BQ79" i="4" s="1"/>
  <c r="W256" i="4"/>
  <c r="X256" i="4" s="1"/>
  <c r="BD62" i="4"/>
  <c r="BT30" i="4" s="1"/>
  <c r="BT46" i="4" s="1"/>
  <c r="BU79" i="4" s="1"/>
  <c r="W78" i="4"/>
  <c r="X78" i="4" s="1"/>
  <c r="AR64" i="4"/>
  <c r="BH32" i="4" s="1"/>
  <c r="BH48" i="4" s="1"/>
  <c r="BI81" i="4" s="1"/>
  <c r="W198" i="4"/>
  <c r="X198" i="4" s="1"/>
  <c r="AZ64" i="4"/>
  <c r="BP32" i="4" s="1"/>
  <c r="BP48" i="4" s="1"/>
  <c r="BQ81" i="4" s="1"/>
  <c r="W169" i="4"/>
  <c r="X169" i="4" s="1"/>
  <c r="AX65" i="4"/>
  <c r="BN33" i="4" s="1"/>
  <c r="BN49" i="4" s="1"/>
  <c r="BO82" i="4" s="1"/>
  <c r="W229" i="4"/>
  <c r="X229" i="4" s="1"/>
  <c r="BB65" i="4"/>
  <c r="BR33" i="4" s="1"/>
  <c r="BR49" i="4" s="1"/>
  <c r="BS82" i="4" s="1"/>
  <c r="W80" i="4"/>
  <c r="X80" i="4" s="1"/>
  <c r="AR66" i="4"/>
  <c r="BH34" i="4" s="1"/>
  <c r="BH50" i="4" s="1"/>
  <c r="BI83" i="4" s="1"/>
  <c r="W140" i="4"/>
  <c r="X140" i="4" s="1"/>
  <c r="AV66" i="4"/>
  <c r="BL34" i="4" s="1"/>
  <c r="BL50" i="4" s="1"/>
  <c r="BM83" i="4" s="1"/>
  <c r="AZ66" i="4"/>
  <c r="BP34" i="4" s="1"/>
  <c r="BP50" i="4" s="1"/>
  <c r="BQ83" i="4" s="1"/>
  <c r="W200" i="4"/>
  <c r="X200" i="4" s="1"/>
  <c r="W260" i="4"/>
  <c r="X260" i="4" s="1"/>
  <c r="BD66" i="4"/>
  <c r="BT34" i="4" s="1"/>
  <c r="BT50" i="4" s="1"/>
  <c r="BU83" i="4" s="1"/>
  <c r="BD61" i="4"/>
  <c r="BT29" i="4" s="1"/>
  <c r="BT45" i="4" s="1"/>
  <c r="BU78" i="4" s="1"/>
  <c r="AX63" i="4"/>
  <c r="BN31" i="4" s="1"/>
  <c r="BN47" i="4" s="1"/>
  <c r="BO80" i="4" s="1"/>
  <c r="BD64" i="4"/>
  <c r="BT32" i="4" s="1"/>
  <c r="BT48" i="4" s="1"/>
  <c r="BU81" i="4" s="1"/>
  <c r="W165" i="4"/>
  <c r="X165" i="4" s="1"/>
  <c r="AO52" i="2"/>
  <c r="BE20" i="2" s="1"/>
  <c r="BE36" i="2" s="1"/>
  <c r="BF69" i="2" s="1"/>
  <c r="AQ52" i="2"/>
  <c r="BG20" i="2" s="1"/>
  <c r="BG36" i="2" s="1"/>
  <c r="BH69" i="2" s="1"/>
  <c r="W51" i="2"/>
  <c r="X51" i="2" s="1"/>
  <c r="W66" i="2"/>
  <c r="X66" i="2" s="1"/>
  <c r="AR52" i="2"/>
  <c r="BH20" i="2" s="1"/>
  <c r="BH36" i="2" s="1"/>
  <c r="BI69" i="2" s="1"/>
  <c r="D20" i="2"/>
  <c r="AP52" i="2" s="1"/>
  <c r="BF20" i="2" s="1"/>
  <c r="BF36" i="2" s="1"/>
  <c r="BG69" i="2" s="1"/>
  <c r="AZ55" i="2"/>
  <c r="BP23" i="2" s="1"/>
  <c r="BP39" i="2" s="1"/>
  <c r="BQ72" i="2" s="1"/>
  <c r="AV53" i="2"/>
  <c r="BL21" i="2" s="1"/>
  <c r="BL37" i="2" s="1"/>
  <c r="BM70" i="2" s="1"/>
  <c r="AZ54" i="2"/>
  <c r="BP22" i="2" s="1"/>
  <c r="BP38" i="2" s="1"/>
  <c r="BQ71" i="2" s="1"/>
  <c r="AU53" i="2"/>
  <c r="BK21" i="2" s="1"/>
  <c r="BK37" i="2" s="1"/>
  <c r="BL70" i="2" s="1"/>
  <c r="AV58" i="2"/>
  <c r="BL26" i="2" s="1"/>
  <c r="BL42" i="2" s="1"/>
  <c r="BM75" i="2" s="1"/>
  <c r="BA52" i="2"/>
  <c r="BQ20" i="2" s="1"/>
  <c r="BQ36" i="2" s="1"/>
  <c r="BR69" i="2" s="1"/>
  <c r="BB54" i="2"/>
  <c r="BR22" i="2" s="1"/>
  <c r="BR38" i="2" s="1"/>
  <c r="BS71" i="2" s="1"/>
  <c r="AT61" i="2"/>
  <c r="BJ29" i="2" s="1"/>
  <c r="BJ45" i="2" s="1"/>
  <c r="BK78" i="2" s="1"/>
  <c r="AU59" i="2"/>
  <c r="BK27" i="2" s="1"/>
  <c r="BK43" i="2" s="1"/>
  <c r="BL76" i="2" s="1"/>
  <c r="AT57" i="2"/>
  <c r="BJ25" i="2" s="1"/>
  <c r="BJ41" i="2" s="1"/>
  <c r="BK74" i="2" s="1"/>
  <c r="BB56" i="2"/>
  <c r="BR24" i="2" s="1"/>
  <c r="BR40" i="2" s="1"/>
  <c r="BS73" i="2" s="1"/>
  <c r="AZ52" i="2"/>
  <c r="BP20" i="2" s="1"/>
  <c r="BP36" i="2" s="1"/>
  <c r="BQ69" i="2" s="1"/>
  <c r="AY55" i="2"/>
  <c r="BO23" i="2" s="1"/>
  <c r="BO39" i="2" s="1"/>
  <c r="BP72" i="2" s="1"/>
  <c r="BA54" i="2"/>
  <c r="BQ22" i="2" s="1"/>
  <c r="BQ38" i="2" s="1"/>
  <c r="BR71" i="2" s="1"/>
  <c r="BD55" i="2"/>
  <c r="BT23" i="2" s="1"/>
  <c r="BT39" i="2" s="1"/>
  <c r="BU72" i="2" s="1"/>
  <c r="BD61" i="2"/>
  <c r="BT29" i="2" s="1"/>
  <c r="BT45" i="2" s="1"/>
  <c r="BU78" i="2" s="1"/>
  <c r="BD58" i="2"/>
  <c r="BT26" i="2" s="1"/>
  <c r="BT42" i="2" s="1"/>
  <c r="BU75" i="2" s="1"/>
  <c r="BD57" i="2"/>
  <c r="BT25" i="2" s="1"/>
  <c r="BT41" i="2" s="1"/>
  <c r="BU74" i="2" s="1"/>
  <c r="BD52" i="2"/>
  <c r="BT20" i="2" s="1"/>
  <c r="BT36" i="2" s="1"/>
  <c r="BU69" i="2" s="1"/>
  <c r="BD60" i="2"/>
  <c r="BT28" i="2" s="1"/>
  <c r="BT44" i="2" s="1"/>
  <c r="BU77" i="2" s="1"/>
  <c r="BD56" i="2"/>
  <c r="BT24" i="2" s="1"/>
  <c r="BT40" i="2" s="1"/>
  <c r="BU73" i="2" s="1"/>
  <c r="BD54" i="2"/>
  <c r="BT22" i="2" s="1"/>
  <c r="BT38" i="2" s="1"/>
  <c r="BU71" i="2" s="1"/>
  <c r="BD53" i="2"/>
  <c r="BT21" i="2" s="1"/>
  <c r="BT37" i="2" s="1"/>
  <c r="BU70" i="2" s="1"/>
  <c r="BC61" i="2"/>
  <c r="BS29" i="2" s="1"/>
  <c r="BS45" i="2" s="1"/>
  <c r="BT78" i="2" s="1"/>
  <c r="BC57" i="2"/>
  <c r="BS25" i="2" s="1"/>
  <c r="BS41" i="2" s="1"/>
  <c r="BT74" i="2" s="1"/>
  <c r="BC54" i="2"/>
  <c r="BS22" i="2" s="1"/>
  <c r="BS38" i="2" s="1"/>
  <c r="BT71" i="2" s="1"/>
  <c r="BC55" i="2"/>
  <c r="BS23" i="2" s="1"/>
  <c r="BS39" i="2" s="1"/>
  <c r="BT72" i="2" s="1"/>
  <c r="BC53" i="2"/>
  <c r="BS21" i="2" s="1"/>
  <c r="BS37" i="2" s="1"/>
  <c r="BT70" i="2" s="1"/>
  <c r="BC52" i="2"/>
  <c r="BS20" i="2" s="1"/>
  <c r="BS36" i="2" s="1"/>
  <c r="BT69" i="2" s="1"/>
  <c r="BC60" i="2"/>
  <c r="BS28" i="2" s="1"/>
  <c r="BS44" i="2" s="1"/>
  <c r="BT77" i="2" s="1"/>
  <c r="BC56" i="2"/>
  <c r="BS24" i="2" s="1"/>
  <c r="BS40" i="2" s="1"/>
  <c r="BT73" i="2" s="1"/>
  <c r="P26" i="2"/>
  <c r="W222" i="2" s="1"/>
  <c r="X222" i="2" s="1"/>
  <c r="BB52" i="2"/>
  <c r="BR20" i="2" s="1"/>
  <c r="BR36" i="2" s="1"/>
  <c r="BS69" i="2" s="1"/>
  <c r="BB60" i="2"/>
  <c r="BR28" i="2" s="1"/>
  <c r="BR44" i="2" s="1"/>
  <c r="BS77" i="2" s="1"/>
  <c r="BB59" i="2"/>
  <c r="BR27" i="2" s="1"/>
  <c r="BR43" i="2" s="1"/>
  <c r="BS76" i="2" s="1"/>
  <c r="BB55" i="2"/>
  <c r="BR23" i="2" s="1"/>
  <c r="BR39" i="2" s="1"/>
  <c r="BS72" i="2" s="1"/>
  <c r="O25" i="2"/>
  <c r="W206" i="2" s="1"/>
  <c r="X206" i="2" s="1"/>
  <c r="BA61" i="2"/>
  <c r="BQ29" i="2" s="1"/>
  <c r="BQ45" i="2" s="1"/>
  <c r="BR78" i="2" s="1"/>
  <c r="BA60" i="2"/>
  <c r="BQ28" i="2" s="1"/>
  <c r="BQ44" i="2" s="1"/>
  <c r="BR77" i="2" s="1"/>
  <c r="BA59" i="2"/>
  <c r="BQ27" i="2" s="1"/>
  <c r="BQ43" i="2" s="1"/>
  <c r="BR76" i="2" s="1"/>
  <c r="BA56" i="2"/>
  <c r="BQ24" i="2" s="1"/>
  <c r="BQ40" i="2" s="1"/>
  <c r="BR73" i="2" s="1"/>
  <c r="BA55" i="2"/>
  <c r="BQ23" i="2" s="1"/>
  <c r="BQ39" i="2" s="1"/>
  <c r="BR72" i="2" s="1"/>
  <c r="BA53" i="2"/>
  <c r="BQ21" i="2" s="1"/>
  <c r="BQ37" i="2" s="1"/>
  <c r="BR70" i="2" s="1"/>
  <c r="AZ53" i="2"/>
  <c r="BP21" i="2" s="1"/>
  <c r="BP37" i="2" s="1"/>
  <c r="BQ70" i="2" s="1"/>
  <c r="AZ61" i="2"/>
  <c r="BP29" i="2" s="1"/>
  <c r="BP45" i="2" s="1"/>
  <c r="BQ78" i="2" s="1"/>
  <c r="AZ58" i="2"/>
  <c r="BP26" i="2" s="1"/>
  <c r="BP42" i="2" s="1"/>
  <c r="BQ75" i="2" s="1"/>
  <c r="AZ60" i="2"/>
  <c r="BP28" i="2" s="1"/>
  <c r="BP44" i="2" s="1"/>
  <c r="BQ77" i="2" s="1"/>
  <c r="AZ56" i="2"/>
  <c r="BP24" i="2" s="1"/>
  <c r="BP40" i="2" s="1"/>
  <c r="BQ73" i="2" s="1"/>
  <c r="W173" i="2"/>
  <c r="X173" i="2" s="1"/>
  <c r="AY54" i="2"/>
  <c r="BO22" i="2" s="1"/>
  <c r="BO38" i="2" s="1"/>
  <c r="BP71" i="2" s="1"/>
  <c r="AY60" i="2"/>
  <c r="BO28" i="2" s="1"/>
  <c r="BO44" i="2" s="1"/>
  <c r="BP77" i="2" s="1"/>
  <c r="AY53" i="2"/>
  <c r="BO21" i="2" s="1"/>
  <c r="BO37" i="2" s="1"/>
  <c r="BP70" i="2" s="1"/>
  <c r="M27" i="2"/>
  <c r="W178" i="2" s="1"/>
  <c r="X178" i="2" s="1"/>
  <c r="AY61" i="2"/>
  <c r="BO29" i="2" s="1"/>
  <c r="BO45" i="2" s="1"/>
  <c r="BP78" i="2" s="1"/>
  <c r="AY57" i="2"/>
  <c r="BO25" i="2" s="1"/>
  <c r="BO41" i="2" s="1"/>
  <c r="BP74" i="2" s="1"/>
  <c r="W163" i="2"/>
  <c r="X163" i="2" s="1"/>
  <c r="AX59" i="2"/>
  <c r="BN27" i="2" s="1"/>
  <c r="BN43" i="2" s="1"/>
  <c r="BO76" i="2" s="1"/>
  <c r="W162" i="2"/>
  <c r="X162" i="2" s="1"/>
  <c r="AX58" i="2"/>
  <c r="BN26" i="2" s="1"/>
  <c r="BN42" i="2" s="1"/>
  <c r="BO75" i="2" s="1"/>
  <c r="L22" i="2"/>
  <c r="W158" i="2" s="1"/>
  <c r="X158" i="2" s="1"/>
  <c r="AX60" i="2"/>
  <c r="BN28" i="2" s="1"/>
  <c r="BN44" i="2" s="1"/>
  <c r="BO77" i="2" s="1"/>
  <c r="L23" i="2"/>
  <c r="W159" i="2" s="1"/>
  <c r="X159" i="2" s="1"/>
  <c r="AX56" i="2"/>
  <c r="BN24" i="2" s="1"/>
  <c r="BN40" i="2" s="1"/>
  <c r="BO73" i="2" s="1"/>
  <c r="AX52" i="2"/>
  <c r="BN20" i="2" s="1"/>
  <c r="BN36" i="2" s="1"/>
  <c r="BO69" i="2" s="1"/>
  <c r="AW55" i="2"/>
  <c r="BM23" i="2" s="1"/>
  <c r="BM39" i="2" s="1"/>
  <c r="BN72" i="2" s="1"/>
  <c r="AW54" i="2"/>
  <c r="BM22" i="2" s="1"/>
  <c r="BM38" i="2" s="1"/>
  <c r="BN71" i="2" s="1"/>
  <c r="AW60" i="2"/>
  <c r="BM28" i="2" s="1"/>
  <c r="BM44" i="2" s="1"/>
  <c r="BN77" i="2" s="1"/>
  <c r="AW59" i="2"/>
  <c r="BM27" i="2" s="1"/>
  <c r="BM43" i="2" s="1"/>
  <c r="BN76" i="2" s="1"/>
  <c r="AW57" i="2"/>
  <c r="BM25" i="2" s="1"/>
  <c r="BM41" i="2" s="1"/>
  <c r="BN74" i="2" s="1"/>
  <c r="AW56" i="2"/>
  <c r="BM24" i="2" s="1"/>
  <c r="BM40" i="2" s="1"/>
  <c r="BN73" i="2" s="1"/>
  <c r="AW52" i="2"/>
  <c r="BM20" i="2" s="1"/>
  <c r="BM36" i="2" s="1"/>
  <c r="BN69" i="2" s="1"/>
  <c r="AW58" i="2"/>
  <c r="BM26" i="2" s="1"/>
  <c r="BM42" i="2" s="1"/>
  <c r="BN75" i="2" s="1"/>
  <c r="AW53" i="2"/>
  <c r="BM21" i="2" s="1"/>
  <c r="BM37" i="2" s="1"/>
  <c r="BN70" i="2" s="1"/>
  <c r="W133" i="2"/>
  <c r="X133" i="2" s="1"/>
  <c r="AV59" i="2"/>
  <c r="BL27" i="2" s="1"/>
  <c r="BL43" i="2" s="1"/>
  <c r="BM76" i="2" s="1"/>
  <c r="W128" i="2"/>
  <c r="X128" i="2" s="1"/>
  <c r="AV54" i="2"/>
  <c r="BL22" i="2" s="1"/>
  <c r="BL38" i="2" s="1"/>
  <c r="BM71" i="2" s="1"/>
  <c r="AV61" i="2"/>
  <c r="BL29" i="2" s="1"/>
  <c r="BL45" i="2" s="1"/>
  <c r="BM78" i="2" s="1"/>
  <c r="AV52" i="2"/>
  <c r="BL20" i="2" s="1"/>
  <c r="BL36" i="2" s="1"/>
  <c r="BM69" i="2" s="1"/>
  <c r="AV56" i="2"/>
  <c r="BL24" i="2" s="1"/>
  <c r="BL40" i="2" s="1"/>
  <c r="BM73" i="2" s="1"/>
  <c r="AV57" i="2"/>
  <c r="BL25" i="2" s="1"/>
  <c r="BL41" i="2" s="1"/>
  <c r="BM74" i="2" s="1"/>
  <c r="AU61" i="2"/>
  <c r="BK29" i="2" s="1"/>
  <c r="BK45" i="2" s="1"/>
  <c r="BL78" i="2" s="1"/>
  <c r="AU56" i="2"/>
  <c r="BK24" i="2" s="1"/>
  <c r="BK40" i="2" s="1"/>
  <c r="BL73" i="2" s="1"/>
  <c r="AU58" i="2"/>
  <c r="BK26" i="2" s="1"/>
  <c r="BK42" i="2" s="1"/>
  <c r="BL75" i="2" s="1"/>
  <c r="AU55" i="2"/>
  <c r="BK23" i="2" s="1"/>
  <c r="BK39" i="2" s="1"/>
  <c r="BL72" i="2" s="1"/>
  <c r="AU52" i="2"/>
  <c r="BK20" i="2" s="1"/>
  <c r="BK36" i="2" s="1"/>
  <c r="BL69" i="2" s="1"/>
  <c r="I22" i="2"/>
  <c r="AU54" i="2" s="1"/>
  <c r="BK22" i="2" s="1"/>
  <c r="BK38" i="2" s="1"/>
  <c r="BL71" i="2" s="1"/>
  <c r="AU60" i="2"/>
  <c r="BK28" i="2" s="1"/>
  <c r="BK44" i="2" s="1"/>
  <c r="BL77" i="2" s="1"/>
  <c r="AU57" i="2"/>
  <c r="BK25" i="2" s="1"/>
  <c r="BK41" i="2" s="1"/>
  <c r="BL74" i="2" s="1"/>
  <c r="W99" i="2"/>
  <c r="X99" i="2" s="1"/>
  <c r="AT55" i="2"/>
  <c r="BJ23" i="2" s="1"/>
  <c r="BJ39" i="2" s="1"/>
  <c r="BK72" i="2" s="1"/>
  <c r="AT60" i="2"/>
  <c r="BJ28" i="2" s="1"/>
  <c r="BJ44" i="2" s="1"/>
  <c r="BK77" i="2" s="1"/>
  <c r="AT58" i="2"/>
  <c r="BJ26" i="2" s="1"/>
  <c r="BJ42" i="2" s="1"/>
  <c r="BK75" i="2" s="1"/>
  <c r="AT56" i="2"/>
  <c r="BJ24" i="2" s="1"/>
  <c r="BJ40" i="2" s="1"/>
  <c r="BK73" i="2" s="1"/>
  <c r="AT54" i="2"/>
  <c r="BJ22" i="2" s="1"/>
  <c r="BJ38" i="2" s="1"/>
  <c r="BK71" i="2" s="1"/>
  <c r="AT52" i="2"/>
  <c r="BJ20" i="2" s="1"/>
  <c r="BJ36" i="2" s="1"/>
  <c r="BK69" i="2" s="1"/>
  <c r="W84" i="2"/>
  <c r="X84" i="2" s="1"/>
  <c r="AS55" i="2"/>
  <c r="BI23" i="2" s="1"/>
  <c r="BI39" i="2" s="1"/>
  <c r="BJ72" i="2" s="1"/>
  <c r="W83" i="2"/>
  <c r="X83" i="2" s="1"/>
  <c r="AS54" i="2"/>
  <c r="BI22" i="2" s="1"/>
  <c r="BI38" i="2" s="1"/>
  <c r="BJ71" i="2" s="1"/>
  <c r="W87" i="2"/>
  <c r="X87" i="2" s="1"/>
  <c r="AS58" i="2"/>
  <c r="BI26" i="2" s="1"/>
  <c r="BI42" i="2" s="1"/>
  <c r="BJ75" i="2" s="1"/>
  <c r="AS60" i="2"/>
  <c r="BI28" i="2" s="1"/>
  <c r="BI44" i="2" s="1"/>
  <c r="BJ77" i="2" s="1"/>
  <c r="AS56" i="2"/>
  <c r="BI24" i="2" s="1"/>
  <c r="BI40" i="2" s="1"/>
  <c r="BJ73" i="2" s="1"/>
  <c r="AS52" i="2"/>
  <c r="BI20" i="2" s="1"/>
  <c r="BI36" i="2" s="1"/>
  <c r="BJ69" i="2" s="1"/>
  <c r="AS59" i="2"/>
  <c r="BI27" i="2" s="1"/>
  <c r="BI43" i="2" s="1"/>
  <c r="BJ76" i="2" s="1"/>
  <c r="AS61" i="2"/>
  <c r="BI29" i="2" s="1"/>
  <c r="BI45" i="2" s="1"/>
  <c r="BJ78" i="2" s="1"/>
  <c r="AS57" i="2"/>
  <c r="BI25" i="2" s="1"/>
  <c r="BI41" i="2" s="1"/>
  <c r="BJ74" i="2" s="1"/>
  <c r="AS53" i="2"/>
  <c r="BI21" i="2" s="1"/>
  <c r="BI37" i="2" s="1"/>
  <c r="BJ70" i="2" s="1"/>
  <c r="W134" i="2"/>
  <c r="X134" i="2" s="1"/>
  <c r="W97" i="2"/>
  <c r="X97" i="2" s="1"/>
  <c r="W129" i="2"/>
  <c r="X129" i="2" s="1"/>
  <c r="W175" i="2"/>
  <c r="X175" i="2" s="1"/>
  <c r="W207" i="2"/>
  <c r="X207" i="2" s="1"/>
  <c r="X143" i="2"/>
  <c r="W150" i="2"/>
  <c r="X150" i="2" s="1"/>
  <c r="W171" i="2"/>
  <c r="X171" i="2" s="1"/>
  <c r="W238" i="2"/>
  <c r="X238" i="2" s="1"/>
  <c r="X249" i="2"/>
  <c r="W103" i="2"/>
  <c r="X103" i="2" s="1"/>
  <c r="W191" i="2"/>
  <c r="X191" i="2" s="1"/>
  <c r="W233" i="2"/>
  <c r="X233" i="2" s="1"/>
  <c r="X254" i="2"/>
  <c r="M26" i="2"/>
  <c r="W177" i="2" s="1"/>
  <c r="X177" i="2" s="1"/>
  <c r="Q26" i="2"/>
  <c r="P29" i="2"/>
  <c r="L29" i="2"/>
  <c r="AX61" i="2" s="1"/>
  <c r="BN29" i="2" s="1"/>
  <c r="BN45" i="2" s="1"/>
  <c r="BO78" i="2" s="1"/>
  <c r="R27" i="2"/>
  <c r="N27" i="2"/>
  <c r="D21" i="2"/>
  <c r="F21" i="2"/>
  <c r="W67" i="2" s="1"/>
  <c r="X67" i="2" s="1"/>
  <c r="E21" i="2"/>
  <c r="AQ53" i="2" s="1"/>
  <c r="BG21" i="2" s="1"/>
  <c r="BG37" i="2" s="1"/>
  <c r="BH70" i="2" s="1"/>
  <c r="C21" i="2"/>
  <c r="W22" i="2" s="1"/>
  <c r="X22" i="2" s="1"/>
  <c r="B21" i="2"/>
  <c r="AM21" i="2" s="1"/>
  <c r="AN21" i="2" s="1"/>
  <c r="AN37" i="2" s="1"/>
  <c r="AO70" i="2" s="1"/>
  <c r="X108" i="2"/>
  <c r="X102" i="2"/>
  <c r="X98" i="2"/>
  <c r="X96" i="2"/>
  <c r="X200" i="2"/>
  <c r="X194" i="2"/>
  <c r="X192" i="2"/>
  <c r="X180" i="2"/>
  <c r="X120" i="2"/>
  <c r="X149" i="2"/>
  <c r="X89" i="2"/>
  <c r="X118" i="2"/>
  <c r="X147" i="2"/>
  <c r="X176" i="2"/>
  <c r="X116" i="2"/>
  <c r="X145" i="2"/>
  <c r="X85" i="2"/>
  <c r="X174" i="2"/>
  <c r="X114" i="2"/>
  <c r="X172" i="2"/>
  <c r="X112" i="2"/>
  <c r="X141" i="2"/>
  <c r="X81" i="2"/>
  <c r="X244" i="2"/>
  <c r="X240" i="2"/>
  <c r="X239" i="2"/>
  <c r="X236" i="2"/>
  <c r="X235" i="2"/>
  <c r="X234" i="2"/>
  <c r="X232" i="2"/>
  <c r="X231" i="2"/>
  <c r="X260" i="2"/>
  <c r="X256" i="2"/>
  <c r="X252" i="2"/>
  <c r="X248" i="2"/>
  <c r="W21" i="2"/>
  <c r="X21" i="2" s="1"/>
  <c r="X168" i="2"/>
  <c r="W48" i="2"/>
  <c r="X48" i="2" s="1"/>
  <c r="X135" i="2"/>
  <c r="X164" i="2"/>
  <c r="X131" i="2"/>
  <c r="X160" i="2"/>
  <c r="X156" i="2"/>
  <c r="X196" i="2"/>
  <c r="X195" i="2"/>
  <c r="X190" i="2"/>
  <c r="X188" i="2"/>
  <c r="X187" i="2"/>
  <c r="W35" i="2"/>
  <c r="X35" i="2" s="1"/>
  <c r="X184" i="2"/>
  <c r="X124" i="2"/>
  <c r="W34" i="2"/>
  <c r="X34" i="2" s="1"/>
  <c r="X140" i="2"/>
  <c r="X80" i="2"/>
  <c r="W49" i="2"/>
  <c r="X49" i="2" s="1"/>
  <c r="W47" i="2"/>
  <c r="X47" i="2" s="1"/>
  <c r="X136" i="2"/>
  <c r="X76" i="2"/>
  <c r="X105" i="2"/>
  <c r="X132" i="2"/>
  <c r="X101" i="2"/>
  <c r="X130" i="2"/>
  <c r="X126" i="2"/>
  <c r="X228" i="2"/>
  <c r="X224" i="2"/>
  <c r="X223" i="2"/>
  <c r="X220" i="2"/>
  <c r="X219" i="2"/>
  <c r="X218" i="2"/>
  <c r="X216" i="2"/>
  <c r="X255" i="2"/>
  <c r="X251" i="2"/>
  <c r="X247" i="2"/>
  <c r="X104" i="2"/>
  <c r="X100" i="2"/>
  <c r="X127" i="2"/>
  <c r="X189" i="2"/>
  <c r="X186" i="2"/>
  <c r="W33" i="2"/>
  <c r="X33" i="2" s="1"/>
  <c r="X152" i="2"/>
  <c r="X92" i="2"/>
  <c r="X90" i="2"/>
  <c r="X179" i="2"/>
  <c r="X119" i="2"/>
  <c r="X148" i="2"/>
  <c r="X88" i="2"/>
  <c r="X117" i="2"/>
  <c r="X146" i="2"/>
  <c r="X86" i="2"/>
  <c r="X115" i="2"/>
  <c r="X144" i="2"/>
  <c r="X142" i="2"/>
  <c r="X82" i="2"/>
  <c r="X111" i="2"/>
  <c r="X212" i="2"/>
  <c r="X210" i="2"/>
  <c r="X209" i="2"/>
  <c r="X208" i="2"/>
  <c r="X205" i="2"/>
  <c r="X204" i="2"/>
  <c r="X203" i="2"/>
  <c r="X202" i="2"/>
  <c r="X201" i="2"/>
  <c r="X250" i="2"/>
  <c r="X246" i="2"/>
  <c r="W50" i="2"/>
  <c r="X50" i="2" s="1"/>
  <c r="AA246" i="6" l="1"/>
  <c r="AB246" i="6" s="1"/>
  <c r="BC16" i="6"/>
  <c r="CK16" i="6" s="1"/>
  <c r="DB16" i="6" s="1"/>
  <c r="AA243" i="6"/>
  <c r="AB243" i="6" s="1"/>
  <c r="AA259" i="6"/>
  <c r="AB259" i="6" s="1"/>
  <c r="BD18" i="4"/>
  <c r="BU18" i="4" s="1"/>
  <c r="AA65" i="4"/>
  <c r="AB65" i="4" s="1"/>
  <c r="AA260" i="4"/>
  <c r="AB260" i="4" s="1"/>
  <c r="AA257" i="4"/>
  <c r="AB257" i="4" s="1"/>
  <c r="BD15" i="4"/>
  <c r="CL15" i="4" s="1"/>
  <c r="DC15" i="4" s="1"/>
  <c r="AA33" i="4"/>
  <c r="AB33" i="4" s="1"/>
  <c r="BD30" i="4"/>
  <c r="BD46" i="4" s="1"/>
  <c r="BE79" i="4" s="1"/>
  <c r="AQ18" i="4"/>
  <c r="BY18" i="4" s="1"/>
  <c r="CP18" i="4" s="1"/>
  <c r="BD33" i="4"/>
  <c r="Y259" i="4" s="1"/>
  <c r="AA260" i="6"/>
  <c r="AB260" i="6" s="1"/>
  <c r="AA62" i="6"/>
  <c r="AB62" i="6" s="1"/>
  <c r="BC15" i="6"/>
  <c r="CK15" i="6" s="1"/>
  <c r="DB15" i="6" s="1"/>
  <c r="AA243" i="4"/>
  <c r="AB243" i="4" s="1"/>
  <c r="AA242" i="4"/>
  <c r="AB242" i="4" s="1"/>
  <c r="AO20" i="2"/>
  <c r="AO36" i="2" s="1"/>
  <c r="AP69" i="2" s="1"/>
  <c r="BC17" i="4"/>
  <c r="CK17" i="4" s="1"/>
  <c r="DB17" i="4" s="1"/>
  <c r="BC16" i="4"/>
  <c r="CK16" i="4" s="1"/>
  <c r="DB16" i="4" s="1"/>
  <c r="BD4" i="6"/>
  <c r="CL4" i="6" s="1"/>
  <c r="DC4" i="6" s="1"/>
  <c r="BC31" i="4"/>
  <c r="Y242" i="4" s="1"/>
  <c r="BD17" i="4"/>
  <c r="CL17" i="4" s="1"/>
  <c r="DC17" i="4" s="1"/>
  <c r="BC33" i="4"/>
  <c r="Y244" i="4" s="1"/>
  <c r="BD14" i="4"/>
  <c r="BU14" i="4" s="1"/>
  <c r="BC17" i="6"/>
  <c r="BT17" i="6" s="1"/>
  <c r="BC31" i="6"/>
  <c r="BC47" i="6" s="1"/>
  <c r="BD80" i="6" s="1"/>
  <c r="AA16" i="4"/>
  <c r="AA78" i="4" s="1"/>
  <c r="AB78" i="4" s="1"/>
  <c r="AA15" i="4"/>
  <c r="AA77" i="4" s="1"/>
  <c r="AB77" i="4" s="1"/>
  <c r="AA17" i="4"/>
  <c r="AR33" i="4" s="1"/>
  <c r="AA14" i="4"/>
  <c r="AA76" i="4" s="1"/>
  <c r="AB76" i="4" s="1"/>
  <c r="AA18" i="4"/>
  <c r="AR34" i="4" s="1"/>
  <c r="AO4" i="6"/>
  <c r="BW4" i="6" s="1"/>
  <c r="CN4" i="6" s="1"/>
  <c r="AA48" i="6"/>
  <c r="AB48" i="6" s="1"/>
  <c r="AP30" i="6"/>
  <c r="Y46" i="6" s="1"/>
  <c r="AO20" i="6"/>
  <c r="AO36" i="6" s="1"/>
  <c r="AP69" i="6" s="1"/>
  <c r="AP16" i="6"/>
  <c r="BX16" i="6" s="1"/>
  <c r="CO16" i="6" s="1"/>
  <c r="BD16" i="6"/>
  <c r="CL16" i="6" s="1"/>
  <c r="DC16" i="6" s="1"/>
  <c r="BC33" i="6"/>
  <c r="Y244" i="6" s="1"/>
  <c r="BI3" i="4"/>
  <c r="CQ3" i="4" s="1"/>
  <c r="AA52" i="4"/>
  <c r="AB52" i="4" s="1"/>
  <c r="AA37" i="4"/>
  <c r="AB37" i="4" s="1"/>
  <c r="AQ32" i="6"/>
  <c r="AQ48" i="6" s="1"/>
  <c r="AR81" i="6" s="1"/>
  <c r="AA36" i="4"/>
  <c r="AB36" i="4" s="1"/>
  <c r="AA21" i="4"/>
  <c r="AB21" i="4" s="1"/>
  <c r="AA22" i="4"/>
  <c r="AB22" i="4" s="1"/>
  <c r="BD17" i="6"/>
  <c r="CL17" i="6" s="1"/>
  <c r="DC17" i="6" s="1"/>
  <c r="AP14" i="6"/>
  <c r="BX14" i="6" s="1"/>
  <c r="CO14" i="6" s="1"/>
  <c r="AA231" i="6"/>
  <c r="AB231" i="6" s="1"/>
  <c r="X5" i="2"/>
  <c r="Y4" i="2"/>
  <c r="BD14" i="6"/>
  <c r="CL14" i="6" s="1"/>
  <c r="DC14" i="6" s="1"/>
  <c r="BC14" i="6"/>
  <c r="CK14" i="6" s="1"/>
  <c r="DB14" i="6" s="1"/>
  <c r="AA245" i="6"/>
  <c r="AB245" i="6" s="1"/>
  <c r="AA241" i="6"/>
  <c r="AB241" i="6" s="1"/>
  <c r="BC20" i="6"/>
  <c r="Y231" i="6" s="1"/>
  <c r="AA14" i="5"/>
  <c r="AA76" i="5" s="1"/>
  <c r="AB76" i="5" s="1"/>
  <c r="AA18" i="5"/>
  <c r="AA80" i="5" s="1"/>
  <c r="AB80" i="5" s="1"/>
  <c r="AA6" i="5"/>
  <c r="AA17" i="5"/>
  <c r="AA79" i="5" s="1"/>
  <c r="AB79" i="5" s="1"/>
  <c r="AA16" i="5"/>
  <c r="AA78" i="5" s="1"/>
  <c r="AB78" i="5" s="1"/>
  <c r="AA15" i="5"/>
  <c r="AR31" i="5" s="1"/>
  <c r="AA4" i="5"/>
  <c r="AB12" i="5"/>
  <c r="AA89" i="5" s="1"/>
  <c r="AB89" i="5" s="1"/>
  <c r="AB5" i="5"/>
  <c r="AA82" i="5" s="1"/>
  <c r="AB82" i="5" s="1"/>
  <c r="AB7" i="5"/>
  <c r="AA84" i="5" s="1"/>
  <c r="AB84" i="5" s="1"/>
  <c r="AB6" i="5"/>
  <c r="AA83" i="5" s="1"/>
  <c r="AB83" i="5" s="1"/>
  <c r="AB17" i="5"/>
  <c r="AA94" i="5" s="1"/>
  <c r="AB94" i="5" s="1"/>
  <c r="AB10" i="5"/>
  <c r="AA87" i="5" s="1"/>
  <c r="AB87" i="5" s="1"/>
  <c r="AB14" i="5"/>
  <c r="AA91" i="5" s="1"/>
  <c r="AB91" i="5" s="1"/>
  <c r="AB11" i="5"/>
  <c r="AA88" i="5" s="1"/>
  <c r="AB88" i="5" s="1"/>
  <c r="AB4" i="5"/>
  <c r="AA81" i="5" s="1"/>
  <c r="AB81" i="5" s="1"/>
  <c r="AB8" i="5"/>
  <c r="AA85" i="5" s="1"/>
  <c r="AB85" i="5" s="1"/>
  <c r="AB18" i="5"/>
  <c r="AA95" i="5" s="1"/>
  <c r="AB95" i="5" s="1"/>
  <c r="AB13" i="5"/>
  <c r="AA90" i="5" s="1"/>
  <c r="AB90" i="5" s="1"/>
  <c r="AB15" i="5"/>
  <c r="AA92" i="5" s="1"/>
  <c r="AB92" i="5" s="1"/>
  <c r="AB16" i="5"/>
  <c r="AA93" i="5" s="1"/>
  <c r="AB93" i="5" s="1"/>
  <c r="AB9" i="5"/>
  <c r="AA86" i="5" s="1"/>
  <c r="AB86" i="5" s="1"/>
  <c r="BC18" i="6"/>
  <c r="BT18" i="6" s="1"/>
  <c r="Y5" i="2"/>
  <c r="AA37" i="2" s="1"/>
  <c r="AB37" i="2" s="1"/>
  <c r="AQ15" i="6"/>
  <c r="BY15" i="6" s="1"/>
  <c r="CP15" i="6" s="1"/>
  <c r="AA63" i="6"/>
  <c r="AB63" i="6" s="1"/>
  <c r="AA47" i="6"/>
  <c r="AB47" i="6" s="1"/>
  <c r="AA50" i="6"/>
  <c r="AB50" i="6" s="1"/>
  <c r="Y4" i="6"/>
  <c r="AA36" i="6" s="1"/>
  <c r="AB36" i="6" s="1"/>
  <c r="AP18" i="6"/>
  <c r="BX18" i="6" s="1"/>
  <c r="CO18" i="6" s="1"/>
  <c r="AP15" i="6"/>
  <c r="BG15" i="6" s="1"/>
  <c r="AA37" i="6"/>
  <c r="AB37" i="6" s="1"/>
  <c r="Z4" i="6"/>
  <c r="AA51" i="6" s="1"/>
  <c r="AB51" i="6" s="1"/>
  <c r="BI3" i="5"/>
  <c r="CQ3" i="5" s="1"/>
  <c r="AA68" i="5"/>
  <c r="AB68" i="5" s="1"/>
  <c r="BJ3" i="5"/>
  <c r="CR3" i="5" s="1"/>
  <c r="Y257" i="4"/>
  <c r="Y246" i="6"/>
  <c r="AQ47" i="6"/>
  <c r="AR80" i="6" s="1"/>
  <c r="BC36" i="6"/>
  <c r="BD69" i="6" s="1"/>
  <c r="Y47" i="6"/>
  <c r="BC46" i="6"/>
  <c r="BD79" i="6" s="1"/>
  <c r="BC50" i="4"/>
  <c r="BD83" i="4" s="1"/>
  <c r="BD46" i="6"/>
  <c r="BE79" i="6" s="1"/>
  <c r="BL9" i="7"/>
  <c r="BD49" i="6"/>
  <c r="BE82" i="6" s="1"/>
  <c r="AP48" i="6"/>
  <c r="AQ81" i="6" s="1"/>
  <c r="Y33" i="4"/>
  <c r="BC48" i="4"/>
  <c r="BD81" i="4" s="1"/>
  <c r="BC48" i="6"/>
  <c r="BD81" i="6" s="1"/>
  <c r="AO20" i="5"/>
  <c r="AO36" i="5" s="1"/>
  <c r="AP69" i="5" s="1"/>
  <c r="AA21" i="5"/>
  <c r="AB21" i="5" s="1"/>
  <c r="BC20" i="5"/>
  <c r="BC36" i="5" s="1"/>
  <c r="BD69" i="5" s="1"/>
  <c r="AA231" i="5"/>
  <c r="AB231" i="5" s="1"/>
  <c r="BC21" i="4"/>
  <c r="BC37" i="4" s="1"/>
  <c r="BD70" i="4" s="1"/>
  <c r="AA232" i="4"/>
  <c r="AB232" i="4" s="1"/>
  <c r="AP33" i="4"/>
  <c r="AP49" i="4" s="1"/>
  <c r="AQ82" i="4" s="1"/>
  <c r="AA49" i="4"/>
  <c r="AB49" i="4" s="1"/>
  <c r="AP30" i="4"/>
  <c r="Y46" i="4" s="1"/>
  <c r="AA46" i="4"/>
  <c r="AB46" i="4" s="1"/>
  <c r="AO33" i="6"/>
  <c r="AO49" i="6" s="1"/>
  <c r="AP82" i="6" s="1"/>
  <c r="AA34" i="6"/>
  <c r="AB34" i="6" s="1"/>
  <c r="AO34" i="6"/>
  <c r="AO50" i="6" s="1"/>
  <c r="AP83" i="6" s="1"/>
  <c r="AA35" i="6"/>
  <c r="AB35" i="6" s="1"/>
  <c r="AO31" i="4"/>
  <c r="AA32" i="4"/>
  <c r="AB32" i="4" s="1"/>
  <c r="AP18" i="4"/>
  <c r="BX18" i="4" s="1"/>
  <c r="CO18" i="4" s="1"/>
  <c r="AA50" i="4"/>
  <c r="AB50" i="4" s="1"/>
  <c r="BC5" i="6"/>
  <c r="BT5" i="6" s="1"/>
  <c r="AA232" i="6"/>
  <c r="AB232" i="6" s="1"/>
  <c r="AO30" i="4"/>
  <c r="AO46" i="4" s="1"/>
  <c r="AP79" i="4" s="1"/>
  <c r="AA31" i="4"/>
  <c r="AB31" i="4" s="1"/>
  <c r="BD48" i="6"/>
  <c r="BE81" i="6" s="1"/>
  <c r="AP30" i="5"/>
  <c r="AP46" i="5" s="1"/>
  <c r="AQ79" i="5" s="1"/>
  <c r="AA46" i="5"/>
  <c r="AB46" i="5" s="1"/>
  <c r="Y260" i="6"/>
  <c r="BC50" i="6"/>
  <c r="BD83" i="6" s="1"/>
  <c r="Y50" i="6"/>
  <c r="BD20" i="5"/>
  <c r="BD36" i="5" s="1"/>
  <c r="BE69" i="5" s="1"/>
  <c r="AA246" i="5"/>
  <c r="AB246" i="5" s="1"/>
  <c r="AQ14" i="5"/>
  <c r="BH14" i="5" s="1"/>
  <c r="AA61" i="5"/>
  <c r="AB61" i="5" s="1"/>
  <c r="BC21" i="5"/>
  <c r="Y232" i="5" s="1"/>
  <c r="AA232" i="5"/>
  <c r="AB232" i="5" s="1"/>
  <c r="BC32" i="5"/>
  <c r="BC48" i="5" s="1"/>
  <c r="BD81" i="5" s="1"/>
  <c r="AA243" i="5"/>
  <c r="AB243" i="5" s="1"/>
  <c r="AO33" i="4"/>
  <c r="AA34" i="4"/>
  <c r="AB34" i="4" s="1"/>
  <c r="AQ30" i="6"/>
  <c r="AA61" i="6"/>
  <c r="AB61" i="6" s="1"/>
  <c r="AP34" i="5"/>
  <c r="Y50" i="5" s="1"/>
  <c r="AA50" i="5"/>
  <c r="AB50" i="5" s="1"/>
  <c r="AQ31" i="5"/>
  <c r="Y62" i="5" s="1"/>
  <c r="AA62" i="5"/>
  <c r="AB62" i="5" s="1"/>
  <c r="AO33" i="5"/>
  <c r="AO49" i="5" s="1"/>
  <c r="AP82" i="5" s="1"/>
  <c r="AA34" i="5"/>
  <c r="AB34" i="5" s="1"/>
  <c r="AP15" i="5"/>
  <c r="BX15" i="5" s="1"/>
  <c r="CO15" i="5" s="1"/>
  <c r="AA47" i="5"/>
  <c r="AB47" i="5" s="1"/>
  <c r="AQ32" i="5"/>
  <c r="AQ48" i="5" s="1"/>
  <c r="AR81" i="5" s="1"/>
  <c r="AA63" i="5"/>
  <c r="AB63" i="5" s="1"/>
  <c r="AP32" i="4"/>
  <c r="AP48" i="4" s="1"/>
  <c r="AQ81" i="4" s="1"/>
  <c r="AA48" i="4"/>
  <c r="AB48" i="4" s="1"/>
  <c r="AO32" i="6"/>
  <c r="AO48" i="6" s="1"/>
  <c r="AP81" i="6" s="1"/>
  <c r="AA33" i="6"/>
  <c r="AB33" i="6" s="1"/>
  <c r="AO30" i="5"/>
  <c r="AO46" i="5" s="1"/>
  <c r="AP79" i="5" s="1"/>
  <c r="AA31" i="5"/>
  <c r="AB31" i="5" s="1"/>
  <c r="AP33" i="5"/>
  <c r="AP49" i="5" s="1"/>
  <c r="AQ82" i="5" s="1"/>
  <c r="AA49" i="5"/>
  <c r="AB49" i="5" s="1"/>
  <c r="BD31" i="5"/>
  <c r="Y257" i="5" s="1"/>
  <c r="AA257" i="5"/>
  <c r="AB257" i="5" s="1"/>
  <c r="AO18" i="5"/>
  <c r="BW18" i="5" s="1"/>
  <c r="CN18" i="5" s="1"/>
  <c r="AA35" i="5"/>
  <c r="AB35" i="5" s="1"/>
  <c r="BD33" i="5"/>
  <c r="Y259" i="5" s="1"/>
  <c r="AA259" i="5"/>
  <c r="AB259" i="5" s="1"/>
  <c r="AP32" i="5"/>
  <c r="AP48" i="5" s="1"/>
  <c r="AQ81" i="5" s="1"/>
  <c r="AA48" i="5"/>
  <c r="AB48" i="5" s="1"/>
  <c r="BD36" i="4"/>
  <c r="BE69" i="4" s="1"/>
  <c r="BC18" i="5"/>
  <c r="BT18" i="5" s="1"/>
  <c r="AA245" i="5"/>
  <c r="AB245" i="5" s="1"/>
  <c r="BC31" i="5"/>
  <c r="BC47" i="5" s="1"/>
  <c r="BD80" i="5" s="1"/>
  <c r="AA242" i="5"/>
  <c r="AB242" i="5" s="1"/>
  <c r="BD30" i="5"/>
  <c r="BD46" i="5" s="1"/>
  <c r="BE79" i="5" s="1"/>
  <c r="AA256" i="5"/>
  <c r="AB256" i="5" s="1"/>
  <c r="BC4" i="4"/>
  <c r="CK4" i="4" s="1"/>
  <c r="DB4" i="4" s="1"/>
  <c r="AA231" i="4"/>
  <c r="AB231" i="4" s="1"/>
  <c r="BD32" i="4"/>
  <c r="Y258" i="4" s="1"/>
  <c r="AA258" i="4"/>
  <c r="AB258" i="4" s="1"/>
  <c r="AP31" i="4"/>
  <c r="Y47" i="4" s="1"/>
  <c r="AA47" i="4"/>
  <c r="AB47" i="4" s="1"/>
  <c r="AO30" i="6"/>
  <c r="Y31" i="6" s="1"/>
  <c r="AA31" i="6"/>
  <c r="AB31" i="6" s="1"/>
  <c r="AO31" i="6"/>
  <c r="AO47" i="6" s="1"/>
  <c r="AP80" i="6" s="1"/>
  <c r="AA32" i="6"/>
  <c r="AB32" i="6" s="1"/>
  <c r="AP33" i="6"/>
  <c r="AP49" i="6" s="1"/>
  <c r="AQ82" i="6" s="1"/>
  <c r="AA49" i="6"/>
  <c r="AB49" i="6" s="1"/>
  <c r="BD31" i="6"/>
  <c r="BD47" i="6" s="1"/>
  <c r="BE80" i="6" s="1"/>
  <c r="AA257" i="6"/>
  <c r="AB257" i="6" s="1"/>
  <c r="BC20" i="4"/>
  <c r="Y231" i="4" s="1"/>
  <c r="BD14" i="5"/>
  <c r="CL14" i="5" s="1"/>
  <c r="DC14" i="5" s="1"/>
  <c r="BC15" i="5"/>
  <c r="BT15" i="5" s="1"/>
  <c r="AO15" i="4"/>
  <c r="BF15" i="4" s="1"/>
  <c r="BC5" i="5"/>
  <c r="BT5" i="5" s="1"/>
  <c r="BI9" i="7"/>
  <c r="AU41" i="7"/>
  <c r="AV74" i="7" s="1"/>
  <c r="AO16" i="6"/>
  <c r="BW16" i="6" s="1"/>
  <c r="CN16" i="6" s="1"/>
  <c r="AP41" i="7"/>
  <c r="AQ74" i="7" s="1"/>
  <c r="BD50" i="4"/>
  <c r="BE83" i="4" s="1"/>
  <c r="AO17" i="4"/>
  <c r="BF17" i="4" s="1"/>
  <c r="AP17" i="6"/>
  <c r="BX17" i="6" s="1"/>
  <c r="CO17" i="6" s="1"/>
  <c r="BC21" i="6"/>
  <c r="Y232" i="6" s="1"/>
  <c r="AQ30" i="5"/>
  <c r="Y61" i="5" s="1"/>
  <c r="AO14" i="4"/>
  <c r="BF14" i="4" s="1"/>
  <c r="AP17" i="4"/>
  <c r="BG17" i="4" s="1"/>
  <c r="AP14" i="4"/>
  <c r="BX14" i="4" s="1"/>
  <c r="CO14" i="4" s="1"/>
  <c r="BD4" i="5"/>
  <c r="CL4" i="5" s="1"/>
  <c r="DC4" i="5" s="1"/>
  <c r="BC5" i="4"/>
  <c r="BT5" i="4" s="1"/>
  <c r="AO18" i="6"/>
  <c r="BF18" i="6" s="1"/>
  <c r="AO17" i="6"/>
  <c r="BW17" i="6" s="1"/>
  <c r="CN17" i="6" s="1"/>
  <c r="W51" i="6"/>
  <c r="X51" i="6" s="1"/>
  <c r="AP15" i="4"/>
  <c r="BX15" i="4" s="1"/>
  <c r="CO15" i="4" s="1"/>
  <c r="AP16" i="4"/>
  <c r="AO14" i="6"/>
  <c r="BW14" i="6" s="1"/>
  <c r="CN14" i="6" s="1"/>
  <c r="BD15" i="6"/>
  <c r="CL15" i="6" s="1"/>
  <c r="DC15" i="6" s="1"/>
  <c r="BT4" i="6"/>
  <c r="BD16" i="4"/>
  <c r="CL16" i="4" s="1"/>
  <c r="DC16" i="4" s="1"/>
  <c r="CL18" i="4"/>
  <c r="DC18" i="4" s="1"/>
  <c r="AO15" i="6"/>
  <c r="BW15" i="6" s="1"/>
  <c r="CN15" i="6" s="1"/>
  <c r="BG9" i="7"/>
  <c r="AP31" i="5"/>
  <c r="Y47" i="5" s="1"/>
  <c r="AO4" i="5"/>
  <c r="BW4" i="5" s="1"/>
  <c r="CN4" i="5" s="1"/>
  <c r="BC4" i="5"/>
  <c r="CK4" i="5" s="1"/>
  <c r="DB4" i="5" s="1"/>
  <c r="AQ16" i="5"/>
  <c r="BH16" i="5" s="1"/>
  <c r="AR41" i="7"/>
  <c r="AS74" i="7" s="1"/>
  <c r="AO9" i="7"/>
  <c r="AO25" i="7"/>
  <c r="AQ57" i="7"/>
  <c r="BG25" i="7" s="1"/>
  <c r="BG41" i="7" s="1"/>
  <c r="BH74" i="7" s="1"/>
  <c r="Y69" i="7"/>
  <c r="AR39" i="7"/>
  <c r="AS72" i="7" s="1"/>
  <c r="Y101" i="7"/>
  <c r="AT41" i="7"/>
  <c r="AU74" i="7" s="1"/>
  <c r="F26" i="7"/>
  <c r="AA10" i="7" s="1"/>
  <c r="AA72" i="7" s="1"/>
  <c r="AB72" i="7" s="1"/>
  <c r="C26" i="7"/>
  <c r="X10" i="7" s="1"/>
  <c r="AA27" i="7" s="1"/>
  <c r="AB27" i="7" s="1"/>
  <c r="AU26" i="7"/>
  <c r="AU10" i="7"/>
  <c r="W26" i="7"/>
  <c r="X26" i="7" s="1"/>
  <c r="W56" i="7"/>
  <c r="X56" i="7" s="1"/>
  <c r="BW7" i="7"/>
  <c r="CN7" i="7" s="1"/>
  <c r="BF7" i="7"/>
  <c r="AS41" i="7"/>
  <c r="AT74" i="7" s="1"/>
  <c r="Y86" i="7"/>
  <c r="BF8" i="7"/>
  <c r="BW8" i="7"/>
  <c r="CN8" i="7" s="1"/>
  <c r="AD11" i="7"/>
  <c r="AA118" i="7" s="1"/>
  <c r="AB118" i="7" s="1"/>
  <c r="AM11" i="7"/>
  <c r="AA253" i="7" s="1"/>
  <c r="AB253" i="7" s="1"/>
  <c r="AG11" i="7"/>
  <c r="AA163" i="7" s="1"/>
  <c r="AB163" i="7" s="1"/>
  <c r="AL11" i="7"/>
  <c r="AA238" i="7" s="1"/>
  <c r="AB238" i="7" s="1"/>
  <c r="AI11" i="7"/>
  <c r="AA193" i="7" s="1"/>
  <c r="AB193" i="7" s="1"/>
  <c r="AH11" i="7"/>
  <c r="AA178" i="7" s="1"/>
  <c r="AB178" i="7" s="1"/>
  <c r="AK11" i="7"/>
  <c r="AA223" i="7" s="1"/>
  <c r="AB223" i="7" s="1"/>
  <c r="AJ11" i="7"/>
  <c r="AA208" i="7" s="1"/>
  <c r="AB208" i="7" s="1"/>
  <c r="AB11" i="7"/>
  <c r="AA88" i="7" s="1"/>
  <c r="AB88" i="7" s="1"/>
  <c r="AC11" i="7"/>
  <c r="AA103" i="7" s="1"/>
  <c r="AB103" i="7" s="1"/>
  <c r="AE11" i="7"/>
  <c r="AA133" i="7" s="1"/>
  <c r="AB133" i="7" s="1"/>
  <c r="AF11" i="7"/>
  <c r="AA148" i="7" s="1"/>
  <c r="AB148" i="7" s="1"/>
  <c r="F27" i="7"/>
  <c r="AA11" i="7" s="1"/>
  <c r="AA73" i="7" s="1"/>
  <c r="AB73" i="7" s="1"/>
  <c r="D27" i="7"/>
  <c r="Y11" i="7" s="1"/>
  <c r="AA43" i="7" s="1"/>
  <c r="AB43" i="7" s="1"/>
  <c r="E27" i="7"/>
  <c r="Z11" i="7" s="1"/>
  <c r="AA58" i="7" s="1"/>
  <c r="AB58" i="7" s="1"/>
  <c r="B27" i="7"/>
  <c r="AM27" i="7" s="1"/>
  <c r="AN27" i="7" s="1"/>
  <c r="AN43" i="7" s="1"/>
  <c r="AO76" i="7" s="1"/>
  <c r="C27" i="7"/>
  <c r="X11" i="7" s="1"/>
  <c r="AA28" i="7" s="1"/>
  <c r="AB28" i="7" s="1"/>
  <c r="D26" i="7"/>
  <c r="W42" i="7" s="1"/>
  <c r="X42" i="7" s="1"/>
  <c r="BC10" i="7"/>
  <c r="BC26" i="7"/>
  <c r="AT10" i="7"/>
  <c r="AT26" i="7"/>
  <c r="Y236" i="7"/>
  <c r="BC41" i="7"/>
  <c r="BD74" i="7" s="1"/>
  <c r="AO57" i="7"/>
  <c r="BE25" i="7" s="1"/>
  <c r="BE41" i="7" s="1"/>
  <c r="BF74" i="7" s="1"/>
  <c r="AO39" i="7"/>
  <c r="AP72" i="7" s="1"/>
  <c r="Y24" i="7"/>
  <c r="CA9" i="7"/>
  <c r="CR9" i="7" s="1"/>
  <c r="BJ9" i="7"/>
  <c r="Y25" i="7"/>
  <c r="AO40" i="7"/>
  <c r="AP73" i="7" s="1"/>
  <c r="BU9" i="7"/>
  <c r="CL9" i="7"/>
  <c r="DC9" i="7" s="1"/>
  <c r="E26" i="7"/>
  <c r="W57" i="7" s="1"/>
  <c r="X57" i="7" s="1"/>
  <c r="BD10" i="7"/>
  <c r="BD26" i="7"/>
  <c r="BT9" i="7"/>
  <c r="CK9" i="7"/>
  <c r="DB9" i="7" s="1"/>
  <c r="AQ25" i="7"/>
  <c r="AQ9" i="7"/>
  <c r="BI7" i="7"/>
  <c r="BZ7" i="7"/>
  <c r="CQ7" i="7" s="1"/>
  <c r="CB9" i="7"/>
  <c r="CS9" i="7" s="1"/>
  <c r="BK9" i="7"/>
  <c r="Y251" i="7"/>
  <c r="BD41" i="7"/>
  <c r="BE74" i="7" s="1"/>
  <c r="AV10" i="7"/>
  <c r="AV26" i="7"/>
  <c r="AS26" i="7"/>
  <c r="AS10" i="7"/>
  <c r="AP53" i="6"/>
  <c r="BF21" i="6" s="1"/>
  <c r="BF37" i="6" s="1"/>
  <c r="BG70" i="6" s="1"/>
  <c r="AP52" i="6"/>
  <c r="BF20" i="6" s="1"/>
  <c r="BF36" i="6" s="1"/>
  <c r="BG69" i="6" s="1"/>
  <c r="AA233" i="6"/>
  <c r="AB233" i="6" s="1"/>
  <c r="AA248" i="6"/>
  <c r="AB248" i="6" s="1"/>
  <c r="W52" i="4"/>
  <c r="X52" i="4" s="1"/>
  <c r="AP53" i="4"/>
  <c r="BF21" i="4" s="1"/>
  <c r="BF37" i="4" s="1"/>
  <c r="BG70" i="4" s="1"/>
  <c r="AA234" i="4"/>
  <c r="AB234" i="4" s="1"/>
  <c r="AA249" i="4"/>
  <c r="AB249" i="4" s="1"/>
  <c r="AP52" i="4"/>
  <c r="BF20" i="4" s="1"/>
  <c r="BF36" i="4" s="1"/>
  <c r="BG69" i="4" s="1"/>
  <c r="AO17" i="5"/>
  <c r="BW17" i="5" s="1"/>
  <c r="CN17" i="5" s="1"/>
  <c r="AP18" i="5"/>
  <c r="BX18" i="5" s="1"/>
  <c r="CO18" i="5" s="1"/>
  <c r="AQ15" i="5"/>
  <c r="BH15" i="5" s="1"/>
  <c r="BC34" i="5"/>
  <c r="BC50" i="5" s="1"/>
  <c r="BD83" i="5" s="1"/>
  <c r="BD17" i="5"/>
  <c r="AP16" i="5"/>
  <c r="BX16" i="5" s="1"/>
  <c r="CO16" i="5" s="1"/>
  <c r="AO34" i="5"/>
  <c r="AP17" i="5"/>
  <c r="BX17" i="5" s="1"/>
  <c r="CO17" i="5" s="1"/>
  <c r="C37" i="5"/>
  <c r="E37" i="5"/>
  <c r="E36" i="5"/>
  <c r="D36" i="5"/>
  <c r="AM22" i="5"/>
  <c r="AN22" i="5" s="1"/>
  <c r="AN38" i="5" s="1"/>
  <c r="AO71" i="5" s="1"/>
  <c r="BG16" i="6"/>
  <c r="AM21" i="5"/>
  <c r="AN21" i="5" s="1"/>
  <c r="AN37" i="5" s="1"/>
  <c r="AO70" i="5" s="1"/>
  <c r="BD15" i="5"/>
  <c r="CL15" i="5" s="1"/>
  <c r="DC15" i="5" s="1"/>
  <c r="AO14" i="5"/>
  <c r="BF14" i="5" s="1"/>
  <c r="AP14" i="5"/>
  <c r="BG14" i="5" s="1"/>
  <c r="AR54" i="5"/>
  <c r="BH22" i="5" s="1"/>
  <c r="BH38" i="5" s="1"/>
  <c r="BI71" i="5" s="1"/>
  <c r="W22" i="5"/>
  <c r="X22" i="5" s="1"/>
  <c r="W66" i="5"/>
  <c r="X66" i="5" s="1"/>
  <c r="BF4" i="4"/>
  <c r="Y126" i="7"/>
  <c r="AV36" i="7"/>
  <c r="AW69" i="7" s="1"/>
  <c r="Y128" i="7"/>
  <c r="AV38" i="7"/>
  <c r="AW71" i="7" s="1"/>
  <c r="AW23" i="7"/>
  <c r="AW7" i="7"/>
  <c r="AW33" i="7"/>
  <c r="AW17" i="7"/>
  <c r="AW15" i="7"/>
  <c r="AW31" i="7"/>
  <c r="Y130" i="7"/>
  <c r="AV40" i="7"/>
  <c r="AW73" i="7" s="1"/>
  <c r="CD18" i="7"/>
  <c r="CU18" i="7" s="1"/>
  <c r="BM18" i="7"/>
  <c r="CD7" i="7"/>
  <c r="CU7" i="7" s="1"/>
  <c r="BM7" i="7"/>
  <c r="Y127" i="7"/>
  <c r="AV37" i="7"/>
  <c r="AW70" i="7" s="1"/>
  <c r="AW25" i="7"/>
  <c r="AW9" i="7"/>
  <c r="AW22" i="7"/>
  <c r="AW6" i="7"/>
  <c r="AW20" i="7"/>
  <c r="AW4" i="7"/>
  <c r="AW34" i="7"/>
  <c r="AW18" i="7"/>
  <c r="CD17" i="7"/>
  <c r="CU17" i="7" s="1"/>
  <c r="BM17" i="7"/>
  <c r="CD16" i="7"/>
  <c r="CU16" i="7" s="1"/>
  <c r="BM16" i="7"/>
  <c r="CD9" i="7"/>
  <c r="CU9" i="7" s="1"/>
  <c r="BM9" i="7"/>
  <c r="CD14" i="7"/>
  <c r="CU14" i="7" s="1"/>
  <c r="BM14" i="7"/>
  <c r="CD15" i="7"/>
  <c r="CU15" i="7" s="1"/>
  <c r="BM15" i="7"/>
  <c r="AW26" i="7"/>
  <c r="AW10" i="7"/>
  <c r="AW21" i="7"/>
  <c r="AW5" i="7"/>
  <c r="AW32" i="7"/>
  <c r="AW16" i="7"/>
  <c r="Y140" i="7"/>
  <c r="AV50" i="7"/>
  <c r="AW83" i="7" s="1"/>
  <c r="Y129" i="7"/>
  <c r="AV39" i="7"/>
  <c r="AW72" i="7" s="1"/>
  <c r="CD5" i="7"/>
  <c r="CU5" i="7" s="1"/>
  <c r="BM5" i="7"/>
  <c r="Y137" i="7"/>
  <c r="AV47" i="7"/>
  <c r="AW80" i="7" s="1"/>
  <c r="CD4" i="7"/>
  <c r="CU4" i="7" s="1"/>
  <c r="BM4" i="7"/>
  <c r="CD6" i="7"/>
  <c r="CU6" i="7" s="1"/>
  <c r="BM6" i="7"/>
  <c r="AW24" i="7"/>
  <c r="AW8" i="7"/>
  <c r="AG3" i="7"/>
  <c r="BO3" i="7" s="1"/>
  <c r="CW3" i="7" s="1"/>
  <c r="AW30" i="7"/>
  <c r="AW14" i="7"/>
  <c r="CD8" i="7"/>
  <c r="CU8" i="7" s="1"/>
  <c r="BM8" i="7"/>
  <c r="Y139" i="7"/>
  <c r="AV49" i="7"/>
  <c r="AW82" i="7" s="1"/>
  <c r="Y138" i="7"/>
  <c r="AV48" i="7"/>
  <c r="AW81" i="7" s="1"/>
  <c r="Y131" i="7"/>
  <c r="AV41" i="7"/>
  <c r="AW74" i="7" s="1"/>
  <c r="Y136" i="7"/>
  <c r="AV46" i="7"/>
  <c r="AW79" i="7" s="1"/>
  <c r="C21" i="6"/>
  <c r="AQ34" i="6"/>
  <c r="AQ18" i="6"/>
  <c r="AA3" i="6"/>
  <c r="BD21" i="6"/>
  <c r="BD5" i="6"/>
  <c r="BY14" i="6"/>
  <c r="CP14" i="6" s="1"/>
  <c r="BH14" i="6"/>
  <c r="AP21" i="6"/>
  <c r="AP5" i="6"/>
  <c r="BY16" i="6"/>
  <c r="CP16" i="6" s="1"/>
  <c r="BH16" i="6"/>
  <c r="E21" i="6"/>
  <c r="CL18" i="6"/>
  <c r="DC18" i="6" s="1"/>
  <c r="BU18" i="6"/>
  <c r="B22" i="6"/>
  <c r="AM22" i="6" s="1"/>
  <c r="AN22" i="6" s="1"/>
  <c r="AN38" i="6" s="1"/>
  <c r="AO71" i="6" s="1"/>
  <c r="W36" i="6"/>
  <c r="X36" i="6" s="1"/>
  <c r="AQ33" i="6"/>
  <c r="AQ17" i="6"/>
  <c r="AQ52" i="6"/>
  <c r="BG20" i="6" s="1"/>
  <c r="BG36" i="6" s="1"/>
  <c r="BH69" i="6" s="1"/>
  <c r="W37" i="6"/>
  <c r="X37" i="6" s="1"/>
  <c r="F21" i="5"/>
  <c r="AA5" i="5" s="1"/>
  <c r="AO32" i="5"/>
  <c r="AO16" i="5"/>
  <c r="AQ33" i="5"/>
  <c r="AQ17" i="5"/>
  <c r="B23" i="5"/>
  <c r="W68" i="5"/>
  <c r="X68" i="5" s="1"/>
  <c r="BD16" i="5"/>
  <c r="BD32" i="5"/>
  <c r="AC3" i="5"/>
  <c r="AQ18" i="5"/>
  <c r="AQ34" i="5"/>
  <c r="BC33" i="5"/>
  <c r="BC17" i="5"/>
  <c r="BD18" i="5"/>
  <c r="BD34" i="5"/>
  <c r="AO15" i="5"/>
  <c r="AO31" i="5"/>
  <c r="W51" i="5"/>
  <c r="X51" i="5" s="1"/>
  <c r="AQ53" i="5"/>
  <c r="BG21" i="5" s="1"/>
  <c r="BG37" i="5" s="1"/>
  <c r="BH70" i="5" s="1"/>
  <c r="AO53" i="5"/>
  <c r="BE21" i="5" s="1"/>
  <c r="BE37" i="5" s="1"/>
  <c r="BF70" i="5" s="1"/>
  <c r="AR52" i="5"/>
  <c r="BH20" i="5" s="1"/>
  <c r="BH36" i="5" s="1"/>
  <c r="BI69" i="5" s="1"/>
  <c r="AP21" i="5"/>
  <c r="AP5" i="5"/>
  <c r="BD5" i="5"/>
  <c r="BD21" i="5"/>
  <c r="BD22" i="5"/>
  <c r="BD6" i="5"/>
  <c r="BC6" i="5"/>
  <c r="BC22" i="5"/>
  <c r="W36" i="5"/>
  <c r="X36" i="5" s="1"/>
  <c r="BC30" i="5"/>
  <c r="BC14" i="5"/>
  <c r="D22" i="5"/>
  <c r="Y6" i="5" s="1"/>
  <c r="AQ52" i="5"/>
  <c r="BG20" i="5" s="1"/>
  <c r="BG36" i="5" s="1"/>
  <c r="BH69" i="5" s="1"/>
  <c r="W52" i="5"/>
  <c r="X52" i="5" s="1"/>
  <c r="C22" i="5"/>
  <c r="X6" i="5" s="1"/>
  <c r="AP52" i="5"/>
  <c r="BF20" i="5" s="1"/>
  <c r="BF36" i="5" s="1"/>
  <c r="BG69" i="5" s="1"/>
  <c r="CK16" i="5"/>
  <c r="DB16" i="5" s="1"/>
  <c r="BT16" i="5"/>
  <c r="E22" i="5"/>
  <c r="Z6" i="5" s="1"/>
  <c r="AQ21" i="4"/>
  <c r="AQ5" i="4"/>
  <c r="AQ32" i="4"/>
  <c r="AQ16" i="4"/>
  <c r="AO21" i="4"/>
  <c r="AO5" i="4"/>
  <c r="F20" i="4"/>
  <c r="AA4" i="4" s="1"/>
  <c r="BW16" i="4"/>
  <c r="CN16" i="4" s="1"/>
  <c r="BF16" i="4"/>
  <c r="AQ50" i="4"/>
  <c r="AR83" i="4" s="1"/>
  <c r="Y65" i="4"/>
  <c r="BU15" i="4"/>
  <c r="AQ53" i="4"/>
  <c r="BG21" i="4" s="1"/>
  <c r="BG37" i="4" s="1"/>
  <c r="BH70" i="4" s="1"/>
  <c r="CK15" i="4"/>
  <c r="DB15" i="4" s="1"/>
  <c r="BT15" i="4"/>
  <c r="AQ30" i="4"/>
  <c r="AQ14" i="4"/>
  <c r="AO53" i="4"/>
  <c r="BE21" i="4" s="1"/>
  <c r="BE37" i="4" s="1"/>
  <c r="BF70" i="4" s="1"/>
  <c r="AB3" i="4"/>
  <c r="AQ33" i="4"/>
  <c r="AQ17" i="4"/>
  <c r="AQ31" i="4"/>
  <c r="AQ15" i="4"/>
  <c r="C22" i="4"/>
  <c r="X6" i="4" s="1"/>
  <c r="B23" i="4"/>
  <c r="AM23" i="4" s="1"/>
  <c r="AN23" i="4" s="1"/>
  <c r="AN39" i="4" s="1"/>
  <c r="AO72" i="4" s="1"/>
  <c r="CK18" i="4"/>
  <c r="DB18" i="4" s="1"/>
  <c r="BT18" i="4"/>
  <c r="BD21" i="4"/>
  <c r="BD5" i="4"/>
  <c r="F21" i="4"/>
  <c r="AA5" i="4" s="1"/>
  <c r="CL4" i="4"/>
  <c r="DC4" i="4" s="1"/>
  <c r="BU4" i="4"/>
  <c r="E20" i="4"/>
  <c r="Z4" i="4" s="1"/>
  <c r="Y50" i="4"/>
  <c r="AP50" i="4"/>
  <c r="AQ83" i="4" s="1"/>
  <c r="D22" i="4"/>
  <c r="Y6" i="4" s="1"/>
  <c r="AP20" i="4"/>
  <c r="AP4" i="4"/>
  <c r="BC30" i="4"/>
  <c r="BC14" i="4"/>
  <c r="AO34" i="4"/>
  <c r="AO18" i="4"/>
  <c r="AP21" i="4"/>
  <c r="AP5" i="4"/>
  <c r="W37" i="4"/>
  <c r="X37" i="4" s="1"/>
  <c r="E22" i="4"/>
  <c r="Z6" i="4" s="1"/>
  <c r="W22" i="4"/>
  <c r="X22" i="4" s="1"/>
  <c r="W36" i="4"/>
  <c r="X36" i="4" s="1"/>
  <c r="AO36" i="4"/>
  <c r="AP69" i="4" s="1"/>
  <c r="Y21" i="4"/>
  <c r="W52" i="2"/>
  <c r="X52" i="2" s="1"/>
  <c r="AO53" i="2"/>
  <c r="BE21" i="2" s="1"/>
  <c r="BE37" i="2" s="1"/>
  <c r="BF70" i="2" s="1"/>
  <c r="W36" i="2"/>
  <c r="X36" i="2" s="1"/>
  <c r="AR53" i="2"/>
  <c r="BH21" i="2" s="1"/>
  <c r="BH37" i="2" s="1"/>
  <c r="BI70" i="2" s="1"/>
  <c r="W37" i="2"/>
  <c r="X37" i="2" s="1"/>
  <c r="AP53" i="2"/>
  <c r="BF21" i="2" s="1"/>
  <c r="BF37" i="2" s="1"/>
  <c r="BG70" i="2" s="1"/>
  <c r="W113" i="2"/>
  <c r="X113" i="2" s="1"/>
  <c r="AX54" i="2"/>
  <c r="BN22" i="2" s="1"/>
  <c r="BN38" i="2" s="1"/>
  <c r="BO71" i="2" s="1"/>
  <c r="W253" i="2"/>
  <c r="X253" i="2" s="1"/>
  <c r="BD59" i="2"/>
  <c r="BT27" i="2" s="1"/>
  <c r="BT43" i="2" s="1"/>
  <c r="BU76" i="2" s="1"/>
  <c r="W237" i="2"/>
  <c r="X237" i="2" s="1"/>
  <c r="BC58" i="2"/>
  <c r="BS26" i="2" s="1"/>
  <c r="BS42" i="2" s="1"/>
  <c r="BT75" i="2" s="1"/>
  <c r="W225" i="2"/>
  <c r="X225" i="2" s="1"/>
  <c r="BB61" i="2"/>
  <c r="BR29" i="2" s="1"/>
  <c r="BR45" i="2" s="1"/>
  <c r="BS78" i="2" s="1"/>
  <c r="BB58" i="2"/>
  <c r="BR26" i="2" s="1"/>
  <c r="BR42" i="2" s="1"/>
  <c r="BS75" i="2" s="1"/>
  <c r="BA57" i="2"/>
  <c r="BQ25" i="2" s="1"/>
  <c r="BQ41" i="2" s="1"/>
  <c r="BR74" i="2" s="1"/>
  <c r="W193" i="2"/>
  <c r="X193" i="2" s="1"/>
  <c r="AZ59" i="2"/>
  <c r="BP27" i="2" s="1"/>
  <c r="BP43" i="2" s="1"/>
  <c r="BQ76" i="2" s="1"/>
  <c r="AY59" i="2"/>
  <c r="BO27" i="2" s="1"/>
  <c r="BO43" i="2" s="1"/>
  <c r="BP76" i="2" s="1"/>
  <c r="AY58" i="2"/>
  <c r="BO26" i="2" s="1"/>
  <c r="BO42" i="2" s="1"/>
  <c r="BP75" i="2" s="1"/>
  <c r="AX55" i="2"/>
  <c r="BN23" i="2" s="1"/>
  <c r="BN39" i="2" s="1"/>
  <c r="BO72" i="2" s="1"/>
  <c r="W165" i="2"/>
  <c r="X165" i="2" s="1"/>
  <c r="L21" i="2"/>
  <c r="AX53" i="2" s="1"/>
  <c r="BN21" i="2" s="1"/>
  <c r="BN37" i="2" s="1"/>
  <c r="BO70" i="2" s="1"/>
  <c r="P21" i="2"/>
  <c r="BB53" i="2" s="1"/>
  <c r="BR21" i="2" s="1"/>
  <c r="BR37" i="2" s="1"/>
  <c r="BS70" i="2" s="1"/>
  <c r="L25" i="2"/>
  <c r="D22" i="2"/>
  <c r="Y6" i="2" s="1"/>
  <c r="F22" i="2"/>
  <c r="E22" i="2"/>
  <c r="C22" i="2"/>
  <c r="AO4" i="2"/>
  <c r="B22" i="2"/>
  <c r="AM22" i="2" s="1"/>
  <c r="AN22" i="2" s="1"/>
  <c r="AN38" i="2" s="1"/>
  <c r="AO71" i="2" s="1"/>
  <c r="AP21" i="2"/>
  <c r="AP5" i="2"/>
  <c r="Z3" i="2"/>
  <c r="BT16" i="6" l="1"/>
  <c r="BG14" i="6"/>
  <c r="BU4" i="6"/>
  <c r="BF4" i="6"/>
  <c r="BU14" i="6"/>
  <c r="BT15" i="6"/>
  <c r="Y242" i="6"/>
  <c r="BD49" i="4"/>
  <c r="BE82" i="4" s="1"/>
  <c r="Y256" i="4"/>
  <c r="BC47" i="4"/>
  <c r="BD80" i="4" s="1"/>
  <c r="BT17" i="4"/>
  <c r="AR14" i="4"/>
  <c r="BZ14" i="4" s="1"/>
  <c r="CQ14" i="4" s="1"/>
  <c r="BU17" i="4"/>
  <c r="BH18" i="4"/>
  <c r="AR30" i="4"/>
  <c r="Y76" i="4" s="1"/>
  <c r="AR32" i="4"/>
  <c r="Y78" i="4" s="1"/>
  <c r="BT16" i="4"/>
  <c r="BC49" i="4"/>
  <c r="BD82" i="4" s="1"/>
  <c r="AR16" i="4"/>
  <c r="BZ16" i="4" s="1"/>
  <c r="CQ16" i="4" s="1"/>
  <c r="CL14" i="4"/>
  <c r="DC14" i="4" s="1"/>
  <c r="AR15" i="4"/>
  <c r="AR31" i="4"/>
  <c r="AR47" i="4" s="1"/>
  <c r="AS80" i="4" s="1"/>
  <c r="AA80" i="4"/>
  <c r="AB80" i="4" s="1"/>
  <c r="BU16" i="6"/>
  <c r="Y21" i="2"/>
  <c r="AS16" i="5"/>
  <c r="AA79" i="4"/>
  <c r="AB79" i="4" s="1"/>
  <c r="AR17" i="4"/>
  <c r="BZ17" i="4" s="1"/>
  <c r="CQ17" i="4" s="1"/>
  <c r="AQ4" i="6"/>
  <c r="BY4" i="6" s="1"/>
  <c r="CP4" i="6" s="1"/>
  <c r="CK17" i="6"/>
  <c r="DB17" i="6" s="1"/>
  <c r="AQ20" i="6"/>
  <c r="AQ36" i="6" s="1"/>
  <c r="AR69" i="6" s="1"/>
  <c r="AB14" i="4"/>
  <c r="AS30" i="4" s="1"/>
  <c r="AB10" i="4"/>
  <c r="AB4" i="4"/>
  <c r="AA81" i="4" s="1"/>
  <c r="AB81" i="4" s="1"/>
  <c r="AB17" i="4"/>
  <c r="AS33" i="4" s="1"/>
  <c r="AB13" i="4"/>
  <c r="AB11" i="4"/>
  <c r="AB18" i="4"/>
  <c r="AA95" i="4" s="1"/>
  <c r="AB95" i="4" s="1"/>
  <c r="AB7" i="4"/>
  <c r="AS23" i="4" s="1"/>
  <c r="AB8" i="4"/>
  <c r="AA85" i="4" s="1"/>
  <c r="AB85" i="4" s="1"/>
  <c r="AB15" i="4"/>
  <c r="AS31" i="4" s="1"/>
  <c r="AB12" i="4"/>
  <c r="AB6" i="4"/>
  <c r="AS22" i="4" s="1"/>
  <c r="AS38" i="4" s="1"/>
  <c r="AT71" i="4" s="1"/>
  <c r="AB9" i="4"/>
  <c r="AB5" i="4"/>
  <c r="AA82" i="4" s="1"/>
  <c r="AB82" i="4" s="1"/>
  <c r="AB16" i="4"/>
  <c r="AA93" i="4" s="1"/>
  <c r="AB93" i="4" s="1"/>
  <c r="AR18" i="4"/>
  <c r="BZ18" i="4" s="1"/>
  <c r="CQ18" i="4" s="1"/>
  <c r="BC49" i="6"/>
  <c r="BD82" i="6" s="1"/>
  <c r="Y63" i="6"/>
  <c r="Y21" i="6"/>
  <c r="BX15" i="6"/>
  <c r="CO15" i="6" s="1"/>
  <c r="AS34" i="5"/>
  <c r="AS50" i="5" s="1"/>
  <c r="AT83" i="5" s="1"/>
  <c r="CK18" i="6"/>
  <c r="DB18" i="6" s="1"/>
  <c r="BU17" i="6"/>
  <c r="AP46" i="6"/>
  <c r="AQ79" i="6" s="1"/>
  <c r="AA51" i="4"/>
  <c r="AB51" i="4" s="1"/>
  <c r="AA67" i="4"/>
  <c r="AB67" i="4" s="1"/>
  <c r="BJ3" i="4"/>
  <c r="CR3" i="4" s="1"/>
  <c r="AA84" i="4"/>
  <c r="AB84" i="4" s="1"/>
  <c r="AP54" i="4"/>
  <c r="BF22" i="4" s="1"/>
  <c r="BF38" i="4" s="1"/>
  <c r="BG71" i="4" s="1"/>
  <c r="AA53" i="4"/>
  <c r="AB53" i="4" s="1"/>
  <c r="AA66" i="4"/>
  <c r="AB66" i="4" s="1"/>
  <c r="AA77" i="5"/>
  <c r="AB77" i="5" s="1"/>
  <c r="BG18" i="6"/>
  <c r="W23" i="4"/>
  <c r="X23" i="4" s="1"/>
  <c r="BH3" i="2"/>
  <c r="CP3" i="2" s="1"/>
  <c r="Z4" i="2"/>
  <c r="AQ4" i="2" s="1"/>
  <c r="BH4" i="2" s="1"/>
  <c r="Z18" i="2"/>
  <c r="Z6" i="2"/>
  <c r="Z14" i="2"/>
  <c r="Z5" i="2"/>
  <c r="AQ21" i="2" s="1"/>
  <c r="AQ37" i="2" s="1"/>
  <c r="AR70" i="2" s="1"/>
  <c r="Z16" i="2"/>
  <c r="Z15" i="2"/>
  <c r="Z17" i="2"/>
  <c r="X6" i="2"/>
  <c r="AA23" i="2" s="1"/>
  <c r="AB23" i="2" s="1"/>
  <c r="AR15" i="5"/>
  <c r="BZ15" i="5" s="1"/>
  <c r="CQ15" i="5" s="1"/>
  <c r="AP4" i="6"/>
  <c r="BX4" i="6" s="1"/>
  <c r="CO4" i="6" s="1"/>
  <c r="BH15" i="6"/>
  <c r="AC9" i="5"/>
  <c r="AA101" i="5" s="1"/>
  <c r="AB101" i="5" s="1"/>
  <c r="AC4" i="5"/>
  <c r="AA96" i="5" s="1"/>
  <c r="AB96" i="5" s="1"/>
  <c r="AC14" i="5"/>
  <c r="AA106" i="5" s="1"/>
  <c r="AB106" i="5" s="1"/>
  <c r="AC5" i="5"/>
  <c r="AC13" i="5"/>
  <c r="AA105" i="5" s="1"/>
  <c r="AB105" i="5" s="1"/>
  <c r="AC7" i="5"/>
  <c r="AA99" i="5" s="1"/>
  <c r="AB99" i="5" s="1"/>
  <c r="AC8" i="5"/>
  <c r="AA100" i="5" s="1"/>
  <c r="AB100" i="5" s="1"/>
  <c r="AC10" i="5"/>
  <c r="AA102" i="5" s="1"/>
  <c r="AB102" i="5" s="1"/>
  <c r="AC11" i="5"/>
  <c r="AA103" i="5" s="1"/>
  <c r="AB103" i="5" s="1"/>
  <c r="AC18" i="5"/>
  <c r="AA110" i="5" s="1"/>
  <c r="AB110" i="5" s="1"/>
  <c r="AC6" i="5"/>
  <c r="AA98" i="5" s="1"/>
  <c r="AB98" i="5" s="1"/>
  <c r="AC16" i="5"/>
  <c r="AC17" i="5"/>
  <c r="AA109" i="5" s="1"/>
  <c r="AB109" i="5" s="1"/>
  <c r="AC12" i="5"/>
  <c r="AA104" i="5" s="1"/>
  <c r="AB104" i="5" s="1"/>
  <c r="AC15" i="5"/>
  <c r="AA107" i="5" s="1"/>
  <c r="AB107" i="5" s="1"/>
  <c r="AP20" i="6"/>
  <c r="Y36" i="6" s="1"/>
  <c r="BT14" i="6"/>
  <c r="BC37" i="5"/>
  <c r="BD70" i="5" s="1"/>
  <c r="Y256" i="5"/>
  <c r="Y48" i="5"/>
  <c r="Z5" i="6"/>
  <c r="AA52" i="6" s="1"/>
  <c r="AB52" i="6" s="1"/>
  <c r="AS14" i="5"/>
  <c r="CA14" i="5" s="1"/>
  <c r="CR14" i="5" s="1"/>
  <c r="BI3" i="6"/>
  <c r="CQ3" i="6" s="1"/>
  <c r="AA14" i="6"/>
  <c r="AA76" i="6" s="1"/>
  <c r="AB76" i="6" s="1"/>
  <c r="AA15" i="6"/>
  <c r="AA77" i="6" s="1"/>
  <c r="AB77" i="6" s="1"/>
  <c r="AA18" i="6"/>
  <c r="AA80" i="6" s="1"/>
  <c r="AB80" i="6" s="1"/>
  <c r="AA16" i="6"/>
  <c r="AA78" i="6" s="1"/>
  <c r="AB78" i="6" s="1"/>
  <c r="AA17" i="6"/>
  <c r="AA79" i="6" s="1"/>
  <c r="AB79" i="6" s="1"/>
  <c r="X5" i="6"/>
  <c r="AA22" i="6" s="1"/>
  <c r="AB22" i="6" s="1"/>
  <c r="AS21" i="5"/>
  <c r="Y82" i="5" s="1"/>
  <c r="AS32" i="5"/>
  <c r="AS48" i="5" s="1"/>
  <c r="AT81" i="5" s="1"/>
  <c r="AR14" i="5"/>
  <c r="BZ14" i="5" s="1"/>
  <c r="CQ14" i="5" s="1"/>
  <c r="AR33" i="5"/>
  <c r="AR49" i="5" s="1"/>
  <c r="AS82" i="5" s="1"/>
  <c r="AS6" i="5"/>
  <c r="BJ6" i="5" s="1"/>
  <c r="AS4" i="5"/>
  <c r="CA4" i="5" s="1"/>
  <c r="CR4" i="5" s="1"/>
  <c r="AS22" i="5"/>
  <c r="Y83" i="5" s="1"/>
  <c r="AR30" i="5"/>
  <c r="Y76" i="5" s="1"/>
  <c r="AS30" i="5"/>
  <c r="AS46" i="5" s="1"/>
  <c r="AT79" i="5" s="1"/>
  <c r="AR34" i="5"/>
  <c r="Y80" i="5" s="1"/>
  <c r="AS18" i="5"/>
  <c r="CA18" i="5" s="1"/>
  <c r="CR18" i="5" s="1"/>
  <c r="AR18" i="5"/>
  <c r="BZ18" i="5" s="1"/>
  <c r="CQ18" i="5" s="1"/>
  <c r="AS5" i="5"/>
  <c r="CA5" i="5" s="1"/>
  <c r="CR5" i="5" s="1"/>
  <c r="AS20" i="5"/>
  <c r="Y81" i="5" s="1"/>
  <c r="AR17" i="5"/>
  <c r="BZ17" i="5" s="1"/>
  <c r="CQ17" i="5" s="1"/>
  <c r="AR32" i="5"/>
  <c r="Y78" i="5" s="1"/>
  <c r="AS15" i="5"/>
  <c r="CA15" i="5" s="1"/>
  <c r="CR15" i="5" s="1"/>
  <c r="AS17" i="5"/>
  <c r="BJ17" i="5" s="1"/>
  <c r="BK3" i="5"/>
  <c r="CS3" i="5" s="1"/>
  <c r="AA97" i="5"/>
  <c r="AB97" i="5" s="1"/>
  <c r="AA108" i="5"/>
  <c r="AB108" i="5" s="1"/>
  <c r="AS33" i="5"/>
  <c r="AS49" i="5" s="1"/>
  <c r="AT82" i="5" s="1"/>
  <c r="AS31" i="5"/>
  <c r="Y92" i="5" s="1"/>
  <c r="AR16" i="5"/>
  <c r="BI16" i="5" s="1"/>
  <c r="Y49" i="5"/>
  <c r="BF18" i="5"/>
  <c r="CK5" i="6"/>
  <c r="DB5" i="6" s="1"/>
  <c r="W43" i="7"/>
  <c r="X43" i="7" s="1"/>
  <c r="AP50" i="5"/>
  <c r="AQ83" i="5" s="1"/>
  <c r="AO46" i="6"/>
  <c r="AP79" i="6" s="1"/>
  <c r="Y232" i="4"/>
  <c r="Y34" i="5"/>
  <c r="Y35" i="6"/>
  <c r="AP46" i="4"/>
  <c r="AQ79" i="4" s="1"/>
  <c r="BG18" i="4"/>
  <c r="Y21" i="5"/>
  <c r="CK18" i="5"/>
  <c r="DB18" i="5" s="1"/>
  <c r="Y63" i="5"/>
  <c r="Y33" i="6"/>
  <c r="BD48" i="4"/>
  <c r="BE81" i="4" s="1"/>
  <c r="Y31" i="4"/>
  <c r="Y49" i="6"/>
  <c r="Y246" i="5"/>
  <c r="Y46" i="5"/>
  <c r="BG17" i="6"/>
  <c r="Y32" i="6"/>
  <c r="CK15" i="5"/>
  <c r="DB15" i="5" s="1"/>
  <c r="Y231" i="5"/>
  <c r="AP47" i="4"/>
  <c r="AQ80" i="4" s="1"/>
  <c r="Y34" i="6"/>
  <c r="Y257" i="6"/>
  <c r="Y243" i="5"/>
  <c r="BU14" i="5"/>
  <c r="BG15" i="5"/>
  <c r="AQ47" i="5"/>
  <c r="AR80" i="5" s="1"/>
  <c r="BT4" i="4"/>
  <c r="BY14" i="5"/>
  <c r="CP14" i="5" s="1"/>
  <c r="Y49" i="4"/>
  <c r="Y48" i="4"/>
  <c r="BC36" i="4"/>
  <c r="BD69" i="4" s="1"/>
  <c r="Y242" i="5"/>
  <c r="AR20" i="5"/>
  <c r="AR36" i="5" s="1"/>
  <c r="AS69" i="5" s="1"/>
  <c r="AA66" i="5"/>
  <c r="AB66" i="5" s="1"/>
  <c r="AP4" i="5"/>
  <c r="BX4" i="5" s="1"/>
  <c r="CO4" i="5" s="1"/>
  <c r="AA36" i="5"/>
  <c r="AB36" i="5" s="1"/>
  <c r="BC6" i="4"/>
  <c r="CK6" i="4" s="1"/>
  <c r="DB6" i="4" s="1"/>
  <c r="AA233" i="4"/>
  <c r="AB233" i="4" s="1"/>
  <c r="Y61" i="6"/>
  <c r="AQ46" i="6"/>
  <c r="AR79" i="6" s="1"/>
  <c r="AO47" i="4"/>
  <c r="AP80" i="4" s="1"/>
  <c r="Y32" i="4"/>
  <c r="AQ5" i="5"/>
  <c r="BY5" i="5" s="1"/>
  <c r="CP5" i="5" s="1"/>
  <c r="AA52" i="5"/>
  <c r="AB52" i="5" s="1"/>
  <c r="AO21" i="2"/>
  <c r="AO37" i="2" s="1"/>
  <c r="AP70" i="2" s="1"/>
  <c r="AA22" i="2"/>
  <c r="AB22" i="2" s="1"/>
  <c r="AQ20" i="5"/>
  <c r="Y51" i="5" s="1"/>
  <c r="AA51" i="5"/>
  <c r="AB51" i="5" s="1"/>
  <c r="AO5" i="5"/>
  <c r="BW5" i="5" s="1"/>
  <c r="CN5" i="5" s="1"/>
  <c r="AA22" i="5"/>
  <c r="AB22" i="5" s="1"/>
  <c r="BD47" i="5"/>
  <c r="BE80" i="5" s="1"/>
  <c r="BD22" i="4"/>
  <c r="Y248" i="4" s="1"/>
  <c r="AA248" i="4"/>
  <c r="AB248" i="4" s="1"/>
  <c r="AP20" i="2"/>
  <c r="AP36" i="2" s="1"/>
  <c r="AQ69" i="2" s="1"/>
  <c r="AA36" i="2"/>
  <c r="AB36" i="2" s="1"/>
  <c r="Y31" i="5"/>
  <c r="BD49" i="5"/>
  <c r="BE82" i="5" s="1"/>
  <c r="AO49" i="4"/>
  <c r="AP82" i="4" s="1"/>
  <c r="Y34" i="4"/>
  <c r="BW15" i="4"/>
  <c r="CN15" i="4" s="1"/>
  <c r="CK5" i="5"/>
  <c r="DB5" i="5" s="1"/>
  <c r="BW18" i="6"/>
  <c r="CN18" i="6" s="1"/>
  <c r="BW17" i="4"/>
  <c r="CN17" i="4" s="1"/>
  <c r="W73" i="7"/>
  <c r="X73" i="7" s="1"/>
  <c r="AQ46" i="5"/>
  <c r="AR79" i="5" s="1"/>
  <c r="BF16" i="6"/>
  <c r="BF15" i="6"/>
  <c r="AO5" i="2"/>
  <c r="BF5" i="2" s="1"/>
  <c r="BT4" i="5"/>
  <c r="BC37" i="6"/>
  <c r="BD70" i="6" s="1"/>
  <c r="BU15" i="6"/>
  <c r="BF17" i="6"/>
  <c r="BW14" i="4"/>
  <c r="CN14" i="4" s="1"/>
  <c r="CK5" i="4"/>
  <c r="DB5" i="4" s="1"/>
  <c r="BG14" i="4"/>
  <c r="BF4" i="5"/>
  <c r="BY15" i="5"/>
  <c r="CP15" i="5" s="1"/>
  <c r="BX17" i="4"/>
  <c r="CO17" i="4" s="1"/>
  <c r="BF14" i="6"/>
  <c r="BF17" i="5"/>
  <c r="BU4" i="5"/>
  <c r="BG15" i="4"/>
  <c r="BG16" i="5"/>
  <c r="AP20" i="5"/>
  <c r="Y36" i="5" s="1"/>
  <c r="AR4" i="5"/>
  <c r="BI4" i="5" s="1"/>
  <c r="AQ21" i="5"/>
  <c r="Y52" i="5" s="1"/>
  <c r="BU16" i="4"/>
  <c r="AQ4" i="5"/>
  <c r="BY4" i="5" s="1"/>
  <c r="CP4" i="5" s="1"/>
  <c r="W28" i="7"/>
  <c r="X28" i="7" s="1"/>
  <c r="BX16" i="4"/>
  <c r="CO16" i="4" s="1"/>
  <c r="BG16" i="4"/>
  <c r="AO21" i="5"/>
  <c r="AO37" i="5" s="1"/>
  <c r="AP70" i="5" s="1"/>
  <c r="AR59" i="7"/>
  <c r="BH27" i="7" s="1"/>
  <c r="BH43" i="7" s="1"/>
  <c r="BI76" i="7" s="1"/>
  <c r="AO59" i="7"/>
  <c r="BE27" i="7" s="1"/>
  <c r="BE43" i="7" s="1"/>
  <c r="BF76" i="7" s="1"/>
  <c r="BG18" i="5"/>
  <c r="Y245" i="5"/>
  <c r="BX14" i="5"/>
  <c r="CO14" i="5" s="1"/>
  <c r="AP47" i="5"/>
  <c r="AQ80" i="5" s="1"/>
  <c r="BW14" i="5"/>
  <c r="CN14" i="5" s="1"/>
  <c r="BY16" i="5"/>
  <c r="CP16" i="5" s="1"/>
  <c r="AP59" i="7"/>
  <c r="BF27" i="7" s="1"/>
  <c r="BF43" i="7" s="1"/>
  <c r="BG76" i="7" s="1"/>
  <c r="AQ59" i="7"/>
  <c r="BG27" i="7" s="1"/>
  <c r="BG43" i="7" s="1"/>
  <c r="BH76" i="7" s="1"/>
  <c r="W72" i="7"/>
  <c r="X72" i="7" s="1"/>
  <c r="W58" i="7"/>
  <c r="X58" i="7" s="1"/>
  <c r="AR58" i="7"/>
  <c r="BH26" i="7" s="1"/>
  <c r="BH42" i="7" s="1"/>
  <c r="BI75" i="7" s="1"/>
  <c r="AQ27" i="7"/>
  <c r="Y58" i="7" s="1"/>
  <c r="AQ11" i="7"/>
  <c r="BY11" i="7" s="1"/>
  <c r="CP11" i="7" s="1"/>
  <c r="AO27" i="7"/>
  <c r="AO43" i="7" s="1"/>
  <c r="AP76" i="7" s="1"/>
  <c r="AO11" i="7"/>
  <c r="BW11" i="7" s="1"/>
  <c r="CN11" i="7" s="1"/>
  <c r="AP27" i="7"/>
  <c r="AP43" i="7" s="1"/>
  <c r="AQ76" i="7" s="1"/>
  <c r="AP11" i="7"/>
  <c r="BX11" i="7" s="1"/>
  <c r="CO11" i="7" s="1"/>
  <c r="AR11" i="7"/>
  <c r="BZ11" i="7" s="1"/>
  <c r="CQ11" i="7" s="1"/>
  <c r="AR27" i="7"/>
  <c r="Y73" i="7" s="1"/>
  <c r="Y87" i="7"/>
  <c r="AS42" i="7"/>
  <c r="AT75" i="7" s="1"/>
  <c r="Y102" i="7"/>
  <c r="AT42" i="7"/>
  <c r="AU75" i="7" s="1"/>
  <c r="AF12" i="7"/>
  <c r="AA149" i="7" s="1"/>
  <c r="AB149" i="7" s="1"/>
  <c r="AM12" i="7"/>
  <c r="AA254" i="7" s="1"/>
  <c r="AB254" i="7" s="1"/>
  <c r="AE12" i="7"/>
  <c r="AA134" i="7" s="1"/>
  <c r="AB134" i="7" s="1"/>
  <c r="AC12" i="7"/>
  <c r="AA104" i="7" s="1"/>
  <c r="AB104" i="7" s="1"/>
  <c r="AI12" i="7"/>
  <c r="AA194" i="7" s="1"/>
  <c r="AB194" i="7" s="1"/>
  <c r="AL12" i="7"/>
  <c r="AA239" i="7" s="1"/>
  <c r="AB239" i="7" s="1"/>
  <c r="AG12" i="7"/>
  <c r="AK12" i="7"/>
  <c r="AA224" i="7" s="1"/>
  <c r="AB224" i="7" s="1"/>
  <c r="AH12" i="7"/>
  <c r="AA179" i="7" s="1"/>
  <c r="AB179" i="7" s="1"/>
  <c r="AD12" i="7"/>
  <c r="AA119" i="7" s="1"/>
  <c r="AB119" i="7" s="1"/>
  <c r="AB12" i="7"/>
  <c r="AA89" i="7" s="1"/>
  <c r="AB89" i="7" s="1"/>
  <c r="AJ12" i="7"/>
  <c r="AA209" i="7" s="1"/>
  <c r="AB209" i="7" s="1"/>
  <c r="B28" i="7"/>
  <c r="AM28" i="7" s="1"/>
  <c r="AN28" i="7" s="1"/>
  <c r="AN44" i="7" s="1"/>
  <c r="AO77" i="7" s="1"/>
  <c r="F28" i="7"/>
  <c r="AA12" i="7" s="1"/>
  <c r="AA74" i="7" s="1"/>
  <c r="AB74" i="7" s="1"/>
  <c r="C28" i="7"/>
  <c r="X12" i="7" s="1"/>
  <c r="AA29" i="7" s="1"/>
  <c r="AB29" i="7" s="1"/>
  <c r="W27" i="7"/>
  <c r="X27" i="7" s="1"/>
  <c r="AV42" i="7"/>
  <c r="AW75" i="7" s="1"/>
  <c r="Y132" i="7"/>
  <c r="BY9" i="7"/>
  <c r="CP9" i="7" s="1"/>
  <c r="BH9" i="7"/>
  <c r="Y252" i="7"/>
  <c r="BD42" i="7"/>
  <c r="BE75" i="7" s="1"/>
  <c r="CB10" i="7"/>
  <c r="CS10" i="7" s="1"/>
  <c r="BK10" i="7"/>
  <c r="Y10" i="7"/>
  <c r="AA42" i="7" s="1"/>
  <c r="AB42" i="7" s="1"/>
  <c r="AP58" i="7"/>
  <c r="BF26" i="7" s="1"/>
  <c r="BF42" i="7" s="1"/>
  <c r="BG75" i="7" s="1"/>
  <c r="AW11" i="7"/>
  <c r="AW27" i="7"/>
  <c r="AS27" i="7"/>
  <c r="AS11" i="7"/>
  <c r="BD27" i="7"/>
  <c r="BD11" i="7"/>
  <c r="BL10" i="7"/>
  <c r="CC10" i="7"/>
  <c r="CT10" i="7" s="1"/>
  <c r="AO58" i="7"/>
  <c r="BE26" i="7" s="1"/>
  <c r="BE42" i="7" s="1"/>
  <c r="BF75" i="7" s="1"/>
  <c r="CD10" i="7"/>
  <c r="CU10" i="7" s="1"/>
  <c r="BM10" i="7"/>
  <c r="Y56" i="7"/>
  <c r="AQ41" i="7"/>
  <c r="AR74" i="7" s="1"/>
  <c r="CL10" i="7"/>
  <c r="DC10" i="7" s="1"/>
  <c r="BU10" i="7"/>
  <c r="Y237" i="7"/>
  <c r="BC42" i="7"/>
  <c r="BD75" i="7" s="1"/>
  <c r="AV27" i="7"/>
  <c r="AV11" i="7"/>
  <c r="AU27" i="7"/>
  <c r="AU11" i="7"/>
  <c r="Y117" i="7"/>
  <c r="AU42" i="7"/>
  <c r="AV75" i="7" s="1"/>
  <c r="AR26" i="7"/>
  <c r="AR10" i="7"/>
  <c r="AO41" i="7"/>
  <c r="AP74" i="7" s="1"/>
  <c r="Y26" i="7"/>
  <c r="CA10" i="7"/>
  <c r="CR10" i="7" s="1"/>
  <c r="BJ10" i="7"/>
  <c r="Z10" i="7"/>
  <c r="AA57" i="7" s="1"/>
  <c r="AB57" i="7" s="1"/>
  <c r="AQ58" i="7"/>
  <c r="BG26" i="7" s="1"/>
  <c r="BG42" i="7" s="1"/>
  <c r="BH75" i="7" s="1"/>
  <c r="CK10" i="7"/>
  <c r="DB10" i="7" s="1"/>
  <c r="BT10" i="7"/>
  <c r="AT27" i="7"/>
  <c r="AT11" i="7"/>
  <c r="BC27" i="7"/>
  <c r="BC11" i="7"/>
  <c r="AO26" i="7"/>
  <c r="AO10" i="7"/>
  <c r="BW9" i="7"/>
  <c r="CN9" i="7" s="1"/>
  <c r="BF9" i="7"/>
  <c r="AA234" i="6"/>
  <c r="AB234" i="6" s="1"/>
  <c r="AA249" i="6"/>
  <c r="AB249" i="6" s="1"/>
  <c r="BD6" i="4"/>
  <c r="CL6" i="4" s="1"/>
  <c r="DC6" i="4" s="1"/>
  <c r="BC22" i="4"/>
  <c r="Y233" i="4" s="1"/>
  <c r="W38" i="4"/>
  <c r="X38" i="4" s="1"/>
  <c r="AA235" i="4"/>
  <c r="AB235" i="4" s="1"/>
  <c r="AA250" i="4"/>
  <c r="AB250" i="4" s="1"/>
  <c r="F22" i="4"/>
  <c r="AA6" i="4" s="1"/>
  <c r="AP4" i="2"/>
  <c r="BX4" i="2" s="1"/>
  <c r="CO4" i="2" s="1"/>
  <c r="BU17" i="5"/>
  <c r="CL17" i="5"/>
  <c r="DC17" i="5" s="1"/>
  <c r="BU15" i="5"/>
  <c r="AO50" i="5"/>
  <c r="AP83" i="5" s="1"/>
  <c r="Y35" i="5"/>
  <c r="BG17" i="5"/>
  <c r="D38" i="5"/>
  <c r="F37" i="5"/>
  <c r="E38" i="5"/>
  <c r="C38" i="5"/>
  <c r="AM23" i="5"/>
  <c r="AN23" i="5" s="1"/>
  <c r="AN39" i="5" s="1"/>
  <c r="AO72" i="5" s="1"/>
  <c r="CE14" i="7"/>
  <c r="CV14" i="7" s="1"/>
  <c r="BN14" i="7"/>
  <c r="AX30" i="7"/>
  <c r="AX14" i="7"/>
  <c r="CE4" i="7"/>
  <c r="CV4" i="7" s="1"/>
  <c r="BN4" i="7"/>
  <c r="CE9" i="7"/>
  <c r="CV9" i="7" s="1"/>
  <c r="BN9" i="7"/>
  <c r="Y152" i="7"/>
  <c r="AW47" i="7"/>
  <c r="AX80" i="7" s="1"/>
  <c r="CE7" i="7"/>
  <c r="CV7" i="7" s="1"/>
  <c r="BN7" i="7"/>
  <c r="Y151" i="7"/>
  <c r="AW46" i="7"/>
  <c r="AX79" i="7" s="1"/>
  <c r="AX8" i="7"/>
  <c r="AX24" i="7"/>
  <c r="AX21" i="7"/>
  <c r="AX5" i="7"/>
  <c r="AX31" i="7"/>
  <c r="AX15" i="7"/>
  <c r="CE8" i="7"/>
  <c r="CV8" i="7" s="1"/>
  <c r="BN8" i="7"/>
  <c r="Y142" i="7"/>
  <c r="AW37" i="7"/>
  <c r="AX70" i="7" s="1"/>
  <c r="Y141" i="7"/>
  <c r="AW36" i="7"/>
  <c r="AX69" i="7" s="1"/>
  <c r="Y146" i="7"/>
  <c r="AW41" i="7"/>
  <c r="AX74" i="7" s="1"/>
  <c r="CE15" i="7"/>
  <c r="CV15" i="7" s="1"/>
  <c r="BN15" i="7"/>
  <c r="Y144" i="7"/>
  <c r="AW39" i="7"/>
  <c r="AX72" i="7" s="1"/>
  <c r="AX20" i="7"/>
  <c r="AX4" i="7"/>
  <c r="CE5" i="7"/>
  <c r="CV5" i="7" s="1"/>
  <c r="BN5" i="7"/>
  <c r="AX23" i="7"/>
  <c r="AX7" i="7"/>
  <c r="AX22" i="7"/>
  <c r="AX6" i="7"/>
  <c r="AX32" i="7"/>
  <c r="AX16" i="7"/>
  <c r="Y145" i="7"/>
  <c r="AW40" i="7"/>
  <c r="AX73" i="7" s="1"/>
  <c r="CE16" i="7"/>
  <c r="CV16" i="7" s="1"/>
  <c r="BN16" i="7"/>
  <c r="CE10" i="7"/>
  <c r="CV10" i="7" s="1"/>
  <c r="BN10" i="7"/>
  <c r="BN18" i="7"/>
  <c r="CE18" i="7"/>
  <c r="CV18" i="7" s="1"/>
  <c r="CE6" i="7"/>
  <c r="CV6" i="7" s="1"/>
  <c r="BN6" i="7"/>
  <c r="CE17" i="7"/>
  <c r="CV17" i="7" s="1"/>
  <c r="BN17" i="7"/>
  <c r="AX25" i="7"/>
  <c r="AX9" i="7"/>
  <c r="AX34" i="7"/>
  <c r="AX18" i="7"/>
  <c r="AX27" i="7"/>
  <c r="AX11" i="7"/>
  <c r="AX26" i="7"/>
  <c r="AX10" i="7"/>
  <c r="AH3" i="7"/>
  <c r="BP3" i="7" s="1"/>
  <c r="CX3" i="7" s="1"/>
  <c r="AX33" i="7"/>
  <c r="AX17" i="7"/>
  <c r="Y153" i="7"/>
  <c r="AW48" i="7"/>
  <c r="AX81" i="7" s="1"/>
  <c r="Y147" i="7"/>
  <c r="AW42" i="7"/>
  <c r="AX75" i="7" s="1"/>
  <c r="Y155" i="7"/>
  <c r="AW50" i="7"/>
  <c r="AX83" i="7" s="1"/>
  <c r="Y143" i="7"/>
  <c r="AW38" i="7"/>
  <c r="AX71" i="7" s="1"/>
  <c r="Y154" i="7"/>
  <c r="AW49" i="7"/>
  <c r="AX82" i="7" s="1"/>
  <c r="B23" i="6"/>
  <c r="AM23" i="6" s="1"/>
  <c r="AN23" i="6" s="1"/>
  <c r="AN39" i="6" s="1"/>
  <c r="AO72" i="6" s="1"/>
  <c r="Y64" i="6"/>
  <c r="AQ49" i="6"/>
  <c r="AR82" i="6" s="1"/>
  <c r="W52" i="6"/>
  <c r="X52" i="6" s="1"/>
  <c r="Y37" i="6"/>
  <c r="AP37" i="6"/>
  <c r="AQ70" i="6" s="1"/>
  <c r="F20" i="6"/>
  <c r="AO53" i="6"/>
  <c r="BE21" i="6" s="1"/>
  <c r="BE37" i="6" s="1"/>
  <c r="BF70" i="6" s="1"/>
  <c r="C22" i="6"/>
  <c r="BC22" i="6"/>
  <c r="BC6" i="6"/>
  <c r="D22" i="6"/>
  <c r="BD22" i="6"/>
  <c r="BD6" i="6"/>
  <c r="F21" i="6"/>
  <c r="BY17" i="6"/>
  <c r="CP17" i="6" s="1"/>
  <c r="BH17" i="6"/>
  <c r="BX5" i="6"/>
  <c r="CO5" i="6" s="1"/>
  <c r="BG5" i="6"/>
  <c r="Y247" i="6"/>
  <c r="BD37" i="6"/>
  <c r="BE70" i="6" s="1"/>
  <c r="Y65" i="6"/>
  <c r="AQ50" i="6"/>
  <c r="AR83" i="6" s="1"/>
  <c r="E22" i="6"/>
  <c r="F22" i="6"/>
  <c r="AQ53" i="6"/>
  <c r="BG21" i="6" s="1"/>
  <c r="BG37" i="6" s="1"/>
  <c r="BH70" i="6" s="1"/>
  <c r="CL5" i="6"/>
  <c r="DC5" i="6" s="1"/>
  <c r="BU5" i="6"/>
  <c r="AB3" i="6"/>
  <c r="BY18" i="6"/>
  <c r="CP18" i="6" s="1"/>
  <c r="BH18" i="6"/>
  <c r="W22" i="6"/>
  <c r="X22" i="6" s="1"/>
  <c r="CL5" i="5"/>
  <c r="DC5" i="5" s="1"/>
  <c r="BU5" i="5"/>
  <c r="C23" i="5"/>
  <c r="X7" i="5" s="1"/>
  <c r="W53" i="5"/>
  <c r="X53" i="5" s="1"/>
  <c r="AO54" i="5"/>
  <c r="BE22" i="5" s="1"/>
  <c r="BE38" i="5" s="1"/>
  <c r="BF71" i="5" s="1"/>
  <c r="AP54" i="5"/>
  <c r="BF22" i="5" s="1"/>
  <c r="BF38" i="5" s="1"/>
  <c r="BG71" i="5" s="1"/>
  <c r="CL6" i="5"/>
  <c r="DC6" i="5" s="1"/>
  <c r="BU6" i="5"/>
  <c r="AO47" i="5"/>
  <c r="AP80" i="5" s="1"/>
  <c r="Y32" i="5"/>
  <c r="Y260" i="5"/>
  <c r="BD50" i="5"/>
  <c r="BE83" i="5" s="1"/>
  <c r="Y65" i="5"/>
  <c r="AQ50" i="5"/>
  <c r="AR83" i="5" s="1"/>
  <c r="AS23" i="5"/>
  <c r="AS7" i="5"/>
  <c r="F23" i="5"/>
  <c r="AA7" i="5" s="1"/>
  <c r="BC23" i="5"/>
  <c r="BC7" i="5"/>
  <c r="Y64" i="5"/>
  <c r="AQ49" i="5"/>
  <c r="AR82" i="5" s="1"/>
  <c r="AP37" i="5"/>
  <c r="AQ70" i="5" s="1"/>
  <c r="Y37" i="5"/>
  <c r="CA16" i="5"/>
  <c r="CR16" i="5" s="1"/>
  <c r="BJ16" i="5"/>
  <c r="Y244" i="5"/>
  <c r="BC49" i="5"/>
  <c r="BD82" i="5" s="1"/>
  <c r="BY17" i="5"/>
  <c r="CP17" i="5" s="1"/>
  <c r="BH17" i="5"/>
  <c r="AQ54" i="5"/>
  <c r="BG22" i="5" s="1"/>
  <c r="BG38" i="5" s="1"/>
  <c r="BH71" i="5" s="1"/>
  <c r="W23" i="5"/>
  <c r="X23" i="5" s="1"/>
  <c r="CK14" i="5"/>
  <c r="DB14" i="5" s="1"/>
  <c r="BT14" i="5"/>
  <c r="Y248" i="5"/>
  <c r="BD38" i="5"/>
  <c r="BE71" i="5" s="1"/>
  <c r="Y95" i="5"/>
  <c r="BW15" i="5"/>
  <c r="CN15" i="5" s="1"/>
  <c r="BF15" i="5"/>
  <c r="CL18" i="5"/>
  <c r="DC18" i="5" s="1"/>
  <c r="BU18" i="5"/>
  <c r="BY18" i="5"/>
  <c r="CP18" i="5" s="1"/>
  <c r="BH18" i="5"/>
  <c r="BI15" i="5"/>
  <c r="Y258" i="5"/>
  <c r="BD48" i="5"/>
  <c r="BE81" i="5" s="1"/>
  <c r="BW16" i="5"/>
  <c r="CN16" i="5" s="1"/>
  <c r="BF16" i="5"/>
  <c r="AR53" i="5"/>
  <c r="BH21" i="5" s="1"/>
  <c r="BH37" i="5" s="1"/>
  <c r="BI70" i="5" s="1"/>
  <c r="BT6" i="5"/>
  <c r="CK6" i="5"/>
  <c r="DB6" i="5" s="1"/>
  <c r="AR6" i="5"/>
  <c r="AR22" i="5"/>
  <c r="D23" i="5"/>
  <c r="Y7" i="5" s="1"/>
  <c r="B24" i="5"/>
  <c r="W38" i="5"/>
  <c r="X38" i="5" s="1"/>
  <c r="Y241" i="5"/>
  <c r="BC46" i="5"/>
  <c r="BD79" i="5" s="1"/>
  <c r="Y233" i="5"/>
  <c r="BC38" i="5"/>
  <c r="BD71" i="5" s="1"/>
  <c r="Y247" i="5"/>
  <c r="BD37" i="5"/>
  <c r="BE70" i="5" s="1"/>
  <c r="BX5" i="5"/>
  <c r="CO5" i="5" s="1"/>
  <c r="BG5" i="5"/>
  <c r="BT17" i="5"/>
  <c r="CK17" i="5"/>
  <c r="DB17" i="5" s="1"/>
  <c r="AD3" i="5"/>
  <c r="Y77" i="5"/>
  <c r="AR47" i="5"/>
  <c r="AS80" i="5" s="1"/>
  <c r="CL16" i="5"/>
  <c r="DC16" i="5" s="1"/>
  <c r="BU16" i="5"/>
  <c r="E23" i="5"/>
  <c r="Z7" i="5" s="1"/>
  <c r="BD23" i="5"/>
  <c r="BD7" i="5"/>
  <c r="AO48" i="5"/>
  <c r="AP81" i="5" s="1"/>
  <c r="Y33" i="5"/>
  <c r="W67" i="5"/>
  <c r="X67" i="5" s="1"/>
  <c r="AQ22" i="4"/>
  <c r="AQ6" i="4"/>
  <c r="BX5" i="4"/>
  <c r="CO5" i="4" s="1"/>
  <c r="BG5" i="4"/>
  <c r="AR21" i="4"/>
  <c r="AR5" i="4"/>
  <c r="BY14" i="4"/>
  <c r="CP14" i="4" s="1"/>
  <c r="BH14" i="4"/>
  <c r="BW5" i="4"/>
  <c r="CN5" i="4" s="1"/>
  <c r="BF5" i="4"/>
  <c r="W53" i="4"/>
  <c r="X53" i="4" s="1"/>
  <c r="Y37" i="4"/>
  <c r="AP37" i="4"/>
  <c r="AQ70" i="4" s="1"/>
  <c r="AO50" i="4"/>
  <c r="AP83" i="4" s="1"/>
  <c r="Y35" i="4"/>
  <c r="CK14" i="4"/>
  <c r="DB14" i="4" s="1"/>
  <c r="BT14" i="4"/>
  <c r="AQ52" i="4"/>
  <c r="BG20" i="4" s="1"/>
  <c r="BG36" i="4" s="1"/>
  <c r="BH69" i="4" s="1"/>
  <c r="AR53" i="4"/>
  <c r="BH21" i="4" s="1"/>
  <c r="BH37" i="4" s="1"/>
  <c r="BI70" i="4" s="1"/>
  <c r="C23" i="4"/>
  <c r="X7" i="4" s="1"/>
  <c r="F23" i="4"/>
  <c r="AA7" i="4" s="1"/>
  <c r="BC23" i="4"/>
  <c r="BC7" i="4"/>
  <c r="Y62" i="4"/>
  <c r="AQ47" i="4"/>
  <c r="AR80" i="4" s="1"/>
  <c r="Y79" i="4"/>
  <c r="AR49" i="4"/>
  <c r="AS82" i="4" s="1"/>
  <c r="AS4" i="4"/>
  <c r="AQ46" i="4"/>
  <c r="AR79" i="4" s="1"/>
  <c r="Y61" i="4"/>
  <c r="AR20" i="4"/>
  <c r="AR4" i="4"/>
  <c r="Y22" i="4"/>
  <c r="AO37" i="4"/>
  <c r="AP70" i="4" s="1"/>
  <c r="BW18" i="4"/>
  <c r="CN18" i="4" s="1"/>
  <c r="BF18" i="4"/>
  <c r="Y36" i="4"/>
  <c r="AP36" i="4"/>
  <c r="AQ69" i="4" s="1"/>
  <c r="AQ20" i="4"/>
  <c r="AQ4" i="4"/>
  <c r="Y247" i="4"/>
  <c r="BD37" i="4"/>
  <c r="BE70" i="4" s="1"/>
  <c r="E23" i="4"/>
  <c r="Z7" i="4" s="1"/>
  <c r="BY15" i="4"/>
  <c r="CP15" i="4" s="1"/>
  <c r="BH15" i="4"/>
  <c r="Y241" i="4"/>
  <c r="BC46" i="4"/>
  <c r="BD79" i="4" s="1"/>
  <c r="AR50" i="4"/>
  <c r="AS83" i="4" s="1"/>
  <c r="Y80" i="4"/>
  <c r="W51" i="4"/>
  <c r="X51" i="4" s="1"/>
  <c r="W67" i="4"/>
  <c r="X67" i="4" s="1"/>
  <c r="D23" i="4"/>
  <c r="Y7" i="4" s="1"/>
  <c r="BY17" i="4"/>
  <c r="CP17" i="4" s="1"/>
  <c r="BH17" i="4"/>
  <c r="AS5" i="4"/>
  <c r="AR52" i="4"/>
  <c r="BH20" i="4" s="1"/>
  <c r="BH36" i="4" s="1"/>
  <c r="BI69" i="4" s="1"/>
  <c r="BY16" i="4"/>
  <c r="CP16" i="4" s="1"/>
  <c r="BH16" i="4"/>
  <c r="BY5" i="4"/>
  <c r="CP5" i="4" s="1"/>
  <c r="BH5" i="4"/>
  <c r="Y77" i="4"/>
  <c r="AQ54" i="4"/>
  <c r="BG22" i="4" s="1"/>
  <c r="BG38" i="4" s="1"/>
  <c r="BH71" i="4" s="1"/>
  <c r="BZ15" i="4"/>
  <c r="CQ15" i="4" s="1"/>
  <c r="BI15" i="4"/>
  <c r="BX4" i="4"/>
  <c r="CO4" i="4" s="1"/>
  <c r="BG4" i="4"/>
  <c r="CL5" i="4"/>
  <c r="DC5" i="4" s="1"/>
  <c r="BU5" i="4"/>
  <c r="BD23" i="4"/>
  <c r="BD7" i="4"/>
  <c r="B24" i="4"/>
  <c r="AM24" i="4" s="1"/>
  <c r="AN24" i="4" s="1"/>
  <c r="AN40" i="4" s="1"/>
  <c r="AO73" i="4" s="1"/>
  <c r="AO54" i="4"/>
  <c r="BE22" i="4" s="1"/>
  <c r="BE38" i="4" s="1"/>
  <c r="BF71" i="4" s="1"/>
  <c r="AQ49" i="4"/>
  <c r="AR82" i="4" s="1"/>
  <c r="Y64" i="4"/>
  <c r="AC3" i="4"/>
  <c r="W66" i="4"/>
  <c r="X66" i="4" s="1"/>
  <c r="Y63" i="4"/>
  <c r="AQ48" i="4"/>
  <c r="AR81" i="4" s="1"/>
  <c r="Y52" i="4"/>
  <c r="AQ37" i="4"/>
  <c r="AR70" i="4" s="1"/>
  <c r="W23" i="2"/>
  <c r="X23" i="2" s="1"/>
  <c r="AO54" i="2"/>
  <c r="BE22" i="2" s="1"/>
  <c r="BE38" i="2" s="1"/>
  <c r="BF71" i="2" s="1"/>
  <c r="W38" i="2"/>
  <c r="X38" i="2" s="1"/>
  <c r="AP54" i="2"/>
  <c r="BF22" i="2" s="1"/>
  <c r="BF38" i="2" s="1"/>
  <c r="BG71" i="2" s="1"/>
  <c r="W53" i="2"/>
  <c r="X53" i="2" s="1"/>
  <c r="AQ54" i="2"/>
  <c r="BG22" i="2" s="1"/>
  <c r="BG38" i="2" s="1"/>
  <c r="BH71" i="2" s="1"/>
  <c r="AR54" i="2"/>
  <c r="BH22" i="2" s="1"/>
  <c r="BH38" i="2" s="1"/>
  <c r="BI71" i="2" s="1"/>
  <c r="W68" i="2"/>
  <c r="X68" i="2" s="1"/>
  <c r="Y37" i="2"/>
  <c r="AP37" i="2"/>
  <c r="AQ70" i="2" s="1"/>
  <c r="W161" i="2"/>
  <c r="X161" i="2" s="1"/>
  <c r="AX57" i="2"/>
  <c r="BN25" i="2" s="1"/>
  <c r="BN41" i="2" s="1"/>
  <c r="BO74" i="2" s="1"/>
  <c r="W217" i="2"/>
  <c r="X217" i="2" s="1"/>
  <c r="W157" i="2"/>
  <c r="X157" i="2" s="1"/>
  <c r="P25" i="2"/>
  <c r="BB57" i="2" s="1"/>
  <c r="BR25" i="2" s="1"/>
  <c r="BR41" i="2" s="1"/>
  <c r="BS74" i="2" s="1"/>
  <c r="D23" i="2"/>
  <c r="BG5" i="2"/>
  <c r="BX5" i="2"/>
  <c r="CO5" i="2" s="1"/>
  <c r="BW4" i="2"/>
  <c r="CN4" i="2" s="1"/>
  <c r="BF4" i="2"/>
  <c r="F23" i="2"/>
  <c r="E23" i="2"/>
  <c r="Z7" i="2" s="1"/>
  <c r="C23" i="2"/>
  <c r="B23" i="2"/>
  <c r="AM23" i="2" s="1"/>
  <c r="AN23" i="2" s="1"/>
  <c r="AN39" i="2" s="1"/>
  <c r="AO72" i="2" s="1"/>
  <c r="AA3" i="2"/>
  <c r="Y51" i="6" l="1"/>
  <c r="AA52" i="2"/>
  <c r="AB52" i="2" s="1"/>
  <c r="AR30" i="6"/>
  <c r="AR46" i="6" s="1"/>
  <c r="AS79" i="6" s="1"/>
  <c r="AP36" i="6"/>
  <c r="AQ69" i="6" s="1"/>
  <c r="AR46" i="4"/>
  <c r="AS79" i="4" s="1"/>
  <c r="AS32" i="4"/>
  <c r="AS48" i="4" s="1"/>
  <c r="AT81" i="4" s="1"/>
  <c r="AS14" i="4"/>
  <c r="AR48" i="4"/>
  <c r="AS81" i="4" s="1"/>
  <c r="AA91" i="4"/>
  <c r="AB91" i="4" s="1"/>
  <c r="BI14" i="4"/>
  <c r="BI17" i="4"/>
  <c r="AS20" i="4"/>
  <c r="AS36" i="4" s="1"/>
  <c r="AT69" i="4" s="1"/>
  <c r="AS18" i="4"/>
  <c r="CA18" i="4" s="1"/>
  <c r="CR18" i="4" s="1"/>
  <c r="AS34" i="4"/>
  <c r="Y95" i="4" s="1"/>
  <c r="AS16" i="4"/>
  <c r="CA16" i="4" s="1"/>
  <c r="CR16" i="4" s="1"/>
  <c r="BI16" i="4"/>
  <c r="AS17" i="4"/>
  <c r="CA17" i="4" s="1"/>
  <c r="CR17" i="4" s="1"/>
  <c r="Y93" i="5"/>
  <c r="AQ20" i="2"/>
  <c r="Y51" i="2" s="1"/>
  <c r="AQ5" i="2"/>
  <c r="BY5" i="2" s="1"/>
  <c r="CP5" i="2" s="1"/>
  <c r="AS21" i="4"/>
  <c r="Y82" i="4" s="1"/>
  <c r="BH4" i="6"/>
  <c r="AA92" i="4"/>
  <c r="AB92" i="4" s="1"/>
  <c r="AO6" i="2"/>
  <c r="BW6" i="2" s="1"/>
  <c r="CN6" i="2" s="1"/>
  <c r="AS15" i="4"/>
  <c r="CA15" i="4" s="1"/>
  <c r="CR15" i="4" s="1"/>
  <c r="AA51" i="2"/>
  <c r="AB51" i="2" s="1"/>
  <c r="AO22" i="2"/>
  <c r="Y23" i="2" s="1"/>
  <c r="AR14" i="6"/>
  <c r="BI14" i="6" s="1"/>
  <c r="AS7" i="4"/>
  <c r="CA7" i="4" s="1"/>
  <c r="CR7" i="4" s="1"/>
  <c r="BI18" i="4"/>
  <c r="AS6" i="4"/>
  <c r="BJ6" i="4" s="1"/>
  <c r="AA83" i="4"/>
  <c r="AB83" i="4" s="1"/>
  <c r="AA94" i="4"/>
  <c r="AB94" i="4" s="1"/>
  <c r="AC17" i="4"/>
  <c r="AA109" i="4" s="1"/>
  <c r="AB109" i="4" s="1"/>
  <c r="AC8" i="4"/>
  <c r="AA100" i="4" s="1"/>
  <c r="AB100" i="4" s="1"/>
  <c r="AC15" i="4"/>
  <c r="AA107" i="4" s="1"/>
  <c r="AB107" i="4" s="1"/>
  <c r="AC11" i="4"/>
  <c r="AC12" i="4"/>
  <c r="AC18" i="4"/>
  <c r="AA110" i="4" s="1"/>
  <c r="AB110" i="4" s="1"/>
  <c r="AC16" i="4"/>
  <c r="AA108" i="4" s="1"/>
  <c r="AB108" i="4" s="1"/>
  <c r="AC9" i="4"/>
  <c r="AA101" i="4" s="1"/>
  <c r="AB101" i="4" s="1"/>
  <c r="AC5" i="4"/>
  <c r="AT5" i="4" s="1"/>
  <c r="AC6" i="4"/>
  <c r="AA98" i="4" s="1"/>
  <c r="AB98" i="4" s="1"/>
  <c r="AC4" i="4"/>
  <c r="AA96" i="4" s="1"/>
  <c r="AB96" i="4" s="1"/>
  <c r="AC10" i="4"/>
  <c r="AC13" i="4"/>
  <c r="AC7" i="4"/>
  <c r="AC14" i="4"/>
  <c r="AA106" i="4" s="1"/>
  <c r="AB106" i="4" s="1"/>
  <c r="AR32" i="6"/>
  <c r="Y78" i="6" s="1"/>
  <c r="AR18" i="6"/>
  <c r="BZ18" i="6" s="1"/>
  <c r="CQ18" i="6" s="1"/>
  <c r="AR34" i="6"/>
  <c r="AR50" i="6" s="1"/>
  <c r="AS83" i="6" s="1"/>
  <c r="BK3" i="4"/>
  <c r="CS3" i="4" s="1"/>
  <c r="AA69" i="4"/>
  <c r="AB69" i="4" s="1"/>
  <c r="AA39" i="4"/>
  <c r="AB39" i="4" s="1"/>
  <c r="AA68" i="4"/>
  <c r="AB68" i="4" s="1"/>
  <c r="AA54" i="4"/>
  <c r="AB54" i="4" s="1"/>
  <c r="AO5" i="6"/>
  <c r="BW5" i="6" s="1"/>
  <c r="CN5" i="6" s="1"/>
  <c r="AQ5" i="6"/>
  <c r="BH5" i="6" s="1"/>
  <c r="AR15" i="6"/>
  <c r="BI15" i="6" s="1"/>
  <c r="AO21" i="6"/>
  <c r="Y22" i="6" s="1"/>
  <c r="AA24" i="4"/>
  <c r="AB24" i="4" s="1"/>
  <c r="AP55" i="2"/>
  <c r="BF23" i="2" s="1"/>
  <c r="BF39" i="2" s="1"/>
  <c r="BG72" i="2" s="1"/>
  <c r="Y7" i="2"/>
  <c r="BG4" i="6"/>
  <c r="BI3" i="2"/>
  <c r="CQ3" i="2" s="1"/>
  <c r="AA17" i="2"/>
  <c r="AA5" i="2"/>
  <c r="AA67" i="2" s="1"/>
  <c r="AB67" i="2" s="1"/>
  <c r="AA14" i="2"/>
  <c r="AA16" i="2"/>
  <c r="AA18" i="2"/>
  <c r="AA7" i="2"/>
  <c r="AA69" i="2" s="1"/>
  <c r="AB69" i="2" s="1"/>
  <c r="AA15" i="2"/>
  <c r="AA6" i="2"/>
  <c r="AA68" i="2" s="1"/>
  <c r="AB68" i="2" s="1"/>
  <c r="AA4" i="2"/>
  <c r="AA66" i="2" s="1"/>
  <c r="AB66" i="2" s="1"/>
  <c r="X7" i="2"/>
  <c r="AA24" i="2" s="1"/>
  <c r="AB24" i="2" s="1"/>
  <c r="AD13" i="5"/>
  <c r="AD7" i="5"/>
  <c r="AD10" i="5"/>
  <c r="AA117" i="5" s="1"/>
  <c r="AB117" i="5" s="1"/>
  <c r="AD17" i="5"/>
  <c r="AA124" i="5" s="1"/>
  <c r="AB124" i="5" s="1"/>
  <c r="AD14" i="5"/>
  <c r="AD5" i="5"/>
  <c r="AA112" i="5" s="1"/>
  <c r="AB112" i="5" s="1"/>
  <c r="AD18" i="5"/>
  <c r="AD4" i="5"/>
  <c r="AA111" i="5" s="1"/>
  <c r="AB111" i="5" s="1"/>
  <c r="AD6" i="5"/>
  <c r="AD11" i="5"/>
  <c r="AA118" i="5" s="1"/>
  <c r="AB118" i="5" s="1"/>
  <c r="AD12" i="5"/>
  <c r="AA119" i="5" s="1"/>
  <c r="AB119" i="5" s="1"/>
  <c r="AD8" i="5"/>
  <c r="AA115" i="5" s="1"/>
  <c r="AB115" i="5" s="1"/>
  <c r="AD16" i="5"/>
  <c r="AD9" i="5"/>
  <c r="AA116" i="5" s="1"/>
  <c r="AB116" i="5" s="1"/>
  <c r="AD15" i="5"/>
  <c r="AA122" i="5" s="1"/>
  <c r="AB122" i="5" s="1"/>
  <c r="BI18" i="5"/>
  <c r="BJ14" i="5"/>
  <c r="AR46" i="5"/>
  <c r="AS79" i="5" s="1"/>
  <c r="Y79" i="5"/>
  <c r="AS37" i="5"/>
  <c r="AT70" i="5" s="1"/>
  <c r="AR16" i="6"/>
  <c r="BI16" i="6" s="1"/>
  <c r="AA6" i="6"/>
  <c r="AA68" i="6" s="1"/>
  <c r="AB68" i="6" s="1"/>
  <c r="BJ18" i="5"/>
  <c r="Z6" i="6"/>
  <c r="AA53" i="6" s="1"/>
  <c r="AB53" i="6" s="1"/>
  <c r="AR31" i="6"/>
  <c r="AR47" i="6" s="1"/>
  <c r="AS80" i="6" s="1"/>
  <c r="AA5" i="6"/>
  <c r="AA67" i="6" s="1"/>
  <c r="AB67" i="6" s="1"/>
  <c r="BJ3" i="6"/>
  <c r="CR3" i="6" s="1"/>
  <c r="AB9" i="6"/>
  <c r="AB17" i="6"/>
  <c r="AA94" i="6" s="1"/>
  <c r="AB94" i="6" s="1"/>
  <c r="AB13" i="6"/>
  <c r="AB4" i="6"/>
  <c r="AA81" i="6" s="1"/>
  <c r="AB81" i="6" s="1"/>
  <c r="AB6" i="6"/>
  <c r="AB12" i="6"/>
  <c r="AB7" i="6"/>
  <c r="AA84" i="6" s="1"/>
  <c r="AB84" i="6" s="1"/>
  <c r="AB15" i="6"/>
  <c r="AA92" i="6" s="1"/>
  <c r="AB92" i="6" s="1"/>
  <c r="AB10" i="6"/>
  <c r="AB18" i="6"/>
  <c r="AA95" i="6" s="1"/>
  <c r="AB95" i="6" s="1"/>
  <c r="AB5" i="6"/>
  <c r="AA82" i="6" s="1"/>
  <c r="AB82" i="6" s="1"/>
  <c r="AB16" i="6"/>
  <c r="AA93" i="6" s="1"/>
  <c r="AB93" i="6" s="1"/>
  <c r="AB14" i="6"/>
  <c r="AA91" i="6" s="1"/>
  <c r="AB91" i="6" s="1"/>
  <c r="AB11" i="6"/>
  <c r="AB8" i="6"/>
  <c r="AA85" i="6" s="1"/>
  <c r="AB85" i="6" s="1"/>
  <c r="AS38" i="5"/>
  <c r="AT71" i="5" s="1"/>
  <c r="BI14" i="5"/>
  <c r="AR17" i="6"/>
  <c r="BZ17" i="6" s="1"/>
  <c r="CQ17" i="6" s="1"/>
  <c r="X6" i="6"/>
  <c r="AA23" i="6" s="1"/>
  <c r="AB23" i="6" s="1"/>
  <c r="AA4" i="6"/>
  <c r="AA66" i="6" s="1"/>
  <c r="AB66" i="6" s="1"/>
  <c r="AQ21" i="6"/>
  <c r="Y52" i="6" s="1"/>
  <c r="AR33" i="6"/>
  <c r="Y79" i="6" s="1"/>
  <c r="Y6" i="6"/>
  <c r="AP22" i="6" s="1"/>
  <c r="CA6" i="5"/>
  <c r="CR6" i="5" s="1"/>
  <c r="Y91" i="5"/>
  <c r="AR50" i="5"/>
  <c r="AS83" i="5" s="1"/>
  <c r="CA17" i="5"/>
  <c r="CR17" i="5" s="1"/>
  <c r="AT20" i="5"/>
  <c r="Y96" i="5" s="1"/>
  <c r="BJ4" i="5"/>
  <c r="AS36" i="5"/>
  <c r="AT69" i="5" s="1"/>
  <c r="AT15" i="5"/>
  <c r="CB15" i="5" s="1"/>
  <c r="CS15" i="5" s="1"/>
  <c r="BJ15" i="5"/>
  <c r="BJ5" i="5"/>
  <c r="AT21" i="5"/>
  <c r="Y97" i="5" s="1"/>
  <c r="BI17" i="5"/>
  <c r="AR48" i="5"/>
  <c r="AS81" i="5" s="1"/>
  <c r="AT17" i="5"/>
  <c r="CB17" i="5" s="1"/>
  <c r="CS17" i="5" s="1"/>
  <c r="AS47" i="5"/>
  <c r="AT80" i="5" s="1"/>
  <c r="Y94" i="5"/>
  <c r="AT16" i="5"/>
  <c r="BK16" i="5" s="1"/>
  <c r="AT32" i="5"/>
  <c r="Y108" i="5" s="1"/>
  <c r="BZ16" i="5"/>
  <c r="CQ16" i="5" s="1"/>
  <c r="AT33" i="5"/>
  <c r="Y109" i="5" s="1"/>
  <c r="AT6" i="5"/>
  <c r="CB6" i="5" s="1"/>
  <c r="CS6" i="5" s="1"/>
  <c r="AT18" i="5"/>
  <c r="BK18" i="5" s="1"/>
  <c r="AT5" i="5"/>
  <c r="CB5" i="5" s="1"/>
  <c r="CS5" i="5" s="1"/>
  <c r="Y36" i="2"/>
  <c r="AT7" i="5"/>
  <c r="CB7" i="5" s="1"/>
  <c r="CS7" i="5" s="1"/>
  <c r="BL3" i="5"/>
  <c r="CT3" i="5" s="1"/>
  <c r="AA113" i="5"/>
  <c r="AB113" i="5" s="1"/>
  <c r="AA114" i="5"/>
  <c r="AB114" i="5" s="1"/>
  <c r="AA125" i="5"/>
  <c r="AB125" i="5" s="1"/>
  <c r="AA120" i="5"/>
  <c r="AB120" i="5" s="1"/>
  <c r="AA123" i="5"/>
  <c r="AB123" i="5" s="1"/>
  <c r="AA121" i="5"/>
  <c r="AB121" i="5" s="1"/>
  <c r="AT22" i="5"/>
  <c r="Y98" i="5" s="1"/>
  <c r="AT23" i="5"/>
  <c r="Y99" i="5" s="1"/>
  <c r="AT34" i="5"/>
  <c r="Y110" i="5" s="1"/>
  <c r="AT14" i="5"/>
  <c r="CB14" i="5" s="1"/>
  <c r="CS14" i="5" s="1"/>
  <c r="AT4" i="5"/>
  <c r="CB4" i="5" s="1"/>
  <c r="CS4" i="5" s="1"/>
  <c r="AT31" i="5"/>
  <c r="AT47" i="5" s="1"/>
  <c r="AU80" i="5" s="1"/>
  <c r="AT30" i="5"/>
  <c r="Y106" i="5" s="1"/>
  <c r="BH5" i="5"/>
  <c r="Y66" i="5"/>
  <c r="Y83" i="4"/>
  <c r="AQ36" i="5"/>
  <c r="AR69" i="5" s="1"/>
  <c r="BY4" i="2"/>
  <c r="CP4" i="2" s="1"/>
  <c r="BG4" i="5"/>
  <c r="Y22" i="2"/>
  <c r="BT6" i="4"/>
  <c r="Y52" i="2"/>
  <c r="BF5" i="5"/>
  <c r="BD38" i="4"/>
  <c r="BE71" i="4" s="1"/>
  <c r="AO22" i="5"/>
  <c r="Y23" i="5" s="1"/>
  <c r="AA23" i="5"/>
  <c r="AB23" i="5" s="1"/>
  <c r="AO6" i="4"/>
  <c r="BW6" i="4" s="1"/>
  <c r="CN6" i="4" s="1"/>
  <c r="AA23" i="4"/>
  <c r="AB23" i="4" s="1"/>
  <c r="AR21" i="5"/>
  <c r="Y67" i="5" s="1"/>
  <c r="AA67" i="5"/>
  <c r="AB67" i="5" s="1"/>
  <c r="AP6" i="2"/>
  <c r="BG6" i="2" s="1"/>
  <c r="AA38" i="2"/>
  <c r="AB38" i="2" s="1"/>
  <c r="W29" i="7"/>
  <c r="X29" i="7" s="1"/>
  <c r="AO60" i="7"/>
  <c r="BE28" i="7" s="1"/>
  <c r="BE44" i="7" s="1"/>
  <c r="BF77" i="7" s="1"/>
  <c r="AQ22" i="5"/>
  <c r="Y53" i="5" s="1"/>
  <c r="AA53" i="5"/>
  <c r="AB53" i="5" s="1"/>
  <c r="AP22" i="5"/>
  <c r="AP38" i="5" s="1"/>
  <c r="AQ71" i="5" s="1"/>
  <c r="AA38" i="5"/>
  <c r="AB38" i="5" s="1"/>
  <c r="AP22" i="4"/>
  <c r="Y38" i="4" s="1"/>
  <c r="AA38" i="4"/>
  <c r="AB38" i="4" s="1"/>
  <c r="AX28" i="7"/>
  <c r="AX44" i="7" s="1"/>
  <c r="AY77" i="7" s="1"/>
  <c r="AA164" i="7"/>
  <c r="AB164" i="7" s="1"/>
  <c r="AQ22" i="2"/>
  <c r="Y53" i="2" s="1"/>
  <c r="AA53" i="2"/>
  <c r="AB53" i="2" s="1"/>
  <c r="BW5" i="2"/>
  <c r="CN5" i="2" s="1"/>
  <c r="AO22" i="4"/>
  <c r="Y23" i="4" s="1"/>
  <c r="BZ4" i="5"/>
  <c r="CQ4" i="5" s="1"/>
  <c r="AP36" i="5"/>
  <c r="AQ69" i="5" s="1"/>
  <c r="Y22" i="5"/>
  <c r="BI11" i="7"/>
  <c r="AX12" i="7"/>
  <c r="CF12" i="7" s="1"/>
  <c r="CW12" i="7" s="1"/>
  <c r="Y28" i="7"/>
  <c r="AP22" i="2"/>
  <c r="AP38" i="2" s="1"/>
  <c r="AQ71" i="2" s="1"/>
  <c r="BG4" i="2"/>
  <c r="BH4" i="5"/>
  <c r="AR5" i="5"/>
  <c r="BI5" i="5" s="1"/>
  <c r="BU6" i="4"/>
  <c r="AQ37" i="5"/>
  <c r="AR70" i="5" s="1"/>
  <c r="BC38" i="4"/>
  <c r="BD71" i="4" s="1"/>
  <c r="AQ43" i="7"/>
  <c r="AR76" i="7" s="1"/>
  <c r="AP6" i="5"/>
  <c r="BX6" i="5" s="1"/>
  <c r="CO6" i="5" s="1"/>
  <c r="AO6" i="5"/>
  <c r="BF6" i="5" s="1"/>
  <c r="Y43" i="7"/>
  <c r="AR43" i="7"/>
  <c r="AS76" i="7" s="1"/>
  <c r="BF11" i="7"/>
  <c r="BG11" i="7"/>
  <c r="W74" i="7"/>
  <c r="X74" i="7" s="1"/>
  <c r="BH11" i="7"/>
  <c r="AR60" i="7"/>
  <c r="BH28" i="7" s="1"/>
  <c r="BH44" i="7" s="1"/>
  <c r="BI77" i="7" s="1"/>
  <c r="AO28" i="7"/>
  <c r="Y29" i="7" s="1"/>
  <c r="AO12" i="7"/>
  <c r="BW12" i="7" s="1"/>
  <c r="CN12" i="7" s="1"/>
  <c r="AR28" i="7"/>
  <c r="AR44" i="7" s="1"/>
  <c r="AS77" i="7" s="1"/>
  <c r="AR12" i="7"/>
  <c r="BZ12" i="7" s="1"/>
  <c r="CQ12" i="7" s="1"/>
  <c r="BW10" i="7"/>
  <c r="CN10" i="7" s="1"/>
  <c r="BF10" i="7"/>
  <c r="BK11" i="7"/>
  <c r="CB11" i="7"/>
  <c r="CS11" i="7" s="1"/>
  <c r="BM11" i="7"/>
  <c r="CD11" i="7"/>
  <c r="CU11" i="7" s="1"/>
  <c r="Y88" i="7"/>
  <c r="AS43" i="7"/>
  <c r="AT76" i="7" s="1"/>
  <c r="AP26" i="7"/>
  <c r="AP10" i="7"/>
  <c r="AT28" i="7"/>
  <c r="AT12" i="7"/>
  <c r="AW12" i="7"/>
  <c r="AW28" i="7"/>
  <c r="AO42" i="7"/>
  <c r="AP75" i="7" s="1"/>
  <c r="Y27" i="7"/>
  <c r="Y103" i="7"/>
  <c r="AT43" i="7"/>
  <c r="AU76" i="7" s="1"/>
  <c r="AQ26" i="7"/>
  <c r="AQ10" i="7"/>
  <c r="Y133" i="7"/>
  <c r="AV43" i="7"/>
  <c r="AW76" i="7" s="1"/>
  <c r="CL11" i="7"/>
  <c r="DC11" i="7" s="1"/>
  <c r="BU11" i="7"/>
  <c r="Y148" i="7"/>
  <c r="AW43" i="7"/>
  <c r="AX76" i="7" s="1"/>
  <c r="E28" i="7"/>
  <c r="Z12" i="7" s="1"/>
  <c r="AA59" i="7" s="1"/>
  <c r="AB59" i="7" s="1"/>
  <c r="AS28" i="7"/>
  <c r="AS12" i="7"/>
  <c r="AV28" i="7"/>
  <c r="AV12" i="7"/>
  <c r="CK11" i="7"/>
  <c r="DB11" i="7" s="1"/>
  <c r="BT11" i="7"/>
  <c r="BZ10" i="7"/>
  <c r="CQ10" i="7" s="1"/>
  <c r="BI10" i="7"/>
  <c r="CC11" i="7"/>
  <c r="CT11" i="7" s="1"/>
  <c r="BL11" i="7"/>
  <c r="Y253" i="7"/>
  <c r="BD43" i="7"/>
  <c r="BE76" i="7" s="1"/>
  <c r="CE11" i="7"/>
  <c r="CV11" i="7" s="1"/>
  <c r="BN11" i="7"/>
  <c r="AD13" i="7"/>
  <c r="AA120" i="7" s="1"/>
  <c r="AB120" i="7" s="1"/>
  <c r="AB13" i="7"/>
  <c r="AA90" i="7" s="1"/>
  <c r="AB90" i="7" s="1"/>
  <c r="AH13" i="7"/>
  <c r="AA180" i="7" s="1"/>
  <c r="AB180" i="7" s="1"/>
  <c r="AI13" i="7"/>
  <c r="AA195" i="7" s="1"/>
  <c r="AB195" i="7" s="1"/>
  <c r="AK13" i="7"/>
  <c r="AA225" i="7" s="1"/>
  <c r="AB225" i="7" s="1"/>
  <c r="AG13" i="7"/>
  <c r="AA165" i="7" s="1"/>
  <c r="AB165" i="7" s="1"/>
  <c r="AM13" i="7"/>
  <c r="AA255" i="7" s="1"/>
  <c r="AB255" i="7" s="1"/>
  <c r="AL13" i="7"/>
  <c r="AA240" i="7" s="1"/>
  <c r="AB240" i="7" s="1"/>
  <c r="AC13" i="7"/>
  <c r="AA105" i="7" s="1"/>
  <c r="AB105" i="7" s="1"/>
  <c r="AE13" i="7"/>
  <c r="AA135" i="7" s="1"/>
  <c r="AB135" i="7" s="1"/>
  <c r="AF13" i="7"/>
  <c r="AA150" i="7" s="1"/>
  <c r="AB150" i="7" s="1"/>
  <c r="AJ13" i="7"/>
  <c r="AA210" i="7" s="1"/>
  <c r="AB210" i="7" s="1"/>
  <c r="B29" i="7"/>
  <c r="AM29" i="7" s="1"/>
  <c r="AN29" i="7" s="1"/>
  <c r="AN45" i="7" s="1"/>
  <c r="AO78" i="7" s="1"/>
  <c r="F29" i="7"/>
  <c r="AA13" i="7" s="1"/>
  <c r="AA75" i="7" s="1"/>
  <c r="AB75" i="7" s="1"/>
  <c r="D29" i="7"/>
  <c r="Y13" i="7" s="1"/>
  <c r="AA45" i="7" s="1"/>
  <c r="AB45" i="7" s="1"/>
  <c r="C29" i="7"/>
  <c r="X13" i="7" s="1"/>
  <c r="AA30" i="7" s="1"/>
  <c r="AB30" i="7" s="1"/>
  <c r="E29" i="7"/>
  <c r="Z13" i="7" s="1"/>
  <c r="AA60" i="7" s="1"/>
  <c r="AB60" i="7" s="1"/>
  <c r="AU28" i="7"/>
  <c r="AU12" i="7"/>
  <c r="BC28" i="7"/>
  <c r="BC12" i="7"/>
  <c r="BD28" i="7"/>
  <c r="BD12" i="7"/>
  <c r="Y238" i="7"/>
  <c r="BC43" i="7"/>
  <c r="BD76" i="7" s="1"/>
  <c r="AR42" i="7"/>
  <c r="AS75" i="7" s="1"/>
  <c r="Y72" i="7"/>
  <c r="Y118" i="7"/>
  <c r="AU43" i="7"/>
  <c r="AV76" i="7" s="1"/>
  <c r="CA11" i="7"/>
  <c r="CR11" i="7" s="1"/>
  <c r="BJ11" i="7"/>
  <c r="D28" i="7"/>
  <c r="Y12" i="7" s="1"/>
  <c r="AA44" i="7" s="1"/>
  <c r="AB44" i="7" s="1"/>
  <c r="AO54" i="6"/>
  <c r="BE22" i="6" s="1"/>
  <c r="BE38" i="6" s="1"/>
  <c r="BF71" i="6" s="1"/>
  <c r="AA235" i="6"/>
  <c r="AB235" i="6" s="1"/>
  <c r="AA250" i="6"/>
  <c r="AB250" i="6" s="1"/>
  <c r="AR53" i="6"/>
  <c r="BH21" i="6" s="1"/>
  <c r="BH37" i="6" s="1"/>
  <c r="BI70" i="6" s="1"/>
  <c r="AR52" i="6"/>
  <c r="BH20" i="6" s="1"/>
  <c r="BH36" i="6" s="1"/>
  <c r="BI69" i="6" s="1"/>
  <c r="AO55" i="4"/>
  <c r="BE23" i="4" s="1"/>
  <c r="BE39" i="4" s="1"/>
  <c r="BF72" i="4" s="1"/>
  <c r="W24" i="4"/>
  <c r="X24" i="4" s="1"/>
  <c r="AP6" i="4"/>
  <c r="BX6" i="4" s="1"/>
  <c r="CO6" i="4" s="1"/>
  <c r="W69" i="4"/>
  <c r="X69" i="4" s="1"/>
  <c r="AR54" i="4"/>
  <c r="BH22" i="4" s="1"/>
  <c r="BH38" i="4" s="1"/>
  <c r="BI71" i="4" s="1"/>
  <c r="W68" i="4"/>
  <c r="X68" i="4" s="1"/>
  <c r="AA251" i="4"/>
  <c r="AB251" i="4" s="1"/>
  <c r="AA86" i="4"/>
  <c r="AB86" i="4" s="1"/>
  <c r="AA236" i="4"/>
  <c r="AB236" i="4" s="1"/>
  <c r="AR22" i="4"/>
  <c r="AR6" i="4"/>
  <c r="AQ6" i="5"/>
  <c r="BY6" i="5" s="1"/>
  <c r="CP6" i="5" s="1"/>
  <c r="D39" i="5"/>
  <c r="F39" i="5"/>
  <c r="E39" i="5"/>
  <c r="C39" i="5"/>
  <c r="AM24" i="5"/>
  <c r="AN24" i="5" s="1"/>
  <c r="AN40" i="5" s="1"/>
  <c r="AO73" i="5" s="1"/>
  <c r="AR55" i="5"/>
  <c r="BH23" i="5" s="1"/>
  <c r="BH39" i="5" s="1"/>
  <c r="BI72" i="5" s="1"/>
  <c r="W69" i="5"/>
  <c r="X69" i="5" s="1"/>
  <c r="W24" i="5"/>
  <c r="X24" i="5" s="1"/>
  <c r="AY28" i="7"/>
  <c r="AY12" i="7"/>
  <c r="AY30" i="7"/>
  <c r="AY14" i="7"/>
  <c r="CF9" i="7"/>
  <c r="CW9" i="7" s="1"/>
  <c r="BO9" i="7"/>
  <c r="CF5" i="7"/>
  <c r="CW5" i="7" s="1"/>
  <c r="BO5" i="7"/>
  <c r="AY27" i="7"/>
  <c r="AY11" i="7"/>
  <c r="AY22" i="7"/>
  <c r="AY6" i="7"/>
  <c r="AY16" i="7"/>
  <c r="AY32" i="7"/>
  <c r="Y162" i="7"/>
  <c r="AX42" i="7"/>
  <c r="AY75" i="7" s="1"/>
  <c r="Y163" i="7"/>
  <c r="AX43" i="7"/>
  <c r="AY76" i="7" s="1"/>
  <c r="Y161" i="7"/>
  <c r="AX41" i="7"/>
  <c r="AY74" i="7" s="1"/>
  <c r="CF6" i="7"/>
  <c r="CW6" i="7" s="1"/>
  <c r="BO6" i="7"/>
  <c r="Y157" i="7"/>
  <c r="AX37" i="7"/>
  <c r="AY70" i="7" s="1"/>
  <c r="AY24" i="7"/>
  <c r="AY8" i="7"/>
  <c r="CF10" i="7"/>
  <c r="CW10" i="7" s="1"/>
  <c r="BO10" i="7"/>
  <c r="CF17" i="7"/>
  <c r="CW17" i="7" s="1"/>
  <c r="BO17" i="7"/>
  <c r="AY26" i="7"/>
  <c r="AY10" i="7"/>
  <c r="AY23" i="7"/>
  <c r="AY7" i="7"/>
  <c r="AY20" i="7"/>
  <c r="AY4" i="7"/>
  <c r="AY33" i="7"/>
  <c r="AY17" i="7"/>
  <c r="CF18" i="7"/>
  <c r="CW18" i="7" s="1"/>
  <c r="BO18" i="7"/>
  <c r="Y158" i="7"/>
  <c r="AX38" i="7"/>
  <c r="AY71" i="7" s="1"/>
  <c r="CF15" i="7"/>
  <c r="CW15" i="7" s="1"/>
  <c r="BO15" i="7"/>
  <c r="Y160" i="7"/>
  <c r="AX40" i="7"/>
  <c r="AY73" i="7" s="1"/>
  <c r="CF14" i="7"/>
  <c r="CW14" i="7" s="1"/>
  <c r="BO14" i="7"/>
  <c r="AY21" i="7"/>
  <c r="AY5" i="7"/>
  <c r="CF11" i="7"/>
  <c r="CW11" i="7" s="1"/>
  <c r="BO11" i="7"/>
  <c r="Y168" i="7"/>
  <c r="AX48" i="7"/>
  <c r="AY81" i="7" s="1"/>
  <c r="Y159" i="7"/>
  <c r="AX39" i="7"/>
  <c r="AY72" i="7" s="1"/>
  <c r="Y156" i="7"/>
  <c r="AX36" i="7"/>
  <c r="AY69" i="7" s="1"/>
  <c r="Y169" i="7"/>
  <c r="AX49" i="7"/>
  <c r="AY82" i="7" s="1"/>
  <c r="AY25" i="7"/>
  <c r="AY9" i="7"/>
  <c r="AI3" i="7"/>
  <c r="BQ3" i="7" s="1"/>
  <c r="CY3" i="7" s="1"/>
  <c r="AY31" i="7"/>
  <c r="AY15" i="7"/>
  <c r="AY34" i="7"/>
  <c r="AY18" i="7"/>
  <c r="Y170" i="7"/>
  <c r="AX50" i="7"/>
  <c r="AY83" i="7" s="1"/>
  <c r="CF16" i="7"/>
  <c r="CW16" i="7" s="1"/>
  <c r="BO16" i="7"/>
  <c r="CF7" i="7"/>
  <c r="CW7" i="7" s="1"/>
  <c r="BO7" i="7"/>
  <c r="CF4" i="7"/>
  <c r="CW4" i="7" s="1"/>
  <c r="BO4" i="7"/>
  <c r="Y167" i="7"/>
  <c r="AX47" i="7"/>
  <c r="AY80" i="7" s="1"/>
  <c r="CF8" i="7"/>
  <c r="CW8" i="7" s="1"/>
  <c r="BO8" i="7"/>
  <c r="Y166" i="7"/>
  <c r="AX46" i="7"/>
  <c r="AY79" i="7" s="1"/>
  <c r="AC3" i="6"/>
  <c r="F23" i="6"/>
  <c r="BC23" i="6"/>
  <c r="BC7" i="6"/>
  <c r="BZ14" i="6"/>
  <c r="CQ14" i="6" s="1"/>
  <c r="AR54" i="6"/>
  <c r="BH22" i="6" s="1"/>
  <c r="BH38" i="6" s="1"/>
  <c r="BI71" i="6" s="1"/>
  <c r="W53" i="6"/>
  <c r="X53" i="6" s="1"/>
  <c r="CL6" i="6"/>
  <c r="DC6" i="6" s="1"/>
  <c r="BU6" i="6"/>
  <c r="W38" i="6"/>
  <c r="X38" i="6" s="1"/>
  <c r="D23" i="6"/>
  <c r="B24" i="6"/>
  <c r="AM24" i="6" s="1"/>
  <c r="AN24" i="6" s="1"/>
  <c r="AN40" i="6" s="1"/>
  <c r="AO73" i="6" s="1"/>
  <c r="C23" i="6"/>
  <c r="BD23" i="6"/>
  <c r="BD7" i="6"/>
  <c r="Y233" i="6"/>
  <c r="BC38" i="6"/>
  <c r="BD71" i="6" s="1"/>
  <c r="W68" i="6"/>
  <c r="X68" i="6" s="1"/>
  <c r="AQ54" i="6"/>
  <c r="BG22" i="6" s="1"/>
  <c r="BG38" i="6" s="1"/>
  <c r="BH71" i="6" s="1"/>
  <c r="Y248" i="6"/>
  <c r="BD38" i="6"/>
  <c r="BE71" i="6" s="1"/>
  <c r="AP54" i="6"/>
  <c r="BF22" i="6" s="1"/>
  <c r="BF38" i="6" s="1"/>
  <c r="BG71" i="6" s="1"/>
  <c r="W67" i="6"/>
  <c r="X67" i="6" s="1"/>
  <c r="BT6" i="6"/>
  <c r="CK6" i="6"/>
  <c r="DB6" i="6" s="1"/>
  <c r="W23" i="6"/>
  <c r="X23" i="6" s="1"/>
  <c r="W66" i="6"/>
  <c r="X66" i="6" s="1"/>
  <c r="E23" i="6"/>
  <c r="Y84" i="5"/>
  <c r="AS39" i="5"/>
  <c r="AT72" i="5" s="1"/>
  <c r="AQ55" i="5"/>
  <c r="BG23" i="5" s="1"/>
  <c r="BG39" i="5" s="1"/>
  <c r="BH72" i="5" s="1"/>
  <c r="C24" i="5"/>
  <c r="X8" i="5" s="1"/>
  <c r="AS24" i="5"/>
  <c r="AS8" i="5"/>
  <c r="BC24" i="5"/>
  <c r="BC8" i="5"/>
  <c r="B25" i="5"/>
  <c r="W39" i="5"/>
  <c r="X39" i="5" s="1"/>
  <c r="BZ6" i="5"/>
  <c r="CQ6" i="5" s="1"/>
  <c r="BI6" i="5"/>
  <c r="CK7" i="5"/>
  <c r="DB7" i="5" s="1"/>
  <c r="BT7" i="5"/>
  <c r="F24" i="5"/>
  <c r="AA8" i="5" s="1"/>
  <c r="AT8" i="5"/>
  <c r="AT24" i="5"/>
  <c r="Y68" i="5"/>
  <c r="AR38" i="5"/>
  <c r="AS71" i="5" s="1"/>
  <c r="D24" i="5"/>
  <c r="Y8" i="5" s="1"/>
  <c r="Y234" i="5"/>
  <c r="BC39" i="5"/>
  <c r="BD72" i="5" s="1"/>
  <c r="AE3" i="5"/>
  <c r="CL7" i="5"/>
  <c r="DC7" i="5" s="1"/>
  <c r="BU7" i="5"/>
  <c r="Y249" i="5"/>
  <c r="BD39" i="5"/>
  <c r="BE72" i="5" s="1"/>
  <c r="W54" i="5"/>
  <c r="X54" i="5" s="1"/>
  <c r="BD24" i="5"/>
  <c r="BD8" i="5"/>
  <c r="E24" i="5"/>
  <c r="Z8" i="5" s="1"/>
  <c r="AP55" i="5"/>
  <c r="BF23" i="5" s="1"/>
  <c r="BF39" i="5" s="1"/>
  <c r="BG72" i="5" s="1"/>
  <c r="CA7" i="5"/>
  <c r="CR7" i="5" s="1"/>
  <c r="BJ7" i="5"/>
  <c r="AO55" i="5"/>
  <c r="BE23" i="5" s="1"/>
  <c r="BE39" i="5" s="1"/>
  <c r="BF72" i="5" s="1"/>
  <c r="E24" i="4"/>
  <c r="Z8" i="4" s="1"/>
  <c r="D24" i="4"/>
  <c r="Y8" i="4" s="1"/>
  <c r="AP23" i="4"/>
  <c r="AP7" i="4"/>
  <c r="AQ23" i="4"/>
  <c r="AQ7" i="4"/>
  <c r="Y66" i="4"/>
  <c r="AR36" i="4"/>
  <c r="AS69" i="4" s="1"/>
  <c r="Y81" i="4"/>
  <c r="Y234" i="4"/>
  <c r="BC39" i="4"/>
  <c r="BD72" i="4" s="1"/>
  <c r="BZ5" i="4"/>
  <c r="CQ5" i="4" s="1"/>
  <c r="BI5" i="4"/>
  <c r="AD3" i="4"/>
  <c r="BC24" i="4"/>
  <c r="BC8" i="4"/>
  <c r="C24" i="4"/>
  <c r="X8" i="4" s="1"/>
  <c r="CL7" i="4"/>
  <c r="DC7" i="4" s="1"/>
  <c r="BU7" i="4"/>
  <c r="CA5" i="4"/>
  <c r="CR5" i="4" s="1"/>
  <c r="BJ5" i="4"/>
  <c r="W39" i="4"/>
  <c r="X39" i="4" s="1"/>
  <c r="W54" i="4"/>
  <c r="X54" i="4" s="1"/>
  <c r="BY4" i="4"/>
  <c r="CP4" i="4" s="1"/>
  <c r="BH4" i="4"/>
  <c r="Y93" i="4"/>
  <c r="Y67" i="4"/>
  <c r="AR37" i="4"/>
  <c r="AS70" i="4" s="1"/>
  <c r="BD24" i="4"/>
  <c r="BD8" i="4"/>
  <c r="Y249" i="4"/>
  <c r="BD39" i="4"/>
  <c r="BE72" i="4" s="1"/>
  <c r="AP55" i="4"/>
  <c r="BF23" i="4" s="1"/>
  <c r="BF39" i="4" s="1"/>
  <c r="BG72" i="4" s="1"/>
  <c r="AQ55" i="4"/>
  <c r="BG23" i="4" s="1"/>
  <c r="BG39" i="4" s="1"/>
  <c r="BH72" i="4" s="1"/>
  <c r="Y51" i="4"/>
  <c r="AQ36" i="4"/>
  <c r="AR69" i="4" s="1"/>
  <c r="Y94" i="4"/>
  <c r="AS49" i="4"/>
  <c r="AT82" i="4" s="1"/>
  <c r="AR23" i="4"/>
  <c r="AR7" i="4"/>
  <c r="BY6" i="4"/>
  <c r="CP6" i="4" s="1"/>
  <c r="BH6" i="4"/>
  <c r="Y92" i="4"/>
  <c r="AS47" i="4"/>
  <c r="AT80" i="4" s="1"/>
  <c r="F24" i="4"/>
  <c r="AA8" i="4" s="1"/>
  <c r="Y91" i="4"/>
  <c r="AS46" i="4"/>
  <c r="AT79" i="4" s="1"/>
  <c r="B25" i="4"/>
  <c r="AM25" i="4" s="1"/>
  <c r="AN25" i="4" s="1"/>
  <c r="AN41" i="4" s="1"/>
  <c r="AO74" i="4" s="1"/>
  <c r="AS24" i="4"/>
  <c r="AS8" i="4"/>
  <c r="CA14" i="4"/>
  <c r="CR14" i="4" s="1"/>
  <c r="BJ14" i="4"/>
  <c r="BZ4" i="4"/>
  <c r="CQ4" i="4" s="1"/>
  <c r="BI4" i="4"/>
  <c r="CA4" i="4"/>
  <c r="CR4" i="4" s="1"/>
  <c r="BJ4" i="4"/>
  <c r="CK7" i="4"/>
  <c r="DB7" i="4" s="1"/>
  <c r="BT7" i="4"/>
  <c r="AR55" i="4"/>
  <c r="BH23" i="4" s="1"/>
  <c r="BH39" i="4" s="1"/>
  <c r="BI72" i="4" s="1"/>
  <c r="AO7" i="4"/>
  <c r="AO23" i="4"/>
  <c r="Y84" i="4"/>
  <c r="AS39" i="4"/>
  <c r="AT72" i="4" s="1"/>
  <c r="AQ38" i="4"/>
  <c r="AR71" i="4" s="1"/>
  <c r="Y53" i="4"/>
  <c r="W24" i="2"/>
  <c r="X24" i="2" s="1"/>
  <c r="AO55" i="2"/>
  <c r="BE23" i="2" s="1"/>
  <c r="BE39" i="2" s="1"/>
  <c r="BF72" i="2" s="1"/>
  <c r="W39" i="2"/>
  <c r="X39" i="2" s="1"/>
  <c r="AQ55" i="2"/>
  <c r="BG23" i="2" s="1"/>
  <c r="BG39" i="2" s="1"/>
  <c r="BH72" i="2" s="1"/>
  <c r="W54" i="2"/>
  <c r="X54" i="2" s="1"/>
  <c r="AR55" i="2"/>
  <c r="BH23" i="2" s="1"/>
  <c r="BH39" i="2" s="1"/>
  <c r="BI72" i="2" s="1"/>
  <c r="W69" i="2"/>
  <c r="X69" i="2" s="1"/>
  <c r="AO38" i="2"/>
  <c r="AP71" i="2" s="1"/>
  <c r="W221" i="2"/>
  <c r="X221" i="2" s="1"/>
  <c r="D24" i="2"/>
  <c r="Y8" i="2" s="1"/>
  <c r="AQ6" i="2"/>
  <c r="F24" i="2"/>
  <c r="AA8" i="2" s="1"/>
  <c r="E24" i="2"/>
  <c r="Z8" i="2" s="1"/>
  <c r="C24" i="2"/>
  <c r="B24" i="2"/>
  <c r="AM24" i="2" s="1"/>
  <c r="AN24" i="2" s="1"/>
  <c r="AN40" i="2" s="1"/>
  <c r="AO73" i="2" s="1"/>
  <c r="AB3" i="2"/>
  <c r="Y76" i="6" l="1"/>
  <c r="BZ16" i="6"/>
  <c r="CQ16" i="6" s="1"/>
  <c r="AQ36" i="2"/>
  <c r="AR69" i="2" s="1"/>
  <c r="BF6" i="2"/>
  <c r="AR20" i="2"/>
  <c r="Y66" i="2" s="1"/>
  <c r="BX6" i="2"/>
  <c r="CO6" i="2" s="1"/>
  <c r="AR22" i="2"/>
  <c r="BH5" i="2"/>
  <c r="AS17" i="6"/>
  <c r="CA17" i="6" s="1"/>
  <c r="CR17" i="6" s="1"/>
  <c r="BF5" i="6"/>
  <c r="AR48" i="6"/>
  <c r="AS81" i="6" s="1"/>
  <c r="BY5" i="6"/>
  <c r="CP5" i="6" s="1"/>
  <c r="AS31" i="6"/>
  <c r="Y92" i="6" s="1"/>
  <c r="AS20" i="6"/>
  <c r="Y81" i="6" s="1"/>
  <c r="AS15" i="6"/>
  <c r="CA15" i="6" s="1"/>
  <c r="CR15" i="6" s="1"/>
  <c r="AS16" i="6"/>
  <c r="BJ16" i="6" s="1"/>
  <c r="Y80" i="6"/>
  <c r="AR20" i="6"/>
  <c r="Y66" i="6" s="1"/>
  <c r="BJ18" i="4"/>
  <c r="BJ17" i="4"/>
  <c r="AT21" i="4"/>
  <c r="AS37" i="4"/>
  <c r="AT70" i="4" s="1"/>
  <c r="AS50" i="4"/>
  <c r="AT83" i="4" s="1"/>
  <c r="BJ16" i="4"/>
  <c r="AT18" i="4"/>
  <c r="CB18" i="4" s="1"/>
  <c r="CS18" i="4" s="1"/>
  <c r="AT34" i="4"/>
  <c r="Y110" i="4" s="1"/>
  <c r="CA6" i="4"/>
  <c r="CR6" i="4" s="1"/>
  <c r="AT8" i="4"/>
  <c r="CB8" i="4" s="1"/>
  <c r="CS8" i="4" s="1"/>
  <c r="AT6" i="4"/>
  <c r="CB6" i="4" s="1"/>
  <c r="CS6" i="4" s="1"/>
  <c r="AA97" i="4"/>
  <c r="AB97" i="4" s="1"/>
  <c r="AT24" i="4"/>
  <c r="AT40" i="4" s="1"/>
  <c r="AU73" i="4" s="1"/>
  <c r="AT22" i="4"/>
  <c r="Y98" i="4" s="1"/>
  <c r="AT15" i="4"/>
  <c r="BK15" i="4" s="1"/>
  <c r="AT30" i="4"/>
  <c r="Y106" i="4" s="1"/>
  <c r="AT20" i="4"/>
  <c r="AT36" i="4" s="1"/>
  <c r="AU69" i="4" s="1"/>
  <c r="AT31" i="4"/>
  <c r="AT47" i="4" s="1"/>
  <c r="AU80" i="4" s="1"/>
  <c r="AT14" i="4"/>
  <c r="BK14" i="4" s="1"/>
  <c r="AT32" i="4"/>
  <c r="Y108" i="4" s="1"/>
  <c r="AT16" i="4"/>
  <c r="CB16" i="4" s="1"/>
  <c r="CS16" i="4" s="1"/>
  <c r="AT4" i="4"/>
  <c r="CB4" i="4" s="1"/>
  <c r="CS4" i="4" s="1"/>
  <c r="BJ15" i="4"/>
  <c r="BJ7" i="4"/>
  <c r="AR4" i="2"/>
  <c r="BI4" i="2" s="1"/>
  <c r="AT33" i="4"/>
  <c r="Y109" i="4" s="1"/>
  <c r="BI18" i="6"/>
  <c r="AO23" i="2"/>
  <c r="Y24" i="2" s="1"/>
  <c r="AT17" i="4"/>
  <c r="CB17" i="4" s="1"/>
  <c r="CS17" i="4" s="1"/>
  <c r="AR23" i="2"/>
  <c r="Y69" i="2" s="1"/>
  <c r="AR6" i="2"/>
  <c r="BI6" i="2" s="1"/>
  <c r="AO6" i="6"/>
  <c r="BF6" i="6" s="1"/>
  <c r="AS4" i="6"/>
  <c r="CA4" i="6" s="1"/>
  <c r="CR4" i="6" s="1"/>
  <c r="AD6" i="4"/>
  <c r="AA113" i="4" s="1"/>
  <c r="AB113" i="4" s="1"/>
  <c r="AD15" i="4"/>
  <c r="AU31" i="4" s="1"/>
  <c r="AD13" i="4"/>
  <c r="AD4" i="4"/>
  <c r="AA111" i="4" s="1"/>
  <c r="AB111" i="4" s="1"/>
  <c r="AD7" i="4"/>
  <c r="AA114" i="4" s="1"/>
  <c r="AB114" i="4" s="1"/>
  <c r="AD18" i="4"/>
  <c r="AU18" i="4" s="1"/>
  <c r="AD11" i="4"/>
  <c r="AD5" i="4"/>
  <c r="AU21" i="4" s="1"/>
  <c r="AD14" i="4"/>
  <c r="AA121" i="4" s="1"/>
  <c r="AB121" i="4" s="1"/>
  <c r="AD17" i="4"/>
  <c r="AA124" i="4" s="1"/>
  <c r="AB124" i="4" s="1"/>
  <c r="AD12" i="4"/>
  <c r="AD10" i="4"/>
  <c r="AA117" i="4" s="1"/>
  <c r="AB117" i="4" s="1"/>
  <c r="AD16" i="4"/>
  <c r="AU16" i="4" s="1"/>
  <c r="AD8" i="4"/>
  <c r="AD9" i="4"/>
  <c r="AU25" i="4" s="1"/>
  <c r="AO22" i="6"/>
  <c r="AO38" i="6" s="1"/>
  <c r="AP71" i="6" s="1"/>
  <c r="BZ15" i="6"/>
  <c r="CQ15" i="6" s="1"/>
  <c r="AO7" i="2"/>
  <c r="BF7" i="2" s="1"/>
  <c r="AR7" i="2"/>
  <c r="BI7" i="2" s="1"/>
  <c r="AR21" i="2"/>
  <c r="AR37" i="2" s="1"/>
  <c r="AS70" i="2" s="1"/>
  <c r="AR5" i="2"/>
  <c r="BI5" i="2" s="1"/>
  <c r="AU33" i="5"/>
  <c r="AU49" i="5" s="1"/>
  <c r="AV82" i="5" s="1"/>
  <c r="AS30" i="6"/>
  <c r="Y91" i="6" s="1"/>
  <c r="AQ37" i="6"/>
  <c r="AR70" i="6" s="1"/>
  <c r="AS32" i="6"/>
  <c r="AS48" i="6" s="1"/>
  <c r="AT81" i="6" s="1"/>
  <c r="AA40" i="4"/>
  <c r="AB40" i="4" s="1"/>
  <c r="AA99" i="4"/>
  <c r="AB99" i="4" s="1"/>
  <c r="AT23" i="4"/>
  <c r="AT7" i="4"/>
  <c r="AA70" i="4"/>
  <c r="AB70" i="4" s="1"/>
  <c r="BL3" i="4"/>
  <c r="CT3" i="4" s="1"/>
  <c r="AA112" i="4"/>
  <c r="AB112" i="4" s="1"/>
  <c r="AA55" i="4"/>
  <c r="AB55" i="4" s="1"/>
  <c r="AO37" i="6"/>
  <c r="AP70" i="6" s="1"/>
  <c r="AR49" i="6"/>
  <c r="AS82" i="6" s="1"/>
  <c r="Y77" i="6"/>
  <c r="AA25" i="4"/>
  <c r="AB25" i="4" s="1"/>
  <c r="X8" i="2"/>
  <c r="AA25" i="2" s="1"/>
  <c r="AB25" i="2" s="1"/>
  <c r="BJ3" i="2"/>
  <c r="CR3" i="2" s="1"/>
  <c r="AB13" i="2"/>
  <c r="AB8" i="2"/>
  <c r="AA85" i="2" s="1"/>
  <c r="AB85" i="2" s="1"/>
  <c r="AB16" i="2"/>
  <c r="AB9" i="2"/>
  <c r="AA86" i="2" s="1"/>
  <c r="AB86" i="2" s="1"/>
  <c r="AB17" i="2"/>
  <c r="AB18" i="2"/>
  <c r="AB15" i="2"/>
  <c r="AB4" i="2"/>
  <c r="AA81" i="2" s="1"/>
  <c r="AB81" i="2" s="1"/>
  <c r="AB11" i="2"/>
  <c r="AB5" i="2"/>
  <c r="AA82" i="2" s="1"/>
  <c r="AB82" i="2" s="1"/>
  <c r="AB12" i="2"/>
  <c r="AB6" i="2"/>
  <c r="AA83" i="2" s="1"/>
  <c r="AB83" i="2" s="1"/>
  <c r="AB10" i="2"/>
  <c r="AB7" i="2"/>
  <c r="AB14" i="2"/>
  <c r="AE16" i="5"/>
  <c r="AA138" i="5" s="1"/>
  <c r="AB138" i="5" s="1"/>
  <c r="AE14" i="5"/>
  <c r="AA136" i="5" s="1"/>
  <c r="AB136" i="5" s="1"/>
  <c r="AE17" i="5"/>
  <c r="AA139" i="5" s="1"/>
  <c r="AB139" i="5" s="1"/>
  <c r="AE13" i="5"/>
  <c r="AA135" i="5" s="1"/>
  <c r="AB135" i="5" s="1"/>
  <c r="AE4" i="5"/>
  <c r="AA126" i="5" s="1"/>
  <c r="AB126" i="5" s="1"/>
  <c r="AE15" i="5"/>
  <c r="AA137" i="5" s="1"/>
  <c r="AB137" i="5" s="1"/>
  <c r="AE12" i="5"/>
  <c r="AA134" i="5" s="1"/>
  <c r="AB134" i="5" s="1"/>
  <c r="AE18" i="5"/>
  <c r="AA140" i="5" s="1"/>
  <c r="AB140" i="5" s="1"/>
  <c r="AE8" i="5"/>
  <c r="AE5" i="5"/>
  <c r="AA127" i="5" s="1"/>
  <c r="AB127" i="5" s="1"/>
  <c r="AE6" i="5"/>
  <c r="AA128" i="5" s="1"/>
  <c r="AB128" i="5" s="1"/>
  <c r="AE7" i="5"/>
  <c r="AA129" i="5" s="1"/>
  <c r="AB129" i="5" s="1"/>
  <c r="AE9" i="5"/>
  <c r="AA131" i="5" s="1"/>
  <c r="AB131" i="5" s="1"/>
  <c r="AE11" i="5"/>
  <c r="AE10" i="5"/>
  <c r="AA132" i="5" s="1"/>
  <c r="AB132" i="5" s="1"/>
  <c r="AT37" i="5"/>
  <c r="AU70" i="5" s="1"/>
  <c r="AS14" i="6"/>
  <c r="CA14" i="6" s="1"/>
  <c r="CR14" i="6" s="1"/>
  <c r="AQ6" i="6"/>
  <c r="BH6" i="6" s="1"/>
  <c r="AQ22" i="6"/>
  <c r="Y53" i="6" s="1"/>
  <c r="AR4" i="6"/>
  <c r="BZ4" i="6" s="1"/>
  <c r="CQ4" i="6" s="1"/>
  <c r="AR5" i="6"/>
  <c r="BZ5" i="6" s="1"/>
  <c r="CQ5" i="6" s="1"/>
  <c r="Y7" i="6"/>
  <c r="AA39" i="6" s="1"/>
  <c r="AB39" i="6" s="1"/>
  <c r="AA7" i="6"/>
  <c r="AA69" i="6" s="1"/>
  <c r="AB69" i="6" s="1"/>
  <c r="Z7" i="6"/>
  <c r="AA54" i="6" s="1"/>
  <c r="AB54" i="6" s="1"/>
  <c r="AS34" i="6"/>
  <c r="Y95" i="6" s="1"/>
  <c r="AS21" i="6"/>
  <c r="Y82" i="6" s="1"/>
  <c r="AP6" i="6"/>
  <c r="BX6" i="6" s="1"/>
  <c r="CO6" i="6" s="1"/>
  <c r="AR21" i="6"/>
  <c r="Y67" i="6" s="1"/>
  <c r="AR6" i="6"/>
  <c r="BZ6" i="6" s="1"/>
  <c r="CQ6" i="6" s="1"/>
  <c r="AA38" i="6"/>
  <c r="AB38" i="6" s="1"/>
  <c r="AA83" i="6"/>
  <c r="AB83" i="6" s="1"/>
  <c r="AS22" i="6"/>
  <c r="AS6" i="6"/>
  <c r="BK3" i="6"/>
  <c r="CS3" i="6" s="1"/>
  <c r="AC17" i="6"/>
  <c r="AA109" i="6" s="1"/>
  <c r="AB109" i="6" s="1"/>
  <c r="AC10" i="6"/>
  <c r="AC5" i="6"/>
  <c r="AA97" i="6" s="1"/>
  <c r="AB97" i="6" s="1"/>
  <c r="AC13" i="6"/>
  <c r="AC4" i="6"/>
  <c r="AA96" i="6" s="1"/>
  <c r="AB96" i="6" s="1"/>
  <c r="AC16" i="6"/>
  <c r="AA108" i="6" s="1"/>
  <c r="AB108" i="6" s="1"/>
  <c r="AC9" i="6"/>
  <c r="AA101" i="6" s="1"/>
  <c r="AB101" i="6" s="1"/>
  <c r="AC6" i="6"/>
  <c r="AA98" i="6" s="1"/>
  <c r="AB98" i="6" s="1"/>
  <c r="AC18" i="6"/>
  <c r="AA110" i="6" s="1"/>
  <c r="AB110" i="6" s="1"/>
  <c r="AC11" i="6"/>
  <c r="AC14" i="6"/>
  <c r="AA106" i="6" s="1"/>
  <c r="AB106" i="6" s="1"/>
  <c r="AC15" i="6"/>
  <c r="AA107" i="6" s="1"/>
  <c r="AB107" i="6" s="1"/>
  <c r="AC8" i="6"/>
  <c r="AA100" i="6" s="1"/>
  <c r="AB100" i="6" s="1"/>
  <c r="AC12" i="6"/>
  <c r="AC7" i="6"/>
  <c r="AA99" i="6" s="1"/>
  <c r="AB99" i="6" s="1"/>
  <c r="BI17" i="6"/>
  <c r="AS7" i="6"/>
  <c r="CA7" i="6" s="1"/>
  <c r="CR7" i="6" s="1"/>
  <c r="AS33" i="6"/>
  <c r="Y94" i="6" s="1"/>
  <c r="AS18" i="6"/>
  <c r="CA18" i="6" s="1"/>
  <c r="CR18" i="6" s="1"/>
  <c r="AS5" i="6"/>
  <c r="CA5" i="6" s="1"/>
  <c r="CR5" i="6" s="1"/>
  <c r="AS23" i="6"/>
  <c r="Y84" i="6" s="1"/>
  <c r="X7" i="6"/>
  <c r="AO23" i="6" s="1"/>
  <c r="AR22" i="6"/>
  <c r="Y68" i="6" s="1"/>
  <c r="BK15" i="5"/>
  <c r="AU32" i="5"/>
  <c r="AU48" i="5" s="1"/>
  <c r="AV81" i="5" s="1"/>
  <c r="BK6" i="5"/>
  <c r="AT36" i="5"/>
  <c r="AU69" i="5" s="1"/>
  <c r="CB18" i="5"/>
  <c r="CS18" i="5" s="1"/>
  <c r="AU34" i="5"/>
  <c r="Y125" i="5" s="1"/>
  <c r="CB16" i="5"/>
  <c r="CS16" i="5" s="1"/>
  <c r="BK17" i="5"/>
  <c r="AU22" i="5"/>
  <c r="Y113" i="5" s="1"/>
  <c r="AT49" i="5"/>
  <c r="AU82" i="5" s="1"/>
  <c r="AT46" i="5"/>
  <c r="AU79" i="5" s="1"/>
  <c r="AU17" i="5"/>
  <c r="CC17" i="5" s="1"/>
  <c r="CT17" i="5" s="1"/>
  <c r="BK7" i="5"/>
  <c r="AU16" i="5"/>
  <c r="BL16" i="5" s="1"/>
  <c r="AU15" i="5"/>
  <c r="CC15" i="5" s="1"/>
  <c r="CT15" i="5" s="1"/>
  <c r="AU7" i="5"/>
  <c r="CC7" i="5" s="1"/>
  <c r="CT7" i="5" s="1"/>
  <c r="AT50" i="5"/>
  <c r="AU83" i="5" s="1"/>
  <c r="AU6" i="5"/>
  <c r="CC6" i="5" s="1"/>
  <c r="CT6" i="5" s="1"/>
  <c r="AU31" i="5"/>
  <c r="Y122" i="5" s="1"/>
  <c r="AU18" i="5"/>
  <c r="CC18" i="5" s="1"/>
  <c r="CT18" i="5" s="1"/>
  <c r="AU23" i="5"/>
  <c r="AU39" i="5" s="1"/>
  <c r="AV72" i="5" s="1"/>
  <c r="AU24" i="5"/>
  <c r="Y115" i="5" s="1"/>
  <c r="AT48" i="5"/>
  <c r="AU81" i="5" s="1"/>
  <c r="AU4" i="5"/>
  <c r="BL4" i="5" s="1"/>
  <c r="BF6" i="4"/>
  <c r="AR61" i="7"/>
  <c r="BH29" i="7" s="1"/>
  <c r="BH45" i="7" s="1"/>
  <c r="BI78" i="7" s="1"/>
  <c r="BK5" i="5"/>
  <c r="AU5" i="5"/>
  <c r="BL5" i="5" s="1"/>
  <c r="AT38" i="5"/>
  <c r="AU71" i="5" s="1"/>
  <c r="AU14" i="5"/>
  <c r="CC14" i="5" s="1"/>
  <c r="CT14" i="5" s="1"/>
  <c r="AU30" i="5"/>
  <c r="AU46" i="5" s="1"/>
  <c r="AV79" i="5" s="1"/>
  <c r="BK14" i="5"/>
  <c r="BK4" i="5"/>
  <c r="Y107" i="5"/>
  <c r="AU8" i="5"/>
  <c r="CC8" i="5" s="1"/>
  <c r="CT8" i="5" s="1"/>
  <c r="AU20" i="5"/>
  <c r="AU36" i="5" s="1"/>
  <c r="AV69" i="5" s="1"/>
  <c r="W25" i="5"/>
  <c r="X25" i="5" s="1"/>
  <c r="AU21" i="5"/>
  <c r="Y112" i="5" s="1"/>
  <c r="AT39" i="5"/>
  <c r="AU72" i="5" s="1"/>
  <c r="BM3" i="5"/>
  <c r="CU3" i="5" s="1"/>
  <c r="AA133" i="5"/>
  <c r="AB133" i="5" s="1"/>
  <c r="AO44" i="7"/>
  <c r="AP77" i="7" s="1"/>
  <c r="AQ38" i="5"/>
  <c r="AR71" i="5" s="1"/>
  <c r="AP38" i="4"/>
  <c r="AQ71" i="4" s="1"/>
  <c r="R55" i="9"/>
  <c r="J58" i="9" s="1"/>
  <c r="R51" i="9"/>
  <c r="J56" i="9" s="1"/>
  <c r="R54" i="9"/>
  <c r="J59" i="9" s="1"/>
  <c r="R52" i="9"/>
  <c r="J55" i="9" s="1"/>
  <c r="R53" i="9"/>
  <c r="J57" i="9" s="1"/>
  <c r="AR37" i="5"/>
  <c r="AS70" i="5" s="1"/>
  <c r="AO38" i="5"/>
  <c r="AP71" i="5" s="1"/>
  <c r="Y38" i="5"/>
  <c r="Y164" i="7"/>
  <c r="AQ38" i="2"/>
  <c r="AR71" i="2" s="1"/>
  <c r="AO7" i="5"/>
  <c r="BW7" i="5" s="1"/>
  <c r="CN7" i="5" s="1"/>
  <c r="AA24" i="5"/>
  <c r="AB24" i="5" s="1"/>
  <c r="AQ23" i="2"/>
  <c r="Y54" i="2" s="1"/>
  <c r="AA54" i="2"/>
  <c r="AB54" i="2" s="1"/>
  <c r="AR23" i="5"/>
  <c r="Y69" i="5" s="1"/>
  <c r="AA69" i="5"/>
  <c r="AB69" i="5" s="1"/>
  <c r="AQ23" i="5"/>
  <c r="AQ39" i="5" s="1"/>
  <c r="AR72" i="5" s="1"/>
  <c r="AA54" i="5"/>
  <c r="AB54" i="5" s="1"/>
  <c r="AP7" i="5"/>
  <c r="BX7" i="5" s="1"/>
  <c r="CO7" i="5" s="1"/>
  <c r="AA39" i="5"/>
  <c r="AB39" i="5" s="1"/>
  <c r="AP7" i="2"/>
  <c r="BG7" i="2" s="1"/>
  <c r="AA39" i="2"/>
  <c r="AB39" i="2" s="1"/>
  <c r="AO38" i="4"/>
  <c r="AP71" i="4" s="1"/>
  <c r="BZ5" i="5"/>
  <c r="CQ5" i="5" s="1"/>
  <c r="Y38" i="2"/>
  <c r="BO12" i="7"/>
  <c r="AO61" i="7"/>
  <c r="BE29" i="7" s="1"/>
  <c r="BE45" i="7" s="1"/>
  <c r="BF78" i="7" s="1"/>
  <c r="W30" i="7"/>
  <c r="X30" i="7" s="1"/>
  <c r="BG6" i="4"/>
  <c r="BG6" i="5"/>
  <c r="BW6" i="5"/>
  <c r="CN6" i="5" s="1"/>
  <c r="AQ61" i="7"/>
  <c r="BG29" i="7" s="1"/>
  <c r="BG45" i="7" s="1"/>
  <c r="BH78" i="7" s="1"/>
  <c r="AP23" i="5"/>
  <c r="Y39" i="5" s="1"/>
  <c r="AO23" i="5"/>
  <c r="Y24" i="5" s="1"/>
  <c r="AP23" i="2"/>
  <c r="Y39" i="2" s="1"/>
  <c r="BH6" i="5"/>
  <c r="W60" i="7"/>
  <c r="X60" i="7" s="1"/>
  <c r="W75" i="7"/>
  <c r="X75" i="7" s="1"/>
  <c r="Y74" i="7"/>
  <c r="AR7" i="5"/>
  <c r="BZ7" i="5" s="1"/>
  <c r="CQ7" i="5" s="1"/>
  <c r="BF12" i="7"/>
  <c r="AP61" i="7"/>
  <c r="BF29" i="7" s="1"/>
  <c r="BF45" i="7" s="1"/>
  <c r="BG78" i="7" s="1"/>
  <c r="W45" i="7"/>
  <c r="X45" i="7" s="1"/>
  <c r="W44" i="7"/>
  <c r="X44" i="7" s="1"/>
  <c r="BI12" i="7"/>
  <c r="AP60" i="7"/>
  <c r="BF28" i="7" s="1"/>
  <c r="BF44" i="7" s="1"/>
  <c r="BG77" i="7" s="1"/>
  <c r="AP29" i="7"/>
  <c r="Y45" i="7" s="1"/>
  <c r="AP13" i="7"/>
  <c r="BG13" i="7" s="1"/>
  <c r="AQ29" i="7"/>
  <c r="Y60" i="7" s="1"/>
  <c r="AQ13" i="7"/>
  <c r="BY13" i="7" s="1"/>
  <c r="CP13" i="7" s="1"/>
  <c r="AR29" i="7"/>
  <c r="Y75" i="7" s="1"/>
  <c r="AR13" i="7"/>
  <c r="BZ13" i="7" s="1"/>
  <c r="CQ13" i="7" s="1"/>
  <c r="AO29" i="7"/>
  <c r="AO45" i="7" s="1"/>
  <c r="AP78" i="7" s="1"/>
  <c r="AO13" i="7"/>
  <c r="BF13" i="7" s="1"/>
  <c r="Y239" i="7"/>
  <c r="BC44" i="7"/>
  <c r="BD77" i="7" s="1"/>
  <c r="BC29" i="7"/>
  <c r="BC13" i="7"/>
  <c r="AU29" i="7"/>
  <c r="AU13" i="7"/>
  <c r="Y134" i="7"/>
  <c r="AV44" i="7"/>
  <c r="AW77" i="7" s="1"/>
  <c r="W59" i="7"/>
  <c r="X59" i="7" s="1"/>
  <c r="BY10" i="7"/>
  <c r="CP10" i="7" s="1"/>
  <c r="BH10" i="7"/>
  <c r="BK12" i="7"/>
  <c r="CB12" i="7"/>
  <c r="CS12" i="7" s="1"/>
  <c r="CL12" i="7"/>
  <c r="DC12" i="7" s="1"/>
  <c r="BU12" i="7"/>
  <c r="BL12" i="7"/>
  <c r="CC12" i="7"/>
  <c r="CT12" i="7" s="1"/>
  <c r="AT29" i="7"/>
  <c r="AT13" i="7"/>
  <c r="BD29" i="7"/>
  <c r="BD13" i="7"/>
  <c r="AY13" i="7"/>
  <c r="AY29" i="7"/>
  <c r="CA12" i="7"/>
  <c r="CR12" i="7" s="1"/>
  <c r="BJ12" i="7"/>
  <c r="AQ60" i="7"/>
  <c r="BG28" i="7" s="1"/>
  <c r="BG44" i="7" s="1"/>
  <c r="BH77" i="7" s="1"/>
  <c r="Y57" i="7"/>
  <c r="AQ42" i="7"/>
  <c r="AR75" i="7" s="1"/>
  <c r="Y104" i="7"/>
  <c r="AT44" i="7"/>
  <c r="AU77" i="7" s="1"/>
  <c r="AP28" i="7"/>
  <c r="AP12" i="7"/>
  <c r="Y254" i="7"/>
  <c r="BD44" i="7"/>
  <c r="BE77" i="7" s="1"/>
  <c r="AU44" i="7"/>
  <c r="AV77" i="7" s="1"/>
  <c r="Y119" i="7"/>
  <c r="AW13" i="7"/>
  <c r="AW29" i="7"/>
  <c r="AX13" i="7"/>
  <c r="AX29" i="7"/>
  <c r="Y89" i="7"/>
  <c r="AS44" i="7"/>
  <c r="AT77" i="7" s="1"/>
  <c r="Y149" i="7"/>
  <c r="AW44" i="7"/>
  <c r="AX77" i="7" s="1"/>
  <c r="BX10" i="7"/>
  <c r="CO10" i="7" s="1"/>
  <c r="BG10" i="7"/>
  <c r="CK12" i="7"/>
  <c r="DB12" i="7" s="1"/>
  <c r="BT12" i="7"/>
  <c r="AV13" i="7"/>
  <c r="AV29" i="7"/>
  <c r="AS29" i="7"/>
  <c r="AS13" i="7"/>
  <c r="BM12" i="7"/>
  <c r="CD12" i="7"/>
  <c r="CU12" i="7" s="1"/>
  <c r="AQ28" i="7"/>
  <c r="AQ12" i="7"/>
  <c r="CE12" i="7"/>
  <c r="CV12" i="7" s="1"/>
  <c r="BN12" i="7"/>
  <c r="AP42" i="7"/>
  <c r="AQ75" i="7" s="1"/>
  <c r="Y42" i="7"/>
  <c r="W39" i="6"/>
  <c r="X39" i="6" s="1"/>
  <c r="AP55" i="6"/>
  <c r="BF23" i="6" s="1"/>
  <c r="BF39" i="6" s="1"/>
  <c r="BG72" i="6" s="1"/>
  <c r="AA251" i="6"/>
  <c r="AB251" i="6" s="1"/>
  <c r="AA86" i="6"/>
  <c r="AB86" i="6" s="1"/>
  <c r="AA236" i="6"/>
  <c r="AB236" i="6" s="1"/>
  <c r="AO56" i="4"/>
  <c r="BE24" i="4" s="1"/>
  <c r="BE40" i="4" s="1"/>
  <c r="BF73" i="4" s="1"/>
  <c r="Y68" i="4"/>
  <c r="AR38" i="4"/>
  <c r="AS71" i="4" s="1"/>
  <c r="AA237" i="4"/>
  <c r="AB237" i="4" s="1"/>
  <c r="AA252" i="4"/>
  <c r="AB252" i="4" s="1"/>
  <c r="AA87" i="4"/>
  <c r="AB87" i="4" s="1"/>
  <c r="AA102" i="4"/>
  <c r="AB102" i="4" s="1"/>
  <c r="AR56" i="4"/>
  <c r="BH24" i="4" s="1"/>
  <c r="BH40" i="4" s="1"/>
  <c r="BI73" i="4" s="1"/>
  <c r="W40" i="4"/>
  <c r="X40" i="4" s="1"/>
  <c r="BI6" i="4"/>
  <c r="BZ6" i="4"/>
  <c r="CQ6" i="4" s="1"/>
  <c r="AQ7" i="5"/>
  <c r="BY7" i="5" s="1"/>
  <c r="CP7" i="5" s="1"/>
  <c r="F40" i="5"/>
  <c r="C40" i="5"/>
  <c r="E40" i="5"/>
  <c r="AM25" i="5"/>
  <c r="AN25" i="5" s="1"/>
  <c r="AN41" i="5" s="1"/>
  <c r="AO74" i="5" s="1"/>
  <c r="D40" i="5"/>
  <c r="W70" i="5"/>
  <c r="X70" i="5" s="1"/>
  <c r="AR56" i="5"/>
  <c r="BH24" i="5" s="1"/>
  <c r="BH40" i="5" s="1"/>
  <c r="BI73" i="5" s="1"/>
  <c r="AZ22" i="7"/>
  <c r="AZ6" i="7"/>
  <c r="CG10" i="7"/>
  <c r="CX10" i="7" s="1"/>
  <c r="BP10" i="7"/>
  <c r="CG14" i="7"/>
  <c r="CX14" i="7" s="1"/>
  <c r="BP14" i="7"/>
  <c r="CG18" i="7"/>
  <c r="CX18" i="7" s="1"/>
  <c r="BP18" i="7"/>
  <c r="AZ29" i="7"/>
  <c r="AZ13" i="7"/>
  <c r="AZ9" i="7"/>
  <c r="AZ25" i="7"/>
  <c r="AZ21" i="7"/>
  <c r="AZ5" i="7"/>
  <c r="AZ32" i="7"/>
  <c r="AZ16" i="7"/>
  <c r="AZ34" i="7"/>
  <c r="AZ18" i="7"/>
  <c r="Y171" i="7"/>
  <c r="AY36" i="7"/>
  <c r="AZ69" i="7" s="1"/>
  <c r="Y177" i="7"/>
  <c r="AY42" i="7"/>
  <c r="AZ75" i="7" s="1"/>
  <c r="Y173" i="7"/>
  <c r="AY38" i="7"/>
  <c r="AZ71" i="7" s="1"/>
  <c r="Y181" i="7"/>
  <c r="AY46" i="7"/>
  <c r="AZ79" i="7" s="1"/>
  <c r="Y182" i="7"/>
  <c r="AY47" i="7"/>
  <c r="AZ80" i="7" s="1"/>
  <c r="AZ17" i="7"/>
  <c r="AZ33" i="7"/>
  <c r="CG4" i="7"/>
  <c r="CX4" i="7" s="1"/>
  <c r="BP4" i="7"/>
  <c r="Y185" i="7"/>
  <c r="AY50" i="7"/>
  <c r="AZ83" i="7" s="1"/>
  <c r="AZ28" i="7"/>
  <c r="AZ12" i="7"/>
  <c r="AZ24" i="7"/>
  <c r="AZ8" i="7"/>
  <c r="AZ20" i="7"/>
  <c r="AZ4" i="7"/>
  <c r="AZ31" i="7"/>
  <c r="AZ15" i="7"/>
  <c r="CG9" i="7"/>
  <c r="CX9" i="7" s="1"/>
  <c r="BP9" i="7"/>
  <c r="CG5" i="7"/>
  <c r="CX5" i="7" s="1"/>
  <c r="BP5" i="7"/>
  <c r="CG17" i="7"/>
  <c r="CX17" i="7" s="1"/>
  <c r="BP17" i="7"/>
  <c r="CG7" i="7"/>
  <c r="CX7" i="7" s="1"/>
  <c r="BP7" i="7"/>
  <c r="BP8" i="7"/>
  <c r="CG8" i="7"/>
  <c r="CX8" i="7" s="1"/>
  <c r="Y183" i="7"/>
  <c r="AY48" i="7"/>
  <c r="AZ81" i="7" s="1"/>
  <c r="CG11" i="7"/>
  <c r="CX11" i="7" s="1"/>
  <c r="BP11" i="7"/>
  <c r="CG12" i="7"/>
  <c r="CX12" i="7" s="1"/>
  <c r="BP12" i="7"/>
  <c r="AZ26" i="7"/>
  <c r="AZ10" i="7"/>
  <c r="AZ30" i="7"/>
  <c r="AZ14" i="7"/>
  <c r="CG6" i="7"/>
  <c r="CX6" i="7" s="1"/>
  <c r="BP6" i="7"/>
  <c r="CG15" i="7"/>
  <c r="CX15" i="7" s="1"/>
  <c r="BP15" i="7"/>
  <c r="AZ27" i="7"/>
  <c r="AZ11" i="7"/>
  <c r="AZ23" i="7"/>
  <c r="AZ7" i="7"/>
  <c r="AJ3" i="7"/>
  <c r="BR3" i="7" s="1"/>
  <c r="CZ3" i="7" s="1"/>
  <c r="Y176" i="7"/>
  <c r="AY41" i="7"/>
  <c r="AZ74" i="7" s="1"/>
  <c r="Y172" i="7"/>
  <c r="AY37" i="7"/>
  <c r="AZ70" i="7" s="1"/>
  <c r="Y184" i="7"/>
  <c r="AY49" i="7"/>
  <c r="AZ82" i="7" s="1"/>
  <c r="Y174" i="7"/>
  <c r="AY39" i="7"/>
  <c r="AZ72" i="7" s="1"/>
  <c r="Y175" i="7"/>
  <c r="AY40" i="7"/>
  <c r="AZ73" i="7" s="1"/>
  <c r="CG16" i="7"/>
  <c r="CX16" i="7" s="1"/>
  <c r="BP16" i="7"/>
  <c r="Y178" i="7"/>
  <c r="AY43" i="7"/>
  <c r="AZ76" i="7" s="1"/>
  <c r="Y179" i="7"/>
  <c r="AY44" i="7"/>
  <c r="AZ77" i="7" s="1"/>
  <c r="AQ38" i="6"/>
  <c r="AR71" i="6" s="1"/>
  <c r="F24" i="6"/>
  <c r="AD3" i="6"/>
  <c r="W54" i="6"/>
  <c r="X54" i="6" s="1"/>
  <c r="W24" i="6"/>
  <c r="X24" i="6" s="1"/>
  <c r="BD24" i="6"/>
  <c r="BD8" i="6"/>
  <c r="D24" i="6"/>
  <c r="CK7" i="6"/>
  <c r="DB7" i="6" s="1"/>
  <c r="BT7" i="6"/>
  <c r="AR55" i="6"/>
  <c r="BH23" i="6" s="1"/>
  <c r="BH39" i="6" s="1"/>
  <c r="BI72" i="6" s="1"/>
  <c r="AQ55" i="6"/>
  <c r="BG23" i="6" s="1"/>
  <c r="BG39" i="6" s="1"/>
  <c r="BH72" i="6" s="1"/>
  <c r="CL7" i="6"/>
  <c r="DC7" i="6" s="1"/>
  <c r="BU7" i="6"/>
  <c r="C24" i="6"/>
  <c r="E24" i="6"/>
  <c r="BC24" i="6"/>
  <c r="BC8" i="6"/>
  <c r="Y234" i="6"/>
  <c r="BC39" i="6"/>
  <c r="BD72" i="6" s="1"/>
  <c r="W69" i="6"/>
  <c r="X69" i="6" s="1"/>
  <c r="Y38" i="6"/>
  <c r="AP38" i="6"/>
  <c r="AQ71" i="6" s="1"/>
  <c r="AS24" i="6"/>
  <c r="AS8" i="6"/>
  <c r="Y249" i="6"/>
  <c r="BD39" i="6"/>
  <c r="BE72" i="6" s="1"/>
  <c r="AO55" i="6"/>
  <c r="BE23" i="6" s="1"/>
  <c r="BE39" i="6" s="1"/>
  <c r="BF72" i="6" s="1"/>
  <c r="B25" i="6"/>
  <c r="AM25" i="6" s="1"/>
  <c r="AN25" i="6" s="1"/>
  <c r="AN41" i="6" s="1"/>
  <c r="AO74" i="6" s="1"/>
  <c r="Y235" i="5"/>
  <c r="BC40" i="5"/>
  <c r="BD73" i="5" s="1"/>
  <c r="W55" i="5"/>
  <c r="X55" i="5" s="1"/>
  <c r="AP56" i="5"/>
  <c r="BF24" i="5" s="1"/>
  <c r="BF40" i="5" s="1"/>
  <c r="BG73" i="5" s="1"/>
  <c r="CB8" i="5"/>
  <c r="CS8" i="5" s="1"/>
  <c r="BK8" i="5"/>
  <c r="BC25" i="5"/>
  <c r="BC9" i="5"/>
  <c r="AU25" i="5"/>
  <c r="AU9" i="5"/>
  <c r="AS25" i="5"/>
  <c r="AS9" i="5"/>
  <c r="CA8" i="5"/>
  <c r="CR8" i="5" s="1"/>
  <c r="BJ8" i="5"/>
  <c r="AT25" i="5"/>
  <c r="AT9" i="5"/>
  <c r="B26" i="5"/>
  <c r="AQ56" i="5"/>
  <c r="BG24" i="5" s="1"/>
  <c r="BG40" i="5" s="1"/>
  <c r="BH73" i="5" s="1"/>
  <c r="W40" i="5"/>
  <c r="X40" i="5" s="1"/>
  <c r="BD25" i="5"/>
  <c r="BD9" i="5"/>
  <c r="Y85" i="5"/>
  <c r="AS40" i="5"/>
  <c r="AT73" i="5" s="1"/>
  <c r="AO56" i="5"/>
  <c r="BE24" i="5" s="1"/>
  <c r="BE40" i="5" s="1"/>
  <c r="BF73" i="5" s="1"/>
  <c r="Y250" i="5"/>
  <c r="BD40" i="5"/>
  <c r="BE73" i="5" s="1"/>
  <c r="Y100" i="5"/>
  <c r="AT40" i="5"/>
  <c r="AU73" i="5" s="1"/>
  <c r="E25" i="5"/>
  <c r="Z9" i="5" s="1"/>
  <c r="F25" i="5"/>
  <c r="AA9" i="5" s="1"/>
  <c r="CL8" i="5"/>
  <c r="DC8" i="5" s="1"/>
  <c r="BU8" i="5"/>
  <c r="AF3" i="5"/>
  <c r="D25" i="5"/>
  <c r="Y9" i="5" s="1"/>
  <c r="C25" i="5"/>
  <c r="X9" i="5" s="1"/>
  <c r="BT8" i="5"/>
  <c r="CK8" i="5"/>
  <c r="DB8" i="5" s="1"/>
  <c r="Y124" i="5"/>
  <c r="Y107" i="4"/>
  <c r="E25" i="4"/>
  <c r="Z9" i="4" s="1"/>
  <c r="Y69" i="4"/>
  <c r="AR39" i="4"/>
  <c r="AS72" i="4" s="1"/>
  <c r="Y250" i="4"/>
  <c r="BD40" i="4"/>
  <c r="BE73" i="4" s="1"/>
  <c r="BX7" i="4"/>
  <c r="CO7" i="4" s="1"/>
  <c r="BG7" i="4"/>
  <c r="AQ24" i="4"/>
  <c r="AQ8" i="4"/>
  <c r="CB5" i="4"/>
  <c r="CS5" i="4" s="1"/>
  <c r="BK5" i="4"/>
  <c r="F25" i="4"/>
  <c r="AA9" i="4" s="1"/>
  <c r="BD25" i="4"/>
  <c r="BD9" i="4"/>
  <c r="CK8" i="4"/>
  <c r="DB8" i="4" s="1"/>
  <c r="BT8" i="4"/>
  <c r="Y39" i="4"/>
  <c r="AP39" i="4"/>
  <c r="AQ72" i="4" s="1"/>
  <c r="AP56" i="4"/>
  <c r="BF24" i="4" s="1"/>
  <c r="BF40" i="4" s="1"/>
  <c r="BG73" i="4" s="1"/>
  <c r="W55" i="4"/>
  <c r="X55" i="4" s="1"/>
  <c r="BW7" i="4"/>
  <c r="CN7" i="4" s="1"/>
  <c r="BF7" i="4"/>
  <c r="Y85" i="4"/>
  <c r="AS40" i="4"/>
  <c r="AT73" i="4" s="1"/>
  <c r="BC25" i="4"/>
  <c r="BC9" i="4"/>
  <c r="AU20" i="4"/>
  <c r="C25" i="4"/>
  <c r="X9" i="4" s="1"/>
  <c r="AR24" i="4"/>
  <c r="AR8" i="4"/>
  <c r="Y100" i="4"/>
  <c r="AO24" i="4"/>
  <c r="AO8" i="4"/>
  <c r="Y235" i="4"/>
  <c r="BC40" i="4"/>
  <c r="BD73" i="4" s="1"/>
  <c r="BY7" i="4"/>
  <c r="CP7" i="4" s="1"/>
  <c r="BH7" i="4"/>
  <c r="AT25" i="4"/>
  <c r="AT9" i="4"/>
  <c r="AS9" i="4"/>
  <c r="AS25" i="4"/>
  <c r="Y97" i="4"/>
  <c r="AT37" i="4"/>
  <c r="AU70" i="4" s="1"/>
  <c r="D25" i="4"/>
  <c r="Y9" i="4" s="1"/>
  <c r="Y24" i="4"/>
  <c r="AO39" i="4"/>
  <c r="AP72" i="4" s="1"/>
  <c r="CA8" i="4"/>
  <c r="CR8" i="4" s="1"/>
  <c r="BJ8" i="4"/>
  <c r="B26" i="4"/>
  <c r="AM26" i="4" s="1"/>
  <c r="AN26" i="4" s="1"/>
  <c r="AN42" i="4" s="1"/>
  <c r="AO75" i="4" s="1"/>
  <c r="W70" i="4"/>
  <c r="X70" i="4" s="1"/>
  <c r="BZ7" i="4"/>
  <c r="CQ7" i="4" s="1"/>
  <c r="BI7" i="4"/>
  <c r="CL8" i="4"/>
  <c r="DC8" i="4" s="1"/>
  <c r="BU8" i="4"/>
  <c r="W25" i="4"/>
  <c r="X25" i="4" s="1"/>
  <c r="Y54" i="4"/>
  <c r="AQ39" i="4"/>
  <c r="AR72" i="4" s="1"/>
  <c r="AP24" i="4"/>
  <c r="AP8" i="4"/>
  <c r="AQ56" i="4"/>
  <c r="BG24" i="4" s="1"/>
  <c r="BG40" i="4" s="1"/>
  <c r="BH73" i="4" s="1"/>
  <c r="W25" i="2"/>
  <c r="X25" i="2" s="1"/>
  <c r="AO56" i="2"/>
  <c r="BE24" i="2" s="1"/>
  <c r="BE40" i="2" s="1"/>
  <c r="BF73" i="2" s="1"/>
  <c r="W40" i="2"/>
  <c r="X40" i="2" s="1"/>
  <c r="AP56" i="2"/>
  <c r="BF24" i="2" s="1"/>
  <c r="BF40" i="2" s="1"/>
  <c r="BG73" i="2" s="1"/>
  <c r="W55" i="2"/>
  <c r="X55" i="2" s="1"/>
  <c r="AQ56" i="2"/>
  <c r="BG24" i="2" s="1"/>
  <c r="BG40" i="2" s="1"/>
  <c r="BH73" i="2" s="1"/>
  <c r="W70" i="2"/>
  <c r="X70" i="2" s="1"/>
  <c r="AR56" i="2"/>
  <c r="BH24" i="2" s="1"/>
  <c r="BH40" i="2" s="1"/>
  <c r="BI73" i="2" s="1"/>
  <c r="Y68" i="2"/>
  <c r="AR38" i="2"/>
  <c r="AS71" i="2" s="1"/>
  <c r="AQ7" i="2"/>
  <c r="BH7" i="2" s="1"/>
  <c r="D25" i="2"/>
  <c r="BH6" i="2"/>
  <c r="BY6" i="2"/>
  <c r="CP6" i="2" s="1"/>
  <c r="F25" i="2"/>
  <c r="AA9" i="2" s="1"/>
  <c r="AA71" i="2" s="1"/>
  <c r="AB71" i="2" s="1"/>
  <c r="E25" i="2"/>
  <c r="Z9" i="2" s="1"/>
  <c r="C25" i="2"/>
  <c r="B25" i="2"/>
  <c r="AM25" i="2" s="1"/>
  <c r="AN25" i="2" s="1"/>
  <c r="AN41" i="2" s="1"/>
  <c r="AO74" i="2" s="1"/>
  <c r="AC3" i="2"/>
  <c r="CA16" i="6" l="1"/>
  <c r="CR16" i="6" s="1"/>
  <c r="BJ17" i="6"/>
  <c r="AR36" i="2"/>
  <c r="AS69" i="2" s="1"/>
  <c r="AR39" i="2"/>
  <c r="AS72" i="2" s="1"/>
  <c r="BZ5" i="2"/>
  <c r="CQ5" i="2" s="1"/>
  <c r="BZ6" i="2"/>
  <c r="CQ6" i="2" s="1"/>
  <c r="BZ7" i="2"/>
  <c r="CQ7" i="2" s="1"/>
  <c r="BW7" i="2"/>
  <c r="CN7" i="2" s="1"/>
  <c r="AO39" i="2"/>
  <c r="AP72" i="2" s="1"/>
  <c r="BZ4" i="2"/>
  <c r="CQ4" i="2" s="1"/>
  <c r="AS47" i="6"/>
  <c r="AT80" i="6" s="1"/>
  <c r="AS36" i="6"/>
  <c r="AT69" i="6" s="1"/>
  <c r="BW6" i="6"/>
  <c r="CN6" i="6" s="1"/>
  <c r="BJ15" i="6"/>
  <c r="BY6" i="6"/>
  <c r="CP6" i="6" s="1"/>
  <c r="Y93" i="6"/>
  <c r="AR36" i="6"/>
  <c r="AS69" i="6" s="1"/>
  <c r="Y96" i="4"/>
  <c r="BK18" i="4"/>
  <c r="AT50" i="4"/>
  <c r="AU83" i="4" s="1"/>
  <c r="AT46" i="4"/>
  <c r="AU79" i="4" s="1"/>
  <c r="CB15" i="4"/>
  <c r="CS15" i="4" s="1"/>
  <c r="BK6" i="4"/>
  <c r="AU34" i="4"/>
  <c r="AU50" i="4" s="1"/>
  <c r="AV83" i="4" s="1"/>
  <c r="BK16" i="4"/>
  <c r="BK8" i="4"/>
  <c r="AT38" i="4"/>
  <c r="AU71" i="4" s="1"/>
  <c r="AU6" i="4"/>
  <c r="BL6" i="4" s="1"/>
  <c r="CB14" i="4"/>
  <c r="CS14" i="4" s="1"/>
  <c r="AU33" i="4"/>
  <c r="Y124" i="4" s="1"/>
  <c r="BK4" i="4"/>
  <c r="AU32" i="4"/>
  <c r="Y123" i="4" s="1"/>
  <c r="AA122" i="4"/>
  <c r="AB122" i="4" s="1"/>
  <c r="AU15" i="4"/>
  <c r="BL15" i="4" s="1"/>
  <c r="AA125" i="4"/>
  <c r="AB125" i="4" s="1"/>
  <c r="AU17" i="4"/>
  <c r="CC17" i="4" s="1"/>
  <c r="CT17" i="4" s="1"/>
  <c r="AA116" i="4"/>
  <c r="AB116" i="4" s="1"/>
  <c r="AT48" i="4"/>
  <c r="AU81" i="4" s="1"/>
  <c r="AA123" i="4"/>
  <c r="AB123" i="4" s="1"/>
  <c r="AU9" i="4"/>
  <c r="CC9" i="4" s="1"/>
  <c r="CT9" i="4" s="1"/>
  <c r="AT49" i="4"/>
  <c r="AU82" i="4" s="1"/>
  <c r="AU14" i="4"/>
  <c r="BL14" i="4" s="1"/>
  <c r="AU22" i="4"/>
  <c r="Y113" i="4" s="1"/>
  <c r="AU7" i="4"/>
  <c r="BL7" i="4" s="1"/>
  <c r="AU23" i="4"/>
  <c r="Y114" i="4" s="1"/>
  <c r="AU30" i="4"/>
  <c r="AU46" i="4" s="1"/>
  <c r="AV79" i="4" s="1"/>
  <c r="AS5" i="2"/>
  <c r="BJ5" i="2" s="1"/>
  <c r="AO8" i="2"/>
  <c r="BF8" i="2" s="1"/>
  <c r="AO24" i="2"/>
  <c r="Y25" i="2" s="1"/>
  <c r="BJ4" i="6"/>
  <c r="AS21" i="2"/>
  <c r="Y82" i="2" s="1"/>
  <c r="BK17" i="4"/>
  <c r="AR7" i="6"/>
  <c r="BI7" i="6" s="1"/>
  <c r="Y23" i="6"/>
  <c r="AU5" i="4"/>
  <c r="CC5" i="4" s="1"/>
  <c r="CT5" i="4" s="1"/>
  <c r="AS24" i="2"/>
  <c r="AS40" i="2" s="1"/>
  <c r="AT73" i="2" s="1"/>
  <c r="AS8" i="2"/>
  <c r="CA8" i="2" s="1"/>
  <c r="CR8" i="2" s="1"/>
  <c r="AU4" i="4"/>
  <c r="CC4" i="4" s="1"/>
  <c r="CT4" i="4" s="1"/>
  <c r="AS6" i="2"/>
  <c r="BJ6" i="2" s="1"/>
  <c r="Y67" i="2"/>
  <c r="AS49" i="6"/>
  <c r="AT82" i="6" s="1"/>
  <c r="AS46" i="6"/>
  <c r="AT79" i="6" s="1"/>
  <c r="BI6" i="6"/>
  <c r="BJ14" i="6"/>
  <c r="AT32" i="6"/>
  <c r="Y108" i="6" s="1"/>
  <c r="AS37" i="6"/>
  <c r="AT70" i="6" s="1"/>
  <c r="AT6" i="6"/>
  <c r="BK6" i="6" s="1"/>
  <c r="AP7" i="6"/>
  <c r="BX7" i="6" s="1"/>
  <c r="CO7" i="6" s="1"/>
  <c r="BJ5" i="6"/>
  <c r="AT22" i="6"/>
  <c r="Y98" i="6" s="1"/>
  <c r="AT15" i="6"/>
  <c r="BK15" i="6" s="1"/>
  <c r="AP23" i="6"/>
  <c r="Y39" i="6" s="1"/>
  <c r="AT31" i="6"/>
  <c r="Y107" i="6" s="1"/>
  <c r="Y99" i="4"/>
  <c r="AT39" i="4"/>
  <c r="AU72" i="4" s="1"/>
  <c r="AA71" i="4"/>
  <c r="AB71" i="4" s="1"/>
  <c r="AA115" i="4"/>
  <c r="AB115" i="4" s="1"/>
  <c r="AU24" i="4"/>
  <c r="AU8" i="4"/>
  <c r="AA41" i="4"/>
  <c r="AB41" i="4" s="1"/>
  <c r="BM3" i="4"/>
  <c r="CU3" i="4" s="1"/>
  <c r="AA128" i="4"/>
  <c r="AB128" i="4" s="1"/>
  <c r="AA132" i="4"/>
  <c r="AB132" i="4" s="1"/>
  <c r="AA136" i="4"/>
  <c r="AB136" i="4" s="1"/>
  <c r="AA126" i="4"/>
  <c r="AB126" i="4" s="1"/>
  <c r="AA139" i="4"/>
  <c r="AB139" i="4" s="1"/>
  <c r="AA140" i="4"/>
  <c r="AB140" i="4" s="1"/>
  <c r="AA130" i="4"/>
  <c r="AB130" i="4" s="1"/>
  <c r="AA138" i="4"/>
  <c r="AB138" i="4" s="1"/>
  <c r="AA137" i="4"/>
  <c r="AB137" i="4" s="1"/>
  <c r="AA127" i="4"/>
  <c r="AB127" i="4" s="1"/>
  <c r="AA129" i="4"/>
  <c r="AB129" i="4" s="1"/>
  <c r="AA56" i="4"/>
  <c r="AB56" i="4" s="1"/>
  <c r="BK7" i="4"/>
  <c r="CB7" i="4"/>
  <c r="CS7" i="4" s="1"/>
  <c r="BG6" i="6"/>
  <c r="AT33" i="6"/>
  <c r="Y109" i="6" s="1"/>
  <c r="BJ7" i="6"/>
  <c r="AQ7" i="6"/>
  <c r="BH7" i="6" s="1"/>
  <c r="AR37" i="6"/>
  <c r="AS70" i="6" s="1"/>
  <c r="AQ23" i="6"/>
  <c r="Y54" i="6" s="1"/>
  <c r="AT16" i="6"/>
  <c r="CB16" i="6" s="1"/>
  <c r="CS16" i="6" s="1"/>
  <c r="AR38" i="6"/>
  <c r="AS71" i="6" s="1"/>
  <c r="BI5" i="6"/>
  <c r="AS4" i="2"/>
  <c r="BJ4" i="2" s="1"/>
  <c r="AS20" i="2"/>
  <c r="AS36" i="2" s="1"/>
  <c r="AT69" i="2" s="1"/>
  <c r="AS22" i="2"/>
  <c r="AS38" i="2" s="1"/>
  <c r="AT71" i="2" s="1"/>
  <c r="AA26" i="4"/>
  <c r="AB26" i="4" s="1"/>
  <c r="AT21" i="6"/>
  <c r="AT37" i="6" s="1"/>
  <c r="AU70" i="6" s="1"/>
  <c r="AP57" i="2"/>
  <c r="BF25" i="2" s="1"/>
  <c r="BF41" i="2" s="1"/>
  <c r="BG74" i="2" s="1"/>
  <c r="Y9" i="2"/>
  <c r="AF16" i="5"/>
  <c r="AF18" i="5"/>
  <c r="AF7" i="5"/>
  <c r="AA144" i="5" s="1"/>
  <c r="AB144" i="5" s="1"/>
  <c r="AF14" i="5"/>
  <c r="AA151" i="5" s="1"/>
  <c r="AB151" i="5" s="1"/>
  <c r="AF4" i="5"/>
  <c r="AA141" i="5" s="1"/>
  <c r="AB141" i="5" s="1"/>
  <c r="AF11" i="5"/>
  <c r="AA148" i="5" s="1"/>
  <c r="AB148" i="5" s="1"/>
  <c r="AF17" i="5"/>
  <c r="AF10" i="5"/>
  <c r="AF6" i="5"/>
  <c r="AA143" i="5" s="1"/>
  <c r="AB143" i="5" s="1"/>
  <c r="AF13" i="5"/>
  <c r="AA150" i="5" s="1"/>
  <c r="AB150" i="5" s="1"/>
  <c r="AF12" i="5"/>
  <c r="AA149" i="5" s="1"/>
  <c r="AB149" i="5" s="1"/>
  <c r="AF15" i="5"/>
  <c r="AA152" i="5" s="1"/>
  <c r="AB152" i="5" s="1"/>
  <c r="AF5" i="5"/>
  <c r="AA142" i="5" s="1"/>
  <c r="AB142" i="5" s="1"/>
  <c r="AF8" i="5"/>
  <c r="AA145" i="5" s="1"/>
  <c r="AB145" i="5" s="1"/>
  <c r="AF9" i="5"/>
  <c r="BK3" i="2"/>
  <c r="CS3" i="2" s="1"/>
  <c r="AC15" i="2"/>
  <c r="AC7" i="2"/>
  <c r="AA99" i="2" s="1"/>
  <c r="AB99" i="2" s="1"/>
  <c r="AC8" i="2"/>
  <c r="AA100" i="2" s="1"/>
  <c r="AB100" i="2" s="1"/>
  <c r="AC12" i="2"/>
  <c r="AC4" i="2"/>
  <c r="AA96" i="2" s="1"/>
  <c r="AB96" i="2" s="1"/>
  <c r="AC9" i="2"/>
  <c r="AA101" i="2" s="1"/>
  <c r="AB101" i="2" s="1"/>
  <c r="AC6" i="2"/>
  <c r="AA98" i="2" s="1"/>
  <c r="AB98" i="2" s="1"/>
  <c r="AC13" i="2"/>
  <c r="AC11" i="2"/>
  <c r="AC10" i="2"/>
  <c r="AA102" i="2" s="1"/>
  <c r="AB102" i="2" s="1"/>
  <c r="AC17" i="2"/>
  <c r="AC14" i="2"/>
  <c r="AC18" i="2"/>
  <c r="AC16" i="2"/>
  <c r="AC5" i="2"/>
  <c r="AA97" i="2" s="1"/>
  <c r="AB97" i="2" s="1"/>
  <c r="AO57" i="2"/>
  <c r="BE25" i="2" s="1"/>
  <c r="BE41" i="2" s="1"/>
  <c r="BF74" i="2" s="1"/>
  <c r="X9" i="2"/>
  <c r="BL3" i="6"/>
  <c r="CT3" i="6" s="1"/>
  <c r="AD5" i="6"/>
  <c r="AA112" i="6" s="1"/>
  <c r="AB112" i="6" s="1"/>
  <c r="AD13" i="6"/>
  <c r="AD14" i="6"/>
  <c r="AA121" i="6" s="1"/>
  <c r="AB121" i="6" s="1"/>
  <c r="AD7" i="6"/>
  <c r="AA114" i="6" s="1"/>
  <c r="AB114" i="6" s="1"/>
  <c r="AD15" i="6"/>
  <c r="AA122" i="6" s="1"/>
  <c r="AB122" i="6" s="1"/>
  <c r="AD18" i="6"/>
  <c r="AA125" i="6" s="1"/>
  <c r="AB125" i="6" s="1"/>
  <c r="AD12" i="6"/>
  <c r="AD9" i="6"/>
  <c r="AA116" i="6" s="1"/>
  <c r="AB116" i="6" s="1"/>
  <c r="AD17" i="6"/>
  <c r="AA124" i="6" s="1"/>
  <c r="AB124" i="6" s="1"/>
  <c r="AD4" i="6"/>
  <c r="AA111" i="6" s="1"/>
  <c r="AB111" i="6" s="1"/>
  <c r="AD6" i="6"/>
  <c r="AA113" i="6" s="1"/>
  <c r="AB113" i="6" s="1"/>
  <c r="AD10" i="6"/>
  <c r="AA117" i="6" s="1"/>
  <c r="AB117" i="6" s="1"/>
  <c r="AD16" i="6"/>
  <c r="AA123" i="6" s="1"/>
  <c r="AB123" i="6" s="1"/>
  <c r="AD11" i="6"/>
  <c r="AD8" i="6"/>
  <c r="AA84" i="2"/>
  <c r="AB84" i="2" s="1"/>
  <c r="AS7" i="2"/>
  <c r="AS23" i="2"/>
  <c r="Y123" i="5"/>
  <c r="AT4" i="6"/>
  <c r="CB4" i="6" s="1"/>
  <c r="CS4" i="6" s="1"/>
  <c r="AR23" i="6"/>
  <c r="Y69" i="6" s="1"/>
  <c r="BI4" i="6"/>
  <c r="AT20" i="6"/>
  <c r="Y96" i="6" s="1"/>
  <c r="AT8" i="6"/>
  <c r="CB8" i="6" s="1"/>
  <c r="CS8" i="6" s="1"/>
  <c r="AS39" i="6"/>
  <c r="AT72" i="6" s="1"/>
  <c r="AT18" i="6"/>
  <c r="BK18" i="6" s="1"/>
  <c r="AT17" i="6"/>
  <c r="CB17" i="6" s="1"/>
  <c r="CS17" i="6" s="1"/>
  <c r="AT24" i="6"/>
  <c r="Y100" i="6" s="1"/>
  <c r="AT34" i="6"/>
  <c r="AT50" i="6" s="1"/>
  <c r="AU83" i="6" s="1"/>
  <c r="Y8" i="6"/>
  <c r="AA40" i="6" s="1"/>
  <c r="AB40" i="6" s="1"/>
  <c r="AS50" i="6"/>
  <c r="AT83" i="6" s="1"/>
  <c r="X8" i="6"/>
  <c r="AA25" i="6" s="1"/>
  <c r="AB25" i="6" s="1"/>
  <c r="BJ18" i="6"/>
  <c r="AT14" i="6"/>
  <c r="CB14" i="6" s="1"/>
  <c r="CS14" i="6" s="1"/>
  <c r="AT7" i="6"/>
  <c r="CB7" i="6" s="1"/>
  <c r="CS7" i="6" s="1"/>
  <c r="AA24" i="6"/>
  <c r="AB24" i="6" s="1"/>
  <c r="Y83" i="6"/>
  <c r="AS38" i="6"/>
  <c r="AT71" i="6" s="1"/>
  <c r="CA6" i="6"/>
  <c r="CR6" i="6" s="1"/>
  <c r="BJ6" i="6"/>
  <c r="AO7" i="6"/>
  <c r="BF7" i="6" s="1"/>
  <c r="AT30" i="6"/>
  <c r="Y106" i="6" s="1"/>
  <c r="AT23" i="6"/>
  <c r="AT39" i="6" s="1"/>
  <c r="AU72" i="6" s="1"/>
  <c r="Z8" i="6"/>
  <c r="AA55" i="6" s="1"/>
  <c r="AB55" i="6" s="1"/>
  <c r="AA8" i="6"/>
  <c r="AR24" i="6" s="1"/>
  <c r="BL15" i="5"/>
  <c r="AT5" i="6"/>
  <c r="CB5" i="6" s="1"/>
  <c r="CS5" i="6" s="1"/>
  <c r="AV20" i="5"/>
  <c r="Y126" i="5" s="1"/>
  <c r="Y114" i="5"/>
  <c r="CC16" i="5"/>
  <c r="CT16" i="5" s="1"/>
  <c r="AU40" i="5"/>
  <c r="AV73" i="5" s="1"/>
  <c r="BL6" i="5"/>
  <c r="AU50" i="5"/>
  <c r="AV83" i="5" s="1"/>
  <c r="AV17" i="5"/>
  <c r="BM17" i="5" s="1"/>
  <c r="AV30" i="5"/>
  <c r="AV46" i="5" s="1"/>
  <c r="AW79" i="5" s="1"/>
  <c r="AU38" i="5"/>
  <c r="AV71" i="5" s="1"/>
  <c r="BL18" i="5"/>
  <c r="BL17" i="5"/>
  <c r="CC5" i="5"/>
  <c r="CT5" i="5" s="1"/>
  <c r="Y111" i="5"/>
  <c r="CC4" i="5"/>
  <c r="CT4" i="5" s="1"/>
  <c r="AU47" i="5"/>
  <c r="AV80" i="5" s="1"/>
  <c r="BL7" i="5"/>
  <c r="AV9" i="5"/>
  <c r="CD9" i="5" s="1"/>
  <c r="CU9" i="5" s="1"/>
  <c r="AV31" i="5"/>
  <c r="Y137" i="5" s="1"/>
  <c r="Y121" i="5"/>
  <c r="AV32" i="5"/>
  <c r="Y138" i="5" s="1"/>
  <c r="AV34" i="5"/>
  <c r="Y140" i="5" s="1"/>
  <c r="AV33" i="5"/>
  <c r="Y139" i="5" s="1"/>
  <c r="AV4" i="5"/>
  <c r="BM4" i="5" s="1"/>
  <c r="AV18" i="5"/>
  <c r="BM18" i="5" s="1"/>
  <c r="BL8" i="5"/>
  <c r="BL14" i="5"/>
  <c r="AV14" i="5"/>
  <c r="BM14" i="5" s="1"/>
  <c r="AV15" i="5"/>
  <c r="BM15" i="5" s="1"/>
  <c r="AV16" i="5"/>
  <c r="CD16" i="5" s="1"/>
  <c r="CU16" i="5" s="1"/>
  <c r="AV25" i="5"/>
  <c r="Y131" i="5" s="1"/>
  <c r="BN3" i="5"/>
  <c r="CV3" i="5" s="1"/>
  <c r="AA153" i="5"/>
  <c r="AB153" i="5" s="1"/>
  <c r="AA155" i="5"/>
  <c r="AB155" i="5" s="1"/>
  <c r="AA154" i="5"/>
  <c r="AB154" i="5" s="1"/>
  <c r="AA147" i="5"/>
  <c r="AB147" i="5" s="1"/>
  <c r="AV5" i="5"/>
  <c r="CD5" i="5" s="1"/>
  <c r="CU5" i="5" s="1"/>
  <c r="AV6" i="5"/>
  <c r="CD6" i="5" s="1"/>
  <c r="CU6" i="5" s="1"/>
  <c r="AU37" i="5"/>
  <c r="AV70" i="5" s="1"/>
  <c r="AV7" i="5"/>
  <c r="CD7" i="5" s="1"/>
  <c r="CU7" i="5" s="1"/>
  <c r="AA130" i="5"/>
  <c r="AB130" i="5" s="1"/>
  <c r="AV24" i="5"/>
  <c r="AV8" i="5"/>
  <c r="W26" i="5"/>
  <c r="X26" i="5" s="1"/>
  <c r="AV21" i="5"/>
  <c r="AV37" i="5" s="1"/>
  <c r="AW70" i="5" s="1"/>
  <c r="AV22" i="5"/>
  <c r="Y128" i="5" s="1"/>
  <c r="AV23" i="5"/>
  <c r="AV39" i="5" s="1"/>
  <c r="AW72" i="5" s="1"/>
  <c r="BF7" i="5"/>
  <c r="BG7" i="5"/>
  <c r="AR39" i="5"/>
  <c r="AS72" i="5" s="1"/>
  <c r="BX7" i="2"/>
  <c r="CO7" i="2" s="1"/>
  <c r="AQ39" i="2"/>
  <c r="AR72" i="2" s="1"/>
  <c r="Y54" i="5"/>
  <c r="AQ8" i="5"/>
  <c r="BH8" i="5" s="1"/>
  <c r="AA55" i="5"/>
  <c r="AB55" i="5" s="1"/>
  <c r="AP24" i="5"/>
  <c r="Y40" i="5" s="1"/>
  <c r="AA40" i="5"/>
  <c r="AB40" i="5" s="1"/>
  <c r="AR24" i="5"/>
  <c r="AR40" i="5" s="1"/>
  <c r="AS73" i="5" s="1"/>
  <c r="AA70" i="5"/>
  <c r="AB70" i="5" s="1"/>
  <c r="AR24" i="2"/>
  <c r="Y70" i="2" s="1"/>
  <c r="AA70" i="2"/>
  <c r="AB70" i="2" s="1"/>
  <c r="AP8" i="2"/>
  <c r="BX8" i="2" s="1"/>
  <c r="CO8" i="2" s="1"/>
  <c r="AA40" i="2"/>
  <c r="AB40" i="2" s="1"/>
  <c r="AQ24" i="2"/>
  <c r="AQ40" i="2" s="1"/>
  <c r="AR73" i="2" s="1"/>
  <c r="AA55" i="2"/>
  <c r="AB55" i="2" s="1"/>
  <c r="AO24" i="5"/>
  <c r="Y25" i="5" s="1"/>
  <c r="AA25" i="5"/>
  <c r="AB25" i="5" s="1"/>
  <c r="AP39" i="2"/>
  <c r="AQ72" i="2" s="1"/>
  <c r="AP39" i="5"/>
  <c r="AQ72" i="5" s="1"/>
  <c r="BW13" i="7"/>
  <c r="CN13" i="7" s="1"/>
  <c r="Y30" i="7"/>
  <c r="BX13" i="7"/>
  <c r="CO13" i="7" s="1"/>
  <c r="AO39" i="5"/>
  <c r="AP72" i="5" s="1"/>
  <c r="BI7" i="5"/>
  <c r="AR8" i="5"/>
  <c r="BZ8" i="5" s="1"/>
  <c r="CQ8" i="5" s="1"/>
  <c r="AQ24" i="5"/>
  <c r="Y55" i="5" s="1"/>
  <c r="W26" i="4"/>
  <c r="X26" i="4" s="1"/>
  <c r="AP24" i="2"/>
  <c r="AP40" i="2" s="1"/>
  <c r="AQ73" i="2" s="1"/>
  <c r="AQ45" i="7"/>
  <c r="AR78" i="7" s="1"/>
  <c r="AP45" i="7"/>
  <c r="AQ78" i="7" s="1"/>
  <c r="AR45" i="7"/>
  <c r="AS78" i="7" s="1"/>
  <c r="BH13" i="7"/>
  <c r="BH7" i="5"/>
  <c r="BI13" i="7"/>
  <c r="BY12" i="7"/>
  <c r="CP12" i="7" s="1"/>
  <c r="BH12" i="7"/>
  <c r="CA13" i="7"/>
  <c r="CR13" i="7" s="1"/>
  <c r="BJ13" i="7"/>
  <c r="Y165" i="7"/>
  <c r="AX45" i="7"/>
  <c r="AY78" i="7" s="1"/>
  <c r="BX12" i="7"/>
  <c r="CO12" i="7" s="1"/>
  <c r="BG12" i="7"/>
  <c r="Y255" i="7"/>
  <c r="BD45" i="7"/>
  <c r="BE78" i="7" s="1"/>
  <c r="CK13" i="7"/>
  <c r="DB13" i="7" s="1"/>
  <c r="BT13" i="7"/>
  <c r="Y59" i="7"/>
  <c r="AQ44" i="7"/>
  <c r="AR77" i="7" s="1"/>
  <c r="Y90" i="7"/>
  <c r="AS45" i="7"/>
  <c r="AT78" i="7" s="1"/>
  <c r="CF13" i="7"/>
  <c r="CW13" i="7" s="1"/>
  <c r="BO13" i="7"/>
  <c r="AP44" i="7"/>
  <c r="AQ77" i="7" s="1"/>
  <c r="Y44" i="7"/>
  <c r="Y180" i="7"/>
  <c r="AY45" i="7"/>
  <c r="AZ78" i="7" s="1"/>
  <c r="CB13" i="7"/>
  <c r="CS13" i="7" s="1"/>
  <c r="BK13" i="7"/>
  <c r="Y240" i="7"/>
  <c r="BC45" i="7"/>
  <c r="BD78" i="7" s="1"/>
  <c r="Y135" i="7"/>
  <c r="AV45" i="7"/>
  <c r="AW78" i="7" s="1"/>
  <c r="Y150" i="7"/>
  <c r="AW45" i="7"/>
  <c r="AX78" i="7" s="1"/>
  <c r="CG13" i="7"/>
  <c r="CX13" i="7" s="1"/>
  <c r="BP13" i="7"/>
  <c r="Y105" i="7"/>
  <c r="AT45" i="7"/>
  <c r="AU78" i="7" s="1"/>
  <c r="CC13" i="7"/>
  <c r="CT13" i="7" s="1"/>
  <c r="BL13" i="7"/>
  <c r="CD13" i="7"/>
  <c r="CU13" i="7" s="1"/>
  <c r="BM13" i="7"/>
  <c r="CE13" i="7"/>
  <c r="CV13" i="7" s="1"/>
  <c r="BN13" i="7"/>
  <c r="CL13" i="7"/>
  <c r="DC13" i="7" s="1"/>
  <c r="BU13" i="7"/>
  <c r="Y120" i="7"/>
  <c r="AU45" i="7"/>
  <c r="AV78" i="7" s="1"/>
  <c r="W40" i="6"/>
  <c r="X40" i="6" s="1"/>
  <c r="AA87" i="6"/>
  <c r="AB87" i="6" s="1"/>
  <c r="AA102" i="6"/>
  <c r="AB102" i="6" s="1"/>
  <c r="AA237" i="6"/>
  <c r="AB237" i="6" s="1"/>
  <c r="AA252" i="6"/>
  <c r="AB252" i="6" s="1"/>
  <c r="AR56" i="6"/>
  <c r="BH24" i="6" s="1"/>
  <c r="BH40" i="6" s="1"/>
  <c r="BI73" i="6" s="1"/>
  <c r="AO57" i="4"/>
  <c r="BE25" i="4" s="1"/>
  <c r="BE41" i="4" s="1"/>
  <c r="BF74" i="4" s="1"/>
  <c r="AQ57" i="4"/>
  <c r="BG25" i="4" s="1"/>
  <c r="BG41" i="4" s="1"/>
  <c r="BH74" i="4" s="1"/>
  <c r="W71" i="4"/>
  <c r="X71" i="4" s="1"/>
  <c r="AA103" i="4"/>
  <c r="AB103" i="4" s="1"/>
  <c r="AA238" i="4"/>
  <c r="AB238" i="4" s="1"/>
  <c r="AA118" i="4"/>
  <c r="AB118" i="4" s="1"/>
  <c r="AA253" i="4"/>
  <c r="AB253" i="4" s="1"/>
  <c r="AA133" i="4"/>
  <c r="AB133" i="4" s="1"/>
  <c r="AA88" i="4"/>
  <c r="AB88" i="4" s="1"/>
  <c r="W56" i="4"/>
  <c r="X56" i="4" s="1"/>
  <c r="AO8" i="5"/>
  <c r="BW8" i="5" s="1"/>
  <c r="CN8" i="5" s="1"/>
  <c r="AP8" i="5"/>
  <c r="BX8" i="5" s="1"/>
  <c r="CO8" i="5" s="1"/>
  <c r="D41" i="5"/>
  <c r="F41" i="5"/>
  <c r="E41" i="5"/>
  <c r="AM26" i="5"/>
  <c r="AN26" i="5" s="1"/>
  <c r="AN42" i="5" s="1"/>
  <c r="AO75" i="5" s="1"/>
  <c r="C41" i="5"/>
  <c r="W41" i="5"/>
  <c r="X41" i="5" s="1"/>
  <c r="AP57" i="5"/>
  <c r="BF25" i="5" s="1"/>
  <c r="BF41" i="5" s="1"/>
  <c r="BG74" i="5" s="1"/>
  <c r="W56" i="5"/>
  <c r="X56" i="5" s="1"/>
  <c r="AO57" i="5"/>
  <c r="BE25" i="5" s="1"/>
  <c r="BE41" i="5" s="1"/>
  <c r="BF74" i="5" s="1"/>
  <c r="AQ57" i="5"/>
  <c r="BG25" i="5" s="1"/>
  <c r="BG41" i="5" s="1"/>
  <c r="BH74" i="5" s="1"/>
  <c r="BA26" i="7"/>
  <c r="BA10" i="7"/>
  <c r="BA32" i="7"/>
  <c r="BA16" i="7"/>
  <c r="CH15" i="7"/>
  <c r="CY15" i="7" s="1"/>
  <c r="BQ15" i="7"/>
  <c r="CH18" i="7"/>
  <c r="CY18" i="7" s="1"/>
  <c r="BQ18" i="7"/>
  <c r="CH13" i="7"/>
  <c r="CY13" i="7" s="1"/>
  <c r="BQ13" i="7"/>
  <c r="BA29" i="7"/>
  <c r="BA13" i="7"/>
  <c r="BA25" i="7"/>
  <c r="BA9" i="7"/>
  <c r="AK3" i="7"/>
  <c r="BS3" i="7" s="1"/>
  <c r="DA3" i="7" s="1"/>
  <c r="BA20" i="7"/>
  <c r="BA4" i="7"/>
  <c r="BA33" i="7"/>
  <c r="BA17" i="7"/>
  <c r="Y193" i="7"/>
  <c r="AZ43" i="7"/>
  <c r="BA76" i="7" s="1"/>
  <c r="Y196" i="7"/>
  <c r="AZ46" i="7"/>
  <c r="BA79" i="7" s="1"/>
  <c r="Y197" i="7"/>
  <c r="AZ47" i="7"/>
  <c r="BA80" i="7" s="1"/>
  <c r="Y190" i="7"/>
  <c r="AZ40" i="7"/>
  <c r="BA73" i="7" s="1"/>
  <c r="CH17" i="7"/>
  <c r="CY17" i="7" s="1"/>
  <c r="BQ17" i="7"/>
  <c r="Y200" i="7"/>
  <c r="AZ50" i="7"/>
  <c r="BA83" i="7" s="1"/>
  <c r="Y187" i="7"/>
  <c r="AZ37" i="7"/>
  <c r="BA70" i="7" s="1"/>
  <c r="Y195" i="7"/>
  <c r="AZ45" i="7"/>
  <c r="BA78" i="7" s="1"/>
  <c r="CH5" i="7"/>
  <c r="CY5" i="7" s="1"/>
  <c r="BQ5" i="7"/>
  <c r="BA28" i="7"/>
  <c r="BA12" i="7"/>
  <c r="BA24" i="7"/>
  <c r="BA8" i="7"/>
  <c r="BA34" i="7"/>
  <c r="BA18" i="7"/>
  <c r="BA30" i="7"/>
  <c r="BA14" i="7"/>
  <c r="CH7" i="7"/>
  <c r="CY7" i="7" s="1"/>
  <c r="BQ7" i="7"/>
  <c r="CH10" i="7"/>
  <c r="CY10" i="7" s="1"/>
  <c r="BQ10" i="7"/>
  <c r="BQ4" i="7"/>
  <c r="CH4" i="7"/>
  <c r="CY4" i="7" s="1"/>
  <c r="CH12" i="7"/>
  <c r="CY12" i="7" s="1"/>
  <c r="BQ12" i="7"/>
  <c r="CH16" i="7"/>
  <c r="CY16" i="7" s="1"/>
  <c r="BQ16" i="7"/>
  <c r="Y191" i="7"/>
  <c r="AZ41" i="7"/>
  <c r="BA74" i="7" s="1"/>
  <c r="CH6" i="7"/>
  <c r="CY6" i="7" s="1"/>
  <c r="BQ6" i="7"/>
  <c r="BA22" i="7"/>
  <c r="BA6" i="7"/>
  <c r="CH11" i="7"/>
  <c r="CY11" i="7" s="1"/>
  <c r="BQ11" i="7"/>
  <c r="CH14" i="7"/>
  <c r="CY14" i="7" s="1"/>
  <c r="BQ14" i="7"/>
  <c r="CH8" i="7"/>
  <c r="CY8" i="7" s="1"/>
  <c r="BQ8" i="7"/>
  <c r="Y199" i="7"/>
  <c r="AZ49" i="7"/>
  <c r="BA82" i="7" s="1"/>
  <c r="BA27" i="7"/>
  <c r="BA11" i="7"/>
  <c r="BA23" i="7"/>
  <c r="BA7" i="7"/>
  <c r="BA21" i="7"/>
  <c r="BA5" i="7"/>
  <c r="BA31" i="7"/>
  <c r="BA15" i="7"/>
  <c r="Y189" i="7"/>
  <c r="AZ39" i="7"/>
  <c r="BA72" i="7" s="1"/>
  <c r="Y192" i="7"/>
  <c r="AZ42" i="7"/>
  <c r="BA75" i="7" s="1"/>
  <c r="Y186" i="7"/>
  <c r="AZ36" i="7"/>
  <c r="BA69" i="7" s="1"/>
  <c r="Y194" i="7"/>
  <c r="AZ44" i="7"/>
  <c r="BA77" i="7" s="1"/>
  <c r="Y198" i="7"/>
  <c r="AZ48" i="7"/>
  <c r="BA81" i="7" s="1"/>
  <c r="CH9" i="7"/>
  <c r="CY9" i="7" s="1"/>
  <c r="BQ9" i="7"/>
  <c r="Y188" i="7"/>
  <c r="AZ38" i="7"/>
  <c r="BA71" i="7" s="1"/>
  <c r="AT25" i="6"/>
  <c r="AT9" i="6"/>
  <c r="BC25" i="6"/>
  <c r="BC9" i="6"/>
  <c r="B26" i="6"/>
  <c r="AM26" i="6" s="1"/>
  <c r="AN26" i="6" s="1"/>
  <c r="AN42" i="6" s="1"/>
  <c r="AO75" i="6" s="1"/>
  <c r="Y85" i="6"/>
  <c r="AS40" i="6"/>
  <c r="AT73" i="6" s="1"/>
  <c r="CK8" i="6"/>
  <c r="DB8" i="6" s="1"/>
  <c r="BT8" i="6"/>
  <c r="W55" i="6"/>
  <c r="X55" i="6" s="1"/>
  <c r="W25" i="6"/>
  <c r="X25" i="6" s="1"/>
  <c r="CL8" i="6"/>
  <c r="DC8" i="6" s="1"/>
  <c r="BU8" i="6"/>
  <c r="W70" i="6"/>
  <c r="X70" i="6" s="1"/>
  <c r="C25" i="6"/>
  <c r="AO39" i="6"/>
  <c r="AP72" i="6" s="1"/>
  <c r="Y24" i="6"/>
  <c r="AS25" i="6"/>
  <c r="AS9" i="6"/>
  <c r="D25" i="6"/>
  <c r="Y235" i="6"/>
  <c r="BC40" i="6"/>
  <c r="BD73" i="6" s="1"/>
  <c r="AQ56" i="6"/>
  <c r="BG24" i="6" s="1"/>
  <c r="BG40" i="6" s="1"/>
  <c r="BH73" i="6" s="1"/>
  <c r="AO56" i="6"/>
  <c r="BE24" i="6" s="1"/>
  <c r="BE40" i="6" s="1"/>
  <c r="BF73" i="6" s="1"/>
  <c r="Y250" i="6"/>
  <c r="BD40" i="6"/>
  <c r="BE73" i="6" s="1"/>
  <c r="CA8" i="6"/>
  <c r="CR8" i="6" s="1"/>
  <c r="BJ8" i="6"/>
  <c r="E25" i="6"/>
  <c r="F25" i="6"/>
  <c r="BD25" i="6"/>
  <c r="BD9" i="6"/>
  <c r="AP56" i="6"/>
  <c r="BF24" i="6" s="1"/>
  <c r="BF40" i="6" s="1"/>
  <c r="BG73" i="6" s="1"/>
  <c r="AE3" i="6"/>
  <c r="C26" i="5"/>
  <c r="X10" i="5" s="1"/>
  <c r="CK9" i="5"/>
  <c r="DB9" i="5" s="1"/>
  <c r="BT9" i="5"/>
  <c r="AG3" i="5"/>
  <c r="BU9" i="5"/>
  <c r="CL9" i="5"/>
  <c r="DC9" i="5" s="1"/>
  <c r="F26" i="5"/>
  <c r="AA10" i="5" s="1"/>
  <c r="BD26" i="5"/>
  <c r="BD10" i="5"/>
  <c r="Y236" i="5"/>
  <c r="BC41" i="5"/>
  <c r="BD74" i="5" s="1"/>
  <c r="BC10" i="5"/>
  <c r="BC26" i="5"/>
  <c r="AR57" i="5"/>
  <c r="BH25" i="5" s="1"/>
  <c r="BH41" i="5" s="1"/>
  <c r="BI74" i="5" s="1"/>
  <c r="Y251" i="5"/>
  <c r="BD41" i="5"/>
  <c r="BE74" i="5" s="1"/>
  <c r="B27" i="5"/>
  <c r="E26" i="5"/>
  <c r="Z10" i="5" s="1"/>
  <c r="CB9" i="5"/>
  <c r="CS9" i="5" s="1"/>
  <c r="BK9" i="5"/>
  <c r="CA9" i="5"/>
  <c r="CR9" i="5" s="1"/>
  <c r="BJ9" i="5"/>
  <c r="CC9" i="5"/>
  <c r="CT9" i="5" s="1"/>
  <c r="BL9" i="5"/>
  <c r="AT26" i="5"/>
  <c r="AT10" i="5"/>
  <c r="W71" i="5"/>
  <c r="X71" i="5" s="1"/>
  <c r="D26" i="5"/>
  <c r="Y10" i="5" s="1"/>
  <c r="AS26" i="5"/>
  <c r="AS10" i="5"/>
  <c r="AU10" i="5"/>
  <c r="AU26" i="5"/>
  <c r="AV10" i="5"/>
  <c r="AV26" i="5"/>
  <c r="Y101" i="5"/>
  <c r="AT41" i="5"/>
  <c r="AU74" i="5" s="1"/>
  <c r="Y86" i="5"/>
  <c r="AS41" i="5"/>
  <c r="AT74" i="5" s="1"/>
  <c r="AU41" i="5"/>
  <c r="AV74" i="5" s="1"/>
  <c r="Y116" i="5"/>
  <c r="CC7" i="4"/>
  <c r="CT7" i="4" s="1"/>
  <c r="AS26" i="4"/>
  <c r="AS10" i="4"/>
  <c r="E26" i="4"/>
  <c r="Z10" i="4" s="1"/>
  <c r="Y70" i="4"/>
  <c r="AR40" i="4"/>
  <c r="AS73" i="4" s="1"/>
  <c r="AV33" i="4"/>
  <c r="AV17" i="4"/>
  <c r="Y251" i="4"/>
  <c r="BD41" i="4"/>
  <c r="BE74" i="4" s="1"/>
  <c r="Y55" i="4"/>
  <c r="AQ40" i="4"/>
  <c r="AR73" i="4" s="1"/>
  <c r="Y112" i="4"/>
  <c r="AU37" i="4"/>
  <c r="AV70" i="4" s="1"/>
  <c r="Y40" i="4"/>
  <c r="AP40" i="4"/>
  <c r="AQ73" i="4" s="1"/>
  <c r="F26" i="4"/>
  <c r="AA10" i="4" s="1"/>
  <c r="BD26" i="4"/>
  <c r="BD10" i="4"/>
  <c r="W41" i="4"/>
  <c r="X41" i="4" s="1"/>
  <c r="Y86" i="4"/>
  <c r="AS41" i="4"/>
  <c r="AT74" i="4" s="1"/>
  <c r="BW8" i="4"/>
  <c r="CN8" i="4" s="1"/>
  <c r="BF8" i="4"/>
  <c r="AO9" i="4"/>
  <c r="AO25" i="4"/>
  <c r="CC14" i="4"/>
  <c r="CT14" i="4" s="1"/>
  <c r="AV21" i="4"/>
  <c r="AV5" i="4"/>
  <c r="AV16" i="4"/>
  <c r="AV32" i="4"/>
  <c r="BX8" i="4"/>
  <c r="CO8" i="4" s="1"/>
  <c r="BG8" i="4"/>
  <c r="AT26" i="4"/>
  <c r="AT10" i="4"/>
  <c r="AP25" i="4"/>
  <c r="AP9" i="4"/>
  <c r="Y101" i="4"/>
  <c r="AT41" i="4"/>
  <c r="AU74" i="4" s="1"/>
  <c r="AV23" i="4"/>
  <c r="AV7" i="4"/>
  <c r="AU10" i="4"/>
  <c r="AU26" i="4"/>
  <c r="AP57" i="4"/>
  <c r="BF25" i="4" s="1"/>
  <c r="BF41" i="4" s="1"/>
  <c r="BG74" i="4" s="1"/>
  <c r="CA9" i="4"/>
  <c r="CR9" i="4" s="1"/>
  <c r="BJ9" i="4"/>
  <c r="AO40" i="4"/>
  <c r="AP73" i="4" s="1"/>
  <c r="Y25" i="4"/>
  <c r="Y111" i="4"/>
  <c r="AU36" i="4"/>
  <c r="AV69" i="4" s="1"/>
  <c r="Y121" i="4"/>
  <c r="AV22" i="4"/>
  <c r="AV6" i="4"/>
  <c r="AV20" i="4"/>
  <c r="AV4" i="4"/>
  <c r="AV34" i="4"/>
  <c r="AV18" i="4"/>
  <c r="AR25" i="4"/>
  <c r="AR9" i="4"/>
  <c r="AQ25" i="4"/>
  <c r="AQ9" i="4"/>
  <c r="C26" i="4"/>
  <c r="X10" i="4" s="1"/>
  <c r="BC26" i="4"/>
  <c r="BC10" i="4"/>
  <c r="Y122" i="4"/>
  <c r="AU47" i="4"/>
  <c r="AV80" i="4" s="1"/>
  <c r="Y116" i="4"/>
  <c r="AU41" i="4"/>
  <c r="AV74" i="4" s="1"/>
  <c r="Y236" i="4"/>
  <c r="BC41" i="4"/>
  <c r="BD74" i="4" s="1"/>
  <c r="AV31" i="4"/>
  <c r="AV15" i="4"/>
  <c r="CC16" i="4"/>
  <c r="CT16" i="4" s="1"/>
  <c r="BL16" i="4"/>
  <c r="D26" i="4"/>
  <c r="Y10" i="4" s="1"/>
  <c r="B27" i="4"/>
  <c r="AM27" i="4" s="1"/>
  <c r="AN27" i="4" s="1"/>
  <c r="AN43" i="4" s="1"/>
  <c r="AO76" i="4" s="1"/>
  <c r="AV26" i="4"/>
  <c r="AV10" i="4"/>
  <c r="CB9" i="4"/>
  <c r="CS9" i="4" s="1"/>
  <c r="BK9" i="4"/>
  <c r="CC15" i="4"/>
  <c r="CT15" i="4" s="1"/>
  <c r="BZ8" i="4"/>
  <c r="CQ8" i="4" s="1"/>
  <c r="BI8" i="4"/>
  <c r="CK9" i="4"/>
  <c r="DB9" i="4" s="1"/>
  <c r="BT9" i="4"/>
  <c r="CC18" i="4"/>
  <c r="CT18" i="4" s="1"/>
  <c r="BL18" i="4"/>
  <c r="AV24" i="4"/>
  <c r="AV8" i="4"/>
  <c r="AF3" i="4"/>
  <c r="AV30" i="4"/>
  <c r="AV14" i="4"/>
  <c r="CL9" i="4"/>
  <c r="DC9" i="4" s="1"/>
  <c r="BU9" i="4"/>
  <c r="AR57" i="4"/>
  <c r="BH25" i="4" s="1"/>
  <c r="BH41" i="4" s="1"/>
  <c r="BI74" i="4" s="1"/>
  <c r="BY8" i="4"/>
  <c r="CP8" i="4" s="1"/>
  <c r="BH8" i="4"/>
  <c r="W26" i="2"/>
  <c r="X26" i="2" s="1"/>
  <c r="W71" i="2"/>
  <c r="X71" i="2" s="1"/>
  <c r="AR57" i="2"/>
  <c r="BH25" i="2" s="1"/>
  <c r="BH41" i="2" s="1"/>
  <c r="BI74" i="2" s="1"/>
  <c r="AQ57" i="2"/>
  <c r="BG25" i="2" s="1"/>
  <c r="BG41" i="2" s="1"/>
  <c r="BH74" i="2" s="1"/>
  <c r="W56" i="2"/>
  <c r="X56" i="2" s="1"/>
  <c r="W41" i="2"/>
  <c r="X41" i="2" s="1"/>
  <c r="Y85" i="2"/>
  <c r="AR8" i="2"/>
  <c r="BI8" i="2" s="1"/>
  <c r="BY7" i="2"/>
  <c r="CP7" i="2" s="1"/>
  <c r="D26" i="2"/>
  <c r="Y10" i="2" s="1"/>
  <c r="AQ8" i="2"/>
  <c r="F26" i="2"/>
  <c r="AA10" i="2" s="1"/>
  <c r="E26" i="2"/>
  <c r="Z10" i="2" s="1"/>
  <c r="C26" i="2"/>
  <c r="B26" i="2"/>
  <c r="AM26" i="2" s="1"/>
  <c r="AN26" i="2" s="1"/>
  <c r="AN42" i="2" s="1"/>
  <c r="AO75" i="2" s="1"/>
  <c r="AA87" i="2"/>
  <c r="AB87" i="2" s="1"/>
  <c r="AR25" i="2"/>
  <c r="AR9" i="2"/>
  <c r="AS25" i="2"/>
  <c r="AS9" i="2"/>
  <c r="AT22" i="2"/>
  <c r="AD3" i="2"/>
  <c r="CA6" i="2" l="1"/>
  <c r="CR6" i="2" s="1"/>
  <c r="AT20" i="2"/>
  <c r="Y81" i="2"/>
  <c r="CA5" i="2"/>
  <c r="CR5" i="2" s="1"/>
  <c r="Y83" i="2"/>
  <c r="AO40" i="2"/>
  <c r="AP73" i="2" s="1"/>
  <c r="BJ8" i="2"/>
  <c r="BW8" i="2"/>
  <c r="CN8" i="2" s="1"/>
  <c r="CA4" i="2"/>
  <c r="CR4" i="2" s="1"/>
  <c r="AT25" i="2"/>
  <c r="Y101" i="2" s="1"/>
  <c r="AT4" i="2"/>
  <c r="CB4" i="2" s="1"/>
  <c r="CS4" i="2" s="1"/>
  <c r="BZ7" i="6"/>
  <c r="CQ7" i="6" s="1"/>
  <c r="CB6" i="6"/>
  <c r="CS6" i="6" s="1"/>
  <c r="AP24" i="6"/>
  <c r="AP40" i="6" s="1"/>
  <c r="AQ73" i="6" s="1"/>
  <c r="AU20" i="6"/>
  <c r="Y111" i="6" s="1"/>
  <c r="CB15" i="6"/>
  <c r="CS15" i="6" s="1"/>
  <c r="AT48" i="6"/>
  <c r="AU81" i="6" s="1"/>
  <c r="AQ39" i="6"/>
  <c r="AR72" i="6" s="1"/>
  <c r="Y125" i="4"/>
  <c r="CC6" i="4"/>
  <c r="CT6" i="4" s="1"/>
  <c r="AU49" i="4"/>
  <c r="AV82" i="4" s="1"/>
  <c r="BL17" i="4"/>
  <c r="AU48" i="4"/>
  <c r="AV81" i="4" s="1"/>
  <c r="AU39" i="4"/>
  <c r="AV72" i="4" s="1"/>
  <c r="BL9" i="4"/>
  <c r="AU38" i="4"/>
  <c r="AV71" i="4" s="1"/>
  <c r="BL5" i="4"/>
  <c r="AT46" i="6"/>
  <c r="AU79" i="6" s="1"/>
  <c r="AS37" i="2"/>
  <c r="AT70" i="2" s="1"/>
  <c r="BL4" i="4"/>
  <c r="AT8" i="2"/>
  <c r="CB8" i="2" s="1"/>
  <c r="CS8" i="2" s="1"/>
  <c r="AF10" i="4"/>
  <c r="AF14" i="4"/>
  <c r="AW30" i="4" s="1"/>
  <c r="AF8" i="4"/>
  <c r="AA145" i="4" s="1"/>
  <c r="AB145" i="4" s="1"/>
  <c r="AF17" i="4"/>
  <c r="AA154" i="4" s="1"/>
  <c r="AB154" i="4" s="1"/>
  <c r="AF15" i="4"/>
  <c r="AW31" i="4" s="1"/>
  <c r="AF13" i="4"/>
  <c r="AF12" i="4"/>
  <c r="AA149" i="4" s="1"/>
  <c r="AB149" i="4" s="1"/>
  <c r="AF6" i="4"/>
  <c r="AA143" i="4" s="1"/>
  <c r="AB143" i="4" s="1"/>
  <c r="AF4" i="4"/>
  <c r="AW20" i="4" s="1"/>
  <c r="AF9" i="4"/>
  <c r="AA146" i="4" s="1"/>
  <c r="AB146" i="4" s="1"/>
  <c r="AF7" i="4"/>
  <c r="AA144" i="4" s="1"/>
  <c r="AB144" i="4" s="1"/>
  <c r="AF5" i="4"/>
  <c r="AW21" i="4" s="1"/>
  <c r="AF16" i="4"/>
  <c r="AA153" i="4" s="1"/>
  <c r="AB153" i="4" s="1"/>
  <c r="AF11" i="4"/>
  <c r="AW27" i="4" s="1"/>
  <c r="AF18" i="4"/>
  <c r="AA155" i="4" s="1"/>
  <c r="AB155" i="4" s="1"/>
  <c r="AT5" i="2"/>
  <c r="BK5" i="2" s="1"/>
  <c r="AU32" i="6"/>
  <c r="AU48" i="6" s="1"/>
  <c r="AV81" i="6" s="1"/>
  <c r="AU33" i="6"/>
  <c r="Y124" i="6" s="1"/>
  <c r="AT21" i="2"/>
  <c r="Y97" i="2" s="1"/>
  <c r="BK16" i="6"/>
  <c r="AT38" i="6"/>
  <c r="AU71" i="6" s="1"/>
  <c r="AT6" i="2"/>
  <c r="CB6" i="2" s="1"/>
  <c r="CS6" i="2" s="1"/>
  <c r="AT24" i="2"/>
  <c r="Y100" i="2" s="1"/>
  <c r="AR39" i="6"/>
  <c r="AS72" i="6" s="1"/>
  <c r="AP39" i="6"/>
  <c r="AQ72" i="6" s="1"/>
  <c r="BG7" i="6"/>
  <c r="AU14" i="6"/>
  <c r="CC14" i="6" s="1"/>
  <c r="CT14" i="6" s="1"/>
  <c r="Y99" i="6"/>
  <c r="AT36" i="6"/>
  <c r="AU69" i="6" s="1"/>
  <c r="AT23" i="2"/>
  <c r="Y99" i="2" s="1"/>
  <c r="AT49" i="6"/>
  <c r="AU82" i="6" s="1"/>
  <c r="AT47" i="6"/>
  <c r="AU80" i="6" s="1"/>
  <c r="BK5" i="6"/>
  <c r="BK17" i="6"/>
  <c r="AU30" i="6"/>
  <c r="AU46" i="6" s="1"/>
  <c r="AV79" i="6" s="1"/>
  <c r="Y97" i="6"/>
  <c r="AU6" i="6"/>
  <c r="CC6" i="6" s="1"/>
  <c r="CT6" i="6" s="1"/>
  <c r="AU22" i="6"/>
  <c r="Y113" i="6" s="1"/>
  <c r="BN3" i="4"/>
  <c r="CV3" i="4" s="1"/>
  <c r="AA72" i="4"/>
  <c r="AB72" i="4" s="1"/>
  <c r="AA57" i="4"/>
  <c r="AB57" i="4" s="1"/>
  <c r="AA131" i="4"/>
  <c r="AB131" i="4" s="1"/>
  <c r="AV9" i="4"/>
  <c r="AV25" i="4"/>
  <c r="CC8" i="4"/>
  <c r="CT8" i="4" s="1"/>
  <c r="BL8" i="4"/>
  <c r="AA42" i="4"/>
  <c r="AB42" i="4" s="1"/>
  <c r="AU40" i="4"/>
  <c r="AV73" i="4" s="1"/>
  <c r="Y115" i="4"/>
  <c r="AU18" i="6"/>
  <c r="CC18" i="6" s="1"/>
  <c r="CT18" i="6" s="1"/>
  <c r="BK14" i="6"/>
  <c r="BY7" i="6"/>
  <c r="CP7" i="6" s="1"/>
  <c r="AU34" i="6"/>
  <c r="AU50" i="6" s="1"/>
  <c r="AV83" i="6" s="1"/>
  <c r="AU4" i="6"/>
  <c r="CC4" i="6" s="1"/>
  <c r="CT4" i="6" s="1"/>
  <c r="Y110" i="6"/>
  <c r="AU15" i="6"/>
  <c r="CC15" i="6" s="1"/>
  <c r="CT15" i="6" s="1"/>
  <c r="AU5" i="6"/>
  <c r="CC5" i="6" s="1"/>
  <c r="CT5" i="6" s="1"/>
  <c r="AU31" i="6"/>
  <c r="Y122" i="6" s="1"/>
  <c r="AU21" i="6"/>
  <c r="Y112" i="6" s="1"/>
  <c r="AU16" i="6"/>
  <c r="CC16" i="6" s="1"/>
  <c r="CT16" i="6" s="1"/>
  <c r="AU17" i="6"/>
  <c r="CC17" i="6" s="1"/>
  <c r="CT17" i="6" s="1"/>
  <c r="BK4" i="6"/>
  <c r="AA27" i="4"/>
  <c r="AB27" i="4" s="1"/>
  <c r="AV36" i="5"/>
  <c r="AW69" i="5" s="1"/>
  <c r="AU7" i="6"/>
  <c r="CC7" i="6" s="1"/>
  <c r="CT7" i="6" s="1"/>
  <c r="AU9" i="6"/>
  <c r="CC9" i="6" s="1"/>
  <c r="CT9" i="6" s="1"/>
  <c r="AT9" i="2"/>
  <c r="BK9" i="2" s="1"/>
  <c r="BK8" i="6"/>
  <c r="AT40" i="6"/>
  <c r="AU73" i="6" s="1"/>
  <c r="AO8" i="6"/>
  <c r="BW8" i="6" s="1"/>
  <c r="CN8" i="6" s="1"/>
  <c r="AU25" i="6"/>
  <c r="AU41" i="6" s="1"/>
  <c r="AV74" i="6" s="1"/>
  <c r="AU23" i="6"/>
  <c r="Y114" i="6" s="1"/>
  <c r="AT7" i="2"/>
  <c r="BK7" i="2" s="1"/>
  <c r="AQ24" i="6"/>
  <c r="Y55" i="6" s="1"/>
  <c r="BL3" i="2"/>
  <c r="CT3" i="2" s="1"/>
  <c r="AD9" i="2"/>
  <c r="AD17" i="2"/>
  <c r="AD8" i="2"/>
  <c r="AA115" i="2" s="1"/>
  <c r="AB115" i="2" s="1"/>
  <c r="AD18" i="2"/>
  <c r="AD11" i="2"/>
  <c r="AA118" i="2" s="1"/>
  <c r="AB118" i="2" s="1"/>
  <c r="AD4" i="2"/>
  <c r="AA111" i="2" s="1"/>
  <c r="AB111" i="2" s="1"/>
  <c r="AD5" i="2"/>
  <c r="AA112" i="2" s="1"/>
  <c r="AB112" i="2" s="1"/>
  <c r="AD13" i="2"/>
  <c r="AD12" i="2"/>
  <c r="AD10" i="2"/>
  <c r="AA117" i="2" s="1"/>
  <c r="AB117" i="2" s="1"/>
  <c r="AD6" i="2"/>
  <c r="AA113" i="2" s="1"/>
  <c r="AB113" i="2" s="1"/>
  <c r="AD16" i="2"/>
  <c r="AD7" i="2"/>
  <c r="AA114" i="2" s="1"/>
  <c r="AB114" i="2" s="1"/>
  <c r="AD14" i="2"/>
  <c r="AD15" i="2"/>
  <c r="AA115" i="6"/>
  <c r="AB115" i="6" s="1"/>
  <c r="AU8" i="6"/>
  <c r="AU24" i="6"/>
  <c r="BM3" i="6"/>
  <c r="CU3" i="6" s="1"/>
  <c r="AE11" i="6"/>
  <c r="AA133" i="6" s="1"/>
  <c r="AB133" i="6" s="1"/>
  <c r="AE16" i="6"/>
  <c r="AA138" i="6" s="1"/>
  <c r="AB138" i="6" s="1"/>
  <c r="AE10" i="6"/>
  <c r="AA132" i="6" s="1"/>
  <c r="AB132" i="6" s="1"/>
  <c r="AE5" i="6"/>
  <c r="AA127" i="6" s="1"/>
  <c r="AB127" i="6" s="1"/>
  <c r="AE13" i="6"/>
  <c r="AE14" i="6"/>
  <c r="AA136" i="6" s="1"/>
  <c r="AB136" i="6" s="1"/>
  <c r="AE4" i="6"/>
  <c r="AA126" i="6" s="1"/>
  <c r="AB126" i="6" s="1"/>
  <c r="AE7" i="6"/>
  <c r="AA129" i="6" s="1"/>
  <c r="AB129" i="6" s="1"/>
  <c r="AE15" i="6"/>
  <c r="AA137" i="6" s="1"/>
  <c r="AB137" i="6" s="1"/>
  <c r="AE8" i="6"/>
  <c r="AA130" i="6" s="1"/>
  <c r="AB130" i="6" s="1"/>
  <c r="AE18" i="6"/>
  <c r="AA140" i="6" s="1"/>
  <c r="AB140" i="6" s="1"/>
  <c r="AE17" i="6"/>
  <c r="AA139" i="6" s="1"/>
  <c r="AB139" i="6" s="1"/>
  <c r="AE12" i="6"/>
  <c r="AE6" i="6"/>
  <c r="AA128" i="6" s="1"/>
  <c r="AB128" i="6" s="1"/>
  <c r="AE9" i="6"/>
  <c r="Y84" i="2"/>
  <c r="AS39" i="2"/>
  <c r="AT72" i="2" s="1"/>
  <c r="X10" i="2"/>
  <c r="AA27" i="2" s="1"/>
  <c r="AB27" i="2" s="1"/>
  <c r="AG15" i="5"/>
  <c r="AA167" i="5" s="1"/>
  <c r="AB167" i="5" s="1"/>
  <c r="AG10" i="5"/>
  <c r="AA162" i="5" s="1"/>
  <c r="AB162" i="5" s="1"/>
  <c r="AG16" i="5"/>
  <c r="AG5" i="5"/>
  <c r="AA157" i="5" s="1"/>
  <c r="AB157" i="5" s="1"/>
  <c r="AG11" i="5"/>
  <c r="AA163" i="5" s="1"/>
  <c r="AB163" i="5" s="1"/>
  <c r="AG4" i="5"/>
  <c r="AA156" i="5" s="1"/>
  <c r="AB156" i="5" s="1"/>
  <c r="AG7" i="5"/>
  <c r="AG17" i="5"/>
  <c r="AA169" i="5" s="1"/>
  <c r="AB169" i="5" s="1"/>
  <c r="AG14" i="5"/>
  <c r="AA166" i="5" s="1"/>
  <c r="AB166" i="5" s="1"/>
  <c r="AG8" i="5"/>
  <c r="AA160" i="5" s="1"/>
  <c r="AB160" i="5" s="1"/>
  <c r="AG6" i="5"/>
  <c r="AA158" i="5" s="1"/>
  <c r="AB158" i="5" s="1"/>
  <c r="AG9" i="5"/>
  <c r="AA161" i="5" s="1"/>
  <c r="AB161" i="5" s="1"/>
  <c r="AG13" i="5"/>
  <c r="AA165" i="5" s="1"/>
  <c r="AB165" i="5" s="1"/>
  <c r="AG18" i="5"/>
  <c r="AA170" i="5" s="1"/>
  <c r="AB170" i="5" s="1"/>
  <c r="AG12" i="5"/>
  <c r="AA164" i="5" s="1"/>
  <c r="AB164" i="5" s="1"/>
  <c r="BJ7" i="2"/>
  <c r="CA7" i="2"/>
  <c r="CR7" i="2" s="1"/>
  <c r="BW7" i="6"/>
  <c r="CN7" i="6" s="1"/>
  <c r="AQ8" i="6"/>
  <c r="BY8" i="6" s="1"/>
  <c r="CP8" i="6" s="1"/>
  <c r="CB18" i="6"/>
  <c r="CS18" i="6" s="1"/>
  <c r="AO24" i="6"/>
  <c r="AO40" i="6" s="1"/>
  <c r="AP73" i="6" s="1"/>
  <c r="AP8" i="6"/>
  <c r="BG8" i="6" s="1"/>
  <c r="Z9" i="6"/>
  <c r="AA56" i="6" s="1"/>
  <c r="AB56" i="6" s="1"/>
  <c r="AR8" i="6"/>
  <c r="BZ8" i="6" s="1"/>
  <c r="CQ8" i="6" s="1"/>
  <c r="AA70" i="6"/>
  <c r="AB70" i="6" s="1"/>
  <c r="BK7" i="6"/>
  <c r="X9" i="6"/>
  <c r="AA26" i="6" s="1"/>
  <c r="AB26" i="6" s="1"/>
  <c r="AA9" i="6"/>
  <c r="AA71" i="6" s="1"/>
  <c r="AB71" i="6" s="1"/>
  <c r="Y9" i="6"/>
  <c r="AA41" i="6" s="1"/>
  <c r="AB41" i="6" s="1"/>
  <c r="CD17" i="5"/>
  <c r="CU17" i="5" s="1"/>
  <c r="Y136" i="5"/>
  <c r="AV49" i="5"/>
  <c r="AW82" i="5" s="1"/>
  <c r="AV47" i="5"/>
  <c r="AW80" i="5" s="1"/>
  <c r="CD18" i="5"/>
  <c r="CU18" i="5" s="1"/>
  <c r="AV48" i="5"/>
  <c r="AW81" i="5" s="1"/>
  <c r="CD15" i="5"/>
  <c r="CU15" i="5" s="1"/>
  <c r="AW21" i="5"/>
  <c r="Y142" i="5" s="1"/>
  <c r="BM6" i="5"/>
  <c r="AW16" i="5"/>
  <c r="CE16" i="5" s="1"/>
  <c r="CV16" i="5" s="1"/>
  <c r="BM16" i="5"/>
  <c r="AW26" i="5"/>
  <c r="Y147" i="5" s="1"/>
  <c r="AW14" i="5"/>
  <c r="BN14" i="5" s="1"/>
  <c r="AV38" i="5"/>
  <c r="AW71" i="5" s="1"/>
  <c r="AV50" i="5"/>
  <c r="AW83" i="5" s="1"/>
  <c r="AW30" i="5"/>
  <c r="AW46" i="5" s="1"/>
  <c r="AX79" i="5" s="1"/>
  <c r="AW6" i="5"/>
  <c r="CE6" i="5" s="1"/>
  <c r="CV6" i="5" s="1"/>
  <c r="BM9" i="5"/>
  <c r="AW18" i="5"/>
  <c r="CE18" i="5" s="1"/>
  <c r="CV18" i="5" s="1"/>
  <c r="AW22" i="5"/>
  <c r="AW38" i="5" s="1"/>
  <c r="AX71" i="5" s="1"/>
  <c r="AW10" i="5"/>
  <c r="CE10" i="5" s="1"/>
  <c r="CV10" i="5" s="1"/>
  <c r="AW34" i="5"/>
  <c r="Y155" i="5" s="1"/>
  <c r="CD14" i="5"/>
  <c r="CU14" i="5" s="1"/>
  <c r="CD4" i="5"/>
  <c r="CU4" i="5" s="1"/>
  <c r="Y129" i="5"/>
  <c r="AW32" i="5"/>
  <c r="AW48" i="5" s="1"/>
  <c r="AX81" i="5" s="1"/>
  <c r="Y127" i="5"/>
  <c r="AW8" i="5"/>
  <c r="CE8" i="5" s="1"/>
  <c r="CV8" i="5" s="1"/>
  <c r="AW5" i="5"/>
  <c r="BN5" i="5" s="1"/>
  <c r="AV41" i="5"/>
  <c r="AW74" i="5" s="1"/>
  <c r="AW24" i="5"/>
  <c r="AW40" i="5" s="1"/>
  <c r="AX73" i="5" s="1"/>
  <c r="AW33" i="5"/>
  <c r="AW49" i="5" s="1"/>
  <c r="AX82" i="5" s="1"/>
  <c r="AP40" i="5"/>
  <c r="AQ73" i="5" s="1"/>
  <c r="BM5" i="5"/>
  <c r="AW17" i="5"/>
  <c r="BN17" i="5" s="1"/>
  <c r="BM8" i="5"/>
  <c r="CD8" i="5"/>
  <c r="CU8" i="5" s="1"/>
  <c r="AP58" i="5"/>
  <c r="BF26" i="5" s="1"/>
  <c r="BF42" i="5" s="1"/>
  <c r="BG75" i="5" s="1"/>
  <c r="AW4" i="5"/>
  <c r="CE4" i="5" s="1"/>
  <c r="CV4" i="5" s="1"/>
  <c r="AW31" i="5"/>
  <c r="AW47" i="5" s="1"/>
  <c r="AX80" i="5" s="1"/>
  <c r="AW7" i="5"/>
  <c r="BN7" i="5" s="1"/>
  <c r="BM7" i="5"/>
  <c r="AW20" i="5"/>
  <c r="Y141" i="5" s="1"/>
  <c r="Y70" i="5"/>
  <c r="AV40" i="5"/>
  <c r="AW73" i="5" s="1"/>
  <c r="Y130" i="5"/>
  <c r="AA146" i="5"/>
  <c r="AB146" i="5" s="1"/>
  <c r="AW25" i="5"/>
  <c r="AW9" i="5"/>
  <c r="AW15" i="5"/>
  <c r="CE15" i="5" s="1"/>
  <c r="CV15" i="5" s="1"/>
  <c r="AW23" i="5"/>
  <c r="Y144" i="5" s="1"/>
  <c r="BO3" i="5"/>
  <c r="CW3" i="5" s="1"/>
  <c r="AA159" i="5"/>
  <c r="AB159" i="5" s="1"/>
  <c r="AA168" i="5"/>
  <c r="AB168" i="5" s="1"/>
  <c r="Y55" i="2"/>
  <c r="AR40" i="2"/>
  <c r="AS73" i="2" s="1"/>
  <c r="BG8" i="2"/>
  <c r="AO40" i="5"/>
  <c r="AP73" i="5" s="1"/>
  <c r="BY8" i="5"/>
  <c r="CP8" i="5" s="1"/>
  <c r="AP9" i="2"/>
  <c r="BG9" i="2" s="1"/>
  <c r="AA41" i="2"/>
  <c r="AB41" i="2" s="1"/>
  <c r="AO9" i="5"/>
  <c r="BW9" i="5" s="1"/>
  <c r="CN9" i="5" s="1"/>
  <c r="AA26" i="5"/>
  <c r="AB26" i="5" s="1"/>
  <c r="AP25" i="5"/>
  <c r="Y41" i="5" s="1"/>
  <c r="AA41" i="5"/>
  <c r="AB41" i="5" s="1"/>
  <c r="AR25" i="5"/>
  <c r="AR41" i="5" s="1"/>
  <c r="AS74" i="5" s="1"/>
  <c r="AA71" i="5"/>
  <c r="AB71" i="5" s="1"/>
  <c r="AQ25" i="5"/>
  <c r="Y56" i="5" s="1"/>
  <c r="AA56" i="5"/>
  <c r="AB56" i="5" s="1"/>
  <c r="AQ25" i="2"/>
  <c r="AQ41" i="2" s="1"/>
  <c r="AR74" i="2" s="1"/>
  <c r="AA56" i="2"/>
  <c r="AB56" i="2" s="1"/>
  <c r="AO9" i="2"/>
  <c r="BF9" i="2" s="1"/>
  <c r="AA26" i="2"/>
  <c r="AB26" i="2" s="1"/>
  <c r="Y40" i="2"/>
  <c r="BI8" i="5"/>
  <c r="AQ40" i="5"/>
  <c r="AR73" i="5" s="1"/>
  <c r="AO25" i="5"/>
  <c r="Y26" i="5" s="1"/>
  <c r="AQ9" i="5"/>
  <c r="BY9" i="5" s="1"/>
  <c r="CP9" i="5" s="1"/>
  <c r="BG8" i="5"/>
  <c r="BF8" i="5"/>
  <c r="AR9" i="5"/>
  <c r="BZ9" i="5" s="1"/>
  <c r="CQ9" i="5" s="1"/>
  <c r="AQ57" i="6"/>
  <c r="BG25" i="6" s="1"/>
  <c r="BG41" i="6" s="1"/>
  <c r="BH74" i="6" s="1"/>
  <c r="W41" i="6"/>
  <c r="X41" i="6" s="1"/>
  <c r="AP57" i="6"/>
  <c r="BF25" i="6" s="1"/>
  <c r="BF41" i="6" s="1"/>
  <c r="BG74" i="6" s="1"/>
  <c r="AA103" i="6"/>
  <c r="AB103" i="6" s="1"/>
  <c r="AA118" i="6"/>
  <c r="AB118" i="6" s="1"/>
  <c r="AA238" i="6"/>
  <c r="AB238" i="6" s="1"/>
  <c r="AA253" i="6"/>
  <c r="AB253" i="6" s="1"/>
  <c r="AA88" i="6"/>
  <c r="AB88" i="6" s="1"/>
  <c r="W71" i="6"/>
  <c r="X71" i="6" s="1"/>
  <c r="W42" i="4"/>
  <c r="X42" i="4" s="1"/>
  <c r="AA89" i="4"/>
  <c r="AB89" i="4" s="1"/>
  <c r="AA104" i="4"/>
  <c r="AB104" i="4" s="1"/>
  <c r="AA239" i="4"/>
  <c r="AB239" i="4" s="1"/>
  <c r="AA119" i="4"/>
  <c r="AB119" i="4" s="1"/>
  <c r="AA254" i="4"/>
  <c r="AB254" i="4" s="1"/>
  <c r="AA134" i="4"/>
  <c r="AB134" i="4" s="1"/>
  <c r="AP9" i="5"/>
  <c r="BX9" i="5" s="1"/>
  <c r="CO9" i="5" s="1"/>
  <c r="AO25" i="2"/>
  <c r="AO41" i="2" s="1"/>
  <c r="AP74" i="2" s="1"/>
  <c r="E42" i="5"/>
  <c r="AQ9" i="2"/>
  <c r="BY9" i="2" s="1"/>
  <c r="CP9" i="2" s="1"/>
  <c r="D42" i="5"/>
  <c r="AM27" i="5"/>
  <c r="AN27" i="5" s="1"/>
  <c r="AN43" i="5" s="1"/>
  <c r="AO76" i="5" s="1"/>
  <c r="C42" i="5"/>
  <c r="F42" i="5"/>
  <c r="W57" i="5"/>
  <c r="X57" i="5" s="1"/>
  <c r="BB22" i="7"/>
  <c r="BB6" i="7"/>
  <c r="CI13" i="7"/>
  <c r="CZ13" i="7" s="1"/>
  <c r="BR13" i="7"/>
  <c r="CI16" i="7"/>
  <c r="CZ16" i="7" s="1"/>
  <c r="BR16" i="7"/>
  <c r="Y212" i="7"/>
  <c r="BA47" i="7"/>
  <c r="BB80" i="7" s="1"/>
  <c r="Y204" i="7"/>
  <c r="BA39" i="7"/>
  <c r="BB72" i="7" s="1"/>
  <c r="Y203" i="7"/>
  <c r="BA38" i="7"/>
  <c r="BB71" i="7" s="1"/>
  <c r="Y211" i="7"/>
  <c r="BA46" i="7"/>
  <c r="BB79" i="7" s="1"/>
  <c r="Y205" i="7"/>
  <c r="BA40" i="7"/>
  <c r="BB73" i="7" s="1"/>
  <c r="Y201" i="7"/>
  <c r="BA36" i="7"/>
  <c r="BB69" i="7" s="1"/>
  <c r="BB26" i="7"/>
  <c r="BB10" i="7"/>
  <c r="BB21" i="7"/>
  <c r="BB5" i="7"/>
  <c r="BB30" i="7"/>
  <c r="BB14" i="7"/>
  <c r="BB34" i="7"/>
  <c r="BB18" i="7"/>
  <c r="Y210" i="7"/>
  <c r="BA45" i="7"/>
  <c r="BB78" i="7" s="1"/>
  <c r="Y213" i="7"/>
  <c r="BA48" i="7"/>
  <c r="BB81" i="7" s="1"/>
  <c r="CI7" i="7"/>
  <c r="CZ7" i="7" s="1"/>
  <c r="BR7" i="7"/>
  <c r="BR6" i="7"/>
  <c r="CI6" i="7"/>
  <c r="CZ6" i="7" s="1"/>
  <c r="CI14" i="7"/>
  <c r="CZ14" i="7" s="1"/>
  <c r="BR14" i="7"/>
  <c r="CI8" i="7"/>
  <c r="CZ8" i="7" s="1"/>
  <c r="BR8" i="7"/>
  <c r="CI4" i="7"/>
  <c r="CZ4" i="7" s="1"/>
  <c r="BR4" i="7"/>
  <c r="BB23" i="7"/>
  <c r="BB7" i="7"/>
  <c r="BB33" i="7"/>
  <c r="BB17" i="7"/>
  <c r="CI5" i="7"/>
  <c r="CZ5" i="7" s="1"/>
  <c r="BR5" i="7"/>
  <c r="CI11" i="7"/>
  <c r="CZ11" i="7" s="1"/>
  <c r="BR11" i="7"/>
  <c r="CI18" i="7"/>
  <c r="CZ18" i="7" s="1"/>
  <c r="BR18" i="7"/>
  <c r="CI12" i="7"/>
  <c r="CZ12" i="7" s="1"/>
  <c r="BR12" i="7"/>
  <c r="CI17" i="7"/>
  <c r="CZ17" i="7" s="1"/>
  <c r="BR17" i="7"/>
  <c r="BB29" i="7"/>
  <c r="BB13" i="7"/>
  <c r="BB25" i="7"/>
  <c r="BB9" i="7"/>
  <c r="BB31" i="7"/>
  <c r="BB15" i="7"/>
  <c r="CI9" i="7"/>
  <c r="CZ9" i="7" s="1"/>
  <c r="BR9" i="7"/>
  <c r="CI10" i="7"/>
  <c r="CZ10" i="7" s="1"/>
  <c r="BR10" i="7"/>
  <c r="CI15" i="7"/>
  <c r="CZ15" i="7" s="1"/>
  <c r="BR15" i="7"/>
  <c r="BB27" i="7"/>
  <c r="BB11" i="7"/>
  <c r="Y202" i="7"/>
  <c r="BA37" i="7"/>
  <c r="BB70" i="7" s="1"/>
  <c r="Y208" i="7"/>
  <c r="BA43" i="7"/>
  <c r="BB76" i="7" s="1"/>
  <c r="Y215" i="7"/>
  <c r="BA50" i="7"/>
  <c r="BB83" i="7" s="1"/>
  <c r="Y209" i="7"/>
  <c r="BA44" i="7"/>
  <c r="BB77" i="7" s="1"/>
  <c r="Y214" i="7"/>
  <c r="BA49" i="7"/>
  <c r="BB82" i="7" s="1"/>
  <c r="BB28" i="7"/>
  <c r="BB12" i="7"/>
  <c r="BB8" i="7"/>
  <c r="BB24" i="7"/>
  <c r="BB20" i="7"/>
  <c r="BB4" i="7"/>
  <c r="BB32" i="7"/>
  <c r="BB16" i="7"/>
  <c r="Y206" i="7"/>
  <c r="BA41" i="7"/>
  <c r="BB74" i="7" s="1"/>
  <c r="Y207" i="7"/>
  <c r="BA42" i="7"/>
  <c r="BB75" i="7" s="1"/>
  <c r="Y70" i="6"/>
  <c r="AR40" i="6"/>
  <c r="AS73" i="6" s="1"/>
  <c r="AU26" i="6"/>
  <c r="AU10" i="6"/>
  <c r="AS26" i="6"/>
  <c r="AS10" i="6"/>
  <c r="CB9" i="6"/>
  <c r="CS9" i="6" s="1"/>
  <c r="BK9" i="6"/>
  <c r="AF3" i="6"/>
  <c r="AO57" i="6"/>
  <c r="BE25" i="6" s="1"/>
  <c r="BE41" i="6" s="1"/>
  <c r="BF74" i="6" s="1"/>
  <c r="AT26" i="6"/>
  <c r="AT10" i="6"/>
  <c r="AU49" i="6"/>
  <c r="AV82" i="6" s="1"/>
  <c r="Y101" i="6"/>
  <c r="AT41" i="6"/>
  <c r="AU74" i="6" s="1"/>
  <c r="Y251" i="6"/>
  <c r="BD41" i="6"/>
  <c r="BE74" i="6" s="1"/>
  <c r="AU37" i="6"/>
  <c r="AV70" i="6" s="1"/>
  <c r="D26" i="6"/>
  <c r="E26" i="6"/>
  <c r="BC26" i="6"/>
  <c r="BC10" i="6"/>
  <c r="C26" i="6"/>
  <c r="CK9" i="6"/>
  <c r="DB9" i="6" s="1"/>
  <c r="BT9" i="6"/>
  <c r="Y40" i="6"/>
  <c r="Y86" i="6"/>
  <c r="AS41" i="6"/>
  <c r="AT74" i="6" s="1"/>
  <c r="CL9" i="6"/>
  <c r="DC9" i="6" s="1"/>
  <c r="BU9" i="6"/>
  <c r="AR57" i="6"/>
  <c r="BH25" i="6" s="1"/>
  <c r="BH41" i="6" s="1"/>
  <c r="BI74" i="6" s="1"/>
  <c r="W56" i="6"/>
  <c r="X56" i="6" s="1"/>
  <c r="CA9" i="6"/>
  <c r="CR9" i="6" s="1"/>
  <c r="BJ9" i="6"/>
  <c r="W26" i="6"/>
  <c r="X26" i="6" s="1"/>
  <c r="F26" i="6"/>
  <c r="BD26" i="6"/>
  <c r="BD10" i="6"/>
  <c r="B27" i="6"/>
  <c r="AM27" i="6" s="1"/>
  <c r="AN27" i="6" s="1"/>
  <c r="AN43" i="6" s="1"/>
  <c r="AO76" i="6" s="1"/>
  <c r="Y236" i="6"/>
  <c r="BC41" i="6"/>
  <c r="BD74" i="6" s="1"/>
  <c r="AS42" i="5"/>
  <c r="AT75" i="5" s="1"/>
  <c r="Y87" i="5"/>
  <c r="F27" i="5"/>
  <c r="AA11" i="5" s="1"/>
  <c r="Y117" i="5"/>
  <c r="AU42" i="5"/>
  <c r="AV75" i="5" s="1"/>
  <c r="BD27" i="5"/>
  <c r="BD11" i="5"/>
  <c r="C27" i="5"/>
  <c r="X11" i="5" s="1"/>
  <c r="AU27" i="5"/>
  <c r="AU11" i="5"/>
  <c r="CL10" i="5"/>
  <c r="DC10" i="5" s="1"/>
  <c r="BU10" i="5"/>
  <c r="Y102" i="5"/>
  <c r="AT42" i="5"/>
  <c r="AU75" i="5" s="1"/>
  <c r="CC10" i="5"/>
  <c r="CT10" i="5" s="1"/>
  <c r="BL10" i="5"/>
  <c r="W42" i="5"/>
  <c r="X42" i="5" s="1"/>
  <c r="AQ58" i="5"/>
  <c r="BG26" i="5" s="1"/>
  <c r="BG42" i="5" s="1"/>
  <c r="BH75" i="5" s="1"/>
  <c r="D27" i="5"/>
  <c r="Y11" i="5" s="1"/>
  <c r="Y252" i="5"/>
  <c r="BD42" i="5"/>
  <c r="BE75" i="5" s="1"/>
  <c r="W72" i="5"/>
  <c r="X72" i="5" s="1"/>
  <c r="AH3" i="5"/>
  <c r="W27" i="5"/>
  <c r="X27" i="5" s="1"/>
  <c r="CD10" i="5"/>
  <c r="CU10" i="5" s="1"/>
  <c r="BM10" i="5"/>
  <c r="B28" i="5"/>
  <c r="CK10" i="5"/>
  <c r="DB10" i="5" s="1"/>
  <c r="BT10" i="5"/>
  <c r="Y132" i="5"/>
  <c r="AV42" i="5"/>
  <c r="AW75" i="5" s="1"/>
  <c r="CA10" i="5"/>
  <c r="CR10" i="5" s="1"/>
  <c r="BJ10" i="5"/>
  <c r="CB10" i="5"/>
  <c r="CS10" i="5" s="1"/>
  <c r="BK10" i="5"/>
  <c r="AS27" i="5"/>
  <c r="AS11" i="5"/>
  <c r="AW27" i="5"/>
  <c r="AW11" i="5"/>
  <c r="AV11" i="5"/>
  <c r="AV27" i="5"/>
  <c r="AT27" i="5"/>
  <c r="AT11" i="5"/>
  <c r="E27" i="5"/>
  <c r="Z11" i="5" s="1"/>
  <c r="BC27" i="5"/>
  <c r="BC11" i="5"/>
  <c r="Y237" i="5"/>
  <c r="BC42" i="5"/>
  <c r="BD75" i="5" s="1"/>
  <c r="AR58" i="5"/>
  <c r="BH26" i="5" s="1"/>
  <c r="BH42" i="5" s="1"/>
  <c r="BI75" i="5" s="1"/>
  <c r="AO58" i="5"/>
  <c r="BE26" i="5" s="1"/>
  <c r="BE42" i="5" s="1"/>
  <c r="BF75" i="5" s="1"/>
  <c r="CD10" i="4"/>
  <c r="CU10" i="4" s="1"/>
  <c r="BM10" i="4"/>
  <c r="AO26" i="4"/>
  <c r="AO10" i="4"/>
  <c r="Y71" i="4"/>
  <c r="AR41" i="4"/>
  <c r="AS74" i="4" s="1"/>
  <c r="AR26" i="4"/>
  <c r="AR10" i="4"/>
  <c r="CD17" i="4"/>
  <c r="CU17" i="4" s="1"/>
  <c r="BM17" i="4"/>
  <c r="CA10" i="4"/>
  <c r="CR10" i="4" s="1"/>
  <c r="BJ10" i="4"/>
  <c r="CD14" i="4"/>
  <c r="CU14" i="4" s="1"/>
  <c r="BM14" i="4"/>
  <c r="Y130" i="4"/>
  <c r="AV40" i="4"/>
  <c r="AW73" i="4" s="1"/>
  <c r="BD27" i="4"/>
  <c r="BD11" i="4"/>
  <c r="D27" i="4"/>
  <c r="Y11" i="4" s="1"/>
  <c r="CD15" i="4"/>
  <c r="CU15" i="4" s="1"/>
  <c r="BM15" i="4"/>
  <c r="W27" i="4"/>
  <c r="X27" i="4" s="1"/>
  <c r="CD18" i="4"/>
  <c r="CU18" i="4" s="1"/>
  <c r="BM18" i="4"/>
  <c r="CD7" i="4"/>
  <c r="CU7" i="4" s="1"/>
  <c r="BM7" i="4"/>
  <c r="AQ10" i="4"/>
  <c r="AQ26" i="4"/>
  <c r="Y136" i="4"/>
  <c r="AV46" i="4"/>
  <c r="AW79" i="4" s="1"/>
  <c r="AV27" i="4"/>
  <c r="AV11" i="4"/>
  <c r="E27" i="4"/>
  <c r="Z11" i="4" s="1"/>
  <c r="BC27" i="4"/>
  <c r="BC11" i="4"/>
  <c r="AP58" i="4"/>
  <c r="BF26" i="4" s="1"/>
  <c r="BF42" i="4" s="1"/>
  <c r="BG75" i="4" s="1"/>
  <c r="Y137" i="4"/>
  <c r="AV47" i="4"/>
  <c r="AW80" i="4" s="1"/>
  <c r="Y237" i="4"/>
  <c r="BC42" i="4"/>
  <c r="BD75" i="4" s="1"/>
  <c r="AO58" i="4"/>
  <c r="BE26" i="4" s="1"/>
  <c r="BE42" i="4" s="1"/>
  <c r="BF75" i="4" s="1"/>
  <c r="Y140" i="4"/>
  <c r="AV50" i="4"/>
  <c r="AW83" i="4" s="1"/>
  <c r="AV38" i="4"/>
  <c r="AW71" i="4" s="1"/>
  <c r="Y128" i="4"/>
  <c r="Y129" i="4"/>
  <c r="AV39" i="4"/>
  <c r="AW72" i="4" s="1"/>
  <c r="AP41" i="4"/>
  <c r="AQ74" i="4" s="1"/>
  <c r="Y41" i="4"/>
  <c r="CD16" i="4"/>
  <c r="CU16" i="4" s="1"/>
  <c r="BM16" i="4"/>
  <c r="BW9" i="4"/>
  <c r="CN9" i="4" s="1"/>
  <c r="BF9" i="4"/>
  <c r="CL10" i="4"/>
  <c r="DC10" i="4" s="1"/>
  <c r="BU10" i="4"/>
  <c r="AR58" i="4"/>
  <c r="BH26" i="4" s="1"/>
  <c r="BH42" i="4" s="1"/>
  <c r="BI75" i="4" s="1"/>
  <c r="W57" i="4"/>
  <c r="X57" i="4" s="1"/>
  <c r="AG3" i="4"/>
  <c r="CD8" i="4"/>
  <c r="CU8" i="4" s="1"/>
  <c r="BM8" i="4"/>
  <c r="F27" i="4"/>
  <c r="AA11" i="4" s="1"/>
  <c r="B28" i="4"/>
  <c r="AM28" i="4" s="1"/>
  <c r="AN28" i="4" s="1"/>
  <c r="AN44" i="4" s="1"/>
  <c r="AO77" i="4" s="1"/>
  <c r="AU27" i="4"/>
  <c r="AU11" i="4"/>
  <c r="AQ41" i="4"/>
  <c r="AR74" i="4" s="1"/>
  <c r="Y56" i="4"/>
  <c r="Y126" i="4"/>
  <c r="AV36" i="4"/>
  <c r="AW69" i="4" s="1"/>
  <c r="CC10" i="4"/>
  <c r="CT10" i="4" s="1"/>
  <c r="BL10" i="4"/>
  <c r="Y102" i="4"/>
  <c r="AT42" i="4"/>
  <c r="AU75" i="4" s="1"/>
  <c r="Y127" i="4"/>
  <c r="AV37" i="4"/>
  <c r="AW70" i="4" s="1"/>
  <c r="Y132" i="4"/>
  <c r="AV42" i="4"/>
  <c r="AW75" i="4" s="1"/>
  <c r="AS27" i="4"/>
  <c r="AS11" i="4"/>
  <c r="AP26" i="4"/>
  <c r="AP10" i="4"/>
  <c r="CK10" i="4"/>
  <c r="DB10" i="4" s="1"/>
  <c r="BT10" i="4"/>
  <c r="CD6" i="4"/>
  <c r="CU6" i="4" s="1"/>
  <c r="BM6" i="4"/>
  <c r="BX9" i="4"/>
  <c r="CO9" i="4" s="1"/>
  <c r="BG9" i="4"/>
  <c r="Y138" i="4"/>
  <c r="AV48" i="4"/>
  <c r="AW81" i="4" s="1"/>
  <c r="Y26" i="4"/>
  <c r="AO41" i="4"/>
  <c r="AP74" i="4" s="1"/>
  <c r="Y139" i="4"/>
  <c r="AV49" i="4"/>
  <c r="AW82" i="4" s="1"/>
  <c r="Y87" i="4"/>
  <c r="AS42" i="4"/>
  <c r="AT75" i="4" s="1"/>
  <c r="C27" i="4"/>
  <c r="X11" i="4" s="1"/>
  <c r="AT27" i="4"/>
  <c r="AT11" i="4"/>
  <c r="BY9" i="4"/>
  <c r="CP9" i="4" s="1"/>
  <c r="BH9" i="4"/>
  <c r="BZ9" i="4"/>
  <c r="CQ9" i="4" s="1"/>
  <c r="BI9" i="4"/>
  <c r="CD4" i="4"/>
  <c r="CU4" i="4" s="1"/>
  <c r="BM4" i="4"/>
  <c r="Y117" i="4"/>
  <c r="AU42" i="4"/>
  <c r="AV75" i="4" s="1"/>
  <c r="CB10" i="4"/>
  <c r="CS10" i="4" s="1"/>
  <c r="BK10" i="4"/>
  <c r="CD5" i="4"/>
  <c r="CU5" i="4" s="1"/>
  <c r="BM5" i="4"/>
  <c r="Y252" i="4"/>
  <c r="BD42" i="4"/>
  <c r="BE75" i="4" s="1"/>
  <c r="W72" i="4"/>
  <c r="X72" i="4" s="1"/>
  <c r="AQ58" i="4"/>
  <c r="BG26" i="4" s="1"/>
  <c r="BG42" i="4" s="1"/>
  <c r="BH75" i="4" s="1"/>
  <c r="AP25" i="2"/>
  <c r="Y41" i="2" s="1"/>
  <c r="W27" i="2"/>
  <c r="X27" i="2" s="1"/>
  <c r="AO58" i="2"/>
  <c r="BE26" i="2" s="1"/>
  <c r="BE42" i="2" s="1"/>
  <c r="BF75" i="2" s="1"/>
  <c r="AQ58" i="2"/>
  <c r="BG26" i="2" s="1"/>
  <c r="BG42" i="2" s="1"/>
  <c r="BH75" i="2" s="1"/>
  <c r="W57" i="2"/>
  <c r="X57" i="2" s="1"/>
  <c r="W42" i="2"/>
  <c r="X42" i="2" s="1"/>
  <c r="AP58" i="2"/>
  <c r="BF26" i="2" s="1"/>
  <c r="BF42" i="2" s="1"/>
  <c r="BG75" i="2" s="1"/>
  <c r="AP10" i="2"/>
  <c r="W72" i="2"/>
  <c r="X72" i="2" s="1"/>
  <c r="AR58" i="2"/>
  <c r="BH26" i="2" s="1"/>
  <c r="BH42" i="2" s="1"/>
  <c r="BI75" i="2" s="1"/>
  <c r="Y71" i="2"/>
  <c r="AR41" i="2"/>
  <c r="AS74" i="2" s="1"/>
  <c r="Y98" i="2"/>
  <c r="AT38" i="2"/>
  <c r="AU71" i="2" s="1"/>
  <c r="Y86" i="2"/>
  <c r="AS41" i="2"/>
  <c r="AT74" i="2" s="1"/>
  <c r="Y96" i="2"/>
  <c r="AT36" i="2"/>
  <c r="AU69" i="2" s="1"/>
  <c r="BZ8" i="2"/>
  <c r="CQ8" i="2" s="1"/>
  <c r="D27" i="2"/>
  <c r="Y11" i="2" s="1"/>
  <c r="BI9" i="2"/>
  <c r="BZ9" i="2"/>
  <c r="CQ9" i="2" s="1"/>
  <c r="BH8" i="2"/>
  <c r="BY8" i="2"/>
  <c r="CP8" i="2" s="1"/>
  <c r="BJ9" i="2"/>
  <c r="CA9" i="2"/>
  <c r="CR9" i="2" s="1"/>
  <c r="F27" i="2"/>
  <c r="AA11" i="2" s="1"/>
  <c r="E27" i="2"/>
  <c r="Z11" i="2" s="1"/>
  <c r="C27" i="2"/>
  <c r="X11" i="2" s="1"/>
  <c r="B27" i="2"/>
  <c r="AM27" i="2" s="1"/>
  <c r="AN27" i="2" s="1"/>
  <c r="AN43" i="2" s="1"/>
  <c r="AO76" i="2" s="1"/>
  <c r="AA103" i="2"/>
  <c r="AB103" i="2" s="1"/>
  <c r="AA88" i="2"/>
  <c r="AB88" i="2" s="1"/>
  <c r="AT10" i="2"/>
  <c r="AT26" i="2"/>
  <c r="AS26" i="2"/>
  <c r="AS10" i="2"/>
  <c r="AE3" i="2"/>
  <c r="Y123" i="6" l="1"/>
  <c r="BK8" i="2"/>
  <c r="AU7" i="2"/>
  <c r="AU26" i="2"/>
  <c r="AU4" i="2"/>
  <c r="BL4" i="2" s="1"/>
  <c r="BK4" i="2"/>
  <c r="AO10" i="2"/>
  <c r="BW10" i="2" s="1"/>
  <c r="CN10" i="2" s="1"/>
  <c r="AT41" i="2"/>
  <c r="AU74" i="2" s="1"/>
  <c r="BK6" i="2"/>
  <c r="AT39" i="2"/>
  <c r="AU72" i="2" s="1"/>
  <c r="AT37" i="2"/>
  <c r="AU70" i="2" s="1"/>
  <c r="AU36" i="6"/>
  <c r="AV69" i="6" s="1"/>
  <c r="AU39" i="6"/>
  <c r="AV72" i="6" s="1"/>
  <c r="AW23" i="4"/>
  <c r="AW34" i="4"/>
  <c r="AW8" i="4"/>
  <c r="BN8" i="4" s="1"/>
  <c r="AW18" i="4"/>
  <c r="CE18" i="4" s="1"/>
  <c r="CV18" i="4" s="1"/>
  <c r="AW7" i="4"/>
  <c r="CE7" i="4" s="1"/>
  <c r="CV7" i="4" s="1"/>
  <c r="AW24" i="4"/>
  <c r="AW16" i="4"/>
  <c r="CE16" i="4" s="1"/>
  <c r="CV16" i="4" s="1"/>
  <c r="AW11" i="4"/>
  <c r="CE11" i="4" s="1"/>
  <c r="CV11" i="4" s="1"/>
  <c r="AA141" i="4"/>
  <c r="AB141" i="4" s="1"/>
  <c r="AW17" i="4"/>
  <c r="BN17" i="4" s="1"/>
  <c r="AW33" i="4"/>
  <c r="Y154" i="4" s="1"/>
  <c r="AW22" i="4"/>
  <c r="Y143" i="4" s="1"/>
  <c r="AW15" i="4"/>
  <c r="BN15" i="4" s="1"/>
  <c r="AW32" i="4"/>
  <c r="Y153" i="4" s="1"/>
  <c r="AW4" i="4"/>
  <c r="CE4" i="4" s="1"/>
  <c r="CV4" i="4" s="1"/>
  <c r="AA152" i="4"/>
  <c r="AB152" i="4" s="1"/>
  <c r="AW25" i="4"/>
  <c r="Y146" i="4" s="1"/>
  <c r="AA148" i="4"/>
  <c r="AB148" i="4" s="1"/>
  <c r="AA142" i="4"/>
  <c r="AB142" i="4" s="1"/>
  <c r="AW6" i="4"/>
  <c r="BN6" i="4" s="1"/>
  <c r="CB9" i="2"/>
  <c r="CS9" i="2" s="1"/>
  <c r="AW14" i="4"/>
  <c r="CE14" i="4" s="1"/>
  <c r="CV14" i="4" s="1"/>
  <c r="AA151" i="4"/>
  <c r="AB151" i="4" s="1"/>
  <c r="AU22" i="2"/>
  <c r="Y113" i="2" s="1"/>
  <c r="BL4" i="6"/>
  <c r="AU8" i="2"/>
  <c r="BL8" i="2" s="1"/>
  <c r="AW9" i="4"/>
  <c r="CE9" i="4" s="1"/>
  <c r="CV9" i="4" s="1"/>
  <c r="AG9" i="4"/>
  <c r="AA161" i="4" s="1"/>
  <c r="AB161" i="4" s="1"/>
  <c r="AG17" i="4"/>
  <c r="AA169" i="4" s="1"/>
  <c r="AB169" i="4" s="1"/>
  <c r="AG5" i="4"/>
  <c r="AA157" i="4" s="1"/>
  <c r="AB157" i="4" s="1"/>
  <c r="AG13" i="4"/>
  <c r="AA165" i="4" s="1"/>
  <c r="AB165" i="4" s="1"/>
  <c r="AG18" i="4"/>
  <c r="AA170" i="4" s="1"/>
  <c r="AB170" i="4" s="1"/>
  <c r="AG4" i="4"/>
  <c r="AX4" i="4" s="1"/>
  <c r="AG12" i="4"/>
  <c r="AA164" i="4" s="1"/>
  <c r="AB164" i="4" s="1"/>
  <c r="AG15" i="4"/>
  <c r="AA167" i="4" s="1"/>
  <c r="AB167" i="4" s="1"/>
  <c r="AG10" i="4"/>
  <c r="AA162" i="4" s="1"/>
  <c r="AB162" i="4" s="1"/>
  <c r="AG16" i="4"/>
  <c r="AX16" i="4" s="1"/>
  <c r="AG14" i="4"/>
  <c r="AA166" i="4" s="1"/>
  <c r="AB166" i="4" s="1"/>
  <c r="AG11" i="4"/>
  <c r="AG7" i="4"/>
  <c r="AA159" i="4" s="1"/>
  <c r="AB159" i="4" s="1"/>
  <c r="AG8" i="4"/>
  <c r="AX24" i="4" s="1"/>
  <c r="AG6" i="4"/>
  <c r="AA158" i="4" s="1"/>
  <c r="AB158" i="4" s="1"/>
  <c r="AU23" i="2"/>
  <c r="Y114" i="2" s="1"/>
  <c r="AO26" i="2"/>
  <c r="Y27" i="2" s="1"/>
  <c r="AR9" i="6"/>
  <c r="BZ9" i="6" s="1"/>
  <c r="CQ9" i="6" s="1"/>
  <c r="CB5" i="2"/>
  <c r="CS5" i="2" s="1"/>
  <c r="AW5" i="4"/>
  <c r="CE5" i="4" s="1"/>
  <c r="CV5" i="4" s="1"/>
  <c r="AQ25" i="6"/>
  <c r="Y56" i="6" s="1"/>
  <c r="AT40" i="2"/>
  <c r="AU73" i="2" s="1"/>
  <c r="BL14" i="6"/>
  <c r="Y116" i="6"/>
  <c r="AV32" i="6"/>
  <c r="AV48" i="6" s="1"/>
  <c r="AW81" i="6" s="1"/>
  <c r="AV8" i="6"/>
  <c r="CD8" i="6" s="1"/>
  <c r="CU8" i="6" s="1"/>
  <c r="AV30" i="6"/>
  <c r="Y136" i="6" s="1"/>
  <c r="BL16" i="6"/>
  <c r="BI8" i="6"/>
  <c r="BL15" i="6"/>
  <c r="BL6" i="6"/>
  <c r="AV24" i="6"/>
  <c r="AV40" i="6" s="1"/>
  <c r="AW73" i="6" s="1"/>
  <c r="AV4" i="6"/>
  <c r="CD4" i="6" s="1"/>
  <c r="CU4" i="6" s="1"/>
  <c r="AV6" i="6"/>
  <c r="BM6" i="6" s="1"/>
  <c r="AR25" i="6"/>
  <c r="Y71" i="6" s="1"/>
  <c r="AV22" i="6"/>
  <c r="Y128" i="6" s="1"/>
  <c r="AV14" i="6"/>
  <c r="BM14" i="6" s="1"/>
  <c r="Y125" i="6"/>
  <c r="AV16" i="6"/>
  <c r="CD16" i="6" s="1"/>
  <c r="CU16" i="6" s="1"/>
  <c r="CB7" i="2"/>
  <c r="CS7" i="2" s="1"/>
  <c r="AU10" i="2"/>
  <c r="BL10" i="2" s="1"/>
  <c r="AU20" i="2"/>
  <c r="AU36" i="2" s="1"/>
  <c r="AV69" i="2" s="1"/>
  <c r="AU38" i="6"/>
  <c r="AV71" i="6" s="1"/>
  <c r="BL18" i="6"/>
  <c r="AQ40" i="6"/>
  <c r="AR73" i="6" s="1"/>
  <c r="BH8" i="6"/>
  <c r="AO9" i="6"/>
  <c r="BF9" i="6" s="1"/>
  <c r="Y121" i="6"/>
  <c r="AV15" i="6"/>
  <c r="BM15" i="6" s="1"/>
  <c r="AU47" i="6"/>
  <c r="AV80" i="6" s="1"/>
  <c r="AV31" i="6"/>
  <c r="Y137" i="6" s="1"/>
  <c r="AA58" i="4"/>
  <c r="AB58" i="4" s="1"/>
  <c r="AA43" i="4"/>
  <c r="AB43" i="4" s="1"/>
  <c r="AA147" i="4"/>
  <c r="AB147" i="4" s="1"/>
  <c r="AW26" i="4"/>
  <c r="AW10" i="4"/>
  <c r="BO3" i="4"/>
  <c r="CW3" i="4" s="1"/>
  <c r="AA168" i="4"/>
  <c r="AB168" i="4" s="1"/>
  <c r="AV41" i="4"/>
  <c r="AW74" i="4" s="1"/>
  <c r="Y131" i="4"/>
  <c r="AA73" i="4"/>
  <c r="AB73" i="4" s="1"/>
  <c r="BM9" i="4"/>
  <c r="CD9" i="4"/>
  <c r="CU9" i="4" s="1"/>
  <c r="AV20" i="6"/>
  <c r="AV36" i="6" s="1"/>
  <c r="AW69" i="6" s="1"/>
  <c r="BL7" i="6"/>
  <c r="AV18" i="6"/>
  <c r="CD18" i="6" s="1"/>
  <c r="CU18" i="6" s="1"/>
  <c r="AP9" i="6"/>
  <c r="BX9" i="6" s="1"/>
  <c r="CO9" i="6" s="1"/>
  <c r="AV10" i="6"/>
  <c r="CD10" i="6" s="1"/>
  <c r="CU10" i="6" s="1"/>
  <c r="BL5" i="6"/>
  <c r="BL17" i="6"/>
  <c r="AV34" i="6"/>
  <c r="AV50" i="6" s="1"/>
  <c r="AW83" i="6" s="1"/>
  <c r="AV26" i="6"/>
  <c r="AV42" i="6" s="1"/>
  <c r="AW75" i="6" s="1"/>
  <c r="BL9" i="6"/>
  <c r="AO25" i="6"/>
  <c r="AO41" i="6" s="1"/>
  <c r="AP74" i="6" s="1"/>
  <c r="AV33" i="6"/>
  <c r="Y139" i="6" s="1"/>
  <c r="AV7" i="6"/>
  <c r="CD7" i="6" s="1"/>
  <c r="CU7" i="6" s="1"/>
  <c r="AQ9" i="6"/>
  <c r="BH9" i="6" s="1"/>
  <c r="BX8" i="6"/>
  <c r="CO8" i="6" s="1"/>
  <c r="BF8" i="6"/>
  <c r="AV21" i="6"/>
  <c r="Y127" i="6" s="1"/>
  <c r="AV23" i="6"/>
  <c r="Y129" i="6" s="1"/>
  <c r="AU5" i="2"/>
  <c r="BL5" i="2" s="1"/>
  <c r="AU21" i="2"/>
  <c r="Y112" i="2" s="1"/>
  <c r="AU6" i="2"/>
  <c r="CC6" i="2" s="1"/>
  <c r="CT6" i="2" s="1"/>
  <c r="AU24" i="2"/>
  <c r="AU40" i="2" s="1"/>
  <c r="AV73" i="2" s="1"/>
  <c r="AV17" i="6"/>
  <c r="CD17" i="6" s="1"/>
  <c r="CU17" i="6" s="1"/>
  <c r="AV5" i="6"/>
  <c r="CD5" i="6" s="1"/>
  <c r="CU5" i="6" s="1"/>
  <c r="BM3" i="2"/>
  <c r="CU3" i="2" s="1"/>
  <c r="AE5" i="2"/>
  <c r="AA127" i="2" s="1"/>
  <c r="AB127" i="2" s="1"/>
  <c r="AE13" i="2"/>
  <c r="AE8" i="2"/>
  <c r="AA130" i="2" s="1"/>
  <c r="AB130" i="2" s="1"/>
  <c r="AE7" i="2"/>
  <c r="AA129" i="2" s="1"/>
  <c r="AB129" i="2" s="1"/>
  <c r="AE15" i="2"/>
  <c r="AE18" i="2"/>
  <c r="AE10" i="2"/>
  <c r="AA132" i="2" s="1"/>
  <c r="AB132" i="2" s="1"/>
  <c r="AE9" i="2"/>
  <c r="AA131" i="2" s="1"/>
  <c r="AB131" i="2" s="1"/>
  <c r="AE17" i="2"/>
  <c r="AE12" i="2"/>
  <c r="AA134" i="2" s="1"/>
  <c r="AB134" i="2" s="1"/>
  <c r="AE14" i="2"/>
  <c r="AE6" i="2"/>
  <c r="AA128" i="2" s="1"/>
  <c r="AB128" i="2" s="1"/>
  <c r="AE16" i="2"/>
  <c r="AE4" i="2"/>
  <c r="AA126" i="2" s="1"/>
  <c r="AB126" i="2" s="1"/>
  <c r="AE11" i="2"/>
  <c r="AA133" i="2" s="1"/>
  <c r="AB133" i="2" s="1"/>
  <c r="AH9" i="5"/>
  <c r="AA176" i="5" s="1"/>
  <c r="AB176" i="5" s="1"/>
  <c r="AH18" i="5"/>
  <c r="AH12" i="5"/>
  <c r="AA179" i="5" s="1"/>
  <c r="AB179" i="5" s="1"/>
  <c r="AH6" i="5"/>
  <c r="AH13" i="5"/>
  <c r="AA180" i="5" s="1"/>
  <c r="AB180" i="5" s="1"/>
  <c r="AH4" i="5"/>
  <c r="AH14" i="5"/>
  <c r="AA181" i="5" s="1"/>
  <c r="AB181" i="5" s="1"/>
  <c r="AH8" i="5"/>
  <c r="AA175" i="5" s="1"/>
  <c r="AB175" i="5" s="1"/>
  <c r="AH7" i="5"/>
  <c r="AA174" i="5" s="1"/>
  <c r="AB174" i="5" s="1"/>
  <c r="AH17" i="5"/>
  <c r="AH16" i="5"/>
  <c r="AA183" i="5" s="1"/>
  <c r="AB183" i="5" s="1"/>
  <c r="AH15" i="5"/>
  <c r="AA182" i="5" s="1"/>
  <c r="AB182" i="5" s="1"/>
  <c r="AH5" i="5"/>
  <c r="AA172" i="5" s="1"/>
  <c r="AB172" i="5" s="1"/>
  <c r="AH10" i="5"/>
  <c r="AA177" i="5" s="1"/>
  <c r="AB177" i="5" s="1"/>
  <c r="AH11" i="5"/>
  <c r="AA131" i="6"/>
  <c r="AB131" i="6" s="1"/>
  <c r="AV25" i="6"/>
  <c r="AV9" i="6"/>
  <c r="Y115" i="6"/>
  <c r="AU40" i="6"/>
  <c r="AV73" i="6" s="1"/>
  <c r="BN3" i="6"/>
  <c r="CV3" i="6" s="1"/>
  <c r="AF8" i="6"/>
  <c r="AA145" i="6" s="1"/>
  <c r="AB145" i="6" s="1"/>
  <c r="AF16" i="6"/>
  <c r="AA153" i="6" s="1"/>
  <c r="AB153" i="6" s="1"/>
  <c r="AF17" i="6"/>
  <c r="AA154" i="6" s="1"/>
  <c r="AB154" i="6" s="1"/>
  <c r="AF7" i="6"/>
  <c r="AA144" i="6" s="1"/>
  <c r="AB144" i="6" s="1"/>
  <c r="AF4" i="6"/>
  <c r="AA141" i="6" s="1"/>
  <c r="AB141" i="6" s="1"/>
  <c r="AF10" i="6"/>
  <c r="AA147" i="6" s="1"/>
  <c r="AB147" i="6" s="1"/>
  <c r="AF18" i="6"/>
  <c r="AA155" i="6" s="1"/>
  <c r="AB155" i="6" s="1"/>
  <c r="AF5" i="6"/>
  <c r="AA142" i="6" s="1"/>
  <c r="AB142" i="6" s="1"/>
  <c r="AF12" i="6"/>
  <c r="AA149" i="6" s="1"/>
  <c r="AB149" i="6" s="1"/>
  <c r="AF9" i="6"/>
  <c r="AA146" i="6" s="1"/>
  <c r="AB146" i="6" s="1"/>
  <c r="AF15" i="6"/>
  <c r="AA152" i="6" s="1"/>
  <c r="AB152" i="6" s="1"/>
  <c r="AF6" i="6"/>
  <c r="AA143" i="6" s="1"/>
  <c r="AB143" i="6" s="1"/>
  <c r="AF11" i="6"/>
  <c r="AA148" i="6" s="1"/>
  <c r="AB148" i="6" s="1"/>
  <c r="AF14" i="6"/>
  <c r="AA151" i="6" s="1"/>
  <c r="AB151" i="6" s="1"/>
  <c r="AF13" i="6"/>
  <c r="CC8" i="6"/>
  <c r="CT8" i="6" s="1"/>
  <c r="BL8" i="6"/>
  <c r="AA116" i="2"/>
  <c r="AB116" i="2" s="1"/>
  <c r="AU9" i="2"/>
  <c r="AU25" i="2"/>
  <c r="Y153" i="5"/>
  <c r="BN18" i="5"/>
  <c r="Y25" i="6"/>
  <c r="AP25" i="6"/>
  <c r="AP41" i="6" s="1"/>
  <c r="AQ74" i="6" s="1"/>
  <c r="X10" i="6"/>
  <c r="AA27" i="6" s="1"/>
  <c r="AB27" i="6" s="1"/>
  <c r="Y10" i="6"/>
  <c r="AA42" i="6" s="1"/>
  <c r="AB42" i="6" s="1"/>
  <c r="Z10" i="6"/>
  <c r="AA57" i="6" s="1"/>
  <c r="AB57" i="6" s="1"/>
  <c r="AA10" i="6"/>
  <c r="AA72" i="6" s="1"/>
  <c r="AB72" i="6" s="1"/>
  <c r="BN16" i="5"/>
  <c r="AX14" i="5"/>
  <c r="CF14" i="5" s="1"/>
  <c r="CW14" i="5" s="1"/>
  <c r="AW42" i="5"/>
  <c r="AX75" i="5" s="1"/>
  <c r="Y151" i="5"/>
  <c r="AX23" i="5"/>
  <c r="Y159" i="5" s="1"/>
  <c r="Y154" i="5"/>
  <c r="BN8" i="5"/>
  <c r="Y143" i="5"/>
  <c r="AX11" i="5"/>
  <c r="BO11" i="5" s="1"/>
  <c r="AW39" i="5"/>
  <c r="AX72" i="5" s="1"/>
  <c r="AX20" i="5"/>
  <c r="AX36" i="5" s="1"/>
  <c r="AY69" i="5" s="1"/>
  <c r="BN4" i="5"/>
  <c r="AW37" i="5"/>
  <c r="AX70" i="5" s="1"/>
  <c r="AX4" i="5"/>
  <c r="CF4" i="5" s="1"/>
  <c r="CW4" i="5" s="1"/>
  <c r="AW36" i="5"/>
  <c r="AX69" i="5" s="1"/>
  <c r="AX15" i="5"/>
  <c r="BO15" i="5" s="1"/>
  <c r="AX27" i="5"/>
  <c r="AX43" i="5" s="1"/>
  <c r="AY76" i="5" s="1"/>
  <c r="AX31" i="5"/>
  <c r="Y167" i="5" s="1"/>
  <c r="AX7" i="5"/>
  <c r="CF7" i="5" s="1"/>
  <c r="CW7" i="5" s="1"/>
  <c r="CE14" i="5"/>
  <c r="CV14" i="5" s="1"/>
  <c r="BN6" i="5"/>
  <c r="BN10" i="5"/>
  <c r="Y152" i="5"/>
  <c r="CE5" i="5"/>
  <c r="CV5" i="5" s="1"/>
  <c r="AW50" i="5"/>
  <c r="AX83" i="5" s="1"/>
  <c r="CE7" i="5"/>
  <c r="CV7" i="5" s="1"/>
  <c r="AX21" i="5"/>
  <c r="Y157" i="5" s="1"/>
  <c r="AX9" i="5"/>
  <c r="CF9" i="5" s="1"/>
  <c r="CW9" i="5" s="1"/>
  <c r="Y145" i="5"/>
  <c r="AX17" i="5"/>
  <c r="CF17" i="5" s="1"/>
  <c r="CW17" i="5" s="1"/>
  <c r="CE17" i="5"/>
  <c r="CV17" i="5" s="1"/>
  <c r="AX6" i="5"/>
  <c r="CF6" i="5" s="1"/>
  <c r="CW6" i="5" s="1"/>
  <c r="AX32" i="5"/>
  <c r="Y168" i="5" s="1"/>
  <c r="AX8" i="5"/>
  <c r="BO8" i="5" s="1"/>
  <c r="AX16" i="5"/>
  <c r="CF16" i="5" s="1"/>
  <c r="CW16" i="5" s="1"/>
  <c r="AX24" i="5"/>
  <c r="Y160" i="5" s="1"/>
  <c r="CE9" i="5"/>
  <c r="CV9" i="5" s="1"/>
  <c r="BN9" i="5"/>
  <c r="BP3" i="5"/>
  <c r="CX3" i="5" s="1"/>
  <c r="AA171" i="5"/>
  <c r="AB171" i="5" s="1"/>
  <c r="AA184" i="5"/>
  <c r="AB184" i="5" s="1"/>
  <c r="AA173" i="5"/>
  <c r="AB173" i="5" s="1"/>
  <c r="AA185" i="5"/>
  <c r="AB185" i="5" s="1"/>
  <c r="AX22" i="5"/>
  <c r="Y158" i="5" s="1"/>
  <c r="AX10" i="5"/>
  <c r="CF10" i="5" s="1"/>
  <c r="CW10" i="5" s="1"/>
  <c r="AX33" i="5"/>
  <c r="AX49" i="5" s="1"/>
  <c r="AY82" i="5" s="1"/>
  <c r="AX25" i="5"/>
  <c r="Y161" i="5" s="1"/>
  <c r="W58" i="5"/>
  <c r="X58" i="5" s="1"/>
  <c r="AX5" i="5"/>
  <c r="CF5" i="5" s="1"/>
  <c r="CW5" i="5" s="1"/>
  <c r="AX34" i="5"/>
  <c r="Y170" i="5" s="1"/>
  <c r="AX26" i="5"/>
  <c r="AX42" i="5" s="1"/>
  <c r="AY75" i="5" s="1"/>
  <c r="BN15" i="5"/>
  <c r="Y146" i="5"/>
  <c r="AW41" i="5"/>
  <c r="AX74" i="5" s="1"/>
  <c r="AX30" i="5"/>
  <c r="Y166" i="5" s="1"/>
  <c r="AX18" i="5"/>
  <c r="BO18" i="5" s="1"/>
  <c r="Y56" i="2"/>
  <c r="BF9" i="5"/>
  <c r="Y71" i="5"/>
  <c r="AQ41" i="5"/>
  <c r="AR74" i="5" s="1"/>
  <c r="BW9" i="2"/>
  <c r="CN9" i="2" s="1"/>
  <c r="BX9" i="2"/>
  <c r="CO9" i="2" s="1"/>
  <c r="AP41" i="5"/>
  <c r="AQ74" i="5" s="1"/>
  <c r="AP26" i="2"/>
  <c r="Y42" i="2" s="1"/>
  <c r="AA42" i="2"/>
  <c r="AB42" i="2" s="1"/>
  <c r="AR10" i="5"/>
  <c r="BZ10" i="5" s="1"/>
  <c r="CQ10" i="5" s="1"/>
  <c r="AA72" i="5"/>
  <c r="AB72" i="5" s="1"/>
  <c r="AR26" i="2"/>
  <c r="Y72" i="2" s="1"/>
  <c r="AA72" i="2"/>
  <c r="AB72" i="2" s="1"/>
  <c r="AQ26" i="2"/>
  <c r="AQ42" i="2" s="1"/>
  <c r="AR75" i="2" s="1"/>
  <c r="AA57" i="2"/>
  <c r="AB57" i="2" s="1"/>
  <c r="AQ26" i="5"/>
  <c r="Y57" i="5" s="1"/>
  <c r="AA57" i="5"/>
  <c r="AB57" i="5" s="1"/>
  <c r="AO10" i="5"/>
  <c r="BF10" i="5" s="1"/>
  <c r="AA27" i="5"/>
  <c r="AB27" i="5" s="1"/>
  <c r="AP26" i="5"/>
  <c r="AP42" i="5" s="1"/>
  <c r="AQ75" i="5" s="1"/>
  <c r="AA42" i="5"/>
  <c r="AB42" i="5" s="1"/>
  <c r="AO41" i="5"/>
  <c r="AP74" i="5" s="1"/>
  <c r="AQ10" i="5"/>
  <c r="BH10" i="5" s="1"/>
  <c r="BH9" i="5"/>
  <c r="BH9" i="2"/>
  <c r="Y26" i="2"/>
  <c r="AP10" i="5"/>
  <c r="BX10" i="5" s="1"/>
  <c r="CO10" i="5" s="1"/>
  <c r="AO26" i="5"/>
  <c r="AO42" i="5" s="1"/>
  <c r="AP75" i="5" s="1"/>
  <c r="BI9" i="5"/>
  <c r="AA119" i="6"/>
  <c r="AB119" i="6" s="1"/>
  <c r="AA239" i="6"/>
  <c r="AB239" i="6" s="1"/>
  <c r="AA134" i="6"/>
  <c r="AB134" i="6" s="1"/>
  <c r="AA254" i="6"/>
  <c r="AB254" i="6" s="1"/>
  <c r="AA89" i="6"/>
  <c r="AB89" i="6" s="1"/>
  <c r="AA104" i="6"/>
  <c r="AB104" i="6" s="1"/>
  <c r="AO58" i="6"/>
  <c r="BE26" i="6" s="1"/>
  <c r="BE42" i="6" s="1"/>
  <c r="BF75" i="6" s="1"/>
  <c r="AR58" i="6"/>
  <c r="BH26" i="6" s="1"/>
  <c r="BH42" i="6" s="1"/>
  <c r="BI75" i="6" s="1"/>
  <c r="W28" i="4"/>
  <c r="X28" i="4" s="1"/>
  <c r="W58" i="4"/>
  <c r="X58" i="4" s="1"/>
  <c r="AO59" i="4"/>
  <c r="BE27" i="4" s="1"/>
  <c r="BE43" i="4" s="1"/>
  <c r="BF76" i="4" s="1"/>
  <c r="AA255" i="4"/>
  <c r="AB255" i="4" s="1"/>
  <c r="AA135" i="4"/>
  <c r="AB135" i="4" s="1"/>
  <c r="AA150" i="4"/>
  <c r="AB150" i="4" s="1"/>
  <c r="AA90" i="4"/>
  <c r="AB90" i="4" s="1"/>
  <c r="AA105" i="4"/>
  <c r="AB105" i="4" s="1"/>
  <c r="AA240" i="4"/>
  <c r="AB240" i="4" s="1"/>
  <c r="AA120" i="4"/>
  <c r="AB120" i="4" s="1"/>
  <c r="AQ59" i="4"/>
  <c r="BG27" i="4" s="1"/>
  <c r="BG43" i="4" s="1"/>
  <c r="BH76" i="4" s="1"/>
  <c r="AR26" i="5"/>
  <c r="Y72" i="5" s="1"/>
  <c r="BG9" i="5"/>
  <c r="E43" i="5"/>
  <c r="AM28" i="5"/>
  <c r="AN28" i="5" s="1"/>
  <c r="AN44" i="5" s="1"/>
  <c r="AO77" i="5" s="1"/>
  <c r="D43" i="5"/>
  <c r="F43" i="5"/>
  <c r="C43" i="5"/>
  <c r="AP59" i="5"/>
  <c r="BF27" i="5" s="1"/>
  <c r="BF43" i="5" s="1"/>
  <c r="BG76" i="5" s="1"/>
  <c r="W28" i="5"/>
  <c r="X28" i="5" s="1"/>
  <c r="AQ59" i="5"/>
  <c r="BG27" i="5" s="1"/>
  <c r="BG43" i="5" s="1"/>
  <c r="BH76" i="5" s="1"/>
  <c r="W43" i="5"/>
  <c r="X43" i="5" s="1"/>
  <c r="AO59" i="5"/>
  <c r="BE27" i="5" s="1"/>
  <c r="BE43" i="5" s="1"/>
  <c r="BF76" i="5" s="1"/>
  <c r="AP41" i="2"/>
  <c r="AQ74" i="2" s="1"/>
  <c r="CJ12" i="7"/>
  <c r="DA12" i="7" s="1"/>
  <c r="BS12" i="7"/>
  <c r="CJ11" i="7"/>
  <c r="DA11" i="7" s="1"/>
  <c r="BS11" i="7"/>
  <c r="CJ13" i="7"/>
  <c r="DA13" i="7" s="1"/>
  <c r="BS13" i="7"/>
  <c r="Y216" i="7"/>
  <c r="BB36" i="7"/>
  <c r="BC69" i="7" s="1"/>
  <c r="Y224" i="7"/>
  <c r="BB44" i="7"/>
  <c r="BC77" i="7" s="1"/>
  <c r="Y223" i="7"/>
  <c r="BB43" i="7"/>
  <c r="BC76" i="7" s="1"/>
  <c r="Y227" i="7"/>
  <c r="BB47" i="7"/>
  <c r="BC80" i="7" s="1"/>
  <c r="Y225" i="7"/>
  <c r="BB45" i="7"/>
  <c r="BC78" i="7" s="1"/>
  <c r="Y229" i="7"/>
  <c r="BB49" i="7"/>
  <c r="BC82" i="7" s="1"/>
  <c r="Y226" i="7"/>
  <c r="BB46" i="7"/>
  <c r="BC79" i="7" s="1"/>
  <c r="Y222" i="7"/>
  <c r="BB42" i="7"/>
  <c r="BC75" i="7" s="1"/>
  <c r="CJ17" i="7"/>
  <c r="DA17" i="7" s="1"/>
  <c r="BS17" i="7"/>
  <c r="CJ10" i="7"/>
  <c r="DA10" i="7" s="1"/>
  <c r="BS10" i="7"/>
  <c r="CJ16" i="7"/>
  <c r="DA16" i="7" s="1"/>
  <c r="BS16" i="7"/>
  <c r="Y220" i="7"/>
  <c r="BB40" i="7"/>
  <c r="BC73" i="7" s="1"/>
  <c r="CJ9" i="7"/>
  <c r="DA9" i="7" s="1"/>
  <c r="BS9" i="7"/>
  <c r="CJ7" i="7"/>
  <c r="DA7" i="7" s="1"/>
  <c r="BS7" i="7"/>
  <c r="CJ18" i="7"/>
  <c r="DA18" i="7" s="1"/>
  <c r="BS18" i="7"/>
  <c r="CJ5" i="7"/>
  <c r="DA5" i="7" s="1"/>
  <c r="BS5" i="7"/>
  <c r="CJ6" i="7"/>
  <c r="DA6" i="7" s="1"/>
  <c r="BS6" i="7"/>
  <c r="CJ4" i="7"/>
  <c r="DA4" i="7" s="1"/>
  <c r="BS4" i="7"/>
  <c r="CJ15" i="7"/>
  <c r="DA15" i="7" s="1"/>
  <c r="BS15" i="7"/>
  <c r="CJ14" i="7"/>
  <c r="DA14" i="7" s="1"/>
  <c r="BS14" i="7"/>
  <c r="Y228" i="7"/>
  <c r="BB48" i="7"/>
  <c r="BC81" i="7" s="1"/>
  <c r="CJ8" i="7"/>
  <c r="DA8" i="7" s="1"/>
  <c r="BS8" i="7"/>
  <c r="BB41" i="7"/>
  <c r="BC74" i="7" s="1"/>
  <c r="Y221" i="7"/>
  <c r="Y219" i="7"/>
  <c r="BB39" i="7"/>
  <c r="BC72" i="7" s="1"/>
  <c r="Y230" i="7"/>
  <c r="BB50" i="7"/>
  <c r="BC83" i="7" s="1"/>
  <c r="Y217" i="7"/>
  <c r="BB37" i="7"/>
  <c r="BC70" i="7" s="1"/>
  <c r="Y218" i="7"/>
  <c r="BB38" i="7"/>
  <c r="BC71" i="7" s="1"/>
  <c r="CB10" i="6"/>
  <c r="CS10" i="6" s="1"/>
  <c r="BK10" i="6"/>
  <c r="CC10" i="6"/>
  <c r="CT10" i="6" s="1"/>
  <c r="BL10" i="6"/>
  <c r="C27" i="6"/>
  <c r="D27" i="6"/>
  <c r="AV27" i="6"/>
  <c r="AV11" i="6"/>
  <c r="CK10" i="6"/>
  <c r="DB10" i="6" s="1"/>
  <c r="BT10" i="6"/>
  <c r="AQ58" i="6"/>
  <c r="BG26" i="6" s="1"/>
  <c r="BG42" i="6" s="1"/>
  <c r="BH75" i="6" s="1"/>
  <c r="W42" i="6"/>
  <c r="X42" i="6" s="1"/>
  <c r="Y102" i="6"/>
  <c r="AT42" i="6"/>
  <c r="AU75" i="6" s="1"/>
  <c r="Y117" i="6"/>
  <c r="AU42" i="6"/>
  <c r="AV75" i="6" s="1"/>
  <c r="AU27" i="6"/>
  <c r="AU11" i="6"/>
  <c r="E27" i="6"/>
  <c r="BC27" i="6"/>
  <c r="BC11" i="6"/>
  <c r="CL10" i="6"/>
  <c r="DC10" i="6" s="1"/>
  <c r="BU10" i="6"/>
  <c r="Y237" i="6"/>
  <c r="BC42" i="6"/>
  <c r="BD75" i="6" s="1"/>
  <c r="W57" i="6"/>
  <c r="X57" i="6" s="1"/>
  <c r="AP58" i="6"/>
  <c r="BF26" i="6" s="1"/>
  <c r="BF42" i="6" s="1"/>
  <c r="BG75" i="6" s="1"/>
  <c r="AG3" i="6"/>
  <c r="CA10" i="6"/>
  <c r="CR10" i="6" s="1"/>
  <c r="BJ10" i="6"/>
  <c r="B28" i="6"/>
  <c r="AM28" i="6" s="1"/>
  <c r="AN28" i="6" s="1"/>
  <c r="AN44" i="6" s="1"/>
  <c r="AO77" i="6" s="1"/>
  <c r="AS27" i="6"/>
  <c r="AS11" i="6"/>
  <c r="AT27" i="6"/>
  <c r="AT11" i="6"/>
  <c r="F27" i="6"/>
  <c r="BD27" i="6"/>
  <c r="BD11" i="6"/>
  <c r="Y252" i="6"/>
  <c r="BD42" i="6"/>
  <c r="BE75" i="6" s="1"/>
  <c r="W72" i="6"/>
  <c r="X72" i="6" s="1"/>
  <c r="W27" i="6"/>
  <c r="X27" i="6" s="1"/>
  <c r="Y87" i="6"/>
  <c r="AS42" i="6"/>
  <c r="AT75" i="6" s="1"/>
  <c r="CK11" i="5"/>
  <c r="DB11" i="5" s="1"/>
  <c r="BT11" i="5"/>
  <c r="Y133" i="5"/>
  <c r="AV43" i="5"/>
  <c r="AW76" i="5" s="1"/>
  <c r="CA11" i="5"/>
  <c r="CR11" i="5" s="1"/>
  <c r="BJ11" i="5"/>
  <c r="AV28" i="5"/>
  <c r="AV12" i="5"/>
  <c r="E28" i="5"/>
  <c r="Z12" i="5" s="1"/>
  <c r="AW28" i="5"/>
  <c r="AW12" i="5"/>
  <c r="AX12" i="5"/>
  <c r="AX28" i="5"/>
  <c r="AU43" i="5"/>
  <c r="AV76" i="5" s="1"/>
  <c r="Y118" i="5"/>
  <c r="AT43" i="5"/>
  <c r="AU76" i="5" s="1"/>
  <c r="Y103" i="5"/>
  <c r="AS28" i="5"/>
  <c r="AS12" i="5"/>
  <c r="Y238" i="5"/>
  <c r="BC43" i="5"/>
  <c r="BD76" i="5" s="1"/>
  <c r="CD11" i="5"/>
  <c r="CU11" i="5" s="1"/>
  <c r="BM11" i="5"/>
  <c r="AS43" i="5"/>
  <c r="AT76" i="5" s="1"/>
  <c r="Y88" i="5"/>
  <c r="F28" i="5"/>
  <c r="AA12" i="5" s="1"/>
  <c r="AU28" i="5"/>
  <c r="AU12" i="5"/>
  <c r="B29" i="5"/>
  <c r="D28" i="5"/>
  <c r="Y12" i="5" s="1"/>
  <c r="AI3" i="5"/>
  <c r="CL11" i="5"/>
  <c r="DC11" i="5" s="1"/>
  <c r="BU11" i="5"/>
  <c r="AR59" i="5"/>
  <c r="BH27" i="5" s="1"/>
  <c r="BH43" i="5" s="1"/>
  <c r="BI76" i="5" s="1"/>
  <c r="Y148" i="5"/>
  <c r="AW43" i="5"/>
  <c r="AX76" i="5" s="1"/>
  <c r="AT12" i="5"/>
  <c r="AT28" i="5"/>
  <c r="CC11" i="5"/>
  <c r="CT11" i="5" s="1"/>
  <c r="BL11" i="5"/>
  <c r="BK11" i="5"/>
  <c r="CB11" i="5"/>
  <c r="CS11" i="5" s="1"/>
  <c r="CE11" i="5"/>
  <c r="CV11" i="5" s="1"/>
  <c r="BN11" i="5"/>
  <c r="BD28" i="5"/>
  <c r="BD12" i="5"/>
  <c r="BC28" i="5"/>
  <c r="BC12" i="5"/>
  <c r="C28" i="5"/>
  <c r="X12" i="5" s="1"/>
  <c r="Y253" i="5"/>
  <c r="BD43" i="5"/>
  <c r="BE76" i="5" s="1"/>
  <c r="W73" i="5"/>
  <c r="X73" i="5" s="1"/>
  <c r="AR27" i="4"/>
  <c r="AR11" i="4"/>
  <c r="Y133" i="4"/>
  <c r="AV43" i="4"/>
  <c r="AW76" i="4" s="1"/>
  <c r="AP27" i="4"/>
  <c r="AP11" i="4"/>
  <c r="BW10" i="4"/>
  <c r="CN10" i="4" s="1"/>
  <c r="BF10" i="4"/>
  <c r="Y142" i="4"/>
  <c r="AW37" i="4"/>
  <c r="AX70" i="4" s="1"/>
  <c r="Y88" i="4"/>
  <c r="AS43" i="4"/>
  <c r="AT76" i="4" s="1"/>
  <c r="AU28" i="4"/>
  <c r="AU12" i="4"/>
  <c r="AW28" i="4"/>
  <c r="AW12" i="4"/>
  <c r="CE17" i="4"/>
  <c r="CV17" i="4" s="1"/>
  <c r="AQ42" i="4"/>
  <c r="AR75" i="4" s="1"/>
  <c r="Y57" i="4"/>
  <c r="Y253" i="4"/>
  <c r="BD43" i="4"/>
  <c r="BE76" i="4" s="1"/>
  <c r="CA11" i="4"/>
  <c r="CR11" i="4" s="1"/>
  <c r="BJ11" i="4"/>
  <c r="AS28" i="4"/>
  <c r="AS12" i="4"/>
  <c r="BZ10" i="4"/>
  <c r="CQ10" i="4" s="1"/>
  <c r="BI10" i="4"/>
  <c r="F28" i="4"/>
  <c r="AA12" i="4" s="1"/>
  <c r="Y148" i="4"/>
  <c r="AW43" i="4"/>
  <c r="AX76" i="4" s="1"/>
  <c r="Y72" i="4"/>
  <c r="AR42" i="4"/>
  <c r="AS75" i="4" s="1"/>
  <c r="AO42" i="4"/>
  <c r="AP75" i="4" s="1"/>
  <c r="Y27" i="4"/>
  <c r="Y152" i="4"/>
  <c r="AW47" i="4"/>
  <c r="AX80" i="4" s="1"/>
  <c r="CB11" i="4"/>
  <c r="CS11" i="4" s="1"/>
  <c r="BK11" i="4"/>
  <c r="BN14" i="4"/>
  <c r="BX10" i="4"/>
  <c r="CO10" i="4" s="1"/>
  <c r="BG10" i="4"/>
  <c r="CC11" i="4"/>
  <c r="CT11" i="4" s="1"/>
  <c r="BL11" i="4"/>
  <c r="C28" i="4"/>
  <c r="X12" i="4" s="1"/>
  <c r="AT28" i="4"/>
  <c r="AT12" i="4"/>
  <c r="W73" i="4"/>
  <c r="X73" i="4" s="1"/>
  <c r="AH3" i="4"/>
  <c r="AQ27" i="4"/>
  <c r="AQ11" i="4"/>
  <c r="BY10" i="4"/>
  <c r="CP10" i="4" s="1"/>
  <c r="BH10" i="4"/>
  <c r="W43" i="4"/>
  <c r="X43" i="4" s="1"/>
  <c r="BC28" i="4"/>
  <c r="BC12" i="4"/>
  <c r="D28" i="4"/>
  <c r="Y12" i="4" s="1"/>
  <c r="Y145" i="4"/>
  <c r="AW40" i="4"/>
  <c r="AX73" i="4" s="1"/>
  <c r="Y238" i="4"/>
  <c r="BC43" i="4"/>
  <c r="BD76" i="4" s="1"/>
  <c r="Y141" i="4"/>
  <c r="AW36" i="4"/>
  <c r="AX69" i="4" s="1"/>
  <c r="CL11" i="4"/>
  <c r="DC11" i="4" s="1"/>
  <c r="BU11" i="4"/>
  <c r="BN16" i="4"/>
  <c r="Y155" i="4"/>
  <c r="AW50" i="4"/>
  <c r="AX83" i="4" s="1"/>
  <c r="Y144" i="4"/>
  <c r="AW39" i="4"/>
  <c r="AX72" i="4" s="1"/>
  <c r="BD28" i="4"/>
  <c r="BD12" i="4"/>
  <c r="AR59" i="4"/>
  <c r="BH27" i="4" s="1"/>
  <c r="BH43" i="4" s="1"/>
  <c r="BI76" i="4" s="1"/>
  <c r="Y103" i="4"/>
  <c r="AT43" i="4"/>
  <c r="AU76" i="4" s="1"/>
  <c r="Y151" i="4"/>
  <c r="AW46" i="4"/>
  <c r="AX79" i="4" s="1"/>
  <c r="Y42" i="4"/>
  <c r="AP42" i="4"/>
  <c r="AQ75" i="4" s="1"/>
  <c r="Y118" i="4"/>
  <c r="AU43" i="4"/>
  <c r="AV76" i="4" s="1"/>
  <c r="E28" i="4"/>
  <c r="Z12" i="4" s="1"/>
  <c r="AV28" i="4"/>
  <c r="AV12" i="4"/>
  <c r="B29" i="4"/>
  <c r="AM29" i="4" s="1"/>
  <c r="AN29" i="4" s="1"/>
  <c r="AN45" i="4" s="1"/>
  <c r="AO78" i="4" s="1"/>
  <c r="CE8" i="4"/>
  <c r="CV8" i="4" s="1"/>
  <c r="CK11" i="4"/>
  <c r="DB11" i="4" s="1"/>
  <c r="BT11" i="4"/>
  <c r="CD11" i="4"/>
  <c r="CU11" i="4" s="1"/>
  <c r="BM11" i="4"/>
  <c r="AP59" i="4"/>
  <c r="BF27" i="4" s="1"/>
  <c r="BF43" i="4" s="1"/>
  <c r="BG76" i="4" s="1"/>
  <c r="AQ10" i="2"/>
  <c r="BH10" i="2" s="1"/>
  <c r="W28" i="2"/>
  <c r="X28" i="2" s="1"/>
  <c r="AO59" i="2"/>
  <c r="BE27" i="2" s="1"/>
  <c r="BE43" i="2" s="1"/>
  <c r="BF76" i="2" s="1"/>
  <c r="AQ59" i="2"/>
  <c r="BG27" i="2" s="1"/>
  <c r="BG43" i="2" s="1"/>
  <c r="BH76" i="2" s="1"/>
  <c r="W58" i="2"/>
  <c r="X58" i="2" s="1"/>
  <c r="W73" i="2"/>
  <c r="X73" i="2" s="1"/>
  <c r="AR59" i="2"/>
  <c r="BH27" i="2" s="1"/>
  <c r="BH43" i="2" s="1"/>
  <c r="BI76" i="2" s="1"/>
  <c r="W43" i="2"/>
  <c r="X43" i="2" s="1"/>
  <c r="AP59" i="2"/>
  <c r="BF27" i="2" s="1"/>
  <c r="BF43" i="2" s="1"/>
  <c r="BG76" i="2" s="1"/>
  <c r="Y115" i="2"/>
  <c r="Y117" i="2"/>
  <c r="AU42" i="2"/>
  <c r="AV75" i="2" s="1"/>
  <c r="Y87" i="2"/>
  <c r="AS42" i="2"/>
  <c r="AT75" i="2" s="1"/>
  <c r="Y102" i="2"/>
  <c r="AT42" i="2"/>
  <c r="AU75" i="2" s="1"/>
  <c r="Y111" i="2"/>
  <c r="AR10" i="2"/>
  <c r="BZ10" i="2" s="1"/>
  <c r="CQ10" i="2" s="1"/>
  <c r="D28" i="2"/>
  <c r="D29" i="2"/>
  <c r="Y13" i="2" s="1"/>
  <c r="BL7" i="2"/>
  <c r="CC7" i="2"/>
  <c r="CT7" i="2" s="1"/>
  <c r="BJ10" i="2"/>
  <c r="CA10" i="2"/>
  <c r="CR10" i="2" s="1"/>
  <c r="BK10" i="2"/>
  <c r="CB10" i="2"/>
  <c r="CS10" i="2" s="1"/>
  <c r="BG10" i="2"/>
  <c r="BX10" i="2"/>
  <c r="CO10" i="2" s="1"/>
  <c r="F28" i="2"/>
  <c r="AA12" i="2" s="1"/>
  <c r="E28" i="2"/>
  <c r="Z12" i="2" s="1"/>
  <c r="C28" i="2"/>
  <c r="AU27" i="2"/>
  <c r="AU11" i="2"/>
  <c r="AT27" i="2"/>
  <c r="AT11" i="2"/>
  <c r="AS11" i="2"/>
  <c r="AS27" i="2"/>
  <c r="AV20" i="2"/>
  <c r="B28" i="2"/>
  <c r="AM28" i="2" s="1"/>
  <c r="AN28" i="2" s="1"/>
  <c r="AN44" i="2" s="1"/>
  <c r="AO77" i="2" s="1"/>
  <c r="AA119" i="2"/>
  <c r="AB119" i="2" s="1"/>
  <c r="AA104" i="2"/>
  <c r="AB104" i="2" s="1"/>
  <c r="AA89" i="2"/>
  <c r="AB89" i="2" s="1"/>
  <c r="AF3" i="2"/>
  <c r="CC4" i="2" l="1"/>
  <c r="CT4" i="2" s="1"/>
  <c r="BF10" i="2"/>
  <c r="AU39" i="2"/>
  <c r="AV72" i="2" s="1"/>
  <c r="AV21" i="2"/>
  <c r="Y127" i="2" s="1"/>
  <c r="AV5" i="2"/>
  <c r="CD5" i="2" s="1"/>
  <c r="CU5" i="2" s="1"/>
  <c r="AV22" i="2"/>
  <c r="AV38" i="2" s="1"/>
  <c r="AW71" i="2" s="1"/>
  <c r="CC8" i="2"/>
  <c r="CT8" i="2" s="1"/>
  <c r="BL6" i="2"/>
  <c r="CC5" i="2"/>
  <c r="CT5" i="2" s="1"/>
  <c r="AV46" i="6"/>
  <c r="AW79" i="6" s="1"/>
  <c r="AR41" i="6"/>
  <c r="AS74" i="6" s="1"/>
  <c r="BM8" i="6"/>
  <c r="AV47" i="6"/>
  <c r="AW80" i="6" s="1"/>
  <c r="BW9" i="6"/>
  <c r="CN9" i="6" s="1"/>
  <c r="BM16" i="6"/>
  <c r="AW24" i="6"/>
  <c r="Y145" i="6" s="1"/>
  <c r="AW31" i="6"/>
  <c r="Y152" i="6" s="1"/>
  <c r="Y138" i="6"/>
  <c r="AW4" i="6"/>
  <c r="BN4" i="6" s="1"/>
  <c r="CD14" i="6"/>
  <c r="CU14" i="6" s="1"/>
  <c r="BN18" i="4"/>
  <c r="BN11" i="4"/>
  <c r="BN7" i="4"/>
  <c r="AX28" i="4"/>
  <c r="Y164" i="4" s="1"/>
  <c r="CE15" i="4"/>
  <c r="CV15" i="4" s="1"/>
  <c r="AX21" i="4"/>
  <c r="Y157" i="4" s="1"/>
  <c r="AX14" i="4"/>
  <c r="BO14" i="4" s="1"/>
  <c r="AX30" i="4"/>
  <c r="AX46" i="4" s="1"/>
  <c r="AY79" i="4" s="1"/>
  <c r="AX6" i="4"/>
  <c r="BO6" i="4" s="1"/>
  <c r="AW48" i="4"/>
  <c r="AX81" i="4" s="1"/>
  <c r="AX12" i="4"/>
  <c r="CF12" i="4" s="1"/>
  <c r="CW12" i="4" s="1"/>
  <c r="AX5" i="4"/>
  <c r="BO5" i="4" s="1"/>
  <c r="AX22" i="4"/>
  <c r="Y158" i="4" s="1"/>
  <c r="BN5" i="4"/>
  <c r="BN4" i="4"/>
  <c r="AX15" i="4"/>
  <c r="CF15" i="4" s="1"/>
  <c r="CW15" i="4" s="1"/>
  <c r="AW49" i="4"/>
  <c r="AX82" i="4" s="1"/>
  <c r="AX31" i="4"/>
  <c r="Y167" i="4" s="1"/>
  <c r="BN9" i="4"/>
  <c r="AX26" i="4"/>
  <c r="Y162" i="4" s="1"/>
  <c r="AX7" i="4"/>
  <c r="BO7" i="4" s="1"/>
  <c r="AW38" i="4"/>
  <c r="AX71" i="4" s="1"/>
  <c r="AW41" i="4"/>
  <c r="AX74" i="4" s="1"/>
  <c r="AX32" i="4"/>
  <c r="Y168" i="4" s="1"/>
  <c r="CE6" i="4"/>
  <c r="CV6" i="4" s="1"/>
  <c r="AX25" i="4"/>
  <c r="Y161" i="4" s="1"/>
  <c r="AX18" i="4"/>
  <c r="BO18" i="4" s="1"/>
  <c r="AX20" i="4"/>
  <c r="AX36" i="4" s="1"/>
  <c r="AY69" i="4" s="1"/>
  <c r="AX23" i="4"/>
  <c r="Y159" i="4" s="1"/>
  <c r="AX34" i="4"/>
  <c r="Y170" i="4" s="1"/>
  <c r="AX9" i="4"/>
  <c r="CF9" i="4" s="1"/>
  <c r="CW9" i="4" s="1"/>
  <c r="AX10" i="4"/>
  <c r="CF10" i="4" s="1"/>
  <c r="CW10" i="4" s="1"/>
  <c r="AA160" i="4"/>
  <c r="AB160" i="4" s="1"/>
  <c r="AQ41" i="6"/>
  <c r="AR74" i="6" s="1"/>
  <c r="BM4" i="6"/>
  <c r="AO42" i="2"/>
  <c r="AP75" i="2" s="1"/>
  <c r="Y140" i="6"/>
  <c r="AV49" i="6"/>
  <c r="AW82" i="6" s="1"/>
  <c r="CC10" i="2"/>
  <c r="CT10" i="2" s="1"/>
  <c r="AU38" i="2"/>
  <c r="AV71" i="2" s="1"/>
  <c r="AV24" i="2"/>
  <c r="Y130" i="2" s="1"/>
  <c r="AX8" i="4"/>
  <c r="BO8" i="4" s="1"/>
  <c r="AX17" i="4"/>
  <c r="BO17" i="4" s="1"/>
  <c r="AX33" i="4"/>
  <c r="Y169" i="4" s="1"/>
  <c r="BI9" i="6"/>
  <c r="AA156" i="4"/>
  <c r="AB156" i="4" s="1"/>
  <c r="AV4" i="2"/>
  <c r="BM4" i="2" s="1"/>
  <c r="AV25" i="2"/>
  <c r="Y131" i="2" s="1"/>
  <c r="AH12" i="4"/>
  <c r="AH15" i="4"/>
  <c r="AA182" i="4" s="1"/>
  <c r="AB182" i="4" s="1"/>
  <c r="AH10" i="4"/>
  <c r="AA177" i="4" s="1"/>
  <c r="AB177" i="4" s="1"/>
  <c r="AH4" i="4"/>
  <c r="AY20" i="4" s="1"/>
  <c r="AH8" i="4"/>
  <c r="AA175" i="4" s="1"/>
  <c r="AB175" i="4" s="1"/>
  <c r="AH11" i="4"/>
  <c r="AA178" i="4" s="1"/>
  <c r="AB178" i="4" s="1"/>
  <c r="AH9" i="4"/>
  <c r="AA176" i="4" s="1"/>
  <c r="AB176" i="4" s="1"/>
  <c r="AH6" i="4"/>
  <c r="AA173" i="4" s="1"/>
  <c r="AB173" i="4" s="1"/>
  <c r="AH7" i="4"/>
  <c r="AY23" i="4" s="1"/>
  <c r="AH13" i="4"/>
  <c r="AA180" i="4" s="1"/>
  <c r="AB180" i="4" s="1"/>
  <c r="AH14" i="4"/>
  <c r="AA181" i="4" s="1"/>
  <c r="AB181" i="4" s="1"/>
  <c r="AH18" i="4"/>
  <c r="AY18" i="4" s="1"/>
  <c r="AH5" i="4"/>
  <c r="AY5" i="4" s="1"/>
  <c r="AH16" i="4"/>
  <c r="AA183" i="4" s="1"/>
  <c r="AB183" i="4" s="1"/>
  <c r="AH17" i="4"/>
  <c r="AA184" i="4" s="1"/>
  <c r="AB184" i="4" s="1"/>
  <c r="AV7" i="2"/>
  <c r="BM7" i="2" s="1"/>
  <c r="AV6" i="2"/>
  <c r="BM6" i="2" s="1"/>
  <c r="AV9" i="2"/>
  <c r="BM9" i="2" s="1"/>
  <c r="CF15" i="5"/>
  <c r="CW15" i="5" s="1"/>
  <c r="AV23" i="2"/>
  <c r="Y129" i="2" s="1"/>
  <c r="AW18" i="6"/>
  <c r="BN18" i="6" s="1"/>
  <c r="Y130" i="6"/>
  <c r="Y126" i="6"/>
  <c r="AW23" i="6"/>
  <c r="Y144" i="6" s="1"/>
  <c r="Y132" i="6"/>
  <c r="BM10" i="6"/>
  <c r="AV38" i="6"/>
  <c r="AW71" i="6" s="1"/>
  <c r="AW22" i="6"/>
  <c r="AW38" i="6" s="1"/>
  <c r="AX71" i="6" s="1"/>
  <c r="CD6" i="6"/>
  <c r="CU6" i="6" s="1"/>
  <c r="AO10" i="6"/>
  <c r="BW10" i="6" s="1"/>
  <c r="CN10" i="6" s="1"/>
  <c r="BY9" i="6"/>
  <c r="CP9" i="6" s="1"/>
  <c r="AV10" i="2"/>
  <c r="BM10" i="2" s="1"/>
  <c r="AU37" i="2"/>
  <c r="AV70" i="2" s="1"/>
  <c r="AV11" i="2"/>
  <c r="BM11" i="2" s="1"/>
  <c r="AV27" i="2"/>
  <c r="Y133" i="2" s="1"/>
  <c r="AV26" i="2"/>
  <c r="Y132" i="2" s="1"/>
  <c r="AV8" i="2"/>
  <c r="BM8" i="2" s="1"/>
  <c r="AW32" i="6"/>
  <c r="AW48" i="6" s="1"/>
  <c r="AX81" i="6" s="1"/>
  <c r="AW14" i="6"/>
  <c r="CE14" i="6" s="1"/>
  <c r="CV14" i="6" s="1"/>
  <c r="Y26" i="6"/>
  <c r="AW30" i="6"/>
  <c r="Y151" i="6" s="1"/>
  <c r="BM18" i="6"/>
  <c r="BM17" i="6"/>
  <c r="AW25" i="6"/>
  <c r="Y146" i="6" s="1"/>
  <c r="AW10" i="6"/>
  <c r="BN10" i="6" s="1"/>
  <c r="AW16" i="6"/>
  <c r="CE16" i="6" s="1"/>
  <c r="CV16" i="6" s="1"/>
  <c r="AW9" i="6"/>
  <c r="CE9" i="6" s="1"/>
  <c r="CV9" i="6" s="1"/>
  <c r="AW26" i="6"/>
  <c r="AW42" i="6" s="1"/>
  <c r="AX75" i="6" s="1"/>
  <c r="AW20" i="6"/>
  <c r="AW36" i="6" s="1"/>
  <c r="AX69" i="6" s="1"/>
  <c r="CD15" i="6"/>
  <c r="CU15" i="6" s="1"/>
  <c r="AW27" i="6"/>
  <c r="Y148" i="6" s="1"/>
  <c r="AV39" i="6"/>
  <c r="AW72" i="6" s="1"/>
  <c r="Y41" i="6"/>
  <c r="AW5" i="6"/>
  <c r="CE5" i="6" s="1"/>
  <c r="CV5" i="6" s="1"/>
  <c r="AW11" i="6"/>
  <c r="BN11" i="6" s="1"/>
  <c r="AO26" i="6"/>
  <c r="AO42" i="6" s="1"/>
  <c r="AP75" i="6" s="1"/>
  <c r="AW8" i="6"/>
  <c r="CE8" i="6" s="1"/>
  <c r="CV8" i="6" s="1"/>
  <c r="AV37" i="6"/>
  <c r="AW70" i="6" s="1"/>
  <c r="AR26" i="6"/>
  <c r="Y72" i="6" s="1"/>
  <c r="AA59" i="4"/>
  <c r="AB59" i="4" s="1"/>
  <c r="AA74" i="4"/>
  <c r="AB74" i="4" s="1"/>
  <c r="AA163" i="4"/>
  <c r="AB163" i="4" s="1"/>
  <c r="AX11" i="4"/>
  <c r="AX27" i="4"/>
  <c r="BN10" i="4"/>
  <c r="CE10" i="4"/>
  <c r="CV10" i="4" s="1"/>
  <c r="AA44" i="4"/>
  <c r="AB44" i="4" s="1"/>
  <c r="BP3" i="4"/>
  <c r="CX3" i="4" s="1"/>
  <c r="AW42" i="4"/>
  <c r="AX75" i="4" s="1"/>
  <c r="Y147" i="4"/>
  <c r="AW17" i="6"/>
  <c r="CE17" i="6" s="1"/>
  <c r="CV17" i="6" s="1"/>
  <c r="BM5" i="6"/>
  <c r="BG9" i="6"/>
  <c r="AW33" i="6"/>
  <c r="Y154" i="6" s="1"/>
  <c r="AQ10" i="6"/>
  <c r="BY10" i="6" s="1"/>
  <c r="CP10" i="6" s="1"/>
  <c r="AW15" i="6"/>
  <c r="CE15" i="6" s="1"/>
  <c r="CV15" i="6" s="1"/>
  <c r="AW34" i="6"/>
  <c r="Y155" i="6" s="1"/>
  <c r="AQ26" i="6"/>
  <c r="Y57" i="6" s="1"/>
  <c r="BM7" i="6"/>
  <c r="AW7" i="6"/>
  <c r="CE7" i="6" s="1"/>
  <c r="CV7" i="6" s="1"/>
  <c r="AW21" i="6"/>
  <c r="Y142" i="6" s="1"/>
  <c r="AR10" i="6"/>
  <c r="BZ10" i="6" s="1"/>
  <c r="CQ10" i="6" s="1"/>
  <c r="AW6" i="6"/>
  <c r="BN6" i="6" s="1"/>
  <c r="AI12" i="5"/>
  <c r="AI18" i="5"/>
  <c r="AA200" i="5" s="1"/>
  <c r="AB200" i="5" s="1"/>
  <c r="AI7" i="5"/>
  <c r="AA189" i="5" s="1"/>
  <c r="AB189" i="5" s="1"/>
  <c r="AI13" i="5"/>
  <c r="AA195" i="5" s="1"/>
  <c r="AB195" i="5" s="1"/>
  <c r="AI16" i="5"/>
  <c r="AA198" i="5" s="1"/>
  <c r="AB198" i="5" s="1"/>
  <c r="AI8" i="5"/>
  <c r="AA190" i="5" s="1"/>
  <c r="AB190" i="5" s="1"/>
  <c r="AI14" i="5"/>
  <c r="AA196" i="5" s="1"/>
  <c r="AB196" i="5" s="1"/>
  <c r="AI6" i="5"/>
  <c r="AA188" i="5" s="1"/>
  <c r="AB188" i="5" s="1"/>
  <c r="AI15" i="5"/>
  <c r="AA197" i="5" s="1"/>
  <c r="AB197" i="5" s="1"/>
  <c r="AI11" i="5"/>
  <c r="AA193" i="5" s="1"/>
  <c r="AB193" i="5" s="1"/>
  <c r="AI4" i="5"/>
  <c r="AA186" i="5" s="1"/>
  <c r="AB186" i="5" s="1"/>
  <c r="AI10" i="5"/>
  <c r="AA192" i="5" s="1"/>
  <c r="AB192" i="5" s="1"/>
  <c r="AI17" i="5"/>
  <c r="AA199" i="5" s="1"/>
  <c r="AB199" i="5" s="1"/>
  <c r="AI9" i="5"/>
  <c r="AA191" i="5" s="1"/>
  <c r="AB191" i="5" s="1"/>
  <c r="AI5" i="5"/>
  <c r="AA187" i="5" s="1"/>
  <c r="AB187" i="5" s="1"/>
  <c r="BL9" i="2"/>
  <c r="CC9" i="2"/>
  <c r="CT9" i="2" s="1"/>
  <c r="AO60" i="2"/>
  <c r="BE28" i="2" s="1"/>
  <c r="BE44" i="2" s="1"/>
  <c r="BF77" i="2" s="1"/>
  <c r="X12" i="2"/>
  <c r="AP60" i="2"/>
  <c r="BF28" i="2" s="1"/>
  <c r="BF44" i="2" s="1"/>
  <c r="BG77" i="2" s="1"/>
  <c r="Y12" i="2"/>
  <c r="CD9" i="6"/>
  <c r="CU9" i="6" s="1"/>
  <c r="BM9" i="6"/>
  <c r="BN3" i="2"/>
  <c r="CV3" i="2" s="1"/>
  <c r="AF12" i="2"/>
  <c r="AA149" i="2" s="1"/>
  <c r="AB149" i="2" s="1"/>
  <c r="AF6" i="2"/>
  <c r="AA143" i="2" s="1"/>
  <c r="AB143" i="2" s="1"/>
  <c r="AF14" i="2"/>
  <c r="AF11" i="2"/>
  <c r="AA148" i="2" s="1"/>
  <c r="AB148" i="2" s="1"/>
  <c r="AF9" i="2"/>
  <c r="AA146" i="2" s="1"/>
  <c r="AB146" i="2" s="1"/>
  <c r="AF8" i="2"/>
  <c r="AA145" i="2" s="1"/>
  <c r="AB145" i="2" s="1"/>
  <c r="AF16" i="2"/>
  <c r="AF7" i="2"/>
  <c r="AA144" i="2" s="1"/>
  <c r="AB144" i="2" s="1"/>
  <c r="AF15" i="2"/>
  <c r="AF13" i="2"/>
  <c r="AA150" i="2" s="1"/>
  <c r="AB150" i="2" s="1"/>
  <c r="AF10" i="2"/>
  <c r="AA147" i="2" s="1"/>
  <c r="AB147" i="2" s="1"/>
  <c r="AF18" i="2"/>
  <c r="AF5" i="2"/>
  <c r="AA142" i="2" s="1"/>
  <c r="AB142" i="2" s="1"/>
  <c r="AF4" i="2"/>
  <c r="AA141" i="2" s="1"/>
  <c r="AB141" i="2" s="1"/>
  <c r="AF17" i="2"/>
  <c r="BO3" i="6"/>
  <c r="CW3" i="6" s="1"/>
  <c r="AG6" i="6"/>
  <c r="AA158" i="6" s="1"/>
  <c r="AB158" i="6" s="1"/>
  <c r="AG14" i="6"/>
  <c r="AA166" i="6" s="1"/>
  <c r="AB166" i="6" s="1"/>
  <c r="AG13" i="6"/>
  <c r="AA165" i="6" s="1"/>
  <c r="AB165" i="6" s="1"/>
  <c r="AG8" i="6"/>
  <c r="AA160" i="6" s="1"/>
  <c r="AB160" i="6" s="1"/>
  <c r="AG16" i="6"/>
  <c r="AA168" i="6" s="1"/>
  <c r="AB168" i="6" s="1"/>
  <c r="AG7" i="6"/>
  <c r="AA159" i="6" s="1"/>
  <c r="AB159" i="6" s="1"/>
  <c r="AG17" i="6"/>
  <c r="AA169" i="6" s="1"/>
  <c r="AB169" i="6" s="1"/>
  <c r="AG10" i="6"/>
  <c r="AA162" i="6" s="1"/>
  <c r="AB162" i="6" s="1"/>
  <c r="AG18" i="6"/>
  <c r="AA170" i="6" s="1"/>
  <c r="AB170" i="6" s="1"/>
  <c r="AG11" i="6"/>
  <c r="AG5" i="6"/>
  <c r="AA157" i="6" s="1"/>
  <c r="AB157" i="6" s="1"/>
  <c r="AG12" i="6"/>
  <c r="AA164" i="6" s="1"/>
  <c r="AB164" i="6" s="1"/>
  <c r="AG15" i="6"/>
  <c r="AA167" i="6" s="1"/>
  <c r="AB167" i="6" s="1"/>
  <c r="AG4" i="6"/>
  <c r="AA156" i="6" s="1"/>
  <c r="AB156" i="6" s="1"/>
  <c r="AG9" i="6"/>
  <c r="AA161" i="6" s="1"/>
  <c r="AB161" i="6" s="1"/>
  <c r="Y116" i="2"/>
  <c r="AU41" i="2"/>
  <c r="AV74" i="2" s="1"/>
  <c r="Y131" i="6"/>
  <c r="AV41" i="6"/>
  <c r="AW74" i="6" s="1"/>
  <c r="Y57" i="2"/>
  <c r="BO14" i="5"/>
  <c r="BO4" i="5"/>
  <c r="AP10" i="6"/>
  <c r="BX10" i="6" s="1"/>
  <c r="CO10" i="6" s="1"/>
  <c r="AP26" i="6"/>
  <c r="AP42" i="6" s="1"/>
  <c r="AQ75" i="6" s="1"/>
  <c r="AY34" i="5"/>
  <c r="Y185" i="5" s="1"/>
  <c r="AA11" i="6"/>
  <c r="AA73" i="6" s="1"/>
  <c r="AB73" i="6" s="1"/>
  <c r="Z11" i="6"/>
  <c r="AA58" i="6" s="1"/>
  <c r="AB58" i="6" s="1"/>
  <c r="Y11" i="6"/>
  <c r="AA43" i="6" s="1"/>
  <c r="AB43" i="6" s="1"/>
  <c r="X11" i="6"/>
  <c r="AA28" i="6" s="1"/>
  <c r="AB28" i="6" s="1"/>
  <c r="AX39" i="5"/>
  <c r="AY72" i="5" s="1"/>
  <c r="CF11" i="5"/>
  <c r="CW11" i="5" s="1"/>
  <c r="Y163" i="5"/>
  <c r="Y156" i="5"/>
  <c r="BO7" i="5"/>
  <c r="AX50" i="5"/>
  <c r="AY83" i="5" s="1"/>
  <c r="BO5" i="5"/>
  <c r="AX47" i="5"/>
  <c r="AY80" i="5" s="1"/>
  <c r="AX41" i="5"/>
  <c r="AY74" i="5" s="1"/>
  <c r="AY18" i="5"/>
  <c r="CG18" i="5" s="1"/>
  <c r="CX18" i="5" s="1"/>
  <c r="CF8" i="5"/>
  <c r="CW8" i="5" s="1"/>
  <c r="AY17" i="5"/>
  <c r="CG17" i="5" s="1"/>
  <c r="CX17" i="5" s="1"/>
  <c r="BO17" i="5"/>
  <c r="BI10" i="5"/>
  <c r="AY15" i="5"/>
  <c r="BP15" i="5" s="1"/>
  <c r="AY8" i="5"/>
  <c r="CG8" i="5" s="1"/>
  <c r="CX8" i="5" s="1"/>
  <c r="AY33" i="5"/>
  <c r="Y184" i="5" s="1"/>
  <c r="AY31" i="5"/>
  <c r="AY47" i="5" s="1"/>
  <c r="AZ80" i="5" s="1"/>
  <c r="AY24" i="5"/>
  <c r="Y175" i="5" s="1"/>
  <c r="AX37" i="5"/>
  <c r="AY70" i="5" s="1"/>
  <c r="BO6" i="5"/>
  <c r="BO9" i="5"/>
  <c r="AX48" i="5"/>
  <c r="AY81" i="5" s="1"/>
  <c r="AY7" i="5"/>
  <c r="CG7" i="5" s="1"/>
  <c r="CX7" i="5" s="1"/>
  <c r="Y169" i="5"/>
  <c r="AY12" i="5"/>
  <c r="CG12" i="5" s="1"/>
  <c r="CX12" i="5" s="1"/>
  <c r="AY23" i="5"/>
  <c r="Y174" i="5" s="1"/>
  <c r="AY16" i="5"/>
  <c r="CG16" i="5" s="1"/>
  <c r="CX16" i="5" s="1"/>
  <c r="AY28" i="5"/>
  <c r="Y179" i="5" s="1"/>
  <c r="AY32" i="5"/>
  <c r="Y183" i="5" s="1"/>
  <c r="AY20" i="5"/>
  <c r="Y171" i="5" s="1"/>
  <c r="BO10" i="5"/>
  <c r="Y162" i="5"/>
  <c r="BW10" i="5"/>
  <c r="CN10" i="5" s="1"/>
  <c r="AY21" i="5"/>
  <c r="Y172" i="5" s="1"/>
  <c r="AY26" i="5"/>
  <c r="Y177" i="5" s="1"/>
  <c r="AX38" i="5"/>
  <c r="AY71" i="5" s="1"/>
  <c r="AX46" i="5"/>
  <c r="AY79" i="5" s="1"/>
  <c r="AX40" i="5"/>
  <c r="AY73" i="5" s="1"/>
  <c r="BO16" i="5"/>
  <c r="AY9" i="5"/>
  <c r="CG9" i="5" s="1"/>
  <c r="CX9" i="5" s="1"/>
  <c r="AY10" i="5"/>
  <c r="CG10" i="5" s="1"/>
  <c r="CX10" i="5" s="1"/>
  <c r="AY5" i="5"/>
  <c r="CG5" i="5" s="1"/>
  <c r="CX5" i="5" s="1"/>
  <c r="AY14" i="5"/>
  <c r="CG14" i="5" s="1"/>
  <c r="CX14" i="5" s="1"/>
  <c r="AY25" i="5"/>
  <c r="AY41" i="5" s="1"/>
  <c r="AZ74" i="5" s="1"/>
  <c r="AR60" i="5"/>
  <c r="BH28" i="5" s="1"/>
  <c r="BH44" i="5" s="1"/>
  <c r="BI77" i="5" s="1"/>
  <c r="CF18" i="5"/>
  <c r="CW18" i="5" s="1"/>
  <c r="AY6" i="5"/>
  <c r="CG6" i="5" s="1"/>
  <c r="CX6" i="5" s="1"/>
  <c r="BQ3" i="5"/>
  <c r="CY3" i="5" s="1"/>
  <c r="AY30" i="5"/>
  <c r="Y181" i="5" s="1"/>
  <c r="AY22" i="5"/>
  <c r="Y173" i="5" s="1"/>
  <c r="AY4" i="5"/>
  <c r="CG4" i="5" s="1"/>
  <c r="CX4" i="5" s="1"/>
  <c r="AA178" i="5"/>
  <c r="AB178" i="5" s="1"/>
  <c r="AY27" i="5"/>
  <c r="AY11" i="5"/>
  <c r="BY10" i="5"/>
  <c r="CP10" i="5" s="1"/>
  <c r="AR42" i="2"/>
  <c r="AS75" i="2" s="1"/>
  <c r="AQ42" i="5"/>
  <c r="AR75" i="5" s="1"/>
  <c r="AP42" i="2"/>
  <c r="AQ75" i="2" s="1"/>
  <c r="Y42" i="5"/>
  <c r="AO27" i="5"/>
  <c r="Y28" i="5" s="1"/>
  <c r="AA28" i="5"/>
  <c r="AB28" i="5" s="1"/>
  <c r="AP11" i="5"/>
  <c r="BX11" i="5" s="1"/>
  <c r="CO11" i="5" s="1"/>
  <c r="AA43" i="5"/>
  <c r="AB43" i="5" s="1"/>
  <c r="AQ27" i="5"/>
  <c r="Y58" i="5" s="1"/>
  <c r="AA58" i="5"/>
  <c r="AB58" i="5" s="1"/>
  <c r="AP27" i="2"/>
  <c r="AP43" i="2" s="1"/>
  <c r="AQ76" i="2" s="1"/>
  <c r="AA43" i="2"/>
  <c r="AB43" i="2" s="1"/>
  <c r="AQ11" i="2"/>
  <c r="BY11" i="2" s="1"/>
  <c r="CP11" i="2" s="1"/>
  <c r="AA58" i="2"/>
  <c r="AB58" i="2" s="1"/>
  <c r="AO11" i="2"/>
  <c r="BW11" i="2" s="1"/>
  <c r="CN11" i="2" s="1"/>
  <c r="AA28" i="2"/>
  <c r="AB28" i="2" s="1"/>
  <c r="AR11" i="2"/>
  <c r="BI11" i="2" s="1"/>
  <c r="AA73" i="2"/>
  <c r="AB73" i="2" s="1"/>
  <c r="AR27" i="5"/>
  <c r="Y73" i="5" s="1"/>
  <c r="AA73" i="5"/>
  <c r="AB73" i="5" s="1"/>
  <c r="BG10" i="5"/>
  <c r="Y27" i="5"/>
  <c r="AQ11" i="5"/>
  <c r="BH11" i="5" s="1"/>
  <c r="AO11" i="5"/>
  <c r="BF11" i="5" s="1"/>
  <c r="AP27" i="5"/>
  <c r="Y43" i="5" s="1"/>
  <c r="AR27" i="2"/>
  <c r="AR43" i="2" s="1"/>
  <c r="AS76" i="2" s="1"/>
  <c r="W58" i="6"/>
  <c r="X58" i="6" s="1"/>
  <c r="AR11" i="5"/>
  <c r="BZ11" i="5" s="1"/>
  <c r="CQ11" i="5" s="1"/>
  <c r="AO59" i="6"/>
  <c r="BE27" i="6" s="1"/>
  <c r="BE43" i="6" s="1"/>
  <c r="BF76" i="6" s="1"/>
  <c r="W73" i="6"/>
  <c r="X73" i="6" s="1"/>
  <c r="W28" i="6"/>
  <c r="X28" i="6" s="1"/>
  <c r="W43" i="6"/>
  <c r="X43" i="6" s="1"/>
  <c r="AA135" i="6"/>
  <c r="AB135" i="6" s="1"/>
  <c r="AA255" i="6"/>
  <c r="AB255" i="6" s="1"/>
  <c r="AA90" i="6"/>
  <c r="AB90" i="6" s="1"/>
  <c r="AA150" i="6"/>
  <c r="AB150" i="6" s="1"/>
  <c r="AA105" i="6"/>
  <c r="AB105" i="6" s="1"/>
  <c r="AA120" i="6"/>
  <c r="AB120" i="6" s="1"/>
  <c r="AA240" i="6"/>
  <c r="AB240" i="6" s="1"/>
  <c r="AP60" i="4"/>
  <c r="BF28" i="4" s="1"/>
  <c r="BF44" i="4" s="1"/>
  <c r="BG77" i="4" s="1"/>
  <c r="AO60" i="4"/>
  <c r="BE28" i="4" s="1"/>
  <c r="BE44" i="4" s="1"/>
  <c r="BF77" i="4" s="1"/>
  <c r="AR60" i="4"/>
  <c r="BH28" i="4" s="1"/>
  <c r="BH44" i="4" s="1"/>
  <c r="BI77" i="4" s="1"/>
  <c r="W44" i="4"/>
  <c r="X44" i="4" s="1"/>
  <c r="W74" i="4"/>
  <c r="X74" i="4" s="1"/>
  <c r="W29" i="4"/>
  <c r="X29" i="4" s="1"/>
  <c r="W29" i="2"/>
  <c r="X29" i="2" s="1"/>
  <c r="AR42" i="5"/>
  <c r="AS75" i="5" s="1"/>
  <c r="E44" i="5"/>
  <c r="C44" i="5"/>
  <c r="D44" i="5"/>
  <c r="AM29" i="5"/>
  <c r="AN29" i="5" s="1"/>
  <c r="AN45" i="5" s="1"/>
  <c r="AO78" i="5" s="1"/>
  <c r="F44" i="5"/>
  <c r="AP60" i="5"/>
  <c r="BF28" i="5" s="1"/>
  <c r="BF44" i="5" s="1"/>
  <c r="BG77" i="5" s="1"/>
  <c r="AO60" i="5"/>
  <c r="BE28" i="5" s="1"/>
  <c r="BE44" i="5" s="1"/>
  <c r="BF77" i="5" s="1"/>
  <c r="W44" i="5"/>
  <c r="X44" i="5" s="1"/>
  <c r="W74" i="5"/>
  <c r="X74" i="5" s="1"/>
  <c r="BY10" i="2"/>
  <c r="CP10" i="2" s="1"/>
  <c r="BJ1" i="7"/>
  <c r="J44" i="9" s="1"/>
  <c r="CR1" i="7"/>
  <c r="V10" i="7" s="1"/>
  <c r="Y253" i="6"/>
  <c r="BD43" i="6"/>
  <c r="BE76" i="6" s="1"/>
  <c r="AT28" i="6"/>
  <c r="AT12" i="6"/>
  <c r="AX32" i="6"/>
  <c r="CB11" i="6"/>
  <c r="CS11" i="6" s="1"/>
  <c r="BK11" i="6"/>
  <c r="CE4" i="6"/>
  <c r="CV4" i="6" s="1"/>
  <c r="AV28" i="6"/>
  <c r="AV12" i="6"/>
  <c r="B29" i="6"/>
  <c r="AM29" i="6" s="1"/>
  <c r="AN29" i="6" s="1"/>
  <c r="AN45" i="6" s="1"/>
  <c r="AO78" i="6" s="1"/>
  <c r="AU28" i="6"/>
  <c r="AU12" i="6"/>
  <c r="Y88" i="6"/>
  <c r="AS43" i="6"/>
  <c r="AT76" i="6" s="1"/>
  <c r="Y103" i="6"/>
  <c r="AT43" i="6"/>
  <c r="AU76" i="6" s="1"/>
  <c r="F28" i="6"/>
  <c r="AS28" i="6"/>
  <c r="AS12" i="6"/>
  <c r="D28" i="6"/>
  <c r="CK11" i="6"/>
  <c r="DB11" i="6" s="1"/>
  <c r="BT11" i="6"/>
  <c r="CC11" i="6"/>
  <c r="CT11" i="6" s="1"/>
  <c r="BL11" i="6"/>
  <c r="CD11" i="6"/>
  <c r="CU11" i="6" s="1"/>
  <c r="BM11" i="6"/>
  <c r="C28" i="6"/>
  <c r="CL11" i="6"/>
  <c r="DC11" i="6" s="1"/>
  <c r="BU11" i="6"/>
  <c r="AR59" i="6"/>
  <c r="BH27" i="6" s="1"/>
  <c r="BH43" i="6" s="1"/>
  <c r="BI76" i="6" s="1"/>
  <c r="BJ11" i="6"/>
  <c r="CA11" i="6"/>
  <c r="CR11" i="6" s="1"/>
  <c r="BD28" i="6"/>
  <c r="BD12" i="6"/>
  <c r="AW28" i="6"/>
  <c r="AW12" i="6"/>
  <c r="E28" i="6"/>
  <c r="BC28" i="6"/>
  <c r="BC12" i="6"/>
  <c r="AH3" i="6"/>
  <c r="Y238" i="6"/>
  <c r="BC43" i="6"/>
  <c r="BD76" i="6" s="1"/>
  <c r="AQ59" i="6"/>
  <c r="BG27" i="6" s="1"/>
  <c r="BG43" i="6" s="1"/>
  <c r="BH76" i="6" s="1"/>
  <c r="Y118" i="6"/>
  <c r="AU43" i="6"/>
  <c r="AV76" i="6" s="1"/>
  <c r="Y133" i="6"/>
  <c r="AV43" i="6"/>
  <c r="AW76" i="6" s="1"/>
  <c r="AP59" i="6"/>
  <c r="BF27" i="6" s="1"/>
  <c r="BF43" i="6" s="1"/>
  <c r="BG76" i="6" s="1"/>
  <c r="BU12" i="5"/>
  <c r="CL12" i="5"/>
  <c r="DC12" i="5" s="1"/>
  <c r="F29" i="5"/>
  <c r="AA13" i="5" s="1"/>
  <c r="AT29" i="5"/>
  <c r="AT13" i="5"/>
  <c r="AX13" i="5"/>
  <c r="AX29" i="5"/>
  <c r="AV29" i="5"/>
  <c r="AV13" i="5"/>
  <c r="AS13" i="5"/>
  <c r="AS29" i="5"/>
  <c r="CF12" i="5"/>
  <c r="CW12" i="5" s="1"/>
  <c r="BO12" i="5"/>
  <c r="AY29" i="5"/>
  <c r="AY13" i="5"/>
  <c r="Y254" i="5"/>
  <c r="BD44" i="5"/>
  <c r="BE77" i="5" s="1"/>
  <c r="CK12" i="5"/>
  <c r="DB12" i="5" s="1"/>
  <c r="BT12" i="5"/>
  <c r="AT44" i="5"/>
  <c r="AU77" i="5" s="1"/>
  <c r="Y104" i="5"/>
  <c r="AJ3" i="5"/>
  <c r="E29" i="5"/>
  <c r="Z13" i="5" s="1"/>
  <c r="D29" i="5"/>
  <c r="Y13" i="5" s="1"/>
  <c r="BD13" i="5"/>
  <c r="BD29" i="5"/>
  <c r="AW13" i="5"/>
  <c r="AW29" i="5"/>
  <c r="CC12" i="5"/>
  <c r="CT12" i="5" s="1"/>
  <c r="BL12" i="5"/>
  <c r="CA12" i="5"/>
  <c r="CR12" i="5" s="1"/>
  <c r="BJ12" i="5"/>
  <c r="CE12" i="5"/>
  <c r="CV12" i="5" s="1"/>
  <c r="BN12" i="5"/>
  <c r="W59" i="5"/>
  <c r="X59" i="5" s="1"/>
  <c r="CD12" i="5"/>
  <c r="CU12" i="5" s="1"/>
  <c r="BM12" i="5"/>
  <c r="BC29" i="5"/>
  <c r="BC13" i="5"/>
  <c r="Y164" i="5"/>
  <c r="AX44" i="5"/>
  <c r="AY77" i="5" s="1"/>
  <c r="W29" i="5"/>
  <c r="X29" i="5" s="1"/>
  <c r="BC44" i="5"/>
  <c r="BD77" i="5" s="1"/>
  <c r="Y239" i="5"/>
  <c r="CB12" i="5"/>
  <c r="CS12" i="5" s="1"/>
  <c r="BK12" i="5"/>
  <c r="AU29" i="5"/>
  <c r="AU13" i="5"/>
  <c r="C29" i="5"/>
  <c r="X13" i="5" s="1"/>
  <c r="Y119" i="5"/>
  <c r="AU44" i="5"/>
  <c r="AV77" i="5" s="1"/>
  <c r="Y89" i="5"/>
  <c r="AS44" i="5"/>
  <c r="AT77" i="5" s="1"/>
  <c r="Y149" i="5"/>
  <c r="AW44" i="5"/>
  <c r="AX77" i="5" s="1"/>
  <c r="AQ60" i="5"/>
  <c r="BG28" i="5" s="1"/>
  <c r="BG44" i="5" s="1"/>
  <c r="BH77" i="5" s="1"/>
  <c r="Y134" i="5"/>
  <c r="AV44" i="5"/>
  <c r="AW77" i="5" s="1"/>
  <c r="CF8" i="4"/>
  <c r="CW8" i="4" s="1"/>
  <c r="Y160" i="4"/>
  <c r="AX40" i="4"/>
  <c r="AY73" i="4" s="1"/>
  <c r="E29" i="4"/>
  <c r="Z13" i="4" s="1"/>
  <c r="AS29" i="4"/>
  <c r="AS13" i="4"/>
  <c r="AQ28" i="4"/>
  <c r="AQ12" i="4"/>
  <c r="CL12" i="4"/>
  <c r="DC12" i="4" s="1"/>
  <c r="BU12" i="4"/>
  <c r="CK12" i="4"/>
  <c r="DB12" i="4" s="1"/>
  <c r="BT12" i="4"/>
  <c r="CF4" i="4"/>
  <c r="CW4" i="4" s="1"/>
  <c r="BO4" i="4"/>
  <c r="Y119" i="4"/>
  <c r="AU44" i="4"/>
  <c r="AV77" i="4" s="1"/>
  <c r="Y43" i="4"/>
  <c r="AP43" i="4"/>
  <c r="AQ76" i="4" s="1"/>
  <c r="AX29" i="4"/>
  <c r="AX13" i="4"/>
  <c r="CF14" i="4"/>
  <c r="CW14" i="4" s="1"/>
  <c r="F29" i="4"/>
  <c r="AA13" i="4" s="1"/>
  <c r="BD13" i="4"/>
  <c r="BD29" i="4"/>
  <c r="AW29" i="4"/>
  <c r="AW13" i="4"/>
  <c r="CD12" i="4"/>
  <c r="CU12" i="4" s="1"/>
  <c r="BM12" i="4"/>
  <c r="W59" i="4"/>
  <c r="X59" i="4" s="1"/>
  <c r="CF16" i="4"/>
  <c r="CW16" i="4" s="1"/>
  <c r="BO16" i="4"/>
  <c r="Y254" i="4"/>
  <c r="BD44" i="4"/>
  <c r="BE77" i="4" s="1"/>
  <c r="Y239" i="4"/>
  <c r="BC44" i="4"/>
  <c r="BD77" i="4" s="1"/>
  <c r="BY11" i="4"/>
  <c r="CP11" i="4" s="1"/>
  <c r="BH11" i="4"/>
  <c r="AI3" i="4"/>
  <c r="CB12" i="4"/>
  <c r="CS12" i="4" s="1"/>
  <c r="BK12" i="4"/>
  <c r="CF17" i="4"/>
  <c r="CW17" i="4" s="1"/>
  <c r="CA12" i="4"/>
  <c r="CR12" i="4" s="1"/>
  <c r="BJ12" i="4"/>
  <c r="CE12" i="4"/>
  <c r="CV12" i="4" s="1"/>
  <c r="BN12" i="4"/>
  <c r="BZ11" i="4"/>
  <c r="CQ11" i="4" s="1"/>
  <c r="BI11" i="4"/>
  <c r="D29" i="4"/>
  <c r="Y13" i="4" s="1"/>
  <c r="AV13" i="4"/>
  <c r="AV29" i="4"/>
  <c r="CC12" i="4"/>
  <c r="CT12" i="4" s="1"/>
  <c r="BL12" i="4"/>
  <c r="BX11" i="4"/>
  <c r="CO11" i="4" s="1"/>
  <c r="BG11" i="4"/>
  <c r="BC29" i="4"/>
  <c r="BC13" i="4"/>
  <c r="AT29" i="4"/>
  <c r="AT13" i="4"/>
  <c r="AU29" i="4"/>
  <c r="AU13" i="4"/>
  <c r="C29" i="4"/>
  <c r="X13" i="4" s="1"/>
  <c r="Y134" i="4"/>
  <c r="AV44" i="4"/>
  <c r="AW77" i="4" s="1"/>
  <c r="AQ60" i="4"/>
  <c r="BG28" i="4" s="1"/>
  <c r="BG44" i="4" s="1"/>
  <c r="BH77" i="4" s="1"/>
  <c r="AP12" i="4"/>
  <c r="AP28" i="4"/>
  <c r="Y58" i="4"/>
  <c r="AQ43" i="4"/>
  <c r="AR76" i="4" s="1"/>
  <c r="CF6" i="4"/>
  <c r="CW6" i="4" s="1"/>
  <c r="Y104" i="4"/>
  <c r="AT44" i="4"/>
  <c r="AU77" i="4" s="1"/>
  <c r="AR28" i="4"/>
  <c r="AR12" i="4"/>
  <c r="Y89" i="4"/>
  <c r="AS44" i="4"/>
  <c r="AT77" i="4" s="1"/>
  <c r="Y149" i="4"/>
  <c r="AW44" i="4"/>
  <c r="AX77" i="4" s="1"/>
  <c r="Y73" i="4"/>
  <c r="AR43" i="4"/>
  <c r="AS76" i="4" s="1"/>
  <c r="W44" i="2"/>
  <c r="X44" i="2" s="1"/>
  <c r="AQ60" i="2"/>
  <c r="BG28" i="2" s="1"/>
  <c r="BG44" i="2" s="1"/>
  <c r="BH77" i="2" s="1"/>
  <c r="W59" i="2"/>
  <c r="X59" i="2" s="1"/>
  <c r="W45" i="2"/>
  <c r="X45" i="2" s="1"/>
  <c r="AP61" i="2"/>
  <c r="BF29" i="2" s="1"/>
  <c r="BF45" i="2" s="1"/>
  <c r="BG78" i="2" s="1"/>
  <c r="AR60" i="2"/>
  <c r="BH28" i="2" s="1"/>
  <c r="BH44" i="2" s="1"/>
  <c r="BI77" i="2" s="1"/>
  <c r="W74" i="2"/>
  <c r="X74" i="2" s="1"/>
  <c r="AQ27" i="2"/>
  <c r="Y58" i="2" s="1"/>
  <c r="Y126" i="2"/>
  <c r="AV36" i="2"/>
  <c r="AW69" i="2" s="1"/>
  <c r="Y128" i="2"/>
  <c r="Y118" i="2"/>
  <c r="AU43" i="2"/>
  <c r="AV76" i="2" s="1"/>
  <c r="Y88" i="2"/>
  <c r="AS43" i="2"/>
  <c r="AT76" i="2" s="1"/>
  <c r="Y103" i="2"/>
  <c r="AT43" i="2"/>
  <c r="AU76" i="2" s="1"/>
  <c r="BI10" i="2"/>
  <c r="AP11" i="2"/>
  <c r="BG11" i="2" s="1"/>
  <c r="BK11" i="2"/>
  <c r="CB11" i="2"/>
  <c r="CS11" i="2" s="1"/>
  <c r="BL11" i="2"/>
  <c r="CC11" i="2"/>
  <c r="CT11" i="2" s="1"/>
  <c r="BM5" i="2"/>
  <c r="BJ11" i="2"/>
  <c r="CA11" i="2"/>
  <c r="CR11" i="2" s="1"/>
  <c r="F29" i="2"/>
  <c r="AA13" i="2" s="1"/>
  <c r="E29" i="2"/>
  <c r="C29" i="2"/>
  <c r="X13" i="2" s="1"/>
  <c r="AO27" i="2"/>
  <c r="AS28" i="2"/>
  <c r="AS12" i="2"/>
  <c r="AV28" i="2"/>
  <c r="AV12" i="2"/>
  <c r="AU12" i="2"/>
  <c r="AU28" i="2"/>
  <c r="AT28" i="2"/>
  <c r="AT12" i="2"/>
  <c r="B29" i="2"/>
  <c r="AM29" i="2" s="1"/>
  <c r="AN29" i="2" s="1"/>
  <c r="AN45" i="2" s="1"/>
  <c r="AO78" i="2" s="1"/>
  <c r="AA120" i="2"/>
  <c r="AB120" i="2" s="1"/>
  <c r="AA105" i="2"/>
  <c r="AB105" i="2" s="1"/>
  <c r="AA90" i="2"/>
  <c r="AB90" i="2" s="1"/>
  <c r="AA135" i="2"/>
  <c r="AB135" i="2" s="1"/>
  <c r="AA45" i="2"/>
  <c r="AB45" i="2" s="1"/>
  <c r="AG3" i="2"/>
  <c r="CD7" i="2" l="1"/>
  <c r="CU7" i="2" s="1"/>
  <c r="AV41" i="2"/>
  <c r="AW74" i="2" s="1"/>
  <c r="AV37" i="2"/>
  <c r="AW70" i="2" s="1"/>
  <c r="AW6" i="2"/>
  <c r="CE6" i="2" s="1"/>
  <c r="CV6" i="2" s="1"/>
  <c r="AW27" i="2"/>
  <c r="CD4" i="2"/>
  <c r="CU4" i="2" s="1"/>
  <c r="AW7" i="2"/>
  <c r="CE7" i="2" s="1"/>
  <c r="CV7" i="2" s="1"/>
  <c r="AV39" i="2"/>
  <c r="AW72" i="2" s="1"/>
  <c r="AW11" i="2"/>
  <c r="CE11" i="2" s="1"/>
  <c r="CV11" i="2" s="1"/>
  <c r="AV42" i="2"/>
  <c r="AW75" i="2" s="1"/>
  <c r="AV43" i="2"/>
  <c r="AW76" i="2" s="1"/>
  <c r="AW5" i="2"/>
  <c r="BN5" i="2" s="1"/>
  <c r="AW23" i="2"/>
  <c r="Y144" i="2" s="1"/>
  <c r="CD10" i="2"/>
  <c r="CU10" i="2" s="1"/>
  <c r="CD9" i="2"/>
  <c r="CU9" i="2" s="1"/>
  <c r="Y143" i="6"/>
  <c r="Y147" i="6"/>
  <c r="AW40" i="6"/>
  <c r="AX73" i="6" s="1"/>
  <c r="AW39" i="6"/>
  <c r="AX72" i="6" s="1"/>
  <c r="BN16" i="6"/>
  <c r="AW47" i="6"/>
  <c r="AX80" i="6" s="1"/>
  <c r="CF5" i="4"/>
  <c r="CW5" i="4" s="1"/>
  <c r="AX44" i="4"/>
  <c r="AY77" i="4" s="1"/>
  <c r="AX38" i="4"/>
  <c r="AY71" i="4" s="1"/>
  <c r="CF7" i="4"/>
  <c r="CW7" i="4" s="1"/>
  <c r="AX39" i="4"/>
  <c r="AY72" i="4" s="1"/>
  <c r="AX37" i="4"/>
  <c r="AY70" i="4" s="1"/>
  <c r="AX41" i="4"/>
  <c r="AY74" i="4" s="1"/>
  <c r="AX42" i="4"/>
  <c r="AY75" i="4" s="1"/>
  <c r="AX48" i="4"/>
  <c r="AY81" i="4" s="1"/>
  <c r="AX49" i="4"/>
  <c r="AY82" i="4" s="1"/>
  <c r="Y166" i="4"/>
  <c r="BO15" i="4"/>
  <c r="Y156" i="4"/>
  <c r="BO12" i="4"/>
  <c r="AX47" i="4"/>
  <c r="AY80" i="4" s="1"/>
  <c r="AY21" i="4"/>
  <c r="Y172" i="4" s="1"/>
  <c r="AY15" i="4"/>
  <c r="CG15" i="4" s="1"/>
  <c r="CX15" i="4" s="1"/>
  <c r="AY25" i="4"/>
  <c r="Y176" i="4" s="1"/>
  <c r="CF18" i="4"/>
  <c r="CW18" i="4" s="1"/>
  <c r="AY14" i="4"/>
  <c r="CG14" i="4" s="1"/>
  <c r="CX14" i="4" s="1"/>
  <c r="AY30" i="4"/>
  <c r="Y181" i="4" s="1"/>
  <c r="BO9" i="4"/>
  <c r="AY17" i="4"/>
  <c r="BP17" i="4" s="1"/>
  <c r="AY10" i="4"/>
  <c r="CG10" i="4" s="1"/>
  <c r="CX10" i="4" s="1"/>
  <c r="AY9" i="4"/>
  <c r="BP9" i="4" s="1"/>
  <c r="AY33" i="4"/>
  <c r="Y184" i="4" s="1"/>
  <c r="AY26" i="4"/>
  <c r="Y177" i="4" s="1"/>
  <c r="AY31" i="4"/>
  <c r="Y182" i="4" s="1"/>
  <c r="AY13" i="4"/>
  <c r="CG13" i="4" s="1"/>
  <c r="CX13" i="4" s="1"/>
  <c r="AY16" i="4"/>
  <c r="BP16" i="4" s="1"/>
  <c r="AY11" i="4"/>
  <c r="CG11" i="4" s="1"/>
  <c r="CX11" i="4" s="1"/>
  <c r="AX50" i="4"/>
  <c r="AY83" i="4" s="1"/>
  <c r="AY29" i="4"/>
  <c r="Y180" i="4" s="1"/>
  <c r="AY32" i="4"/>
  <c r="AY48" i="4" s="1"/>
  <c r="AZ81" i="4" s="1"/>
  <c r="AY27" i="4"/>
  <c r="Y178" i="4" s="1"/>
  <c r="AY4" i="4"/>
  <c r="CG4" i="4" s="1"/>
  <c r="CX4" i="4" s="1"/>
  <c r="AY34" i="4"/>
  <c r="AY50" i="4" s="1"/>
  <c r="AZ83" i="4" s="1"/>
  <c r="BO10" i="4"/>
  <c r="AY6" i="4"/>
  <c r="CG6" i="4" s="1"/>
  <c r="CX6" i="4" s="1"/>
  <c r="AA185" i="4"/>
  <c r="AB185" i="4" s="1"/>
  <c r="AA171" i="4"/>
  <c r="AB171" i="4" s="1"/>
  <c r="AY22" i="4"/>
  <c r="AY38" i="4" s="1"/>
  <c r="AZ71" i="4" s="1"/>
  <c r="AV40" i="2"/>
  <c r="AW73" i="2" s="1"/>
  <c r="AW8" i="2"/>
  <c r="BN8" i="2" s="1"/>
  <c r="C194" i="9"/>
  <c r="AY8" i="4"/>
  <c r="CG8" i="4" s="1"/>
  <c r="CX8" i="4" s="1"/>
  <c r="AA172" i="4"/>
  <c r="AB172" i="4" s="1"/>
  <c r="CD8" i="2"/>
  <c r="CU8" i="2" s="1"/>
  <c r="AY24" i="4"/>
  <c r="AY40" i="4" s="1"/>
  <c r="AZ73" i="4" s="1"/>
  <c r="AY7" i="4"/>
  <c r="BP7" i="4" s="1"/>
  <c r="CE10" i="6"/>
  <c r="CV10" i="6" s="1"/>
  <c r="CE18" i="6"/>
  <c r="CV18" i="6" s="1"/>
  <c r="AA174" i="4"/>
  <c r="AB174" i="4" s="1"/>
  <c r="AW26" i="2"/>
  <c r="AW42" i="2" s="1"/>
  <c r="AX75" i="2" s="1"/>
  <c r="CD6" i="2"/>
  <c r="CU6" i="2" s="1"/>
  <c r="AW10" i="2"/>
  <c r="BN10" i="2" s="1"/>
  <c r="Y141" i="6"/>
  <c r="AI6" i="4"/>
  <c r="AA188" i="4" s="1"/>
  <c r="AB188" i="4" s="1"/>
  <c r="AI12" i="4"/>
  <c r="AZ28" i="4" s="1"/>
  <c r="AI13" i="4"/>
  <c r="AI17" i="4"/>
  <c r="AZ33" i="4" s="1"/>
  <c r="AI4" i="4"/>
  <c r="AA186" i="4" s="1"/>
  <c r="AB186" i="4" s="1"/>
  <c r="AI8" i="4"/>
  <c r="AZ8" i="4" s="1"/>
  <c r="AI10" i="4"/>
  <c r="AZ26" i="4" s="1"/>
  <c r="AI18" i="4"/>
  <c r="AZ18" i="4" s="1"/>
  <c r="AI5" i="4"/>
  <c r="AZ21" i="4" s="1"/>
  <c r="AI11" i="4"/>
  <c r="AZ27" i="4" s="1"/>
  <c r="AI9" i="4"/>
  <c r="AZ25" i="4" s="1"/>
  <c r="AI14" i="4"/>
  <c r="AZ30" i="4" s="1"/>
  <c r="AI7" i="4"/>
  <c r="AA189" i="4" s="1"/>
  <c r="AB189" i="4" s="1"/>
  <c r="AI16" i="4"/>
  <c r="AA198" i="4" s="1"/>
  <c r="AB198" i="4" s="1"/>
  <c r="AI15" i="4"/>
  <c r="AA197" i="4" s="1"/>
  <c r="AB197" i="4" s="1"/>
  <c r="AW4" i="2"/>
  <c r="BN4" i="2" s="1"/>
  <c r="BF10" i="6"/>
  <c r="Y153" i="6"/>
  <c r="AW21" i="2"/>
  <c r="Y142" i="2" s="1"/>
  <c r="AW25" i="2"/>
  <c r="AW41" i="2" s="1"/>
  <c r="AX74" i="2" s="1"/>
  <c r="AW12" i="2"/>
  <c r="BN12" i="2" s="1"/>
  <c r="CD11" i="2"/>
  <c r="CU11" i="2" s="1"/>
  <c r="CE6" i="6"/>
  <c r="CV6" i="6" s="1"/>
  <c r="AX24" i="6"/>
  <c r="AX40" i="6" s="1"/>
  <c r="AY73" i="6" s="1"/>
  <c r="AX22" i="6"/>
  <c r="Y158" i="6" s="1"/>
  <c r="AO27" i="6"/>
  <c r="AO43" i="6" s="1"/>
  <c r="AP76" i="6" s="1"/>
  <c r="AW9" i="2"/>
  <c r="BN9" i="2" s="1"/>
  <c r="AW28" i="2"/>
  <c r="Y149" i="2" s="1"/>
  <c r="BN15" i="6"/>
  <c r="AX28" i="6"/>
  <c r="AX44" i="6" s="1"/>
  <c r="AY77" i="6" s="1"/>
  <c r="AX16" i="6"/>
  <c r="CF16" i="6" s="1"/>
  <c r="CW16" i="6" s="1"/>
  <c r="BN9" i="6"/>
  <c r="AX15" i="6"/>
  <c r="BO15" i="6" s="1"/>
  <c r="BN14" i="6"/>
  <c r="BN5" i="6"/>
  <c r="AX18" i="6"/>
  <c r="BO18" i="6" s="1"/>
  <c r="BN7" i="6"/>
  <c r="AX31" i="6"/>
  <c r="Y167" i="6" s="1"/>
  <c r="CE11" i="6"/>
  <c r="CV11" i="6" s="1"/>
  <c r="AX6" i="6"/>
  <c r="BO6" i="6" s="1"/>
  <c r="AX34" i="6"/>
  <c r="Y170" i="6" s="1"/>
  <c r="AW41" i="6"/>
  <c r="AX74" i="6" s="1"/>
  <c r="AW24" i="2"/>
  <c r="AW40" i="2" s="1"/>
  <c r="AX73" i="2" s="1"/>
  <c r="AW20" i="2"/>
  <c r="Y141" i="2" s="1"/>
  <c r="AW22" i="2"/>
  <c r="Y143" i="2" s="1"/>
  <c r="BH10" i="6"/>
  <c r="BN8" i="6"/>
  <c r="AX10" i="6"/>
  <c r="BO10" i="6" s="1"/>
  <c r="BN17" i="6"/>
  <c r="AW46" i="6"/>
  <c r="AX79" i="6" s="1"/>
  <c r="AX26" i="6"/>
  <c r="Y162" i="6" s="1"/>
  <c r="AX8" i="6"/>
  <c r="BO8" i="6" s="1"/>
  <c r="AX12" i="6"/>
  <c r="CF12" i="6" s="1"/>
  <c r="CW12" i="6" s="1"/>
  <c r="AX14" i="6"/>
  <c r="CF14" i="6" s="1"/>
  <c r="CW14" i="6" s="1"/>
  <c r="AR11" i="6"/>
  <c r="BI11" i="6" s="1"/>
  <c r="AR42" i="6"/>
  <c r="AS75" i="6" s="1"/>
  <c r="AX20" i="6"/>
  <c r="Y156" i="6" s="1"/>
  <c r="AW37" i="6"/>
  <c r="AX70" i="6" s="1"/>
  <c r="AX7" i="6"/>
  <c r="CF7" i="6" s="1"/>
  <c r="CW7" i="6" s="1"/>
  <c r="AW43" i="6"/>
  <c r="AX76" i="6" s="1"/>
  <c r="AW50" i="6"/>
  <c r="AX83" i="6" s="1"/>
  <c r="AX30" i="6"/>
  <c r="Y166" i="6" s="1"/>
  <c r="AX23" i="6"/>
  <c r="Y159" i="6" s="1"/>
  <c r="Y27" i="6"/>
  <c r="AA75" i="4"/>
  <c r="AB75" i="4" s="1"/>
  <c r="AA179" i="4"/>
  <c r="AB179" i="4" s="1"/>
  <c r="AY28" i="4"/>
  <c r="AY12" i="4"/>
  <c r="Y163" i="4"/>
  <c r="AX43" i="4"/>
  <c r="AY76" i="4" s="1"/>
  <c r="AA45" i="4"/>
  <c r="AB45" i="4" s="1"/>
  <c r="AA60" i="4"/>
  <c r="AB60" i="4" s="1"/>
  <c r="CF11" i="4"/>
  <c r="CW11" i="4" s="1"/>
  <c r="BO11" i="4"/>
  <c r="BQ3" i="4"/>
  <c r="CY3" i="4" s="1"/>
  <c r="AA200" i="4"/>
  <c r="AB200" i="4" s="1"/>
  <c r="AA187" i="4"/>
  <c r="AB187" i="4" s="1"/>
  <c r="AW49" i="6"/>
  <c r="AX82" i="6" s="1"/>
  <c r="AX21" i="6"/>
  <c r="AX37" i="6" s="1"/>
  <c r="AY70" i="6" s="1"/>
  <c r="AQ42" i="6"/>
  <c r="AR75" i="6" s="1"/>
  <c r="BG10" i="6"/>
  <c r="AR27" i="6"/>
  <c r="Y73" i="6" s="1"/>
  <c r="AQ27" i="6"/>
  <c r="Y58" i="6" s="1"/>
  <c r="AX4" i="6"/>
  <c r="BO4" i="6" s="1"/>
  <c r="AX9" i="6"/>
  <c r="CF9" i="6" s="1"/>
  <c r="CW9" i="6" s="1"/>
  <c r="AX17" i="6"/>
  <c r="BO17" i="6" s="1"/>
  <c r="AX25" i="6"/>
  <c r="AX41" i="6" s="1"/>
  <c r="AY74" i="6" s="1"/>
  <c r="BI10" i="6"/>
  <c r="AX33" i="6"/>
  <c r="Y169" i="6" s="1"/>
  <c r="AQ11" i="6"/>
  <c r="BH11" i="6" s="1"/>
  <c r="AX5" i="6"/>
  <c r="CF5" i="6" s="1"/>
  <c r="CW5" i="6" s="1"/>
  <c r="AA30" i="4"/>
  <c r="AB30" i="4" s="1"/>
  <c r="BO3" i="2"/>
  <c r="CW3" i="2" s="1"/>
  <c r="AG8" i="2"/>
  <c r="AA160" i="2" s="1"/>
  <c r="AB160" i="2" s="1"/>
  <c r="AG16" i="2"/>
  <c r="AG5" i="2"/>
  <c r="AA157" i="2" s="1"/>
  <c r="AB157" i="2" s="1"/>
  <c r="AG9" i="2"/>
  <c r="AA161" i="2" s="1"/>
  <c r="AB161" i="2" s="1"/>
  <c r="AG13" i="2"/>
  <c r="AA165" i="2" s="1"/>
  <c r="AB165" i="2" s="1"/>
  <c r="AG10" i="2"/>
  <c r="AA162" i="2" s="1"/>
  <c r="AB162" i="2" s="1"/>
  <c r="AG18" i="2"/>
  <c r="AG7" i="2"/>
  <c r="AA159" i="2" s="1"/>
  <c r="AB159" i="2" s="1"/>
  <c r="AG11" i="2"/>
  <c r="AA163" i="2" s="1"/>
  <c r="AB163" i="2" s="1"/>
  <c r="AG12" i="2"/>
  <c r="AA164" i="2" s="1"/>
  <c r="AB164" i="2" s="1"/>
  <c r="AG15" i="2"/>
  <c r="AG4" i="2"/>
  <c r="AA156" i="2" s="1"/>
  <c r="AB156" i="2" s="1"/>
  <c r="AG17" i="2"/>
  <c r="AG14" i="2"/>
  <c r="AA166" i="2" s="1"/>
  <c r="AB166" i="2" s="1"/>
  <c r="AG6" i="2"/>
  <c r="AA158" i="2" s="1"/>
  <c r="AB158" i="2" s="1"/>
  <c r="Z13" i="2"/>
  <c r="AA60" i="2" s="1"/>
  <c r="AB60" i="2" s="1"/>
  <c r="AJ12" i="5"/>
  <c r="AA209" i="5" s="1"/>
  <c r="AB209" i="5" s="1"/>
  <c r="AJ8" i="5"/>
  <c r="AA205" i="5" s="1"/>
  <c r="AB205" i="5" s="1"/>
  <c r="AJ15" i="5"/>
  <c r="AA212" i="5" s="1"/>
  <c r="AB212" i="5" s="1"/>
  <c r="AJ7" i="5"/>
  <c r="AA204" i="5" s="1"/>
  <c r="AB204" i="5" s="1"/>
  <c r="AJ13" i="5"/>
  <c r="AA210" i="5" s="1"/>
  <c r="AB210" i="5" s="1"/>
  <c r="AJ9" i="5"/>
  <c r="AA206" i="5" s="1"/>
  <c r="AB206" i="5" s="1"/>
  <c r="AJ14" i="5"/>
  <c r="AA211" i="5" s="1"/>
  <c r="AB211" i="5" s="1"/>
  <c r="AJ16" i="5"/>
  <c r="AA213" i="5" s="1"/>
  <c r="AB213" i="5" s="1"/>
  <c r="AJ4" i="5"/>
  <c r="AA201" i="5" s="1"/>
  <c r="AB201" i="5" s="1"/>
  <c r="AJ6" i="5"/>
  <c r="AA203" i="5" s="1"/>
  <c r="AB203" i="5" s="1"/>
  <c r="AJ18" i="5"/>
  <c r="AA215" i="5" s="1"/>
  <c r="AB215" i="5" s="1"/>
  <c r="AJ11" i="5"/>
  <c r="AA208" i="5" s="1"/>
  <c r="AB208" i="5" s="1"/>
  <c r="AJ10" i="5"/>
  <c r="AA207" i="5" s="1"/>
  <c r="AB207" i="5" s="1"/>
  <c r="AJ17" i="5"/>
  <c r="AJ5" i="5"/>
  <c r="AA202" i="5" s="1"/>
  <c r="AB202" i="5" s="1"/>
  <c r="AA163" i="6"/>
  <c r="AB163" i="6" s="1"/>
  <c r="AX11" i="6"/>
  <c r="AX27" i="6"/>
  <c r="BP3" i="6"/>
  <c r="CX3" i="6" s="1"/>
  <c r="AH11" i="6"/>
  <c r="AA178" i="6" s="1"/>
  <c r="AB178" i="6" s="1"/>
  <c r="AH18" i="6"/>
  <c r="AA185" i="6" s="1"/>
  <c r="AB185" i="6" s="1"/>
  <c r="AH5" i="6"/>
  <c r="AA172" i="6" s="1"/>
  <c r="AB172" i="6" s="1"/>
  <c r="AH13" i="6"/>
  <c r="AA180" i="6" s="1"/>
  <c r="AB180" i="6" s="1"/>
  <c r="AH4" i="6"/>
  <c r="AA171" i="6" s="1"/>
  <c r="AB171" i="6" s="1"/>
  <c r="AH8" i="6"/>
  <c r="AA175" i="6" s="1"/>
  <c r="AB175" i="6" s="1"/>
  <c r="AH14" i="6"/>
  <c r="AA181" i="6" s="1"/>
  <c r="AB181" i="6" s="1"/>
  <c r="AH7" i="6"/>
  <c r="AA174" i="6" s="1"/>
  <c r="AB174" i="6" s="1"/>
  <c r="AH15" i="6"/>
  <c r="AA182" i="6" s="1"/>
  <c r="AB182" i="6" s="1"/>
  <c r="AH12" i="6"/>
  <c r="AH10" i="6"/>
  <c r="AA177" i="6" s="1"/>
  <c r="AB177" i="6" s="1"/>
  <c r="AH6" i="6"/>
  <c r="AA173" i="6" s="1"/>
  <c r="AB173" i="6" s="1"/>
  <c r="AH9" i="6"/>
  <c r="AA176" i="6" s="1"/>
  <c r="AB176" i="6" s="1"/>
  <c r="AH16" i="6"/>
  <c r="AA183" i="6" s="1"/>
  <c r="AB183" i="6" s="1"/>
  <c r="AH17" i="6"/>
  <c r="AA184" i="6" s="1"/>
  <c r="AB184" i="6" s="1"/>
  <c r="AY44" i="5"/>
  <c r="AZ77" i="5" s="1"/>
  <c r="AY50" i="5"/>
  <c r="AZ83" i="5" s="1"/>
  <c r="Y42" i="6"/>
  <c r="AP11" i="6"/>
  <c r="BX11" i="6" s="1"/>
  <c r="CO11" i="6" s="1"/>
  <c r="AP27" i="6"/>
  <c r="AP43" i="6" s="1"/>
  <c r="AQ76" i="6" s="1"/>
  <c r="Z12" i="6"/>
  <c r="AA59" i="6" s="1"/>
  <c r="AB59" i="6" s="1"/>
  <c r="AO11" i="6"/>
  <c r="BW11" i="6" s="1"/>
  <c r="CN11" i="6" s="1"/>
  <c r="X12" i="6"/>
  <c r="AA29" i="6" s="1"/>
  <c r="AB29" i="6" s="1"/>
  <c r="AA12" i="6"/>
  <c r="AA74" i="6" s="1"/>
  <c r="AB74" i="6" s="1"/>
  <c r="Y12" i="6"/>
  <c r="AA44" i="6" s="1"/>
  <c r="AB44" i="6" s="1"/>
  <c r="BP8" i="5"/>
  <c r="BP17" i="5"/>
  <c r="BP9" i="5"/>
  <c r="Y176" i="5"/>
  <c r="BP18" i="5"/>
  <c r="AY49" i="5"/>
  <c r="AZ82" i="5" s="1"/>
  <c r="CG15" i="5"/>
  <c r="CX15" i="5" s="1"/>
  <c r="AY40" i="5"/>
  <c r="AZ73" i="5" s="1"/>
  <c r="AZ9" i="5"/>
  <c r="CH9" i="5" s="1"/>
  <c r="CY9" i="5" s="1"/>
  <c r="Y182" i="5"/>
  <c r="AY39" i="5"/>
  <c r="AZ72" i="5" s="1"/>
  <c r="AY37" i="5"/>
  <c r="AZ70" i="5" s="1"/>
  <c r="AY36" i="5"/>
  <c r="AZ69" i="5" s="1"/>
  <c r="BP5" i="5"/>
  <c r="BP4" i="5"/>
  <c r="BP7" i="5"/>
  <c r="BP16" i="5"/>
  <c r="BP12" i="5"/>
  <c r="AY48" i="5"/>
  <c r="AZ81" i="5" s="1"/>
  <c r="AZ21" i="5"/>
  <c r="AZ37" i="5" s="1"/>
  <c r="BA70" i="5" s="1"/>
  <c r="BP10" i="5"/>
  <c r="AZ4" i="5"/>
  <c r="CH4" i="5" s="1"/>
  <c r="CY4" i="5" s="1"/>
  <c r="AZ23" i="5"/>
  <c r="AZ39" i="5" s="1"/>
  <c r="BA72" i="5" s="1"/>
  <c r="AZ20" i="5"/>
  <c r="Y186" i="5" s="1"/>
  <c r="AY46" i="5"/>
  <c r="AZ79" i="5" s="1"/>
  <c r="AZ5" i="5"/>
  <c r="CH5" i="5" s="1"/>
  <c r="CY5" i="5" s="1"/>
  <c r="AZ7" i="5"/>
  <c r="BQ7" i="5" s="1"/>
  <c r="AZ27" i="5"/>
  <c r="Y193" i="5" s="1"/>
  <c r="AY42" i="5"/>
  <c r="AZ75" i="5" s="1"/>
  <c r="BP14" i="5"/>
  <c r="AZ30" i="5"/>
  <c r="Y196" i="5" s="1"/>
  <c r="AZ24" i="5"/>
  <c r="AZ40" i="5" s="1"/>
  <c r="BA73" i="5" s="1"/>
  <c r="AY38" i="5"/>
  <c r="AZ71" i="5" s="1"/>
  <c r="AZ8" i="5"/>
  <c r="CH8" i="5" s="1"/>
  <c r="CY8" i="5" s="1"/>
  <c r="AZ25" i="5"/>
  <c r="AZ41" i="5" s="1"/>
  <c r="BA74" i="5" s="1"/>
  <c r="AZ13" i="5"/>
  <c r="BQ13" i="5" s="1"/>
  <c r="AZ31" i="5"/>
  <c r="Y197" i="5" s="1"/>
  <c r="AZ29" i="5"/>
  <c r="Y195" i="5" s="1"/>
  <c r="AZ26" i="5"/>
  <c r="Y192" i="5" s="1"/>
  <c r="AZ15" i="5"/>
  <c r="CH15" i="5" s="1"/>
  <c r="CY15" i="5" s="1"/>
  <c r="AZ10" i="5"/>
  <c r="CH10" i="5" s="1"/>
  <c r="CY10" i="5" s="1"/>
  <c r="AZ33" i="5"/>
  <c r="Y199" i="5" s="1"/>
  <c r="AZ17" i="5"/>
  <c r="BQ17" i="5" s="1"/>
  <c r="BP6" i="5"/>
  <c r="AZ34" i="5"/>
  <c r="AZ50" i="5" s="1"/>
  <c r="BA83" i="5" s="1"/>
  <c r="AQ43" i="5"/>
  <c r="AR76" i="5" s="1"/>
  <c r="AZ6" i="5"/>
  <c r="CH6" i="5" s="1"/>
  <c r="CY6" i="5" s="1"/>
  <c r="CG11" i="5"/>
  <c r="CX11" i="5" s="1"/>
  <c r="BP11" i="5"/>
  <c r="AA194" i="5"/>
  <c r="AB194" i="5" s="1"/>
  <c r="AZ12" i="5"/>
  <c r="AZ28" i="5"/>
  <c r="AZ32" i="5"/>
  <c r="Y198" i="5" s="1"/>
  <c r="AZ16" i="5"/>
  <c r="BQ16" i="5" s="1"/>
  <c r="AZ14" i="5"/>
  <c r="BQ14" i="5" s="1"/>
  <c r="AZ11" i="5"/>
  <c r="BQ11" i="5" s="1"/>
  <c r="BR3" i="5"/>
  <c r="CZ3" i="5" s="1"/>
  <c r="AA214" i="5"/>
  <c r="AB214" i="5" s="1"/>
  <c r="AZ18" i="5"/>
  <c r="BQ18" i="5" s="1"/>
  <c r="AZ22" i="5"/>
  <c r="Y188" i="5" s="1"/>
  <c r="Y178" i="5"/>
  <c r="AY43" i="5"/>
  <c r="AZ76" i="5" s="1"/>
  <c r="BY11" i="5"/>
  <c r="CP11" i="5" s="1"/>
  <c r="Y43" i="2"/>
  <c r="BG11" i="5"/>
  <c r="BF11" i="2"/>
  <c r="AR43" i="5"/>
  <c r="AS76" i="5" s="1"/>
  <c r="BH11" i="2"/>
  <c r="AO43" i="5"/>
  <c r="AP76" i="5" s="1"/>
  <c r="BZ11" i="2"/>
  <c r="CQ11" i="2" s="1"/>
  <c r="AR28" i="5"/>
  <c r="AR44" i="5" s="1"/>
  <c r="AS77" i="5" s="1"/>
  <c r="AA74" i="5"/>
  <c r="AB74" i="5" s="1"/>
  <c r="AP28" i="5"/>
  <c r="Y44" i="5" s="1"/>
  <c r="AA44" i="5"/>
  <c r="AB44" i="5" s="1"/>
  <c r="AQ12" i="5"/>
  <c r="BH12" i="5" s="1"/>
  <c r="AA59" i="5"/>
  <c r="AB59" i="5" s="1"/>
  <c r="AQ28" i="2"/>
  <c r="Y59" i="2" s="1"/>
  <c r="AA59" i="2"/>
  <c r="AB59" i="2" s="1"/>
  <c r="AP28" i="2"/>
  <c r="AP44" i="2" s="1"/>
  <c r="AQ77" i="2" s="1"/>
  <c r="AA44" i="2"/>
  <c r="AB44" i="2" s="1"/>
  <c r="AR28" i="2"/>
  <c r="AR44" i="2" s="1"/>
  <c r="AS77" i="2" s="1"/>
  <c r="AA74" i="2"/>
  <c r="AB74" i="2" s="1"/>
  <c r="AO28" i="5"/>
  <c r="Y29" i="5" s="1"/>
  <c r="AA29" i="5"/>
  <c r="AB29" i="5" s="1"/>
  <c r="AO28" i="2"/>
  <c r="AO44" i="2" s="1"/>
  <c r="AP77" i="2" s="1"/>
  <c r="AA29" i="2"/>
  <c r="AB29" i="2" s="1"/>
  <c r="Y73" i="2"/>
  <c r="BW11" i="5"/>
  <c r="CN11" i="5" s="1"/>
  <c r="AP12" i="2"/>
  <c r="BX12" i="2" s="1"/>
  <c r="CO12" i="2" s="1"/>
  <c r="AP43" i="5"/>
  <c r="AQ76" i="5" s="1"/>
  <c r="AO12" i="2"/>
  <c r="BF12" i="2" s="1"/>
  <c r="BI11" i="5"/>
  <c r="AO12" i="5"/>
  <c r="BF12" i="5" s="1"/>
  <c r="AR12" i="5"/>
  <c r="BZ12" i="5" s="1"/>
  <c r="CQ12" i="5" s="1"/>
  <c r="AQ28" i="5"/>
  <c r="Y59" i="5" s="1"/>
  <c r="AQ61" i="4"/>
  <c r="BG29" i="4" s="1"/>
  <c r="BG45" i="4" s="1"/>
  <c r="BH78" i="4" s="1"/>
  <c r="W59" i="6"/>
  <c r="X59" i="6" s="1"/>
  <c r="AR60" i="6"/>
  <c r="BH28" i="6" s="1"/>
  <c r="BH44" i="6" s="1"/>
  <c r="BI77" i="6" s="1"/>
  <c r="AQ60" i="6"/>
  <c r="BG28" i="6" s="1"/>
  <c r="BG44" i="6" s="1"/>
  <c r="BH77" i="6" s="1"/>
  <c r="W44" i="6"/>
  <c r="X44" i="6" s="1"/>
  <c r="AP60" i="6"/>
  <c r="BF28" i="6" s="1"/>
  <c r="BF44" i="6" s="1"/>
  <c r="BG77" i="6" s="1"/>
  <c r="W60" i="4"/>
  <c r="X60" i="4" s="1"/>
  <c r="AO61" i="4"/>
  <c r="BE29" i="4" s="1"/>
  <c r="BE45" i="4" s="1"/>
  <c r="BF78" i="4" s="1"/>
  <c r="AP61" i="4"/>
  <c r="BF29" i="4" s="1"/>
  <c r="BF45" i="4" s="1"/>
  <c r="BG78" i="4" s="1"/>
  <c r="AP12" i="5"/>
  <c r="BX12" i="5" s="1"/>
  <c r="CO12" i="5" s="1"/>
  <c r="F45" i="5"/>
  <c r="C45" i="5"/>
  <c r="E45" i="5"/>
  <c r="D45" i="5"/>
  <c r="W60" i="5"/>
  <c r="X60" i="5" s="1"/>
  <c r="AQ61" i="5"/>
  <c r="BG29" i="5" s="1"/>
  <c r="BG45" i="5" s="1"/>
  <c r="BH78" i="5" s="1"/>
  <c r="W30" i="5"/>
  <c r="X30" i="5" s="1"/>
  <c r="AP61" i="5"/>
  <c r="BF29" i="5" s="1"/>
  <c r="BF45" i="5" s="1"/>
  <c r="BG78" i="5" s="1"/>
  <c r="W45" i="5"/>
  <c r="X45" i="5" s="1"/>
  <c r="W75" i="5"/>
  <c r="X75" i="5" s="1"/>
  <c r="AO61" i="5"/>
  <c r="BE29" i="5" s="1"/>
  <c r="BE45" i="5" s="1"/>
  <c r="BF78" i="5" s="1"/>
  <c r="V9" i="7"/>
  <c r="BC44" i="6"/>
  <c r="BD77" i="6" s="1"/>
  <c r="Y239" i="6"/>
  <c r="CC12" i="6"/>
  <c r="CT12" i="6" s="1"/>
  <c r="BL12" i="6"/>
  <c r="D29" i="6"/>
  <c r="AI3" i="6"/>
  <c r="CE12" i="6"/>
  <c r="CV12" i="6" s="1"/>
  <c r="BN12" i="6"/>
  <c r="AO60" i="6"/>
  <c r="BE28" i="6" s="1"/>
  <c r="BE44" i="6" s="1"/>
  <c r="BF77" i="6" s="1"/>
  <c r="Y119" i="6"/>
  <c r="AU44" i="6"/>
  <c r="AV77" i="6" s="1"/>
  <c r="E29" i="6"/>
  <c r="F29" i="6"/>
  <c r="BD29" i="6"/>
  <c r="BD13" i="6"/>
  <c r="AS29" i="6"/>
  <c r="AS13" i="6"/>
  <c r="Y168" i="6"/>
  <c r="AX48" i="6"/>
  <c r="AY81" i="6" s="1"/>
  <c r="Y149" i="6"/>
  <c r="AW44" i="6"/>
  <c r="AX77" i="6" s="1"/>
  <c r="CA12" i="6"/>
  <c r="CR12" i="6" s="1"/>
  <c r="BJ12" i="6"/>
  <c r="BC29" i="6"/>
  <c r="BC13" i="6"/>
  <c r="AW29" i="6"/>
  <c r="AW13" i="6"/>
  <c r="AT29" i="6"/>
  <c r="AT13" i="6"/>
  <c r="CD12" i="6"/>
  <c r="CU12" i="6" s="1"/>
  <c r="BM12" i="6"/>
  <c r="CB12" i="6"/>
  <c r="CS12" i="6" s="1"/>
  <c r="BK12" i="6"/>
  <c r="Y254" i="6"/>
  <c r="BD44" i="6"/>
  <c r="BE77" i="6" s="1"/>
  <c r="AU29" i="6"/>
  <c r="AU13" i="6"/>
  <c r="CK12" i="6"/>
  <c r="DB12" i="6" s="1"/>
  <c r="BT12" i="6"/>
  <c r="CL12" i="6"/>
  <c r="DC12" i="6" s="1"/>
  <c r="BU12" i="6"/>
  <c r="W29" i="6"/>
  <c r="X29" i="6" s="1"/>
  <c r="Y89" i="6"/>
  <c r="AS44" i="6"/>
  <c r="AT77" i="6" s="1"/>
  <c r="W74" i="6"/>
  <c r="X74" i="6" s="1"/>
  <c r="AV29" i="6"/>
  <c r="AV13" i="6"/>
  <c r="C29" i="6"/>
  <c r="AX29" i="6"/>
  <c r="AX13" i="6"/>
  <c r="Y134" i="6"/>
  <c r="AV44" i="6"/>
  <c r="AW77" i="6" s="1"/>
  <c r="AT44" i="6"/>
  <c r="AU77" i="6" s="1"/>
  <c r="Y104" i="6"/>
  <c r="Y240" i="5"/>
  <c r="BC45" i="5"/>
  <c r="BD78" i="5" s="1"/>
  <c r="CL13" i="5"/>
  <c r="DC13" i="5" s="1"/>
  <c r="BU13" i="5"/>
  <c r="AK3" i="5"/>
  <c r="Y135" i="5"/>
  <c r="AV45" i="5"/>
  <c r="AW78" i="5" s="1"/>
  <c r="Y105" i="5"/>
  <c r="AT45" i="5"/>
  <c r="AU78" i="5" s="1"/>
  <c r="Y255" i="5"/>
  <c r="BD45" i="5"/>
  <c r="BE78" i="5" s="1"/>
  <c r="CC13" i="5"/>
  <c r="CT13" i="5" s="1"/>
  <c r="BL13" i="5"/>
  <c r="Y150" i="5"/>
  <c r="AW45" i="5"/>
  <c r="AX78" i="5" s="1"/>
  <c r="CG13" i="5"/>
  <c r="CX13" i="5" s="1"/>
  <c r="BP13" i="5"/>
  <c r="Y90" i="5"/>
  <c r="AS45" i="5"/>
  <c r="AT78" i="5" s="1"/>
  <c r="Y165" i="5"/>
  <c r="AX45" i="5"/>
  <c r="AY78" i="5" s="1"/>
  <c r="AR61" i="5"/>
  <c r="BH29" i="5" s="1"/>
  <c r="BH45" i="5" s="1"/>
  <c r="BI78" i="5" s="1"/>
  <c r="CD13" i="5"/>
  <c r="CU13" i="5" s="1"/>
  <c r="BM13" i="5"/>
  <c r="CB13" i="5"/>
  <c r="CS13" i="5" s="1"/>
  <c r="BK13" i="5"/>
  <c r="AU45" i="5"/>
  <c r="AV78" i="5" s="1"/>
  <c r="Y120" i="5"/>
  <c r="CK13" i="5"/>
  <c r="DB13" i="5" s="1"/>
  <c r="BT13" i="5"/>
  <c r="CE13" i="5"/>
  <c r="CV13" i="5" s="1"/>
  <c r="BN13" i="5"/>
  <c r="Y180" i="5"/>
  <c r="AY45" i="5"/>
  <c r="AZ78" i="5" s="1"/>
  <c r="CA13" i="5"/>
  <c r="CR13" i="5" s="1"/>
  <c r="BJ13" i="5"/>
  <c r="CF13" i="5"/>
  <c r="CW13" i="5" s="1"/>
  <c r="BO13" i="5"/>
  <c r="Y44" i="4"/>
  <c r="AP44" i="4"/>
  <c r="AQ77" i="4" s="1"/>
  <c r="Y105" i="4"/>
  <c r="AT45" i="4"/>
  <c r="AU78" i="4" s="1"/>
  <c r="CD13" i="4"/>
  <c r="CU13" i="4" s="1"/>
  <c r="BM13" i="4"/>
  <c r="Y255" i="4"/>
  <c r="BD45" i="4"/>
  <c r="BE78" i="4" s="1"/>
  <c r="AR29" i="4"/>
  <c r="AR13" i="4"/>
  <c r="CF13" i="4"/>
  <c r="CW13" i="4" s="1"/>
  <c r="BO13" i="4"/>
  <c r="CA13" i="4"/>
  <c r="CR13" i="4" s="1"/>
  <c r="BJ13" i="4"/>
  <c r="BX12" i="4"/>
  <c r="CO12" i="4" s="1"/>
  <c r="BG12" i="4"/>
  <c r="AO29" i="4"/>
  <c r="AO13" i="4"/>
  <c r="CC13" i="4"/>
  <c r="CT13" i="4" s="1"/>
  <c r="BL13" i="4"/>
  <c r="CK13" i="4"/>
  <c r="DB13" i="4" s="1"/>
  <c r="BT13" i="4"/>
  <c r="CG18" i="4"/>
  <c r="CX18" i="4" s="1"/>
  <c r="BP18" i="4"/>
  <c r="CL13" i="4"/>
  <c r="DC13" i="4" s="1"/>
  <c r="BU13" i="4"/>
  <c r="W75" i="4"/>
  <c r="X75" i="4" s="1"/>
  <c r="Y165" i="4"/>
  <c r="AX45" i="4"/>
  <c r="AY78" i="4" s="1"/>
  <c r="Y90" i="4"/>
  <c r="AS45" i="4"/>
  <c r="AT78" i="4" s="1"/>
  <c r="BZ12" i="4"/>
  <c r="CQ12" i="4" s="1"/>
  <c r="BI12" i="4"/>
  <c r="AU45" i="4"/>
  <c r="AV78" i="4" s="1"/>
  <c r="Y120" i="4"/>
  <c r="Y240" i="4"/>
  <c r="BC45" i="4"/>
  <c r="BD78" i="4" s="1"/>
  <c r="Y171" i="4"/>
  <c r="AY36" i="4"/>
  <c r="AZ69" i="4" s="1"/>
  <c r="W45" i="4"/>
  <c r="X45" i="4" s="1"/>
  <c r="AJ3" i="4"/>
  <c r="CE13" i="4"/>
  <c r="CV13" i="4" s="1"/>
  <c r="BN13" i="4"/>
  <c r="CG5" i="4"/>
  <c r="CX5" i="4" s="1"/>
  <c r="BP5" i="4"/>
  <c r="BY12" i="4"/>
  <c r="CP12" i="4" s="1"/>
  <c r="BH12" i="4"/>
  <c r="Y74" i="4"/>
  <c r="AR44" i="4"/>
  <c r="AS77" i="4" s="1"/>
  <c r="W30" i="4"/>
  <c r="X30" i="4" s="1"/>
  <c r="CB13" i="4"/>
  <c r="CS13" i="4" s="1"/>
  <c r="BK13" i="4"/>
  <c r="Y135" i="4"/>
  <c r="AV45" i="4"/>
  <c r="AW78" i="4" s="1"/>
  <c r="AP29" i="4"/>
  <c r="AP13" i="4"/>
  <c r="Y150" i="4"/>
  <c r="AW45" i="4"/>
  <c r="AX78" i="4" s="1"/>
  <c r="AR61" i="4"/>
  <c r="BH29" i="4" s="1"/>
  <c r="BH45" i="4" s="1"/>
  <c r="BI78" i="4" s="1"/>
  <c r="Y59" i="4"/>
  <c r="AQ44" i="4"/>
  <c r="AR77" i="4" s="1"/>
  <c r="AQ29" i="4"/>
  <c r="AQ13" i="4"/>
  <c r="Y174" i="4"/>
  <c r="AY39" i="4"/>
  <c r="AZ72" i="4" s="1"/>
  <c r="W30" i="2"/>
  <c r="X30" i="2" s="1"/>
  <c r="AO61" i="2"/>
  <c r="BE29" i="2" s="1"/>
  <c r="BE45" i="2" s="1"/>
  <c r="BF78" i="2" s="1"/>
  <c r="W75" i="2"/>
  <c r="X75" i="2" s="1"/>
  <c r="AR61" i="2"/>
  <c r="BH29" i="2" s="1"/>
  <c r="BH45" i="2" s="1"/>
  <c r="BI78" i="2" s="1"/>
  <c r="AQ61" i="2"/>
  <c r="BG29" i="2" s="1"/>
  <c r="BG45" i="2" s="1"/>
  <c r="BH78" i="2" s="1"/>
  <c r="W60" i="2"/>
  <c r="X60" i="2" s="1"/>
  <c r="AQ43" i="2"/>
  <c r="AR76" i="2" s="1"/>
  <c r="Y28" i="2"/>
  <c r="AO43" i="2"/>
  <c r="AP76" i="2" s="1"/>
  <c r="Y148" i="2"/>
  <c r="AW43" i="2"/>
  <c r="AX76" i="2" s="1"/>
  <c r="Y134" i="2"/>
  <c r="AV44" i="2"/>
  <c r="AW77" i="2" s="1"/>
  <c r="Y119" i="2"/>
  <c r="AU44" i="2"/>
  <c r="AV77" i="2" s="1"/>
  <c r="Y104" i="2"/>
  <c r="AT44" i="2"/>
  <c r="AU77" i="2" s="1"/>
  <c r="Y89" i="2"/>
  <c r="AS44" i="2"/>
  <c r="AT77" i="2" s="1"/>
  <c r="AR12" i="2"/>
  <c r="BI12" i="2" s="1"/>
  <c r="BX11" i="2"/>
  <c r="CO11" i="2" s="1"/>
  <c r="AQ12" i="2"/>
  <c r="BH12" i="2" s="1"/>
  <c r="BN6" i="2"/>
  <c r="BK12" i="2"/>
  <c r="CB12" i="2"/>
  <c r="CS12" i="2" s="1"/>
  <c r="BM12" i="2"/>
  <c r="CD12" i="2"/>
  <c r="CU12" i="2" s="1"/>
  <c r="BJ12" i="2"/>
  <c r="CA12" i="2"/>
  <c r="CR12" i="2" s="1"/>
  <c r="BL12" i="2"/>
  <c r="CC12" i="2"/>
  <c r="CT12" i="2" s="1"/>
  <c r="BN7" i="2"/>
  <c r="AP13" i="2"/>
  <c r="AP29" i="2"/>
  <c r="AV29" i="2"/>
  <c r="AV13" i="2"/>
  <c r="AU13" i="2"/>
  <c r="AU29" i="2"/>
  <c r="B30" i="2"/>
  <c r="AM30" i="2" s="1"/>
  <c r="AN30" i="2" s="1"/>
  <c r="AN46" i="2" s="1"/>
  <c r="AO79" i="2" s="1"/>
  <c r="AA106" i="2"/>
  <c r="AB106" i="2" s="1"/>
  <c r="AA76" i="2"/>
  <c r="AB76" i="2" s="1"/>
  <c r="AA151" i="2"/>
  <c r="AB151" i="2" s="1"/>
  <c r="AA31" i="2"/>
  <c r="AB31" i="2" s="1"/>
  <c r="AA121" i="2"/>
  <c r="AB121" i="2" s="1"/>
  <c r="AA46" i="2"/>
  <c r="AB46" i="2" s="1"/>
  <c r="AA91" i="2"/>
  <c r="AB91" i="2" s="1"/>
  <c r="AA136" i="2"/>
  <c r="AB136" i="2" s="1"/>
  <c r="AA61" i="2"/>
  <c r="AB61" i="2" s="1"/>
  <c r="AS29" i="2"/>
  <c r="AS13" i="2"/>
  <c r="AW29" i="2"/>
  <c r="AW13" i="2"/>
  <c r="AT29" i="2"/>
  <c r="AT13" i="2"/>
  <c r="AH3" i="2"/>
  <c r="CE12" i="2" l="1"/>
  <c r="CV12" i="2" s="1"/>
  <c r="Y147" i="2"/>
  <c r="AX27" i="2"/>
  <c r="Y163" i="2" s="1"/>
  <c r="AX24" i="2"/>
  <c r="AX40" i="2" s="1"/>
  <c r="AY73" i="2" s="1"/>
  <c r="CE5" i="2"/>
  <c r="CV5" i="2" s="1"/>
  <c r="BN11" i="2"/>
  <c r="AX28" i="2"/>
  <c r="Y164" i="2" s="1"/>
  <c r="AX10" i="2"/>
  <c r="BO10" i="2" s="1"/>
  <c r="CE9" i="2"/>
  <c r="CV9" i="2" s="1"/>
  <c r="AX26" i="2"/>
  <c r="Y162" i="2" s="1"/>
  <c r="AW39" i="2"/>
  <c r="AX72" i="2" s="1"/>
  <c r="AX12" i="2"/>
  <c r="BO12" i="2" s="1"/>
  <c r="AW38" i="2"/>
  <c r="AX71" i="2" s="1"/>
  <c r="Y146" i="2"/>
  <c r="AW37" i="2"/>
  <c r="AX70" i="2" s="1"/>
  <c r="AX38" i="6"/>
  <c r="AY71" i="6" s="1"/>
  <c r="CF4" i="6"/>
  <c r="CW4" i="6" s="1"/>
  <c r="CF15" i="6"/>
  <c r="CW15" i="6" s="1"/>
  <c r="AX50" i="6"/>
  <c r="AY83" i="6" s="1"/>
  <c r="AR43" i="6"/>
  <c r="AS76" i="6" s="1"/>
  <c r="BY11" i="6"/>
  <c r="CP11" i="6" s="1"/>
  <c r="Y164" i="6"/>
  <c r="BO14" i="6"/>
  <c r="BO16" i="6"/>
  <c r="Y157" i="6"/>
  <c r="AX42" i="6"/>
  <c r="AY75" i="6" s="1"/>
  <c r="AY45" i="4"/>
  <c r="AZ78" i="4" s="1"/>
  <c r="BP15" i="4"/>
  <c r="Y185" i="4"/>
  <c r="BP13" i="4"/>
  <c r="AZ6" i="4"/>
  <c r="Y173" i="4"/>
  <c r="BP8" i="4"/>
  <c r="CG7" i="4"/>
  <c r="CX7" i="4" s="1"/>
  <c r="AZ20" i="4"/>
  <c r="AZ5" i="4"/>
  <c r="CH5" i="4" s="1"/>
  <c r="CY5" i="4" s="1"/>
  <c r="Y183" i="4"/>
  <c r="CG16" i="4"/>
  <c r="CX16" i="4" s="1"/>
  <c r="CG17" i="4"/>
  <c r="CX17" i="4" s="1"/>
  <c r="AY37" i="4"/>
  <c r="AZ70" i="4" s="1"/>
  <c r="AZ7" i="4"/>
  <c r="AY41" i="4"/>
  <c r="AZ74" i="4" s="1"/>
  <c r="AZ23" i="4"/>
  <c r="Y189" i="4" s="1"/>
  <c r="AY49" i="4"/>
  <c r="AZ82" i="4" s="1"/>
  <c r="AZ22" i="4"/>
  <c r="AZ38" i="4" s="1"/>
  <c r="BA71" i="4" s="1"/>
  <c r="AZ4" i="4"/>
  <c r="CH4" i="4" s="1"/>
  <c r="CY4" i="4" s="1"/>
  <c r="AY42" i="4"/>
  <c r="AZ75" i="4" s="1"/>
  <c r="BP14" i="4"/>
  <c r="AY47" i="4"/>
  <c r="AZ80" i="4" s="1"/>
  <c r="AA196" i="4"/>
  <c r="AB196" i="4" s="1"/>
  <c r="AY46" i="4"/>
  <c r="AZ79" i="4" s="1"/>
  <c r="CG9" i="4"/>
  <c r="CX9" i="4" s="1"/>
  <c r="AA192" i="4"/>
  <c r="AB192" i="4" s="1"/>
  <c r="Y175" i="4"/>
  <c r="BP10" i="4"/>
  <c r="AZ9" i="4"/>
  <c r="CH9" i="4" s="1"/>
  <c r="CY9" i="4" s="1"/>
  <c r="AA191" i="4"/>
  <c r="AB191" i="4" s="1"/>
  <c r="AZ15" i="4"/>
  <c r="BQ15" i="4" s="1"/>
  <c r="AZ10" i="4"/>
  <c r="BP4" i="4"/>
  <c r="AZ31" i="4"/>
  <c r="Y197" i="4" s="1"/>
  <c r="AA194" i="4"/>
  <c r="AB194" i="4" s="1"/>
  <c r="AY43" i="4"/>
  <c r="AZ76" i="4" s="1"/>
  <c r="BP11" i="4"/>
  <c r="BP6" i="4"/>
  <c r="AZ24" i="4"/>
  <c r="Y190" i="4" s="1"/>
  <c r="AZ16" i="4"/>
  <c r="CH16" i="4" s="1"/>
  <c r="CY16" i="4" s="1"/>
  <c r="CE8" i="2"/>
  <c r="CV8" i="2" s="1"/>
  <c r="CE10" i="2"/>
  <c r="CV10" i="2" s="1"/>
  <c r="Y145" i="2"/>
  <c r="AX39" i="6"/>
  <c r="AY72" i="6" s="1"/>
  <c r="BO7" i="6"/>
  <c r="AZ11" i="4"/>
  <c r="CH11" i="4" s="1"/>
  <c r="CY11" i="4" s="1"/>
  <c r="AZ12" i="4"/>
  <c r="CH12" i="4" s="1"/>
  <c r="CY12" i="4" s="1"/>
  <c r="AZ32" i="4"/>
  <c r="Y198" i="4" s="1"/>
  <c r="Y28" i="6"/>
  <c r="AA193" i="4"/>
  <c r="AB193" i="4" s="1"/>
  <c r="AX7" i="2"/>
  <c r="BO7" i="2" s="1"/>
  <c r="AQ29" i="2"/>
  <c r="Y60" i="2" s="1"/>
  <c r="AX25" i="2"/>
  <c r="AX41" i="2" s="1"/>
  <c r="AY74" i="2" s="1"/>
  <c r="AA190" i="4"/>
  <c r="AB190" i="4" s="1"/>
  <c r="AX47" i="6"/>
  <c r="AY80" i="6" s="1"/>
  <c r="CE4" i="2"/>
  <c r="CV4" i="2" s="1"/>
  <c r="AZ34" i="4"/>
  <c r="Y200" i="4" s="1"/>
  <c r="AZ17" i="4"/>
  <c r="CH17" i="4" s="1"/>
  <c r="CY17" i="4" s="1"/>
  <c r="Y160" i="6"/>
  <c r="CF10" i="6"/>
  <c r="CW10" i="6" s="1"/>
  <c r="BF11" i="6"/>
  <c r="AA199" i="4"/>
  <c r="AB199" i="4" s="1"/>
  <c r="AZ14" i="4"/>
  <c r="CH14" i="4" s="1"/>
  <c r="CY14" i="4" s="1"/>
  <c r="CF8" i="6"/>
  <c r="CW8" i="6" s="1"/>
  <c r="CF17" i="6"/>
  <c r="CW17" i="6" s="1"/>
  <c r="AX29" i="2"/>
  <c r="Y165" i="2" s="1"/>
  <c r="CF6" i="6"/>
  <c r="CW6" i="6" s="1"/>
  <c r="AY8" i="6"/>
  <c r="BP8" i="6" s="1"/>
  <c r="AY18" i="6"/>
  <c r="CG18" i="6" s="1"/>
  <c r="CX18" i="6" s="1"/>
  <c r="AX23" i="2"/>
  <c r="Y159" i="2" s="1"/>
  <c r="AX9" i="2"/>
  <c r="BO9" i="2" s="1"/>
  <c r="AX4" i="2"/>
  <c r="BO4" i="2" s="1"/>
  <c r="AQ13" i="2"/>
  <c r="BH13" i="2" s="1"/>
  <c r="AX20" i="2"/>
  <c r="Y156" i="2" s="1"/>
  <c r="AJ16" i="4"/>
  <c r="AA213" i="4" s="1"/>
  <c r="AB213" i="4" s="1"/>
  <c r="AJ9" i="4"/>
  <c r="AA206" i="4" s="1"/>
  <c r="AB206" i="4" s="1"/>
  <c r="AJ6" i="4"/>
  <c r="BA22" i="4" s="1"/>
  <c r="AJ4" i="4"/>
  <c r="AA201" i="4" s="1"/>
  <c r="AB201" i="4" s="1"/>
  <c r="AJ8" i="4"/>
  <c r="AA205" i="4" s="1"/>
  <c r="AB205" i="4" s="1"/>
  <c r="AJ17" i="4"/>
  <c r="AA214" i="4" s="1"/>
  <c r="AB214" i="4" s="1"/>
  <c r="AJ14" i="4"/>
  <c r="BA30" i="4" s="1"/>
  <c r="AJ15" i="4"/>
  <c r="AA212" i="4" s="1"/>
  <c r="AB212" i="4" s="1"/>
  <c r="AJ18" i="4"/>
  <c r="BA34" i="4" s="1"/>
  <c r="AJ13" i="4"/>
  <c r="AA210" i="4" s="1"/>
  <c r="AB210" i="4" s="1"/>
  <c r="AJ11" i="4"/>
  <c r="AA208" i="4" s="1"/>
  <c r="AB208" i="4" s="1"/>
  <c r="AJ12" i="4"/>
  <c r="AA209" i="4" s="1"/>
  <c r="AB209" i="4" s="1"/>
  <c r="AJ7" i="4"/>
  <c r="AA204" i="4" s="1"/>
  <c r="AB204" i="4" s="1"/>
  <c r="AJ5" i="4"/>
  <c r="BA5" i="4" s="1"/>
  <c r="AJ10" i="4"/>
  <c r="BA10" i="4" s="1"/>
  <c r="AW44" i="2"/>
  <c r="AX77" i="2" s="1"/>
  <c r="AW36" i="2"/>
  <c r="AX69" i="2" s="1"/>
  <c r="AX5" i="2"/>
  <c r="BO5" i="2" s="1"/>
  <c r="AX22" i="2"/>
  <c r="Y158" i="2" s="1"/>
  <c r="AY22" i="6"/>
  <c r="Y173" i="6" s="1"/>
  <c r="CF18" i="6"/>
  <c r="CW18" i="6" s="1"/>
  <c r="AY7" i="6"/>
  <c r="CG7" i="6" s="1"/>
  <c r="CX7" i="6" s="1"/>
  <c r="Y43" i="6"/>
  <c r="AY16" i="6"/>
  <c r="BP16" i="6" s="1"/>
  <c r="BO5" i="6"/>
  <c r="BZ11" i="6"/>
  <c r="CQ11" i="6" s="1"/>
  <c r="AY34" i="6"/>
  <c r="Y185" i="6" s="1"/>
  <c r="AY5" i="6"/>
  <c r="CG5" i="6" s="1"/>
  <c r="CX5" i="6" s="1"/>
  <c r="AX46" i="6"/>
  <c r="AY79" i="6" s="1"/>
  <c r="AY32" i="6"/>
  <c r="Y183" i="6" s="1"/>
  <c r="AQ43" i="6"/>
  <c r="AR76" i="6" s="1"/>
  <c r="AY24" i="6"/>
  <c r="AY40" i="6" s="1"/>
  <c r="AZ73" i="6" s="1"/>
  <c r="BO12" i="6"/>
  <c r="AX8" i="2"/>
  <c r="BO8" i="2" s="1"/>
  <c r="AX13" i="2"/>
  <c r="BO13" i="2" s="1"/>
  <c r="AX11" i="2"/>
  <c r="BO11" i="2" s="1"/>
  <c r="CH7" i="5"/>
  <c r="CY7" i="5" s="1"/>
  <c r="CH13" i="5"/>
  <c r="CY13" i="5" s="1"/>
  <c r="AY27" i="6"/>
  <c r="Y178" i="6" s="1"/>
  <c r="AY4" i="6"/>
  <c r="CG4" i="6" s="1"/>
  <c r="CX4" i="6" s="1"/>
  <c r="AX36" i="6"/>
  <c r="AY69" i="6" s="1"/>
  <c r="AP12" i="6"/>
  <c r="BX12" i="6" s="1"/>
  <c r="CO12" i="6" s="1"/>
  <c r="AY31" i="6"/>
  <c r="AY47" i="6" s="1"/>
  <c r="AZ80" i="6" s="1"/>
  <c r="BG11" i="6"/>
  <c r="Y161" i="6"/>
  <c r="AY17" i="6"/>
  <c r="CG17" i="6" s="1"/>
  <c r="CX17" i="6" s="1"/>
  <c r="AA195" i="4"/>
  <c r="AB195" i="4" s="1"/>
  <c r="AZ29" i="4"/>
  <c r="AZ13" i="4"/>
  <c r="Y179" i="4"/>
  <c r="AY44" i="4"/>
  <c r="AZ77" i="4" s="1"/>
  <c r="BR3" i="4"/>
  <c r="CZ3" i="4" s="1"/>
  <c r="CG12" i="4"/>
  <c r="CX12" i="4" s="1"/>
  <c r="BP12" i="4"/>
  <c r="AY20" i="6"/>
  <c r="AY36" i="6" s="1"/>
  <c r="AZ69" i="6" s="1"/>
  <c r="AX49" i="6"/>
  <c r="AY82" i="6" s="1"/>
  <c r="BO9" i="6"/>
  <c r="AY9" i="6"/>
  <c r="CG9" i="6" s="1"/>
  <c r="CX9" i="6" s="1"/>
  <c r="AP28" i="6"/>
  <c r="Y44" i="6" s="1"/>
  <c r="AY11" i="6"/>
  <c r="CG11" i="6" s="1"/>
  <c r="CX11" i="6" s="1"/>
  <c r="AY15" i="6"/>
  <c r="CG15" i="6" s="1"/>
  <c r="CX15" i="6" s="1"/>
  <c r="AY25" i="6"/>
  <c r="Y176" i="6" s="1"/>
  <c r="AY23" i="6"/>
  <c r="Y174" i="6" s="1"/>
  <c r="AY13" i="6"/>
  <c r="CG13" i="6" s="1"/>
  <c r="CX13" i="6" s="1"/>
  <c r="AY6" i="6"/>
  <c r="CG6" i="6" s="1"/>
  <c r="CX6" i="6" s="1"/>
  <c r="AY29" i="6"/>
  <c r="AY45" i="6" s="1"/>
  <c r="AZ78" i="6" s="1"/>
  <c r="AR12" i="6"/>
  <c r="BZ12" i="6" s="1"/>
  <c r="CQ12" i="6" s="1"/>
  <c r="AK11" i="5"/>
  <c r="AA223" i="5" s="1"/>
  <c r="AB223" i="5" s="1"/>
  <c r="AK6" i="5"/>
  <c r="AA218" i="5" s="1"/>
  <c r="AB218" i="5" s="1"/>
  <c r="AK12" i="5"/>
  <c r="AA224" i="5" s="1"/>
  <c r="AB224" i="5" s="1"/>
  <c r="AK17" i="5"/>
  <c r="AA229" i="5" s="1"/>
  <c r="AB229" i="5" s="1"/>
  <c r="AK15" i="5"/>
  <c r="AA227" i="5" s="1"/>
  <c r="AB227" i="5" s="1"/>
  <c r="AK10" i="5"/>
  <c r="AA222" i="5" s="1"/>
  <c r="AB222" i="5" s="1"/>
  <c r="AK5" i="5"/>
  <c r="AA217" i="5" s="1"/>
  <c r="AB217" i="5" s="1"/>
  <c r="AK14" i="5"/>
  <c r="AA226" i="5" s="1"/>
  <c r="AB226" i="5" s="1"/>
  <c r="AK9" i="5"/>
  <c r="AA221" i="5" s="1"/>
  <c r="AB221" i="5" s="1"/>
  <c r="AK16" i="5"/>
  <c r="AA228" i="5" s="1"/>
  <c r="AB228" i="5" s="1"/>
  <c r="AK18" i="5"/>
  <c r="AA230" i="5" s="1"/>
  <c r="AB230" i="5" s="1"/>
  <c r="AK7" i="5"/>
  <c r="AA219" i="5" s="1"/>
  <c r="AB219" i="5" s="1"/>
  <c r="AK8" i="5"/>
  <c r="AA220" i="5" s="1"/>
  <c r="AB220" i="5" s="1"/>
  <c r="AK4" i="5"/>
  <c r="AA216" i="5" s="1"/>
  <c r="AB216" i="5" s="1"/>
  <c r="AK13" i="5"/>
  <c r="AA225" i="5" s="1"/>
  <c r="AB225" i="5" s="1"/>
  <c r="AX43" i="6"/>
  <c r="AY76" i="6" s="1"/>
  <c r="Y163" i="6"/>
  <c r="BP3" i="2"/>
  <c r="CX3" i="2" s="1"/>
  <c r="AH7" i="2"/>
  <c r="AA174" i="2" s="1"/>
  <c r="AB174" i="2" s="1"/>
  <c r="AH15" i="2"/>
  <c r="AA182" i="2" s="1"/>
  <c r="AB182" i="2" s="1"/>
  <c r="AH4" i="2"/>
  <c r="AA171" i="2" s="1"/>
  <c r="AB171" i="2" s="1"/>
  <c r="AH6" i="2"/>
  <c r="AA173" i="2" s="1"/>
  <c r="AB173" i="2" s="1"/>
  <c r="AH10" i="2"/>
  <c r="AA177" i="2" s="1"/>
  <c r="AB177" i="2" s="1"/>
  <c r="AH9" i="2"/>
  <c r="AA176" i="2" s="1"/>
  <c r="AB176" i="2" s="1"/>
  <c r="AH17" i="2"/>
  <c r="AH8" i="2"/>
  <c r="AA175" i="2" s="1"/>
  <c r="AB175" i="2" s="1"/>
  <c r="AH14" i="2"/>
  <c r="AA181" i="2" s="1"/>
  <c r="AB181" i="2" s="1"/>
  <c r="AH12" i="2"/>
  <c r="AA179" i="2" s="1"/>
  <c r="AB179" i="2" s="1"/>
  <c r="AH11" i="2"/>
  <c r="AA178" i="2" s="1"/>
  <c r="AB178" i="2" s="1"/>
  <c r="AH18" i="2"/>
  <c r="AH16" i="2"/>
  <c r="AH5" i="2"/>
  <c r="AA172" i="2" s="1"/>
  <c r="AB172" i="2" s="1"/>
  <c r="AH13" i="2"/>
  <c r="AX6" i="2"/>
  <c r="BO6" i="2" s="1"/>
  <c r="AY33" i="6"/>
  <c r="Y184" i="6" s="1"/>
  <c r="AY21" i="6"/>
  <c r="Y172" i="6" s="1"/>
  <c r="AA179" i="6"/>
  <c r="AB179" i="6" s="1"/>
  <c r="AY28" i="6"/>
  <c r="AY12" i="6"/>
  <c r="BO11" i="6"/>
  <c r="CF11" i="6"/>
  <c r="CW11" i="6" s="1"/>
  <c r="AY10" i="6"/>
  <c r="CG10" i="6" s="1"/>
  <c r="CX10" i="6" s="1"/>
  <c r="AY14" i="6"/>
  <c r="CG14" i="6" s="1"/>
  <c r="CX14" i="6" s="1"/>
  <c r="AO12" i="6"/>
  <c r="BW12" i="6" s="1"/>
  <c r="CN12" i="6" s="1"/>
  <c r="BQ3" i="6"/>
  <c r="CY3" i="6" s="1"/>
  <c r="AI4" i="6"/>
  <c r="AA186" i="6" s="1"/>
  <c r="AB186" i="6" s="1"/>
  <c r="AI9" i="6"/>
  <c r="AA191" i="6" s="1"/>
  <c r="AB191" i="6" s="1"/>
  <c r="AI17" i="6"/>
  <c r="AA199" i="6" s="1"/>
  <c r="AB199" i="6" s="1"/>
  <c r="AI6" i="6"/>
  <c r="AA188" i="6" s="1"/>
  <c r="AB188" i="6" s="1"/>
  <c r="AI16" i="6"/>
  <c r="AA198" i="6" s="1"/>
  <c r="AB198" i="6" s="1"/>
  <c r="AI11" i="6"/>
  <c r="AA193" i="6" s="1"/>
  <c r="AB193" i="6" s="1"/>
  <c r="AI10" i="6"/>
  <c r="AA192" i="6" s="1"/>
  <c r="AB192" i="6" s="1"/>
  <c r="AI5" i="6"/>
  <c r="AA187" i="6" s="1"/>
  <c r="AB187" i="6" s="1"/>
  <c r="AI13" i="6"/>
  <c r="AI14" i="6"/>
  <c r="AA196" i="6" s="1"/>
  <c r="AB196" i="6" s="1"/>
  <c r="AI8" i="6"/>
  <c r="AA190" i="6" s="1"/>
  <c r="AB190" i="6" s="1"/>
  <c r="AI12" i="6"/>
  <c r="AA194" i="6" s="1"/>
  <c r="AB194" i="6" s="1"/>
  <c r="AI7" i="6"/>
  <c r="AA189" i="6" s="1"/>
  <c r="AB189" i="6" s="1"/>
  <c r="AI18" i="6"/>
  <c r="AA200" i="6" s="1"/>
  <c r="AB200" i="6" s="1"/>
  <c r="AI15" i="6"/>
  <c r="AA197" i="6" s="1"/>
  <c r="AB197" i="6" s="1"/>
  <c r="AX21" i="2"/>
  <c r="Y157" i="2" s="1"/>
  <c r="AY26" i="6"/>
  <c r="AY42" i="6" s="1"/>
  <c r="AZ75" i="6" s="1"/>
  <c r="AY30" i="6"/>
  <c r="Y181" i="6" s="1"/>
  <c r="AO28" i="6"/>
  <c r="Y29" i="6" s="1"/>
  <c r="AR28" i="6"/>
  <c r="Y74" i="6" s="1"/>
  <c r="Y44" i="2"/>
  <c r="AQ12" i="6"/>
  <c r="BY12" i="6" s="1"/>
  <c r="CP12" i="6" s="1"/>
  <c r="AQ28" i="6"/>
  <c r="Y59" i="6" s="1"/>
  <c r="Z13" i="6"/>
  <c r="AA60" i="6" s="1"/>
  <c r="AB60" i="6" s="1"/>
  <c r="Y13" i="6"/>
  <c r="AA45" i="6" s="1"/>
  <c r="AB45" i="6" s="1"/>
  <c r="X13" i="6"/>
  <c r="AA30" i="6" s="1"/>
  <c r="AB30" i="6" s="1"/>
  <c r="AA13" i="6"/>
  <c r="AA75" i="6" s="1"/>
  <c r="AB75" i="6" s="1"/>
  <c r="Y187" i="5"/>
  <c r="BQ9" i="5"/>
  <c r="BA15" i="5"/>
  <c r="BR15" i="5" s="1"/>
  <c r="Y200" i="5"/>
  <c r="BA26" i="5"/>
  <c r="Y207" i="5" s="1"/>
  <c r="BQ10" i="5"/>
  <c r="AZ47" i="5"/>
  <c r="BA80" i="5" s="1"/>
  <c r="CH18" i="5"/>
  <c r="CY18" i="5" s="1"/>
  <c r="BA22" i="5"/>
  <c r="BA38" i="5" s="1"/>
  <c r="BB71" i="5" s="1"/>
  <c r="AZ36" i="5"/>
  <c r="BA69" i="5" s="1"/>
  <c r="CH16" i="5"/>
  <c r="CY16" i="5" s="1"/>
  <c r="BQ5" i="5"/>
  <c r="BQ4" i="5"/>
  <c r="AZ38" i="5"/>
  <c r="BA71" i="5" s="1"/>
  <c r="BQ8" i="5"/>
  <c r="BA21" i="5"/>
  <c r="Y202" i="5" s="1"/>
  <c r="Y191" i="5"/>
  <c r="Y189" i="5"/>
  <c r="CH17" i="5"/>
  <c r="CY17" i="5" s="1"/>
  <c r="AZ43" i="5"/>
  <c r="BA76" i="5" s="1"/>
  <c r="BA13" i="5"/>
  <c r="BR13" i="5" s="1"/>
  <c r="Y190" i="5"/>
  <c r="BA34" i="5"/>
  <c r="BA50" i="5" s="1"/>
  <c r="BB83" i="5" s="1"/>
  <c r="CH11" i="5"/>
  <c r="CY11" i="5" s="1"/>
  <c r="BQ15" i="5"/>
  <c r="BA18" i="5"/>
  <c r="CI18" i="5" s="1"/>
  <c r="CZ18" i="5" s="1"/>
  <c r="AZ46" i="5"/>
  <c r="BA79" i="5" s="1"/>
  <c r="BA29" i="5"/>
  <c r="Y210" i="5" s="1"/>
  <c r="BA31" i="5"/>
  <c r="BA47" i="5" s="1"/>
  <c r="BB80" i="5" s="1"/>
  <c r="BA6" i="5"/>
  <c r="BR6" i="5" s="1"/>
  <c r="BQ6" i="5"/>
  <c r="BA28" i="5"/>
  <c r="Y209" i="5" s="1"/>
  <c r="AZ49" i="5"/>
  <c r="BA82" i="5" s="1"/>
  <c r="AZ45" i="5"/>
  <c r="BA78" i="5" s="1"/>
  <c r="CH14" i="5"/>
  <c r="CY14" i="5" s="1"/>
  <c r="BA11" i="5"/>
  <c r="BR11" i="5" s="1"/>
  <c r="BA25" i="5"/>
  <c r="BA41" i="5" s="1"/>
  <c r="BB74" i="5" s="1"/>
  <c r="BA9" i="5"/>
  <c r="BR9" i="5" s="1"/>
  <c r="BA8" i="5"/>
  <c r="CI8" i="5" s="1"/>
  <c r="CZ8" i="5" s="1"/>
  <c r="AZ42" i="5"/>
  <c r="BA75" i="5" s="1"/>
  <c r="BA4" i="5"/>
  <c r="CI4" i="5" s="1"/>
  <c r="CZ4" i="5" s="1"/>
  <c r="BA24" i="5"/>
  <c r="Y205" i="5" s="1"/>
  <c r="BA12" i="5"/>
  <c r="CI12" i="5" s="1"/>
  <c r="CZ12" i="5" s="1"/>
  <c r="BA20" i="5"/>
  <c r="Y201" i="5" s="1"/>
  <c r="BA16" i="5"/>
  <c r="CI16" i="5" s="1"/>
  <c r="CZ16" i="5" s="1"/>
  <c r="AZ48" i="5"/>
  <c r="BA81" i="5" s="1"/>
  <c r="BA10" i="5"/>
  <c r="CI10" i="5" s="1"/>
  <c r="CZ10" i="5" s="1"/>
  <c r="BS3" i="5"/>
  <c r="DA3" i="5" s="1"/>
  <c r="BA32" i="5"/>
  <c r="Y213" i="5" s="1"/>
  <c r="BA17" i="5"/>
  <c r="CI17" i="5" s="1"/>
  <c r="CZ17" i="5" s="1"/>
  <c r="BA14" i="5"/>
  <c r="CI14" i="5" s="1"/>
  <c r="CZ14" i="5" s="1"/>
  <c r="BA23" i="5"/>
  <c r="Y204" i="5" s="1"/>
  <c r="Y194" i="5"/>
  <c r="AZ44" i="5"/>
  <c r="BA77" i="5" s="1"/>
  <c r="BY12" i="5"/>
  <c r="CP12" i="5" s="1"/>
  <c r="BA7" i="5"/>
  <c r="BR7" i="5" s="1"/>
  <c r="BA5" i="5"/>
  <c r="CI5" i="5" s="1"/>
  <c r="CZ5" i="5" s="1"/>
  <c r="Y74" i="5"/>
  <c r="BA33" i="5"/>
  <c r="BA49" i="5" s="1"/>
  <c r="BB82" i="5" s="1"/>
  <c r="BA30" i="5"/>
  <c r="BA46" i="5" s="1"/>
  <c r="BB79" i="5" s="1"/>
  <c r="BA27" i="5"/>
  <c r="Y208" i="5" s="1"/>
  <c r="CH12" i="5"/>
  <c r="CY12" i="5" s="1"/>
  <c r="BQ12" i="5"/>
  <c r="BW12" i="5"/>
  <c r="CN12" i="5" s="1"/>
  <c r="AQ44" i="2"/>
  <c r="AR77" i="2" s="1"/>
  <c r="Y74" i="2"/>
  <c r="AP44" i="5"/>
  <c r="AQ77" i="5" s="1"/>
  <c r="Y29" i="2"/>
  <c r="BG12" i="2"/>
  <c r="AO44" i="5"/>
  <c r="AP77" i="5" s="1"/>
  <c r="AO29" i="2"/>
  <c r="AO45" i="2" s="1"/>
  <c r="AP78" i="2" s="1"/>
  <c r="AA30" i="2"/>
  <c r="AB30" i="2" s="1"/>
  <c r="AQ29" i="5"/>
  <c r="AQ45" i="5" s="1"/>
  <c r="AR78" i="5" s="1"/>
  <c r="AA60" i="5"/>
  <c r="AB60" i="5" s="1"/>
  <c r="AR13" i="2"/>
  <c r="BZ13" i="2" s="1"/>
  <c r="CQ13" i="2" s="1"/>
  <c r="AA75" i="2"/>
  <c r="AB75" i="2" s="1"/>
  <c r="AP29" i="5"/>
  <c r="Y45" i="5" s="1"/>
  <c r="AA45" i="5"/>
  <c r="AB45" i="5" s="1"/>
  <c r="AO29" i="5"/>
  <c r="AO45" i="5" s="1"/>
  <c r="AP78" i="5" s="1"/>
  <c r="AA30" i="5"/>
  <c r="AB30" i="5" s="1"/>
  <c r="AR13" i="5"/>
  <c r="BZ13" i="5" s="1"/>
  <c r="CQ13" i="5" s="1"/>
  <c r="AA75" i="5"/>
  <c r="AB75" i="5" s="1"/>
  <c r="BW12" i="2"/>
  <c r="CN12" i="2" s="1"/>
  <c r="AQ13" i="5"/>
  <c r="BY13" i="5" s="1"/>
  <c r="CP13" i="5" s="1"/>
  <c r="BI12" i="5"/>
  <c r="AR29" i="5"/>
  <c r="Y75" i="5" s="1"/>
  <c r="AQ44" i="5"/>
  <c r="AR77" i="5" s="1"/>
  <c r="BG12" i="5"/>
  <c r="AO13" i="5"/>
  <c r="BF13" i="5" s="1"/>
  <c r="AO61" i="6"/>
  <c r="BE29" i="6" s="1"/>
  <c r="BE45" i="6" s="1"/>
  <c r="BF78" i="6" s="1"/>
  <c r="AQ61" i="6"/>
  <c r="BG29" i="6" s="1"/>
  <c r="BG45" i="6" s="1"/>
  <c r="BH78" i="6" s="1"/>
  <c r="W75" i="6"/>
  <c r="X75" i="6" s="1"/>
  <c r="W60" i="6"/>
  <c r="X60" i="6" s="1"/>
  <c r="AR61" i="6"/>
  <c r="BH29" i="6" s="1"/>
  <c r="BH45" i="6" s="1"/>
  <c r="BI78" i="6" s="1"/>
  <c r="AO13" i="2"/>
  <c r="BF13" i="2" s="1"/>
  <c r="AP13" i="5"/>
  <c r="BG13" i="5" s="1"/>
  <c r="B52" i="5"/>
  <c r="L40" i="9" s="1"/>
  <c r="AR29" i="2"/>
  <c r="Y75" i="2" s="1"/>
  <c r="Y165" i="6"/>
  <c r="AX45" i="6"/>
  <c r="AY78" i="6" s="1"/>
  <c r="AU45" i="6"/>
  <c r="AV78" i="6" s="1"/>
  <c r="Y120" i="6"/>
  <c r="Y255" i="6"/>
  <c r="BD45" i="6"/>
  <c r="BE78" i="6" s="1"/>
  <c r="CD13" i="6"/>
  <c r="CU13" i="6" s="1"/>
  <c r="BM13" i="6"/>
  <c r="CB13" i="6"/>
  <c r="CS13" i="6" s="1"/>
  <c r="BK13" i="6"/>
  <c r="CK13" i="6"/>
  <c r="DB13" i="6" s="1"/>
  <c r="BT13" i="6"/>
  <c r="CA13" i="6"/>
  <c r="CR13" i="6" s="1"/>
  <c r="BJ13" i="6"/>
  <c r="Y150" i="6"/>
  <c r="AW45" i="6"/>
  <c r="AX78" i="6" s="1"/>
  <c r="Y135" i="6"/>
  <c r="AV45" i="6"/>
  <c r="AW78" i="6" s="1"/>
  <c r="Y105" i="6"/>
  <c r="AT45" i="6"/>
  <c r="AU78" i="6" s="1"/>
  <c r="Y240" i="6"/>
  <c r="BC45" i="6"/>
  <c r="BD78" i="6" s="1"/>
  <c r="Y90" i="6"/>
  <c r="AS45" i="6"/>
  <c r="AT78" i="6" s="1"/>
  <c r="AJ3" i="6"/>
  <c r="W45" i="6"/>
  <c r="X45" i="6" s="1"/>
  <c r="CF13" i="6"/>
  <c r="CW13" i="6" s="1"/>
  <c r="BO13" i="6"/>
  <c r="W30" i="6"/>
  <c r="X30" i="6" s="1"/>
  <c r="CC13" i="6"/>
  <c r="CT13" i="6" s="1"/>
  <c r="BL13" i="6"/>
  <c r="CE13" i="6"/>
  <c r="CV13" i="6" s="1"/>
  <c r="BN13" i="6"/>
  <c r="CL13" i="6"/>
  <c r="DC13" i="6" s="1"/>
  <c r="BU13" i="6"/>
  <c r="AP61" i="6"/>
  <c r="BF29" i="6" s="1"/>
  <c r="BF45" i="6" s="1"/>
  <c r="BG78" i="6" s="1"/>
  <c r="BX13" i="4"/>
  <c r="CO13" i="4" s="1"/>
  <c r="BG13" i="4"/>
  <c r="Y196" i="4"/>
  <c r="AZ46" i="4"/>
  <c r="BA79" i="4" s="1"/>
  <c r="CH8" i="4"/>
  <c r="CY8" i="4" s="1"/>
  <c r="BQ8" i="4"/>
  <c r="BY13" i="4"/>
  <c r="CP13" i="4" s="1"/>
  <c r="BH13" i="4"/>
  <c r="Y188" i="4"/>
  <c r="Y45" i="4"/>
  <c r="AP45" i="4"/>
  <c r="AQ78" i="4" s="1"/>
  <c r="Y193" i="4"/>
  <c r="AZ43" i="4"/>
  <c r="BA76" i="4" s="1"/>
  <c r="Y186" i="4"/>
  <c r="AZ36" i="4"/>
  <c r="BA69" i="4" s="1"/>
  <c r="AO45" i="4"/>
  <c r="AP78" i="4" s="1"/>
  <c r="Y30" i="4"/>
  <c r="Y187" i="4"/>
  <c r="AZ37" i="4"/>
  <c r="BA70" i="4" s="1"/>
  <c r="AQ45" i="4"/>
  <c r="AR78" i="4" s="1"/>
  <c r="Y60" i="4"/>
  <c r="CH10" i="4"/>
  <c r="CY10" i="4" s="1"/>
  <c r="BQ10" i="4"/>
  <c r="AK3" i="4"/>
  <c r="CH7" i="4"/>
  <c r="CY7" i="4" s="1"/>
  <c r="BQ7" i="4"/>
  <c r="BZ13" i="4"/>
  <c r="CQ13" i="4" s="1"/>
  <c r="BI13" i="4"/>
  <c r="BQ16" i="4"/>
  <c r="CH6" i="4"/>
  <c r="CY6" i="4" s="1"/>
  <c r="BQ6" i="4"/>
  <c r="BW13" i="4"/>
  <c r="CN13" i="4" s="1"/>
  <c r="BF13" i="4"/>
  <c r="CH18" i="4"/>
  <c r="CY18" i="4" s="1"/>
  <c r="BQ18" i="4"/>
  <c r="Y192" i="4"/>
  <c r="AZ42" i="4"/>
  <c r="BA75" i="4" s="1"/>
  <c r="AZ39" i="4"/>
  <c r="BA72" i="4" s="1"/>
  <c r="Y199" i="4"/>
  <c r="AZ49" i="4"/>
  <c r="BA82" i="4" s="1"/>
  <c r="AZ44" i="4"/>
  <c r="BA77" i="4" s="1"/>
  <c r="Y194" i="4"/>
  <c r="Y75" i="4"/>
  <c r="AR45" i="4"/>
  <c r="AS78" i="4" s="1"/>
  <c r="AZ48" i="4"/>
  <c r="BA81" i="4" s="1"/>
  <c r="Y191" i="4"/>
  <c r="AZ41" i="4"/>
  <c r="BA74" i="4" s="1"/>
  <c r="Y45" i="2"/>
  <c r="AP45" i="2"/>
  <c r="AQ78" i="2" s="1"/>
  <c r="Y135" i="2"/>
  <c r="AV45" i="2"/>
  <c r="AW78" i="2" s="1"/>
  <c r="Y150" i="2"/>
  <c r="AW45" i="2"/>
  <c r="AX78" i="2" s="1"/>
  <c r="Y90" i="2"/>
  <c r="AS45" i="2"/>
  <c r="AT78" i="2" s="1"/>
  <c r="Y105" i="2"/>
  <c r="AT45" i="2"/>
  <c r="AU78" i="2" s="1"/>
  <c r="Y120" i="2"/>
  <c r="AU45" i="2"/>
  <c r="AV78" i="2" s="1"/>
  <c r="BZ12" i="2"/>
  <c r="CQ12" i="2" s="1"/>
  <c r="BY12" i="2"/>
  <c r="CP12" i="2" s="1"/>
  <c r="BL13" i="2"/>
  <c r="CC13" i="2"/>
  <c r="CT13" i="2" s="1"/>
  <c r="BJ13" i="2"/>
  <c r="CA13" i="2"/>
  <c r="CR13" i="2" s="1"/>
  <c r="BN13" i="2"/>
  <c r="CE13" i="2"/>
  <c r="CV13" i="2" s="1"/>
  <c r="BM13" i="2"/>
  <c r="CD13" i="2"/>
  <c r="CU13" i="2" s="1"/>
  <c r="BK13" i="2"/>
  <c r="CB13" i="2"/>
  <c r="CS13" i="2" s="1"/>
  <c r="BG13" i="2"/>
  <c r="BX13" i="2"/>
  <c r="CO13" i="2" s="1"/>
  <c r="B31" i="2"/>
  <c r="AM31" i="2" s="1"/>
  <c r="AN31" i="2" s="1"/>
  <c r="AN47" i="2" s="1"/>
  <c r="AO80" i="2" s="1"/>
  <c r="AA32" i="2"/>
  <c r="AB32" i="2" s="1"/>
  <c r="AA137" i="2"/>
  <c r="AB137" i="2" s="1"/>
  <c r="AA167" i="2"/>
  <c r="AB167" i="2" s="1"/>
  <c r="AA47" i="2"/>
  <c r="AB47" i="2" s="1"/>
  <c r="AA92" i="2"/>
  <c r="AB92" i="2" s="1"/>
  <c r="AA152" i="2"/>
  <c r="AB152" i="2" s="1"/>
  <c r="AA77" i="2"/>
  <c r="AB77" i="2" s="1"/>
  <c r="AA62" i="2"/>
  <c r="AB62" i="2" s="1"/>
  <c r="AA107" i="2"/>
  <c r="AB107" i="2" s="1"/>
  <c r="AA122" i="2"/>
  <c r="AB122" i="2" s="1"/>
  <c r="AQ14" i="2"/>
  <c r="AQ30" i="2"/>
  <c r="AP30" i="2"/>
  <c r="AP14" i="2"/>
  <c r="AV30" i="2"/>
  <c r="AV14" i="2"/>
  <c r="AU14" i="2"/>
  <c r="AU30" i="2"/>
  <c r="AX30" i="2"/>
  <c r="AX14" i="2"/>
  <c r="AW14" i="2"/>
  <c r="AW30" i="2"/>
  <c r="AO14" i="2"/>
  <c r="AO30" i="2"/>
  <c r="AR30" i="2"/>
  <c r="AR14" i="2"/>
  <c r="AS14" i="2"/>
  <c r="AS30" i="2"/>
  <c r="AT30" i="2"/>
  <c r="AT14" i="2"/>
  <c r="AI3" i="2"/>
  <c r="AX43" i="2" l="1"/>
  <c r="AY76" i="2" s="1"/>
  <c r="Y160" i="2"/>
  <c r="AX39" i="2"/>
  <c r="AY72" i="2" s="1"/>
  <c r="CF5" i="2"/>
  <c r="CW5" i="2" s="1"/>
  <c r="CF12" i="2"/>
  <c r="CW12" i="2" s="1"/>
  <c r="AY25" i="2"/>
  <c r="Y176" i="2" s="1"/>
  <c r="CF10" i="2"/>
  <c r="CW10" i="2" s="1"/>
  <c r="CF9" i="2"/>
  <c r="CW9" i="2" s="1"/>
  <c r="CF7" i="2"/>
  <c r="CW7" i="2" s="1"/>
  <c r="AX42" i="2"/>
  <c r="AY75" i="2" s="1"/>
  <c r="CF8" i="2"/>
  <c r="CW8" i="2" s="1"/>
  <c r="CF4" i="2"/>
  <c r="CW4" i="2" s="1"/>
  <c r="AQ45" i="2"/>
  <c r="AR78" i="2" s="1"/>
  <c r="AX44" i="2"/>
  <c r="AY77" i="2" s="1"/>
  <c r="AY24" i="2"/>
  <c r="AY40" i="2" s="1"/>
  <c r="AZ73" i="2" s="1"/>
  <c r="AY28" i="2"/>
  <c r="Y179" i="2" s="1"/>
  <c r="AY12" i="2"/>
  <c r="BP12" i="2" s="1"/>
  <c r="Y161" i="2"/>
  <c r="AY5" i="2"/>
  <c r="BP5" i="2" s="1"/>
  <c r="AY27" i="2"/>
  <c r="Y178" i="2" s="1"/>
  <c r="AY9" i="2"/>
  <c r="BP9" i="2" s="1"/>
  <c r="AY21" i="2"/>
  <c r="AY37" i="2" s="1"/>
  <c r="AZ70" i="2" s="1"/>
  <c r="CF11" i="2"/>
  <c r="CW11" i="2" s="1"/>
  <c r="AX36" i="2"/>
  <c r="AY69" i="2" s="1"/>
  <c r="AX45" i="2"/>
  <c r="AY78" i="2" s="1"/>
  <c r="CG8" i="6"/>
  <c r="CX8" i="6" s="1"/>
  <c r="BP15" i="6"/>
  <c r="AY38" i="6"/>
  <c r="AZ71" i="6" s="1"/>
  <c r="CG16" i="6"/>
  <c r="CX16" i="6" s="1"/>
  <c r="Y175" i="6"/>
  <c r="BP5" i="6"/>
  <c r="BP4" i="6"/>
  <c r="BP6" i="6"/>
  <c r="BP7" i="6"/>
  <c r="AY48" i="6"/>
  <c r="AZ81" i="6" s="1"/>
  <c r="AY37" i="6"/>
  <c r="AZ70" i="6" s="1"/>
  <c r="BP18" i="6"/>
  <c r="Y171" i="6"/>
  <c r="BQ9" i="4"/>
  <c r="BQ5" i="4"/>
  <c r="BA21" i="4"/>
  <c r="BQ4" i="4"/>
  <c r="BQ17" i="4"/>
  <c r="CH15" i="4"/>
  <c r="CY15" i="4" s="1"/>
  <c r="BA12" i="4"/>
  <c r="BR12" i="4" s="1"/>
  <c r="AZ47" i="4"/>
  <c r="BA80" i="4" s="1"/>
  <c r="BA4" i="4"/>
  <c r="CI4" i="4" s="1"/>
  <c r="CZ4" i="4" s="1"/>
  <c r="BA15" i="4"/>
  <c r="CI15" i="4" s="1"/>
  <c r="CZ15" i="4" s="1"/>
  <c r="BQ12" i="4"/>
  <c r="BA18" i="4"/>
  <c r="CI18" i="4" s="1"/>
  <c r="CZ18" i="4" s="1"/>
  <c r="BA8" i="4"/>
  <c r="BR8" i="4" s="1"/>
  <c r="BA32" i="4"/>
  <c r="Y213" i="4" s="1"/>
  <c r="AZ40" i="4"/>
  <c r="BA73" i="4" s="1"/>
  <c r="BA25" i="4"/>
  <c r="Y206" i="4" s="1"/>
  <c r="BQ14" i="4"/>
  <c r="BA9" i="4"/>
  <c r="CI9" i="4" s="1"/>
  <c r="CZ9" i="4" s="1"/>
  <c r="BA31" i="4"/>
  <c r="BA47" i="4" s="1"/>
  <c r="BB80" i="4" s="1"/>
  <c r="BA20" i="4"/>
  <c r="Y201" i="4" s="1"/>
  <c r="BA28" i="4"/>
  <c r="Y209" i="4" s="1"/>
  <c r="BQ11" i="4"/>
  <c r="AA202" i="4"/>
  <c r="AB202" i="4" s="1"/>
  <c r="BA33" i="4"/>
  <c r="BA49" i="4" s="1"/>
  <c r="BB82" i="4" s="1"/>
  <c r="BA29" i="4"/>
  <c r="BA45" i="4" s="1"/>
  <c r="BB78" i="4" s="1"/>
  <c r="AA215" i="4"/>
  <c r="AB215" i="4" s="1"/>
  <c r="BA13" i="4"/>
  <c r="CI13" i="4" s="1"/>
  <c r="CZ13" i="4" s="1"/>
  <c r="BA17" i="4"/>
  <c r="CI17" i="4" s="1"/>
  <c r="CZ17" i="4" s="1"/>
  <c r="AZ23" i="6"/>
  <c r="Y189" i="6" s="1"/>
  <c r="AZ50" i="4"/>
  <c r="BA83" i="4" s="1"/>
  <c r="BP10" i="6"/>
  <c r="AA203" i="4"/>
  <c r="AB203" i="4" s="1"/>
  <c r="AX38" i="2"/>
  <c r="AY71" i="2" s="1"/>
  <c r="BA27" i="4"/>
  <c r="BA43" i="4" s="1"/>
  <c r="BB76" i="4" s="1"/>
  <c r="BA26" i="4"/>
  <c r="BA42" i="4" s="1"/>
  <c r="BB75" i="4" s="1"/>
  <c r="AY6" i="2"/>
  <c r="BP6" i="2" s="1"/>
  <c r="AY8" i="2"/>
  <c r="BP8" i="2" s="1"/>
  <c r="BA7" i="4"/>
  <c r="BR7" i="4" s="1"/>
  <c r="BA24" i="4"/>
  <c r="Y205" i="4" s="1"/>
  <c r="AZ16" i="6"/>
  <c r="CH16" i="6" s="1"/>
  <c r="CY16" i="6" s="1"/>
  <c r="AZ4" i="6"/>
  <c r="CH4" i="6" s="1"/>
  <c r="CY4" i="6" s="1"/>
  <c r="AY22" i="2"/>
  <c r="Y173" i="2" s="1"/>
  <c r="BA23" i="4"/>
  <c r="BA39" i="4" s="1"/>
  <c r="BB72" i="4" s="1"/>
  <c r="AZ32" i="6"/>
  <c r="Y198" i="6" s="1"/>
  <c r="AZ20" i="6"/>
  <c r="AZ36" i="6" s="1"/>
  <c r="BA69" i="6" s="1"/>
  <c r="CF6" i="2"/>
  <c r="CW6" i="2" s="1"/>
  <c r="BA16" i="4"/>
  <c r="BR16" i="4" s="1"/>
  <c r="AZ7" i="6"/>
  <c r="BQ7" i="6" s="1"/>
  <c r="Y177" i="6"/>
  <c r="AP29" i="6"/>
  <c r="Y45" i="6" s="1"/>
  <c r="BY13" i="2"/>
  <c r="CP13" i="2" s="1"/>
  <c r="AK17" i="4"/>
  <c r="AA229" i="4" s="1"/>
  <c r="AB229" i="4" s="1"/>
  <c r="AK13" i="4"/>
  <c r="AA225" i="4" s="1"/>
  <c r="AB225" i="4" s="1"/>
  <c r="AK7" i="4"/>
  <c r="AA219" i="4" s="1"/>
  <c r="AB219" i="4" s="1"/>
  <c r="AK6" i="4"/>
  <c r="BB22" i="4" s="1"/>
  <c r="AK18" i="4"/>
  <c r="AA230" i="4" s="1"/>
  <c r="AB230" i="4" s="1"/>
  <c r="AK5" i="4"/>
  <c r="AA217" i="4" s="1"/>
  <c r="AB217" i="4" s="1"/>
  <c r="AK11" i="4"/>
  <c r="BB27" i="4" s="1"/>
  <c r="AK9" i="4"/>
  <c r="BB9" i="4" s="1"/>
  <c r="AK16" i="4"/>
  <c r="AA228" i="4" s="1"/>
  <c r="AB228" i="4" s="1"/>
  <c r="AK15" i="4"/>
  <c r="BB31" i="4" s="1"/>
  <c r="AK8" i="4"/>
  <c r="BB24" i="4" s="1"/>
  <c r="AK14" i="4"/>
  <c r="AA226" i="4" s="1"/>
  <c r="AB226" i="4" s="1"/>
  <c r="AK12" i="4"/>
  <c r="AA224" i="4" s="1"/>
  <c r="AB224" i="4" s="1"/>
  <c r="AK4" i="4"/>
  <c r="AA216" i="4" s="1"/>
  <c r="AB216" i="4" s="1"/>
  <c r="AK10" i="4"/>
  <c r="BB26" i="4" s="1"/>
  <c r="BA6" i="4"/>
  <c r="BR6" i="4" s="1"/>
  <c r="BA14" i="4"/>
  <c r="BR14" i="4" s="1"/>
  <c r="AO44" i="6"/>
  <c r="AP77" i="6" s="1"/>
  <c r="AA211" i="4"/>
  <c r="AB211" i="4" s="1"/>
  <c r="AA207" i="4"/>
  <c r="AB207" i="4" s="1"/>
  <c r="CF13" i="2"/>
  <c r="CW13" i="2" s="1"/>
  <c r="BA11" i="4"/>
  <c r="CI11" i="4" s="1"/>
  <c r="CZ11" i="4" s="1"/>
  <c r="AY11" i="2"/>
  <c r="BP11" i="2" s="1"/>
  <c r="AY4" i="2"/>
  <c r="BP4" i="2" s="1"/>
  <c r="AX37" i="2"/>
  <c r="AY70" i="2" s="1"/>
  <c r="AY20" i="2"/>
  <c r="Y171" i="2" s="1"/>
  <c r="Y182" i="6"/>
  <c r="AZ12" i="6"/>
  <c r="CH12" i="6" s="1"/>
  <c r="CY12" i="6" s="1"/>
  <c r="AY43" i="6"/>
  <c r="AZ76" i="6" s="1"/>
  <c r="AY50" i="6"/>
  <c r="AZ83" i="6" s="1"/>
  <c r="AZ5" i="6"/>
  <c r="CH5" i="6" s="1"/>
  <c r="CY5" i="6" s="1"/>
  <c r="AY26" i="2"/>
  <c r="Y177" i="2" s="1"/>
  <c r="AY23" i="2"/>
  <c r="Y174" i="2" s="1"/>
  <c r="AY14" i="2"/>
  <c r="BP14" i="2" s="1"/>
  <c r="AY30" i="2"/>
  <c r="Y181" i="2" s="1"/>
  <c r="AY10" i="2"/>
  <c r="BP10" i="2" s="1"/>
  <c r="AY7" i="2"/>
  <c r="BP7" i="2" s="1"/>
  <c r="AQ44" i="6"/>
  <c r="AR77" i="6" s="1"/>
  <c r="BI12" i="6"/>
  <c r="AP44" i="6"/>
  <c r="AQ77" i="6" s="1"/>
  <c r="AZ26" i="6"/>
  <c r="Y192" i="6" s="1"/>
  <c r="AY39" i="6"/>
  <c r="AZ72" i="6" s="1"/>
  <c r="BG12" i="6"/>
  <c r="BP17" i="6"/>
  <c r="AQ13" i="6"/>
  <c r="BY13" i="6" s="1"/>
  <c r="CP13" i="6" s="1"/>
  <c r="BP13" i="6"/>
  <c r="AZ28" i="6"/>
  <c r="Y194" i="6" s="1"/>
  <c r="AQ29" i="6"/>
  <c r="Y60" i="6" s="1"/>
  <c r="AZ21" i="6"/>
  <c r="AZ37" i="6" s="1"/>
  <c r="BA70" i="6" s="1"/>
  <c r="AZ6" i="6"/>
  <c r="BQ6" i="6" s="1"/>
  <c r="AR44" i="6"/>
  <c r="AS77" i="6" s="1"/>
  <c r="BP11" i="6"/>
  <c r="AZ22" i="6"/>
  <c r="Y188" i="6" s="1"/>
  <c r="BS3" i="4"/>
  <c r="DA3" i="4" s="1"/>
  <c r="CH13" i="4"/>
  <c r="CY13" i="4" s="1"/>
  <c r="BQ13" i="4"/>
  <c r="Y195" i="4"/>
  <c r="AZ45" i="4"/>
  <c r="BA78" i="4" s="1"/>
  <c r="AY41" i="6"/>
  <c r="AZ74" i="6" s="1"/>
  <c r="AZ27" i="6"/>
  <c r="AZ43" i="6" s="1"/>
  <c r="BA76" i="6" s="1"/>
  <c r="BP9" i="6"/>
  <c r="AZ9" i="6"/>
  <c r="BQ9" i="6" s="1"/>
  <c r="Y180" i="6"/>
  <c r="AP13" i="6"/>
  <c r="BX13" i="6" s="1"/>
  <c r="CO13" i="6" s="1"/>
  <c r="AZ14" i="6"/>
  <c r="CH14" i="6" s="1"/>
  <c r="CY14" i="6" s="1"/>
  <c r="BP14" i="6"/>
  <c r="AZ30" i="6"/>
  <c r="AZ46" i="6" s="1"/>
  <c r="BA79" i="6" s="1"/>
  <c r="AZ25" i="6"/>
  <c r="Y191" i="6" s="1"/>
  <c r="AY46" i="6"/>
  <c r="AZ79" i="6" s="1"/>
  <c r="AO13" i="6"/>
  <c r="BF13" i="6" s="1"/>
  <c r="AZ18" i="6"/>
  <c r="CH18" i="6" s="1"/>
  <c r="CY18" i="6" s="1"/>
  <c r="BH12" i="6"/>
  <c r="AY49" i="6"/>
  <c r="AZ82" i="6" s="1"/>
  <c r="AZ11" i="6"/>
  <c r="CH11" i="6" s="1"/>
  <c r="CY11" i="6" s="1"/>
  <c r="AO29" i="6"/>
  <c r="Y30" i="6" s="1"/>
  <c r="AZ34" i="6"/>
  <c r="Y200" i="6" s="1"/>
  <c r="BR3" i="6"/>
  <c r="CZ3" i="6" s="1"/>
  <c r="AJ6" i="6"/>
  <c r="AA203" i="6" s="1"/>
  <c r="AB203" i="6" s="1"/>
  <c r="AJ14" i="6"/>
  <c r="AA211" i="6" s="1"/>
  <c r="AB211" i="6" s="1"/>
  <c r="AJ4" i="6"/>
  <c r="AA201" i="6" s="1"/>
  <c r="AB201" i="6" s="1"/>
  <c r="AJ7" i="6"/>
  <c r="AA204" i="6" s="1"/>
  <c r="AB204" i="6" s="1"/>
  <c r="AJ9" i="6"/>
  <c r="AA206" i="6" s="1"/>
  <c r="AB206" i="6" s="1"/>
  <c r="AJ17" i="6"/>
  <c r="AA214" i="6" s="1"/>
  <c r="AB214" i="6" s="1"/>
  <c r="AJ8" i="6"/>
  <c r="AA205" i="6" s="1"/>
  <c r="AB205" i="6" s="1"/>
  <c r="AJ16" i="6"/>
  <c r="AA213" i="6" s="1"/>
  <c r="AB213" i="6" s="1"/>
  <c r="AJ11" i="6"/>
  <c r="AA208" i="6" s="1"/>
  <c r="AB208" i="6" s="1"/>
  <c r="AJ5" i="6"/>
  <c r="AA202" i="6" s="1"/>
  <c r="AB202" i="6" s="1"/>
  <c r="AJ10" i="6"/>
  <c r="AA207" i="6" s="1"/>
  <c r="AB207" i="6" s="1"/>
  <c r="AJ18" i="6"/>
  <c r="AA215" i="6" s="1"/>
  <c r="AB215" i="6" s="1"/>
  <c r="AJ15" i="6"/>
  <c r="AA212" i="6" s="1"/>
  <c r="AB212" i="6" s="1"/>
  <c r="AJ13" i="6"/>
  <c r="AA210" i="6" s="1"/>
  <c r="AB210" i="6" s="1"/>
  <c r="AJ12" i="6"/>
  <c r="AA209" i="6" s="1"/>
  <c r="AB209" i="6" s="1"/>
  <c r="AZ8" i="6"/>
  <c r="CH8" i="6" s="1"/>
  <c r="CY8" i="6" s="1"/>
  <c r="AR29" i="6"/>
  <c r="Y75" i="6" s="1"/>
  <c r="AZ17" i="6"/>
  <c r="BQ17" i="6" s="1"/>
  <c r="CG12" i="6"/>
  <c r="CX12" i="6" s="1"/>
  <c r="BP12" i="6"/>
  <c r="BF12" i="6"/>
  <c r="AZ15" i="6"/>
  <c r="BQ15" i="6" s="1"/>
  <c r="AZ24" i="6"/>
  <c r="AZ40" i="6" s="1"/>
  <c r="BA73" i="6" s="1"/>
  <c r="AZ33" i="6"/>
  <c r="AZ49" i="6" s="1"/>
  <c r="BA82" i="6" s="1"/>
  <c r="AA195" i="6"/>
  <c r="AB195" i="6" s="1"/>
  <c r="AZ29" i="6"/>
  <c r="AZ13" i="6"/>
  <c r="AY44" i="6"/>
  <c r="AZ77" i="6" s="1"/>
  <c r="Y179" i="6"/>
  <c r="BQ3" i="2"/>
  <c r="CY3" i="2" s="1"/>
  <c r="AI11" i="2"/>
  <c r="AA193" i="2" s="1"/>
  <c r="AB193" i="2" s="1"/>
  <c r="AI10" i="2"/>
  <c r="AA192" i="2" s="1"/>
  <c r="AB192" i="2" s="1"/>
  <c r="AI16" i="2"/>
  <c r="AA198" i="2" s="1"/>
  <c r="AB198" i="2" s="1"/>
  <c r="AI5" i="2"/>
  <c r="AA187" i="2" s="1"/>
  <c r="AB187" i="2" s="1"/>
  <c r="AI13" i="2"/>
  <c r="AA195" i="2" s="1"/>
  <c r="AB195" i="2" s="1"/>
  <c r="AI14" i="2"/>
  <c r="AI12" i="2"/>
  <c r="AA194" i="2" s="1"/>
  <c r="AB194" i="2" s="1"/>
  <c r="AI4" i="2"/>
  <c r="AA186" i="2" s="1"/>
  <c r="AB186" i="2" s="1"/>
  <c r="AI7" i="2"/>
  <c r="AA189" i="2" s="1"/>
  <c r="AB189" i="2" s="1"/>
  <c r="AI15" i="2"/>
  <c r="AA197" i="2" s="1"/>
  <c r="AB197" i="2" s="1"/>
  <c r="AI8" i="2"/>
  <c r="AA190" i="2" s="1"/>
  <c r="AB190" i="2" s="1"/>
  <c r="AI18" i="2"/>
  <c r="AI6" i="2"/>
  <c r="AA188" i="2" s="1"/>
  <c r="AB188" i="2" s="1"/>
  <c r="AI9" i="2"/>
  <c r="AA191" i="2" s="1"/>
  <c r="AB191" i="2" s="1"/>
  <c r="AI17" i="2"/>
  <c r="AZ31" i="6"/>
  <c r="AZ47" i="6" s="1"/>
  <c r="BA80" i="6" s="1"/>
  <c r="AZ10" i="6"/>
  <c r="CH10" i="6" s="1"/>
  <c r="CY10" i="6" s="1"/>
  <c r="AA180" i="2"/>
  <c r="AB180" i="2" s="1"/>
  <c r="AY29" i="2"/>
  <c r="AY13" i="2"/>
  <c r="BR8" i="5"/>
  <c r="AR13" i="6"/>
  <c r="BZ13" i="6" s="1"/>
  <c r="CQ13" i="6" s="1"/>
  <c r="Y206" i="5"/>
  <c r="CI15" i="5"/>
  <c r="CZ15" i="5" s="1"/>
  <c r="BB28" i="5"/>
  <c r="Y224" i="5" s="1"/>
  <c r="BA42" i="5"/>
  <c r="BB75" i="5" s="1"/>
  <c r="BB16" i="5"/>
  <c r="CJ16" i="5" s="1"/>
  <c r="DA16" i="5" s="1"/>
  <c r="Y212" i="5"/>
  <c r="CI13" i="5"/>
  <c r="CZ13" i="5" s="1"/>
  <c r="Y203" i="5"/>
  <c r="BR16" i="5"/>
  <c r="BB32" i="5"/>
  <c r="Y228" i="5" s="1"/>
  <c r="BB8" i="5"/>
  <c r="BS8" i="5" s="1"/>
  <c r="BR12" i="5"/>
  <c r="Y215" i="5"/>
  <c r="BB17" i="5"/>
  <c r="BS17" i="5" s="1"/>
  <c r="CI11" i="5"/>
  <c r="CZ11" i="5" s="1"/>
  <c r="BR18" i="5"/>
  <c r="CI9" i="5"/>
  <c r="CZ9" i="5" s="1"/>
  <c r="BR14" i="5"/>
  <c r="BA45" i="5"/>
  <c r="BB78" i="5" s="1"/>
  <c r="BA37" i="5"/>
  <c r="BB70" i="5" s="1"/>
  <c r="BA44" i="5"/>
  <c r="BB77" i="5" s="1"/>
  <c r="BR5" i="5"/>
  <c r="BB15" i="5"/>
  <c r="CJ15" i="5" s="1"/>
  <c r="DA15" i="5" s="1"/>
  <c r="BA48" i="5"/>
  <c r="BB81" i="5" s="1"/>
  <c r="BB7" i="5"/>
  <c r="CJ7" i="5" s="1"/>
  <c r="DA7" i="5" s="1"/>
  <c r="BB21" i="5"/>
  <c r="BB37" i="5" s="1"/>
  <c r="BC70" i="5" s="1"/>
  <c r="BR10" i="5"/>
  <c r="CI6" i="5"/>
  <c r="CZ6" i="5" s="1"/>
  <c r="BB9" i="5"/>
  <c r="CJ9" i="5" s="1"/>
  <c r="DA9" i="5" s="1"/>
  <c r="BB25" i="5"/>
  <c r="Y221" i="5" s="1"/>
  <c r="BB12" i="5"/>
  <c r="CJ12" i="5" s="1"/>
  <c r="DA12" i="5" s="1"/>
  <c r="BR4" i="5"/>
  <c r="BB4" i="5"/>
  <c r="CJ4" i="5" s="1"/>
  <c r="DA4" i="5" s="1"/>
  <c r="BB29" i="5"/>
  <c r="Y225" i="5" s="1"/>
  <c r="BA40" i="5"/>
  <c r="BB73" i="5" s="1"/>
  <c r="Y214" i="5"/>
  <c r="BR17" i="5"/>
  <c r="BB5" i="5"/>
  <c r="BS5" i="5" s="1"/>
  <c r="BB24" i="5"/>
  <c r="Y220" i="5" s="1"/>
  <c r="BB33" i="5"/>
  <c r="Y229" i="5" s="1"/>
  <c r="BB20" i="5"/>
  <c r="Y216" i="5" s="1"/>
  <c r="BB13" i="5"/>
  <c r="BS13" i="5" s="1"/>
  <c r="BB31" i="5"/>
  <c r="BB47" i="5" s="1"/>
  <c r="BC80" i="5" s="1"/>
  <c r="BB23" i="5"/>
  <c r="BB39" i="5" s="1"/>
  <c r="BC72" i="5" s="1"/>
  <c r="BA36" i="5"/>
  <c r="BB69" i="5" s="1"/>
  <c r="BB27" i="5"/>
  <c r="BB43" i="5" s="1"/>
  <c r="BC76" i="5" s="1"/>
  <c r="BA43" i="5"/>
  <c r="BB76" i="5" s="1"/>
  <c r="BB11" i="5"/>
  <c r="CJ11" i="5" s="1"/>
  <c r="DA11" i="5" s="1"/>
  <c r="Y211" i="5"/>
  <c r="BA39" i="5"/>
  <c r="BB72" i="5" s="1"/>
  <c r="CI7" i="5"/>
  <c r="CZ7" i="5" s="1"/>
  <c r="BB10" i="5"/>
  <c r="BS10" i="5" s="1"/>
  <c r="BB14" i="5"/>
  <c r="BS14" i="5" s="1"/>
  <c r="BB18" i="5"/>
  <c r="BS18" i="5" s="1"/>
  <c r="BB26" i="5"/>
  <c r="BB42" i="5" s="1"/>
  <c r="BC75" i="5" s="1"/>
  <c r="BB22" i="5"/>
  <c r="Y218" i="5" s="1"/>
  <c r="BB30" i="5"/>
  <c r="BB46" i="5" s="1"/>
  <c r="BC79" i="5" s="1"/>
  <c r="BB34" i="5"/>
  <c r="Y230" i="5" s="1"/>
  <c r="BB6" i="5"/>
  <c r="CJ6" i="5" s="1"/>
  <c r="DA6" i="5" s="1"/>
  <c r="N52" i="9"/>
  <c r="F55" i="9" s="1"/>
  <c r="BH13" i="5"/>
  <c r="Y30" i="2"/>
  <c r="BI13" i="2"/>
  <c r="Y30" i="5"/>
  <c r="BW13" i="5"/>
  <c r="CN13" i="5" s="1"/>
  <c r="N54" i="9"/>
  <c r="F59" i="9" s="1"/>
  <c r="N55" i="9"/>
  <c r="F58" i="9" s="1"/>
  <c r="N51" i="9"/>
  <c r="F56" i="9" s="1"/>
  <c r="N53" i="9"/>
  <c r="F57" i="9" s="1"/>
  <c r="Y60" i="5"/>
  <c r="BI13" i="5"/>
  <c r="AP45" i="5"/>
  <c r="AQ78" i="5" s="1"/>
  <c r="AR45" i="5"/>
  <c r="AS78" i="5" s="1"/>
  <c r="BX13" i="5"/>
  <c r="CO13" i="5" s="1"/>
  <c r="BW13" i="2"/>
  <c r="CN13" i="2" s="1"/>
  <c r="AR45" i="2"/>
  <c r="AS78" i="2" s="1"/>
  <c r="L41" i="9"/>
  <c r="BQ5" i="6"/>
  <c r="AK3" i="6"/>
  <c r="BB13" i="4"/>
  <c r="Y203" i="4"/>
  <c r="BA38" i="4"/>
  <c r="BB71" i="4" s="1"/>
  <c r="Y211" i="4"/>
  <c r="BA46" i="4"/>
  <c r="BB79" i="4" s="1"/>
  <c r="CI10" i="4"/>
  <c r="CZ10" i="4" s="1"/>
  <c r="BR10" i="4"/>
  <c r="CI5" i="4"/>
  <c r="CZ5" i="4" s="1"/>
  <c r="BR5" i="4"/>
  <c r="Y215" i="4"/>
  <c r="BA50" i="4"/>
  <c r="BB83" i="4" s="1"/>
  <c r="Y202" i="4"/>
  <c r="BA37" i="4"/>
  <c r="BB70" i="4" s="1"/>
  <c r="Y91" i="2"/>
  <c r="AS46" i="2"/>
  <c r="AT79" i="2" s="1"/>
  <c r="Y151" i="2"/>
  <c r="AW46" i="2"/>
  <c r="AX79" i="2" s="1"/>
  <c r="Y76" i="2"/>
  <c r="AR46" i="2"/>
  <c r="AS79" i="2" s="1"/>
  <c r="Y136" i="2"/>
  <c r="AV46" i="2"/>
  <c r="AW79" i="2" s="1"/>
  <c r="Y106" i="2"/>
  <c r="AT46" i="2"/>
  <c r="AU79" i="2" s="1"/>
  <c r="Y166" i="2"/>
  <c r="AX46" i="2"/>
  <c r="AY79" i="2" s="1"/>
  <c r="Y46" i="2"/>
  <c r="AP46" i="2"/>
  <c r="AQ79" i="2" s="1"/>
  <c r="Y31" i="2"/>
  <c r="AO46" i="2"/>
  <c r="AP79" i="2" s="1"/>
  <c r="Y121" i="2"/>
  <c r="AU46" i="2"/>
  <c r="AV79" i="2" s="1"/>
  <c r="Y61" i="2"/>
  <c r="AQ46" i="2"/>
  <c r="AR79" i="2" s="1"/>
  <c r="Y175" i="2"/>
  <c r="AY43" i="2"/>
  <c r="AZ76" i="2" s="1"/>
  <c r="AY41" i="2"/>
  <c r="AZ74" i="2" s="1"/>
  <c r="BK14" i="2"/>
  <c r="CB14" i="2"/>
  <c r="CS14" i="2" s="1"/>
  <c r="BJ14" i="2"/>
  <c r="CA14" i="2"/>
  <c r="CR14" i="2" s="1"/>
  <c r="BN14" i="2"/>
  <c r="CE14" i="2"/>
  <c r="CV14" i="2" s="1"/>
  <c r="BF14" i="2"/>
  <c r="BW14" i="2"/>
  <c r="CN14" i="2" s="1"/>
  <c r="BL14" i="2"/>
  <c r="CC14" i="2"/>
  <c r="CT14" i="2" s="1"/>
  <c r="BH14" i="2"/>
  <c r="BY14" i="2"/>
  <c r="CP14" i="2" s="1"/>
  <c r="BI14" i="2"/>
  <c r="BZ14" i="2"/>
  <c r="CQ14" i="2" s="1"/>
  <c r="BO14" i="2"/>
  <c r="CF14" i="2"/>
  <c r="CW14" i="2" s="1"/>
  <c r="BM14" i="2"/>
  <c r="CD14" i="2"/>
  <c r="CU14" i="2" s="1"/>
  <c r="BG14" i="2"/>
  <c r="BX14" i="2"/>
  <c r="CO14" i="2" s="1"/>
  <c r="B32" i="2"/>
  <c r="AM32" i="2" s="1"/>
  <c r="AN32" i="2" s="1"/>
  <c r="AN48" i="2" s="1"/>
  <c r="AO81" i="2" s="1"/>
  <c r="AA168" i="2"/>
  <c r="AB168" i="2" s="1"/>
  <c r="AA108" i="2"/>
  <c r="AB108" i="2" s="1"/>
  <c r="AA93" i="2"/>
  <c r="AB93" i="2" s="1"/>
  <c r="AA183" i="2"/>
  <c r="AB183" i="2" s="1"/>
  <c r="AA63" i="2"/>
  <c r="AB63" i="2" s="1"/>
  <c r="AA48" i="2"/>
  <c r="AB48" i="2" s="1"/>
  <c r="AA153" i="2"/>
  <c r="AB153" i="2" s="1"/>
  <c r="AA138" i="2"/>
  <c r="AB138" i="2" s="1"/>
  <c r="AA33" i="2"/>
  <c r="AB33" i="2" s="1"/>
  <c r="AA123" i="2"/>
  <c r="AB123" i="2" s="1"/>
  <c r="AA78" i="2"/>
  <c r="AB78" i="2" s="1"/>
  <c r="AU15" i="2"/>
  <c r="AU31" i="2"/>
  <c r="AP15" i="2"/>
  <c r="AP31" i="2"/>
  <c r="AY31" i="2"/>
  <c r="AY15" i="2"/>
  <c r="AT31" i="2"/>
  <c r="AT15" i="2"/>
  <c r="AX15" i="2"/>
  <c r="AX31" i="2"/>
  <c r="AO31" i="2"/>
  <c r="AO15" i="2"/>
  <c r="AR31" i="2"/>
  <c r="AR15" i="2"/>
  <c r="AQ15" i="2"/>
  <c r="AQ31" i="2"/>
  <c r="AW31" i="2"/>
  <c r="AW15" i="2"/>
  <c r="AV15" i="2"/>
  <c r="AV31" i="2"/>
  <c r="AS15" i="2"/>
  <c r="AS31" i="2"/>
  <c r="AJ3" i="2"/>
  <c r="AY44" i="2" l="1"/>
  <c r="AZ77" i="2" s="1"/>
  <c r="AZ8" i="2"/>
  <c r="AY38" i="2"/>
  <c r="AZ71" i="2" s="1"/>
  <c r="CG11" i="2"/>
  <c r="CX11" i="2" s="1"/>
  <c r="CG12" i="2"/>
  <c r="CX12" i="2" s="1"/>
  <c r="CG9" i="2"/>
  <c r="CX9" i="2" s="1"/>
  <c r="AY42" i="2"/>
  <c r="AZ75" i="2" s="1"/>
  <c r="CG7" i="2"/>
  <c r="CX7" i="2" s="1"/>
  <c r="AY39" i="2"/>
  <c r="AZ72" i="2" s="1"/>
  <c r="Y172" i="2"/>
  <c r="CG5" i="2"/>
  <c r="CX5" i="2" s="1"/>
  <c r="AZ12" i="2"/>
  <c r="CH12" i="2" s="1"/>
  <c r="CY12" i="2" s="1"/>
  <c r="AZ28" i="2"/>
  <c r="AZ44" i="2" s="1"/>
  <c r="BA77" i="2" s="1"/>
  <c r="CG6" i="2"/>
  <c r="CX6" i="2" s="1"/>
  <c r="AZ24" i="2"/>
  <c r="Y190" i="2" s="1"/>
  <c r="CG8" i="2"/>
  <c r="CX8" i="2" s="1"/>
  <c r="AO45" i="6"/>
  <c r="AP78" i="6" s="1"/>
  <c r="AP45" i="6"/>
  <c r="AQ78" i="6" s="1"/>
  <c r="CH7" i="6"/>
  <c r="CY7" i="6" s="1"/>
  <c r="BA23" i="6"/>
  <c r="BA39" i="6" s="1"/>
  <c r="BB72" i="6" s="1"/>
  <c r="Y187" i="6"/>
  <c r="BA17" i="6"/>
  <c r="BR17" i="6" s="1"/>
  <c r="BA8" i="6"/>
  <c r="CI8" i="6" s="1"/>
  <c r="CZ8" i="6" s="1"/>
  <c r="AQ45" i="6"/>
  <c r="AR78" i="6" s="1"/>
  <c r="Y193" i="6"/>
  <c r="AZ50" i="6"/>
  <c r="BA83" i="6" s="1"/>
  <c r="Y186" i="6"/>
  <c r="AZ39" i="6"/>
  <c r="BA72" i="6" s="1"/>
  <c r="AZ48" i="6"/>
  <c r="BA81" i="6" s="1"/>
  <c r="CH15" i="6"/>
  <c r="CY15" i="6" s="1"/>
  <c r="BH13" i="6"/>
  <c r="BQ16" i="6"/>
  <c r="Y214" i="4"/>
  <c r="BB17" i="4"/>
  <c r="CJ17" i="4" s="1"/>
  <c r="DA17" i="4" s="1"/>
  <c r="BA41" i="4"/>
  <c r="BB74" i="4" s="1"/>
  <c r="BB32" i="4"/>
  <c r="Y228" i="4" s="1"/>
  <c r="BB33" i="4"/>
  <c r="BB49" i="4" s="1"/>
  <c r="BC82" i="4" s="1"/>
  <c r="BB16" i="4"/>
  <c r="BB18" i="4"/>
  <c r="BR17" i="4"/>
  <c r="BR18" i="4"/>
  <c r="BA36" i="4"/>
  <c r="BB69" i="4" s="1"/>
  <c r="BB34" i="4"/>
  <c r="CI14" i="4"/>
  <c r="CZ14" i="4" s="1"/>
  <c r="Y207" i="4"/>
  <c r="BB12" i="4"/>
  <c r="CJ12" i="4" s="1"/>
  <c r="DA12" i="4" s="1"/>
  <c r="CI12" i="4"/>
  <c r="CZ12" i="4" s="1"/>
  <c r="BR4" i="4"/>
  <c r="BA44" i="4"/>
  <c r="BB77" i="4" s="1"/>
  <c r="BR13" i="4"/>
  <c r="CI16" i="4"/>
  <c r="CZ16" i="4" s="1"/>
  <c r="CI6" i="4"/>
  <c r="CZ6" i="4" s="1"/>
  <c r="Y212" i="4"/>
  <c r="Y204" i="4"/>
  <c r="BB28" i="4"/>
  <c r="BB44" i="4" s="1"/>
  <c r="BC77" i="4" s="1"/>
  <c r="Y208" i="4"/>
  <c r="BA48" i="4"/>
  <c r="BB81" i="4" s="1"/>
  <c r="BR15" i="4"/>
  <c r="CI7" i="4"/>
  <c r="CZ7" i="4" s="1"/>
  <c r="Y210" i="4"/>
  <c r="CI8" i="4"/>
  <c r="CZ8" i="4" s="1"/>
  <c r="BB5" i="4"/>
  <c r="BR9" i="4"/>
  <c r="BB7" i="4"/>
  <c r="CJ7" i="4" s="1"/>
  <c r="DA7" i="4" s="1"/>
  <c r="BB25" i="4"/>
  <c r="Y221" i="4" s="1"/>
  <c r="AA227" i="4"/>
  <c r="AB227" i="4" s="1"/>
  <c r="AA221" i="4"/>
  <c r="AB221" i="4" s="1"/>
  <c r="AA222" i="4"/>
  <c r="AB222" i="4" s="1"/>
  <c r="Y190" i="6"/>
  <c r="AY36" i="2"/>
  <c r="AZ69" i="2" s="1"/>
  <c r="BB15" i="4"/>
  <c r="CJ15" i="4" s="1"/>
  <c r="DA15" i="4" s="1"/>
  <c r="BB21" i="4"/>
  <c r="Y217" i="4" s="1"/>
  <c r="BB29" i="4"/>
  <c r="Y225" i="4" s="1"/>
  <c r="BR11" i="4"/>
  <c r="BB4" i="4"/>
  <c r="CJ4" i="4" s="1"/>
  <c r="DA4" i="4" s="1"/>
  <c r="Y199" i="6"/>
  <c r="BQ4" i="6"/>
  <c r="CH6" i="6"/>
  <c r="CY6" i="6" s="1"/>
  <c r="BB20" i="4"/>
  <c r="Y216" i="4" s="1"/>
  <c r="BA40" i="4"/>
  <c r="BB73" i="4" s="1"/>
  <c r="BQ14" i="6"/>
  <c r="BI13" i="6"/>
  <c r="BA16" i="6"/>
  <c r="BR16" i="6" s="1"/>
  <c r="AA218" i="4"/>
  <c r="AB218" i="4" s="1"/>
  <c r="AZ10" i="2"/>
  <c r="BQ10" i="2" s="1"/>
  <c r="AZ31" i="2"/>
  <c r="Y197" i="2" s="1"/>
  <c r="AZ9" i="2"/>
  <c r="BQ9" i="2" s="1"/>
  <c r="CG10" i="2"/>
  <c r="CX10" i="2" s="1"/>
  <c r="CG4" i="2"/>
  <c r="CX4" i="2" s="1"/>
  <c r="BB6" i="4"/>
  <c r="CJ6" i="4" s="1"/>
  <c r="DA6" i="4" s="1"/>
  <c r="BB14" i="4"/>
  <c r="BS14" i="4" s="1"/>
  <c r="BA34" i="6"/>
  <c r="Y215" i="6" s="1"/>
  <c r="BQ8" i="6"/>
  <c r="BQ12" i="6"/>
  <c r="BA32" i="6"/>
  <c r="Y213" i="6" s="1"/>
  <c r="AZ26" i="2"/>
  <c r="Y192" i="2" s="1"/>
  <c r="AZ15" i="2"/>
  <c r="CH15" i="2" s="1"/>
  <c r="CY15" i="2" s="1"/>
  <c r="AZ25" i="2"/>
  <c r="Y191" i="2" s="1"/>
  <c r="BB30" i="4"/>
  <c r="Y226" i="4" s="1"/>
  <c r="BA18" i="6"/>
  <c r="CI18" i="6" s="1"/>
  <c r="CZ18" i="6" s="1"/>
  <c r="BA7" i="6"/>
  <c r="BR7" i="6" s="1"/>
  <c r="AA220" i="4"/>
  <c r="AB220" i="4" s="1"/>
  <c r="BB23" i="4"/>
  <c r="Y219" i="4" s="1"/>
  <c r="AZ44" i="6"/>
  <c r="BA77" i="6" s="1"/>
  <c r="BA4" i="6"/>
  <c r="BR4" i="6" s="1"/>
  <c r="BQ10" i="6"/>
  <c r="BA24" i="6"/>
  <c r="Y205" i="6" s="1"/>
  <c r="AZ22" i="2"/>
  <c r="Y188" i="2" s="1"/>
  <c r="BB10" i="4"/>
  <c r="CJ10" i="4" s="1"/>
  <c r="DA10" i="4" s="1"/>
  <c r="BB11" i="4"/>
  <c r="BS11" i="4" s="1"/>
  <c r="BB8" i="4"/>
  <c r="BS8" i="4" s="1"/>
  <c r="AZ41" i="6"/>
  <c r="BA74" i="6" s="1"/>
  <c r="BA20" i="6"/>
  <c r="Y201" i="6" s="1"/>
  <c r="BA12" i="6"/>
  <c r="CI12" i="6" s="1"/>
  <c r="CZ12" i="6" s="1"/>
  <c r="BG13" i="6"/>
  <c r="AA223" i="4"/>
  <c r="AB223" i="4" s="1"/>
  <c r="BA28" i="6"/>
  <c r="Y209" i="6" s="1"/>
  <c r="AZ20" i="2"/>
  <c r="AZ36" i="2" s="1"/>
  <c r="BA69" i="2" s="1"/>
  <c r="CG14" i="2"/>
  <c r="CX14" i="2" s="1"/>
  <c r="Y196" i="6"/>
  <c r="BA10" i="6"/>
  <c r="CI10" i="6" s="1"/>
  <c r="CZ10" i="6" s="1"/>
  <c r="AZ23" i="2"/>
  <c r="AZ39" i="2" s="1"/>
  <c r="BA72" i="2" s="1"/>
  <c r="BA26" i="6"/>
  <c r="Y207" i="6" s="1"/>
  <c r="AZ13" i="2"/>
  <c r="BQ13" i="2" s="1"/>
  <c r="AZ6" i="2"/>
  <c r="BQ6" i="2" s="1"/>
  <c r="AZ7" i="2"/>
  <c r="BQ7" i="2" s="1"/>
  <c r="AZ29" i="2"/>
  <c r="Y195" i="2" s="1"/>
  <c r="AY46" i="2"/>
  <c r="AZ79" i="2" s="1"/>
  <c r="AZ11" i="2"/>
  <c r="BQ11" i="2" s="1"/>
  <c r="AZ27" i="2"/>
  <c r="AZ43" i="2" s="1"/>
  <c r="BA76" i="2" s="1"/>
  <c r="Y226" i="5"/>
  <c r="AZ38" i="6"/>
  <c r="BA71" i="6" s="1"/>
  <c r="AZ42" i="6"/>
  <c r="BA75" i="6" s="1"/>
  <c r="CH9" i="6"/>
  <c r="CY9" i="6" s="1"/>
  <c r="BA5" i="6"/>
  <c r="CI5" i="6" s="1"/>
  <c r="CZ5" i="6" s="1"/>
  <c r="BQ18" i="6"/>
  <c r="BA13" i="6"/>
  <c r="CI13" i="6" s="1"/>
  <c r="CZ13" i="6" s="1"/>
  <c r="BW13" i="6"/>
  <c r="CN13" i="6" s="1"/>
  <c r="BA27" i="6"/>
  <c r="Y208" i="6" s="1"/>
  <c r="AR45" i="6"/>
  <c r="AS78" i="6" s="1"/>
  <c r="BA15" i="6"/>
  <c r="CI15" i="6" s="1"/>
  <c r="CZ15" i="6" s="1"/>
  <c r="BA25" i="6"/>
  <c r="Y206" i="6" s="1"/>
  <c r="BA6" i="6"/>
  <c r="CI6" i="6" s="1"/>
  <c r="CZ6" i="6" s="1"/>
  <c r="BA31" i="6"/>
  <c r="Y212" i="6" s="1"/>
  <c r="BQ11" i="6"/>
  <c r="BA9" i="6"/>
  <c r="CI9" i="6" s="1"/>
  <c r="CZ9" i="6" s="1"/>
  <c r="BA22" i="6"/>
  <c r="Y203" i="6" s="1"/>
  <c r="BA11" i="6"/>
  <c r="CI11" i="6" s="1"/>
  <c r="CZ11" i="6" s="1"/>
  <c r="AZ5" i="2"/>
  <c r="BQ5" i="2" s="1"/>
  <c r="CH17" i="6"/>
  <c r="CY17" i="6" s="1"/>
  <c r="Y197" i="6"/>
  <c r="AZ4" i="2"/>
  <c r="BQ4" i="2" s="1"/>
  <c r="BA21" i="6"/>
  <c r="Y202" i="6" s="1"/>
  <c r="BA29" i="6"/>
  <c r="BA45" i="6" s="1"/>
  <c r="BB78" i="6" s="1"/>
  <c r="BA33" i="6"/>
  <c r="Y214" i="6" s="1"/>
  <c r="BA14" i="6"/>
  <c r="CI14" i="6" s="1"/>
  <c r="CZ14" i="6" s="1"/>
  <c r="AZ21" i="2"/>
  <c r="Y187" i="2" s="1"/>
  <c r="BA30" i="6"/>
  <c r="Y211" i="6" s="1"/>
  <c r="BS3" i="6"/>
  <c r="DA3" i="6" s="1"/>
  <c r="AK12" i="6"/>
  <c r="AA224" i="6" s="1"/>
  <c r="AB224" i="6" s="1"/>
  <c r="AK9" i="6"/>
  <c r="AA221" i="6" s="1"/>
  <c r="AB221" i="6" s="1"/>
  <c r="AK6" i="6"/>
  <c r="AA218" i="6" s="1"/>
  <c r="AB218" i="6" s="1"/>
  <c r="AK14" i="6"/>
  <c r="AA226" i="6" s="1"/>
  <c r="AB226" i="6" s="1"/>
  <c r="AK13" i="6"/>
  <c r="AA225" i="6" s="1"/>
  <c r="AB225" i="6" s="1"/>
  <c r="AK4" i="6"/>
  <c r="AA216" i="6" s="1"/>
  <c r="AB216" i="6" s="1"/>
  <c r="AK7" i="6"/>
  <c r="AA219" i="6" s="1"/>
  <c r="AB219" i="6" s="1"/>
  <c r="AK8" i="6"/>
  <c r="AA220" i="6" s="1"/>
  <c r="AB220" i="6" s="1"/>
  <c r="AK16" i="6"/>
  <c r="AA228" i="6" s="1"/>
  <c r="AB228" i="6" s="1"/>
  <c r="AK17" i="6"/>
  <c r="AA229" i="6" s="1"/>
  <c r="AB229" i="6" s="1"/>
  <c r="AK11" i="6"/>
  <c r="AA223" i="6" s="1"/>
  <c r="AB223" i="6" s="1"/>
  <c r="AK10" i="6"/>
  <c r="AA222" i="6" s="1"/>
  <c r="AB222" i="6" s="1"/>
  <c r="AK18" i="6"/>
  <c r="AA230" i="6" s="1"/>
  <c r="AB230" i="6" s="1"/>
  <c r="AK15" i="6"/>
  <c r="AA227" i="6" s="1"/>
  <c r="AB227" i="6" s="1"/>
  <c r="AK5" i="6"/>
  <c r="AA217" i="6" s="1"/>
  <c r="AB217" i="6" s="1"/>
  <c r="BQ13" i="6"/>
  <c r="CH13" i="6"/>
  <c r="CY13" i="6" s="1"/>
  <c r="BR3" i="2"/>
  <c r="CZ3" i="2" s="1"/>
  <c r="AJ10" i="2"/>
  <c r="AA207" i="2" s="1"/>
  <c r="AB207" i="2" s="1"/>
  <c r="AJ18" i="2"/>
  <c r="AJ13" i="2"/>
  <c r="AA210" i="2" s="1"/>
  <c r="AB210" i="2" s="1"/>
  <c r="AJ11" i="2"/>
  <c r="AA208" i="2" s="1"/>
  <c r="AB208" i="2" s="1"/>
  <c r="AJ12" i="2"/>
  <c r="AA209" i="2" s="1"/>
  <c r="AB209" i="2" s="1"/>
  <c r="AJ17" i="2"/>
  <c r="AA214" i="2" s="1"/>
  <c r="AB214" i="2" s="1"/>
  <c r="AJ15" i="2"/>
  <c r="AJ6" i="2"/>
  <c r="AA203" i="2" s="1"/>
  <c r="AB203" i="2" s="1"/>
  <c r="AJ14" i="2"/>
  <c r="AA211" i="2" s="1"/>
  <c r="AB211" i="2" s="1"/>
  <c r="AJ5" i="2"/>
  <c r="AA202" i="2" s="1"/>
  <c r="AB202" i="2" s="1"/>
  <c r="AJ16" i="2"/>
  <c r="AA213" i="2" s="1"/>
  <c r="AB213" i="2" s="1"/>
  <c r="AJ7" i="2"/>
  <c r="AA204" i="2" s="1"/>
  <c r="AB204" i="2" s="1"/>
  <c r="AJ4" i="2"/>
  <c r="AA201" i="2" s="1"/>
  <c r="AB201" i="2" s="1"/>
  <c r="AJ8" i="2"/>
  <c r="AA205" i="2" s="1"/>
  <c r="AB205" i="2" s="1"/>
  <c r="AJ9" i="2"/>
  <c r="AA206" i="2" s="1"/>
  <c r="AB206" i="2" s="1"/>
  <c r="BP13" i="2"/>
  <c r="CG13" i="2"/>
  <c r="CX13" i="2" s="1"/>
  <c r="Y195" i="6"/>
  <c r="AZ45" i="6"/>
  <c r="BA78" i="6" s="1"/>
  <c r="Y180" i="2"/>
  <c r="AY45" i="2"/>
  <c r="AZ78" i="2" s="1"/>
  <c r="AA196" i="2"/>
  <c r="AB196" i="2" s="1"/>
  <c r="AZ14" i="2"/>
  <c r="AZ30" i="2"/>
  <c r="BB44" i="5"/>
  <c r="BC77" i="5" s="1"/>
  <c r="CJ8" i="5"/>
  <c r="DA8" i="5" s="1"/>
  <c r="BB38" i="5"/>
  <c r="BC71" i="5" s="1"/>
  <c r="CJ17" i="5"/>
  <c r="DA17" i="5" s="1"/>
  <c r="BS7" i="5"/>
  <c r="BS16" i="5"/>
  <c r="BS11" i="5"/>
  <c r="BB48" i="5"/>
  <c r="BC81" i="5" s="1"/>
  <c r="Y219" i="5"/>
  <c r="Y227" i="5"/>
  <c r="Y222" i="5"/>
  <c r="CJ5" i="5"/>
  <c r="DA5" i="5" s="1"/>
  <c r="CJ18" i="5"/>
  <c r="DA18" i="5" s="1"/>
  <c r="Y217" i="5"/>
  <c r="BS6" i="5"/>
  <c r="BS15" i="5"/>
  <c r="BS12" i="5"/>
  <c r="BB40" i="5"/>
  <c r="BC73" i="5" s="1"/>
  <c r="BB41" i="5"/>
  <c r="BC74" i="5" s="1"/>
  <c r="BB45" i="5"/>
  <c r="BC78" i="5" s="1"/>
  <c r="CJ13" i="5"/>
  <c r="DA13" i="5" s="1"/>
  <c r="Y223" i="5"/>
  <c r="BS9" i="5"/>
  <c r="BS4" i="5"/>
  <c r="BB49" i="5"/>
  <c r="BC82" i="5" s="1"/>
  <c r="CJ10" i="5"/>
  <c r="DA10" i="5" s="1"/>
  <c r="BB36" i="5"/>
  <c r="BC69" i="5" s="1"/>
  <c r="CJ14" i="5"/>
  <c r="DA14" i="5" s="1"/>
  <c r="BB50" i="5"/>
  <c r="BC83" i="5" s="1"/>
  <c r="L42" i="9"/>
  <c r="BS12" i="4"/>
  <c r="Y230" i="4"/>
  <c r="BB50" i="4"/>
  <c r="BC83" i="4" s="1"/>
  <c r="Y218" i="4"/>
  <c r="BB38" i="4"/>
  <c r="BC71" i="4" s="1"/>
  <c r="Y229" i="4"/>
  <c r="CJ16" i="4"/>
  <c r="DA16" i="4" s="1"/>
  <c r="BS16" i="4"/>
  <c r="CJ9" i="4"/>
  <c r="DA9" i="4" s="1"/>
  <c r="BS9" i="4"/>
  <c r="CJ5" i="4"/>
  <c r="DA5" i="4" s="1"/>
  <c r="BS5" i="4"/>
  <c r="CJ13" i="4"/>
  <c r="DA13" i="4" s="1"/>
  <c r="BS13" i="4"/>
  <c r="CJ18" i="4"/>
  <c r="DA18" i="4" s="1"/>
  <c r="BS18" i="4"/>
  <c r="BS17" i="4"/>
  <c r="Y222" i="4"/>
  <c r="BB42" i="4"/>
  <c r="BC75" i="4" s="1"/>
  <c r="Y227" i="4"/>
  <c r="BB47" i="4"/>
  <c r="BC80" i="4" s="1"/>
  <c r="Y223" i="4"/>
  <c r="BB43" i="4"/>
  <c r="BC76" i="4" s="1"/>
  <c r="Y220" i="4"/>
  <c r="BB40" i="4"/>
  <c r="BC73" i="4" s="1"/>
  <c r="Y92" i="2"/>
  <c r="AS47" i="2"/>
  <c r="AT80" i="2" s="1"/>
  <c r="Y137" i="2"/>
  <c r="AV47" i="2"/>
  <c r="AW80" i="2" s="1"/>
  <c r="Y122" i="2"/>
  <c r="AU47" i="2"/>
  <c r="AV80" i="2" s="1"/>
  <c r="Y152" i="2"/>
  <c r="AW47" i="2"/>
  <c r="AX80" i="2" s="1"/>
  <c r="Y77" i="2"/>
  <c r="AR47" i="2"/>
  <c r="AS80" i="2" s="1"/>
  <c r="Y32" i="2"/>
  <c r="AO47" i="2"/>
  <c r="AP80" i="2" s="1"/>
  <c r="Y107" i="2"/>
  <c r="AT47" i="2"/>
  <c r="AU80" i="2" s="1"/>
  <c r="Y182" i="2"/>
  <c r="AY47" i="2"/>
  <c r="AZ80" i="2" s="1"/>
  <c r="AZ47" i="2"/>
  <c r="BA80" i="2" s="1"/>
  <c r="Y62" i="2"/>
  <c r="AQ47" i="2"/>
  <c r="AR80" i="2" s="1"/>
  <c r="Y167" i="2"/>
  <c r="AX47" i="2"/>
  <c r="AY80" i="2" s="1"/>
  <c r="Y47" i="2"/>
  <c r="AP47" i="2"/>
  <c r="AQ80" i="2" s="1"/>
  <c r="AZ41" i="2"/>
  <c r="BA74" i="2" s="1"/>
  <c r="Y194" i="2"/>
  <c r="Y189" i="2"/>
  <c r="Y186" i="2"/>
  <c r="BQ8" i="2"/>
  <c r="CH8" i="2"/>
  <c r="CY8" i="2" s="1"/>
  <c r="BM15" i="2"/>
  <c r="CD15" i="2"/>
  <c r="CU15" i="2" s="1"/>
  <c r="CH7" i="2"/>
  <c r="CY7" i="2" s="1"/>
  <c r="BL15" i="2"/>
  <c r="CC15" i="2"/>
  <c r="CT15" i="2" s="1"/>
  <c r="BH15" i="2"/>
  <c r="BY15" i="2"/>
  <c r="CP15" i="2" s="1"/>
  <c r="BO15" i="2"/>
  <c r="CF15" i="2"/>
  <c r="CW15" i="2" s="1"/>
  <c r="BG15" i="2"/>
  <c r="BX15" i="2"/>
  <c r="CO15" i="2" s="1"/>
  <c r="BJ15" i="2"/>
  <c r="CA15" i="2"/>
  <c r="CR15" i="2" s="1"/>
  <c r="BN15" i="2"/>
  <c r="CE15" i="2"/>
  <c r="CV15" i="2" s="1"/>
  <c r="BI15" i="2"/>
  <c r="BZ15" i="2"/>
  <c r="CQ15" i="2" s="1"/>
  <c r="BF15" i="2"/>
  <c r="BW15" i="2"/>
  <c r="CN15" i="2" s="1"/>
  <c r="BK15" i="2"/>
  <c r="CB15" i="2"/>
  <c r="CS15" i="2" s="1"/>
  <c r="BP15" i="2"/>
  <c r="CG15" i="2"/>
  <c r="CX15" i="2" s="1"/>
  <c r="AR32" i="2"/>
  <c r="AR16" i="2"/>
  <c r="B33" i="2"/>
  <c r="AM33" i="2" s="1"/>
  <c r="AN33" i="2" s="1"/>
  <c r="AN49" i="2" s="1"/>
  <c r="AO82" i="2" s="1"/>
  <c r="AA124" i="2"/>
  <c r="AB124" i="2" s="1"/>
  <c r="AA169" i="2"/>
  <c r="AB169" i="2" s="1"/>
  <c r="AA49" i="2"/>
  <c r="AB49" i="2" s="1"/>
  <c r="AA139" i="2"/>
  <c r="AB139" i="2" s="1"/>
  <c r="AA94" i="2"/>
  <c r="AB94" i="2" s="1"/>
  <c r="AA64" i="2"/>
  <c r="AB64" i="2" s="1"/>
  <c r="AA34" i="2"/>
  <c r="AB34" i="2" s="1"/>
  <c r="AA154" i="2"/>
  <c r="AB154" i="2" s="1"/>
  <c r="AA199" i="2"/>
  <c r="AB199" i="2" s="1"/>
  <c r="AA184" i="2"/>
  <c r="AB184" i="2" s="1"/>
  <c r="AA109" i="2"/>
  <c r="AB109" i="2" s="1"/>
  <c r="AA79" i="2"/>
  <c r="AB79" i="2" s="1"/>
  <c r="AV32" i="2"/>
  <c r="AV16" i="2"/>
  <c r="AS32" i="2"/>
  <c r="AS16" i="2"/>
  <c r="AU32" i="2"/>
  <c r="AU16" i="2"/>
  <c r="AW32" i="2"/>
  <c r="AW16" i="2"/>
  <c r="AQ16" i="2"/>
  <c r="AQ32" i="2"/>
  <c r="AT16" i="2"/>
  <c r="AT32" i="2"/>
  <c r="AO32" i="2"/>
  <c r="AO16" i="2"/>
  <c r="AZ32" i="2"/>
  <c r="AZ16" i="2"/>
  <c r="AP32" i="2"/>
  <c r="AP16" i="2"/>
  <c r="AY32" i="2"/>
  <c r="AY16" i="2"/>
  <c r="AX16" i="2"/>
  <c r="AX32" i="2"/>
  <c r="AK3" i="2"/>
  <c r="BQ12" i="2" l="1"/>
  <c r="BA7" i="2"/>
  <c r="BA20" i="2"/>
  <c r="BA36" i="2" s="1"/>
  <c r="BB69" i="2" s="1"/>
  <c r="BA10" i="2"/>
  <c r="BR10" i="2" s="1"/>
  <c r="BA28" i="2"/>
  <c r="Y209" i="2" s="1"/>
  <c r="BA26" i="2"/>
  <c r="Y193" i="2"/>
  <c r="BA27" i="2"/>
  <c r="BA43" i="2" s="1"/>
  <c r="BB76" i="2" s="1"/>
  <c r="BQ15" i="2"/>
  <c r="AZ42" i="2"/>
  <c r="BA75" i="2" s="1"/>
  <c r="AZ38" i="2"/>
  <c r="BA71" i="2" s="1"/>
  <c r="CH13" i="2"/>
  <c r="CY13" i="2" s="1"/>
  <c r="AZ40" i="2"/>
  <c r="BA73" i="2" s="1"/>
  <c r="BA12" i="2"/>
  <c r="BA4" i="2"/>
  <c r="BR4" i="2" s="1"/>
  <c r="BA14" i="2"/>
  <c r="BR14" i="2" s="1"/>
  <c r="BA30" i="2"/>
  <c r="BA46" i="2" s="1"/>
  <c r="BB79" i="2" s="1"/>
  <c r="CI17" i="6"/>
  <c r="CZ17" i="6" s="1"/>
  <c r="Y204" i="6"/>
  <c r="BR18" i="6"/>
  <c r="BR8" i="6"/>
  <c r="BR12" i="6"/>
  <c r="CI7" i="6"/>
  <c r="CZ7" i="6" s="1"/>
  <c r="BB7" i="6"/>
  <c r="CJ7" i="6" s="1"/>
  <c r="DA7" i="6" s="1"/>
  <c r="BA41" i="6"/>
  <c r="BB74" i="6" s="1"/>
  <c r="Y210" i="6"/>
  <c r="BA48" i="6"/>
  <c r="BB81" i="6" s="1"/>
  <c r="CI16" i="6"/>
  <c r="CZ16" i="6" s="1"/>
  <c r="BA42" i="6"/>
  <c r="BB75" i="6" s="1"/>
  <c r="BB28" i="6"/>
  <c r="BB44" i="6" s="1"/>
  <c r="BC77" i="6" s="1"/>
  <c r="BA50" i="6"/>
  <c r="BB83" i="6" s="1"/>
  <c r="BR13" i="6"/>
  <c r="BB20" i="6"/>
  <c r="Y216" i="6" s="1"/>
  <c r="BB21" i="6"/>
  <c r="Y217" i="6" s="1"/>
  <c r="BS6" i="4"/>
  <c r="BB48" i="4"/>
  <c r="BC81" i="4" s="1"/>
  <c r="BS7" i="4"/>
  <c r="BS4" i="4"/>
  <c r="BB41" i="4"/>
  <c r="BC74" i="4" s="1"/>
  <c r="BB45" i="4"/>
  <c r="BC78" i="4" s="1"/>
  <c r="BS15" i="4"/>
  <c r="Y224" i="4"/>
  <c r="BB36" i="4"/>
  <c r="BC69" i="4" s="1"/>
  <c r="CJ8" i="4"/>
  <c r="DA8" i="4" s="1"/>
  <c r="CJ14" i="4"/>
  <c r="DA14" i="4" s="1"/>
  <c r="CJ11" i="4"/>
  <c r="DA11" i="4" s="1"/>
  <c r="BB37" i="4"/>
  <c r="BC70" i="4" s="1"/>
  <c r="CH10" i="2"/>
  <c r="CY10" i="2" s="1"/>
  <c r="CH6" i="2"/>
  <c r="CY6" i="2" s="1"/>
  <c r="BB31" i="6"/>
  <c r="BB47" i="6" s="1"/>
  <c r="BC80" i="6" s="1"/>
  <c r="CI4" i="6"/>
  <c r="CZ4" i="6" s="1"/>
  <c r="BA21" i="2"/>
  <c r="Y202" i="2" s="1"/>
  <c r="BB46" i="4"/>
  <c r="BC79" i="4" s="1"/>
  <c r="BB39" i="4"/>
  <c r="BC72" i="4" s="1"/>
  <c r="CH9" i="2"/>
  <c r="CY9" i="2" s="1"/>
  <c r="BA40" i="6"/>
  <c r="BB73" i="6" s="1"/>
  <c r="BA11" i="2"/>
  <c r="BR11" i="2" s="1"/>
  <c r="BA23" i="2"/>
  <c r="Y204" i="2" s="1"/>
  <c r="BA36" i="6"/>
  <c r="BB69" i="6" s="1"/>
  <c r="BB25" i="6"/>
  <c r="Y221" i="6" s="1"/>
  <c r="CH11" i="2"/>
  <c r="CY11" i="2" s="1"/>
  <c r="AZ37" i="2"/>
  <c r="BA70" i="2" s="1"/>
  <c r="BR10" i="6"/>
  <c r="BA44" i="6"/>
  <c r="BB77" i="6" s="1"/>
  <c r="BA22" i="2"/>
  <c r="BA38" i="2" s="1"/>
  <c r="BB71" i="2" s="1"/>
  <c r="CH5" i="2"/>
  <c r="CY5" i="2" s="1"/>
  <c r="BS10" i="4"/>
  <c r="BA25" i="2"/>
  <c r="Y206" i="2" s="1"/>
  <c r="BA6" i="2"/>
  <c r="CI6" i="2" s="1"/>
  <c r="CZ6" i="2" s="1"/>
  <c r="BA32" i="2"/>
  <c r="BA48" i="2" s="1"/>
  <c r="BB81" i="2" s="1"/>
  <c r="BB32" i="6"/>
  <c r="Y228" i="6" s="1"/>
  <c r="BA47" i="6"/>
  <c r="BB80" i="6" s="1"/>
  <c r="BR11" i="6"/>
  <c r="BA8" i="2"/>
  <c r="BR8" i="2" s="1"/>
  <c r="AZ45" i="2"/>
  <c r="BA78" i="2" s="1"/>
  <c r="BA24" i="2"/>
  <c r="Y205" i="2" s="1"/>
  <c r="BA5" i="2"/>
  <c r="BR5" i="2" s="1"/>
  <c r="BA43" i="6"/>
  <c r="BB76" i="6" s="1"/>
  <c r="BR5" i="6"/>
  <c r="BA38" i="6"/>
  <c r="BB71" i="6" s="1"/>
  <c r="BR9" i="6"/>
  <c r="BB23" i="6"/>
  <c r="BB39" i="6" s="1"/>
  <c r="BC72" i="6" s="1"/>
  <c r="BA46" i="6"/>
  <c r="BB79" i="6" s="1"/>
  <c r="BB6" i="6"/>
  <c r="BS6" i="6" s="1"/>
  <c r="BB11" i="6"/>
  <c r="BS11" i="6" s="1"/>
  <c r="BB22" i="6"/>
  <c r="Y218" i="6" s="1"/>
  <c r="BB27" i="6"/>
  <c r="Y223" i="6" s="1"/>
  <c r="BB5" i="6"/>
  <c r="BS5" i="6" s="1"/>
  <c r="BB17" i="6"/>
  <c r="CJ17" i="6" s="1"/>
  <c r="DA17" i="6" s="1"/>
  <c r="BR15" i="6"/>
  <c r="BB33" i="6"/>
  <c r="Y229" i="6" s="1"/>
  <c r="BA37" i="6"/>
  <c r="BB70" i="6" s="1"/>
  <c r="BB15" i="6"/>
  <c r="BS15" i="6" s="1"/>
  <c r="BB9" i="6"/>
  <c r="CJ9" i="6" s="1"/>
  <c r="DA9" i="6" s="1"/>
  <c r="BB4" i="6"/>
  <c r="CJ4" i="6" s="1"/>
  <c r="DA4" i="6" s="1"/>
  <c r="BR6" i="6"/>
  <c r="BB8" i="6"/>
  <c r="BS8" i="6" s="1"/>
  <c r="BB10" i="6"/>
  <c r="CJ10" i="6" s="1"/>
  <c r="DA10" i="6" s="1"/>
  <c r="BB14" i="6"/>
  <c r="BS14" i="6" s="1"/>
  <c r="BB24" i="6"/>
  <c r="BB40" i="6" s="1"/>
  <c r="BC73" i="6" s="1"/>
  <c r="BA49" i="6"/>
  <c r="BB82" i="6" s="1"/>
  <c r="BB26" i="6"/>
  <c r="Y222" i="6" s="1"/>
  <c r="BB30" i="6"/>
  <c r="BB46" i="6" s="1"/>
  <c r="BC79" i="6" s="1"/>
  <c r="BA29" i="2"/>
  <c r="Y210" i="2" s="1"/>
  <c r="CH4" i="2"/>
  <c r="CY4" i="2" s="1"/>
  <c r="BB18" i="6"/>
  <c r="BS18" i="6" s="1"/>
  <c r="BR14" i="6"/>
  <c r="BB13" i="6"/>
  <c r="CJ13" i="6" s="1"/>
  <c r="DA13" i="6" s="1"/>
  <c r="BA13" i="2"/>
  <c r="BR13" i="2" s="1"/>
  <c r="BB34" i="6"/>
  <c r="BB50" i="6" s="1"/>
  <c r="BC83" i="6" s="1"/>
  <c r="BB29" i="6"/>
  <c r="Y225" i="6" s="1"/>
  <c r="BA9" i="2"/>
  <c r="BR9" i="2" s="1"/>
  <c r="BA16" i="2"/>
  <c r="BR16" i="2" s="1"/>
  <c r="BB16" i="6"/>
  <c r="BS16" i="6" s="1"/>
  <c r="BB12" i="6"/>
  <c r="CJ12" i="6" s="1"/>
  <c r="DA12" i="6" s="1"/>
  <c r="BS3" i="2"/>
  <c r="DA3" i="2" s="1"/>
  <c r="AK6" i="2"/>
  <c r="AA218" i="2" s="1"/>
  <c r="AB218" i="2" s="1"/>
  <c r="AK14" i="2"/>
  <c r="AA226" i="2" s="1"/>
  <c r="AB226" i="2" s="1"/>
  <c r="AK5" i="2"/>
  <c r="AA217" i="2" s="1"/>
  <c r="AB217" i="2" s="1"/>
  <c r="AK13" i="2"/>
  <c r="AA225" i="2" s="1"/>
  <c r="AB225" i="2" s="1"/>
  <c r="AK7" i="2"/>
  <c r="AA219" i="2" s="1"/>
  <c r="AB219" i="2" s="1"/>
  <c r="AK8" i="2"/>
  <c r="AA220" i="2" s="1"/>
  <c r="AB220" i="2" s="1"/>
  <c r="AK16" i="2"/>
  <c r="AA228" i="2" s="1"/>
  <c r="AB228" i="2" s="1"/>
  <c r="AK17" i="2"/>
  <c r="AA229" i="2" s="1"/>
  <c r="AB229" i="2" s="1"/>
  <c r="AK15" i="2"/>
  <c r="AA227" i="2" s="1"/>
  <c r="AB227" i="2" s="1"/>
  <c r="AK10" i="2"/>
  <c r="AA222" i="2" s="1"/>
  <c r="AB222" i="2" s="1"/>
  <c r="AK18" i="2"/>
  <c r="AA230" i="2" s="1"/>
  <c r="AB230" i="2" s="1"/>
  <c r="AK11" i="2"/>
  <c r="AA223" i="2" s="1"/>
  <c r="AB223" i="2" s="1"/>
  <c r="AK4" i="2"/>
  <c r="AA216" i="2" s="1"/>
  <c r="AB216" i="2" s="1"/>
  <c r="AK12" i="2"/>
  <c r="AA224" i="2" s="1"/>
  <c r="AB224" i="2" s="1"/>
  <c r="AK9" i="2"/>
  <c r="AA221" i="2" s="1"/>
  <c r="AB221" i="2" s="1"/>
  <c r="Y196" i="2"/>
  <c r="AZ46" i="2"/>
  <c r="BA79" i="2" s="1"/>
  <c r="Q54" i="9"/>
  <c r="I59" i="9" s="1"/>
  <c r="Q55" i="9"/>
  <c r="I58" i="9" s="1"/>
  <c r="Q53" i="9"/>
  <c r="I57" i="9" s="1"/>
  <c r="Q51" i="9"/>
  <c r="I56" i="9" s="1"/>
  <c r="Q52" i="9"/>
  <c r="I55" i="9" s="1"/>
  <c r="CH14" i="2"/>
  <c r="CY14" i="2" s="1"/>
  <c r="BQ14" i="2"/>
  <c r="AA212" i="2"/>
  <c r="AB212" i="2" s="1"/>
  <c r="BA15" i="2"/>
  <c r="BA31" i="2"/>
  <c r="BJ1" i="5"/>
  <c r="V9" i="5" s="1"/>
  <c r="CR1" i="5"/>
  <c r="V10" i="5" s="1"/>
  <c r="L43" i="9"/>
  <c r="Y138" i="2"/>
  <c r="AV48" i="2"/>
  <c r="AW81" i="2" s="1"/>
  <c r="Y63" i="2"/>
  <c r="AQ48" i="2"/>
  <c r="AR81" i="2" s="1"/>
  <c r="Y78" i="2"/>
  <c r="AR48" i="2"/>
  <c r="AS81" i="2" s="1"/>
  <c r="Y153" i="2"/>
  <c r="AW48" i="2"/>
  <c r="AX81" i="2" s="1"/>
  <c r="Y93" i="2"/>
  <c r="AS48" i="2"/>
  <c r="AT81" i="2" s="1"/>
  <c r="Y183" i="2"/>
  <c r="AY48" i="2"/>
  <c r="AZ81" i="2" s="1"/>
  <c r="Y123" i="2"/>
  <c r="AU48" i="2"/>
  <c r="AV81" i="2" s="1"/>
  <c r="Y213" i="2"/>
  <c r="Y198" i="2"/>
  <c r="AZ48" i="2"/>
  <c r="BA81" i="2" s="1"/>
  <c r="Y168" i="2"/>
  <c r="AX48" i="2"/>
  <c r="AY81" i="2" s="1"/>
  <c r="Y33" i="2"/>
  <c r="AO48" i="2"/>
  <c r="AP81" i="2" s="1"/>
  <c r="Y48" i="2"/>
  <c r="AP48" i="2"/>
  <c r="AQ81" i="2" s="1"/>
  <c r="Y108" i="2"/>
  <c r="AT48" i="2"/>
  <c r="AU81" i="2" s="1"/>
  <c r="Y201" i="2"/>
  <c r="BA39" i="2"/>
  <c r="BB72" i="2" s="1"/>
  <c r="Y207" i="2"/>
  <c r="BA42" i="2"/>
  <c r="BB75" i="2" s="1"/>
  <c r="BO16" i="2"/>
  <c r="CF16" i="2"/>
  <c r="CW16" i="2" s="1"/>
  <c r="BR12" i="2"/>
  <c r="CI12" i="2"/>
  <c r="CZ12" i="2" s="1"/>
  <c r="BN16" i="2"/>
  <c r="CE16" i="2"/>
  <c r="CV16" i="2" s="1"/>
  <c r="BJ16" i="2"/>
  <c r="CA16" i="2"/>
  <c r="CR16" i="2" s="1"/>
  <c r="BM16" i="2"/>
  <c r="CD16" i="2"/>
  <c r="CU16" i="2" s="1"/>
  <c r="BH16" i="2"/>
  <c r="BY16" i="2"/>
  <c r="CP16" i="2" s="1"/>
  <c r="BQ16" i="2"/>
  <c r="CH16" i="2"/>
  <c r="CY16" i="2" s="1"/>
  <c r="BK16" i="2"/>
  <c r="CB16" i="2"/>
  <c r="CS16" i="2" s="1"/>
  <c r="BI16" i="2"/>
  <c r="BZ16" i="2"/>
  <c r="CQ16" i="2" s="1"/>
  <c r="BG16" i="2"/>
  <c r="BX16" i="2"/>
  <c r="CO16" i="2" s="1"/>
  <c r="BR7" i="2"/>
  <c r="CI7" i="2"/>
  <c r="CZ7" i="2" s="1"/>
  <c r="BP16" i="2"/>
  <c r="CG16" i="2"/>
  <c r="CX16" i="2" s="1"/>
  <c r="BF16" i="2"/>
  <c r="BW16" i="2"/>
  <c r="CN16" i="2" s="1"/>
  <c r="BL16" i="2"/>
  <c r="CC16" i="2"/>
  <c r="CT16" i="2" s="1"/>
  <c r="AZ17" i="2"/>
  <c r="AZ33" i="2"/>
  <c r="AR17" i="2"/>
  <c r="AR33" i="2"/>
  <c r="AW17" i="2"/>
  <c r="AW33" i="2"/>
  <c r="AV17" i="2"/>
  <c r="AV33" i="2"/>
  <c r="AU17" i="2"/>
  <c r="AU33" i="2"/>
  <c r="BA33" i="2"/>
  <c r="BA17" i="2"/>
  <c r="AS33" i="2"/>
  <c r="AS17" i="2"/>
  <c r="AT33" i="2"/>
  <c r="AT17" i="2"/>
  <c r="AO17" i="2"/>
  <c r="AO33" i="2"/>
  <c r="AX17" i="2"/>
  <c r="AX33" i="2"/>
  <c r="B34" i="2"/>
  <c r="AM34" i="2" s="1"/>
  <c r="AN34" i="2" s="1"/>
  <c r="AN50" i="2" s="1"/>
  <c r="AO83" i="2" s="1"/>
  <c r="AA215" i="2"/>
  <c r="AB215" i="2" s="1"/>
  <c r="AA170" i="2"/>
  <c r="AB170" i="2" s="1"/>
  <c r="AA95" i="2"/>
  <c r="AB95" i="2" s="1"/>
  <c r="AA140" i="2"/>
  <c r="AB140" i="2" s="1"/>
  <c r="AA185" i="2"/>
  <c r="AB185" i="2" s="1"/>
  <c r="AA65" i="2"/>
  <c r="AB65" i="2" s="1"/>
  <c r="AA200" i="2"/>
  <c r="AB200" i="2" s="1"/>
  <c r="AA35" i="2"/>
  <c r="AB35" i="2" s="1"/>
  <c r="AA155" i="2"/>
  <c r="AB155" i="2" s="1"/>
  <c r="AA80" i="2"/>
  <c r="AB80" i="2" s="1"/>
  <c r="AA110" i="2"/>
  <c r="AB110" i="2" s="1"/>
  <c r="AA50" i="2"/>
  <c r="AB50" i="2" s="1"/>
  <c r="AA125" i="2"/>
  <c r="AB125" i="2" s="1"/>
  <c r="BB30" i="2"/>
  <c r="AY33" i="2"/>
  <c r="AY17" i="2"/>
  <c r="AQ17" i="2"/>
  <c r="AQ33" i="2"/>
  <c r="AP33" i="2"/>
  <c r="AP17" i="2"/>
  <c r="AL3" i="2"/>
  <c r="CI10" i="2" l="1"/>
  <c r="CZ10" i="2" s="1"/>
  <c r="Y208" i="2"/>
  <c r="Y211" i="2"/>
  <c r="BA44" i="2"/>
  <c r="BB77" i="2" s="1"/>
  <c r="BB24" i="2"/>
  <c r="BB12" i="2"/>
  <c r="CJ12" i="2" s="1"/>
  <c r="DA12" i="2" s="1"/>
  <c r="BB10" i="2"/>
  <c r="CJ10" i="2" s="1"/>
  <c r="DA10" i="2" s="1"/>
  <c r="CI8" i="2"/>
  <c r="CZ8" i="2" s="1"/>
  <c r="BB14" i="2"/>
  <c r="BB26" i="2"/>
  <c r="BB42" i="2" s="1"/>
  <c r="BC75" i="2" s="1"/>
  <c r="BB8" i="2"/>
  <c r="BS8" i="2" s="1"/>
  <c r="CI11" i="2"/>
  <c r="CZ11" i="2" s="1"/>
  <c r="BR6" i="2"/>
  <c r="CI4" i="2"/>
  <c r="CZ4" i="2" s="1"/>
  <c r="BB28" i="2"/>
  <c r="BB44" i="2" s="1"/>
  <c r="BC77" i="2" s="1"/>
  <c r="BA37" i="2"/>
  <c r="BB70" i="2" s="1"/>
  <c r="CI9" i="2"/>
  <c r="CZ9" i="2" s="1"/>
  <c r="CI14" i="2"/>
  <c r="CZ14" i="2" s="1"/>
  <c r="BB29" i="2"/>
  <c r="Y225" i="2" s="1"/>
  <c r="BB27" i="2"/>
  <c r="BB43" i="2" s="1"/>
  <c r="BC76" i="2" s="1"/>
  <c r="BA45" i="2"/>
  <c r="BB78" i="2" s="1"/>
  <c r="CJ8" i="6"/>
  <c r="DA8" i="6" s="1"/>
  <c r="BS7" i="6"/>
  <c r="Y230" i="6"/>
  <c r="CJ5" i="6"/>
  <c r="DA5" i="6" s="1"/>
  <c r="BB36" i="6"/>
  <c r="BC69" i="6" s="1"/>
  <c r="Y224" i="6"/>
  <c r="BS10" i="6"/>
  <c r="Y227" i="6"/>
  <c r="CJ18" i="6"/>
  <c r="DA18" i="6" s="1"/>
  <c r="Y219" i="6"/>
  <c r="BB37" i="6"/>
  <c r="BC70" i="6" s="1"/>
  <c r="BB38" i="6"/>
  <c r="BC71" i="6" s="1"/>
  <c r="BS9" i="6"/>
  <c r="BB42" i="6"/>
  <c r="BC75" i="6" s="1"/>
  <c r="CJ16" i="6"/>
  <c r="DA16" i="6" s="1"/>
  <c r="CJ15" i="6"/>
  <c r="DA15" i="6" s="1"/>
  <c r="CJ11" i="6"/>
  <c r="DA11" i="6" s="1"/>
  <c r="Y203" i="2"/>
  <c r="BB48" i="6"/>
  <c r="BC81" i="6" s="1"/>
  <c r="BB16" i="2"/>
  <c r="BB49" i="6"/>
  <c r="BC82" i="6" s="1"/>
  <c r="CJ14" i="6"/>
  <c r="DA14" i="6" s="1"/>
  <c r="BB11" i="2"/>
  <c r="BS11" i="2" s="1"/>
  <c r="BB13" i="2"/>
  <c r="BB33" i="2"/>
  <c r="BB49" i="2" s="1"/>
  <c r="BC82" i="2" s="1"/>
  <c r="BA40" i="2"/>
  <c r="BB73" i="2" s="1"/>
  <c r="BA41" i="2"/>
  <c r="BB74" i="2" s="1"/>
  <c r="BB43" i="6"/>
  <c r="BC76" i="6" s="1"/>
  <c r="BS4" i="6"/>
  <c r="BB41" i="6"/>
  <c r="BC74" i="6" s="1"/>
  <c r="Y226" i="6"/>
  <c r="BB17" i="2"/>
  <c r="CI16" i="2"/>
  <c r="CZ16" i="2" s="1"/>
  <c r="BB15" i="2"/>
  <c r="BS15" i="2" s="1"/>
  <c r="BB23" i="2"/>
  <c r="BB39" i="2" s="1"/>
  <c r="BC72" i="2" s="1"/>
  <c r="BB22" i="2"/>
  <c r="Y218" i="2" s="1"/>
  <c r="BB7" i="2"/>
  <c r="BS7" i="2" s="1"/>
  <c r="BB31" i="2"/>
  <c r="BB47" i="2" s="1"/>
  <c r="BC80" i="2" s="1"/>
  <c r="BB20" i="2"/>
  <c r="Y216" i="2" s="1"/>
  <c r="CI5" i="2"/>
  <c r="CZ5" i="2" s="1"/>
  <c r="CI13" i="2"/>
  <c r="CZ13" i="2" s="1"/>
  <c r="BB6" i="2"/>
  <c r="CJ6" i="2" s="1"/>
  <c r="DA6" i="2" s="1"/>
  <c r="BB4" i="2"/>
  <c r="CJ4" i="2" s="1"/>
  <c r="DA4" i="2" s="1"/>
  <c r="BS17" i="6"/>
  <c r="CJ6" i="6"/>
  <c r="DA6" i="6" s="1"/>
  <c r="BS13" i="6"/>
  <c r="Y220" i="6"/>
  <c r="BS12" i="6"/>
  <c r="BB45" i="6"/>
  <c r="BC78" i="6" s="1"/>
  <c r="CI15" i="2"/>
  <c r="CZ15" i="2" s="1"/>
  <c r="BR15" i="2"/>
  <c r="BA47" i="2"/>
  <c r="BB80" i="2" s="1"/>
  <c r="Y212" i="2"/>
  <c r="BB32" i="2"/>
  <c r="Y228" i="2" s="1"/>
  <c r="BB9" i="2"/>
  <c r="BS9" i="2" s="1"/>
  <c r="BB5" i="2"/>
  <c r="BS5" i="2" s="1"/>
  <c r="BB25" i="2"/>
  <c r="Y221" i="2" s="1"/>
  <c r="BB21" i="2"/>
  <c r="Y217" i="2" s="1"/>
  <c r="BT3" i="2"/>
  <c r="DB3" i="2" s="1"/>
  <c r="AL5" i="2"/>
  <c r="AL13" i="2"/>
  <c r="AL16" i="2"/>
  <c r="AL14" i="2"/>
  <c r="AL7" i="2"/>
  <c r="AL15" i="2"/>
  <c r="AL6" i="2"/>
  <c r="AL18" i="2"/>
  <c r="AA245" i="2" s="1"/>
  <c r="AB245" i="2" s="1"/>
  <c r="AL9" i="2"/>
  <c r="AL17" i="2"/>
  <c r="AL8" i="2"/>
  <c r="AL12" i="2"/>
  <c r="AL11" i="2"/>
  <c r="AL10" i="2"/>
  <c r="AL4" i="2"/>
  <c r="J40" i="9"/>
  <c r="L44" i="9"/>
  <c r="Y109" i="2"/>
  <c r="AT49" i="2"/>
  <c r="AU82" i="2" s="1"/>
  <c r="Y94" i="2"/>
  <c r="AS49" i="2"/>
  <c r="AT82" i="2" s="1"/>
  <c r="Y214" i="2"/>
  <c r="BA49" i="2"/>
  <c r="BB82" i="2" s="1"/>
  <c r="Y139" i="2"/>
  <c r="AV49" i="2"/>
  <c r="AW82" i="2" s="1"/>
  <c r="Y199" i="2"/>
  <c r="AZ49" i="2"/>
  <c r="BA82" i="2" s="1"/>
  <c r="Y184" i="2"/>
  <c r="AY49" i="2"/>
  <c r="AZ82" i="2" s="1"/>
  <c r="Y34" i="2"/>
  <c r="AO49" i="2"/>
  <c r="AP82" i="2" s="1"/>
  <c r="Y124" i="2"/>
  <c r="AU49" i="2"/>
  <c r="AV82" i="2" s="1"/>
  <c r="Y154" i="2"/>
  <c r="AW49" i="2"/>
  <c r="AX82" i="2" s="1"/>
  <c r="Y169" i="2"/>
  <c r="AX49" i="2"/>
  <c r="AY82" i="2" s="1"/>
  <c r="Y79" i="2"/>
  <c r="AR49" i="2"/>
  <c r="AS82" i="2" s="1"/>
  <c r="Y49" i="2"/>
  <c r="AP49" i="2"/>
  <c r="AQ82" i="2" s="1"/>
  <c r="Y64" i="2"/>
  <c r="AQ49" i="2"/>
  <c r="AR82" i="2" s="1"/>
  <c r="Y226" i="2"/>
  <c r="BB46" i="2"/>
  <c r="BC79" i="2" s="1"/>
  <c r="Y222" i="2"/>
  <c r="Y220" i="2"/>
  <c r="BB40" i="2"/>
  <c r="BC73" i="2" s="1"/>
  <c r="BR17" i="2"/>
  <c r="CI17" i="2"/>
  <c r="CZ17" i="2" s="1"/>
  <c r="BG17" i="2"/>
  <c r="BX17" i="2"/>
  <c r="CO17" i="2" s="1"/>
  <c r="BP17" i="2"/>
  <c r="CG17" i="2"/>
  <c r="CX17" i="2" s="1"/>
  <c r="BS16" i="2"/>
  <c r="CJ16" i="2"/>
  <c r="DA16" i="2" s="1"/>
  <c r="BO17" i="2"/>
  <c r="CF17" i="2"/>
  <c r="CW17" i="2" s="1"/>
  <c r="BM17" i="2"/>
  <c r="CD17" i="2"/>
  <c r="CU17" i="2" s="1"/>
  <c r="BI17" i="2"/>
  <c r="BZ17" i="2"/>
  <c r="CQ17" i="2" s="1"/>
  <c r="BQ17" i="2"/>
  <c r="CH17" i="2"/>
  <c r="CY17" i="2" s="1"/>
  <c r="BH17" i="2"/>
  <c r="BY17" i="2"/>
  <c r="CP17" i="2" s="1"/>
  <c r="BS14" i="2"/>
  <c r="CJ14" i="2"/>
  <c r="DA14" i="2" s="1"/>
  <c r="BK17" i="2"/>
  <c r="CB17" i="2"/>
  <c r="CS17" i="2" s="1"/>
  <c r="CJ5" i="2"/>
  <c r="DA5" i="2" s="1"/>
  <c r="BJ17" i="2"/>
  <c r="CA17" i="2"/>
  <c r="CR17" i="2" s="1"/>
  <c r="BS17" i="2"/>
  <c r="CJ17" i="2"/>
  <c r="DA17" i="2" s="1"/>
  <c r="BF17" i="2"/>
  <c r="BW17" i="2"/>
  <c r="CN17" i="2" s="1"/>
  <c r="BL17" i="2"/>
  <c r="CC17" i="2"/>
  <c r="CT17" i="2" s="1"/>
  <c r="BN17" i="2"/>
  <c r="CE17" i="2"/>
  <c r="CV17" i="2" s="1"/>
  <c r="BS13" i="2"/>
  <c r="CJ13" i="2"/>
  <c r="DA13" i="2" s="1"/>
  <c r="BB18" i="2"/>
  <c r="BB34" i="2"/>
  <c r="AT18" i="2"/>
  <c r="AT34" i="2"/>
  <c r="AO34" i="2"/>
  <c r="AO18" i="2"/>
  <c r="AV34" i="2"/>
  <c r="AV18" i="2"/>
  <c r="BA18" i="2"/>
  <c r="BA34" i="2"/>
  <c r="AP34" i="2"/>
  <c r="AP18" i="2"/>
  <c r="AX34" i="2"/>
  <c r="AX18" i="2"/>
  <c r="AR34" i="2"/>
  <c r="AR18" i="2"/>
  <c r="AZ34" i="2"/>
  <c r="AZ18" i="2"/>
  <c r="AY18" i="2"/>
  <c r="AY34" i="2"/>
  <c r="AU34" i="2"/>
  <c r="AU18" i="2"/>
  <c r="AW34" i="2"/>
  <c r="AW18" i="2"/>
  <c r="AQ34" i="2"/>
  <c r="AQ18" i="2"/>
  <c r="AS18" i="2"/>
  <c r="AS34" i="2"/>
  <c r="AM3" i="2"/>
  <c r="BS10" i="2" l="1"/>
  <c r="BS12" i="2"/>
  <c r="BB38" i="2"/>
  <c r="BC71" i="2" s="1"/>
  <c r="CJ8" i="2"/>
  <c r="DA8" i="2" s="1"/>
  <c r="CJ15" i="2"/>
  <c r="DA15" i="2" s="1"/>
  <c r="BB45" i="2"/>
  <c r="BC78" i="2" s="1"/>
  <c r="Y224" i="2"/>
  <c r="CJ11" i="2"/>
  <c r="DA11" i="2" s="1"/>
  <c r="Y223" i="2"/>
  <c r="CR1" i="6"/>
  <c r="V7" i="6" s="1"/>
  <c r="CJ7" i="2"/>
  <c r="DA7" i="2" s="1"/>
  <c r="BB41" i="2"/>
  <c r="BC74" i="2" s="1"/>
  <c r="Y229" i="2"/>
  <c r="N44" i="9"/>
  <c r="K44" i="9"/>
  <c r="C73" i="9"/>
  <c r="K40" i="9"/>
  <c r="Y219" i="2"/>
  <c r="BS6" i="2"/>
  <c r="BB37" i="2"/>
  <c r="BC70" i="2" s="1"/>
  <c r="Y227" i="2"/>
  <c r="BS4" i="2"/>
  <c r="BB36" i="2"/>
  <c r="BC69" i="2" s="1"/>
  <c r="BJ1" i="6"/>
  <c r="J43" i="9" s="1"/>
  <c r="CJ9" i="2"/>
  <c r="DA9" i="2" s="1"/>
  <c r="BC34" i="2"/>
  <c r="BC50" i="2" s="1"/>
  <c r="BD83" i="2" s="1"/>
  <c r="BB48" i="2"/>
  <c r="BC81" i="2" s="1"/>
  <c r="BC18" i="2"/>
  <c r="CK18" i="2" s="1"/>
  <c r="DB18" i="2" s="1"/>
  <c r="AA244" i="2"/>
  <c r="AB244" i="2" s="1"/>
  <c r="BC17" i="2"/>
  <c r="BC33" i="2"/>
  <c r="AA242" i="2"/>
  <c r="AB242" i="2" s="1"/>
  <c r="BC31" i="2"/>
  <c r="BC15" i="2"/>
  <c r="AA240" i="2"/>
  <c r="AB240" i="2" s="1"/>
  <c r="BC13" i="2"/>
  <c r="BC29" i="2"/>
  <c r="AA238" i="2"/>
  <c r="AB238" i="2" s="1"/>
  <c r="BC27" i="2"/>
  <c r="BC11" i="2"/>
  <c r="AA236" i="2"/>
  <c r="AB236" i="2" s="1"/>
  <c r="BC9" i="2"/>
  <c r="BC25" i="2"/>
  <c r="AA234" i="2"/>
  <c r="AB234" i="2" s="1"/>
  <c r="BC23" i="2"/>
  <c r="BC7" i="2"/>
  <c r="AA232" i="2"/>
  <c r="AB232" i="2" s="1"/>
  <c r="BC5" i="2"/>
  <c r="BC21" i="2"/>
  <c r="AA237" i="2"/>
  <c r="AB237" i="2" s="1"/>
  <c r="BC10" i="2"/>
  <c r="BC26" i="2"/>
  <c r="AA239" i="2"/>
  <c r="AB239" i="2" s="1"/>
  <c r="BC12" i="2"/>
  <c r="BC28" i="2"/>
  <c r="AA241" i="2"/>
  <c r="AB241" i="2" s="1"/>
  <c r="BC30" i="2"/>
  <c r="BC14" i="2"/>
  <c r="BU3" i="2"/>
  <c r="DC3" i="2" s="1"/>
  <c r="AM9" i="2"/>
  <c r="AM17" i="2"/>
  <c r="AM16" i="2"/>
  <c r="AM4" i="2"/>
  <c r="AM11" i="2"/>
  <c r="AM6" i="2"/>
  <c r="AM5" i="2"/>
  <c r="AM13" i="2"/>
  <c r="AM8" i="2"/>
  <c r="AM18" i="2"/>
  <c r="AM10" i="2"/>
  <c r="AM7" i="2"/>
  <c r="AM12" i="2"/>
  <c r="AM15" i="2"/>
  <c r="AM14" i="2"/>
  <c r="AA231" i="2"/>
  <c r="AB231" i="2" s="1"/>
  <c r="BC4" i="2"/>
  <c r="BC20" i="2"/>
  <c r="AA235" i="2"/>
  <c r="AB235" i="2" s="1"/>
  <c r="BC24" i="2"/>
  <c r="BC8" i="2"/>
  <c r="AA233" i="2"/>
  <c r="AB233" i="2" s="1"/>
  <c r="BC22" i="2"/>
  <c r="BC6" i="2"/>
  <c r="AA243" i="2"/>
  <c r="AB243" i="2" s="1"/>
  <c r="BC16" i="2"/>
  <c r="BC32" i="2"/>
  <c r="N40" i="9"/>
  <c r="Y155" i="2"/>
  <c r="AW50" i="2"/>
  <c r="AX83" i="2" s="1"/>
  <c r="Y125" i="2"/>
  <c r="AU50" i="2"/>
  <c r="AV83" i="2" s="1"/>
  <c r="Y80" i="2"/>
  <c r="AR50" i="2"/>
  <c r="AS83" i="2" s="1"/>
  <c r="Y50" i="2"/>
  <c r="AP50" i="2"/>
  <c r="AQ83" i="2" s="1"/>
  <c r="Y140" i="2"/>
  <c r="AV50" i="2"/>
  <c r="AW83" i="2" s="1"/>
  <c r="Y95" i="2"/>
  <c r="AS50" i="2"/>
  <c r="AT83" i="2" s="1"/>
  <c r="Y110" i="2"/>
  <c r="AT50" i="2"/>
  <c r="AU83" i="2" s="1"/>
  <c r="Y185" i="2"/>
  <c r="AY50" i="2"/>
  <c r="AZ83" i="2" s="1"/>
  <c r="Y230" i="2"/>
  <c r="BB50" i="2"/>
  <c r="BC83" i="2" s="1"/>
  <c r="Y215" i="2"/>
  <c r="BA50" i="2"/>
  <c r="BB83" i="2" s="1"/>
  <c r="Y65" i="2"/>
  <c r="AQ50" i="2"/>
  <c r="AR83" i="2" s="1"/>
  <c r="Y200" i="2"/>
  <c r="AZ50" i="2"/>
  <c r="BA83" i="2" s="1"/>
  <c r="Y170" i="2"/>
  <c r="AX50" i="2"/>
  <c r="AY83" i="2" s="1"/>
  <c r="Y35" i="2"/>
  <c r="AO50" i="2"/>
  <c r="AP83" i="2" s="1"/>
  <c r="BH18" i="2"/>
  <c r="BY18" i="2"/>
  <c r="CP18" i="2" s="1"/>
  <c r="BQ18" i="2"/>
  <c r="CH18" i="2"/>
  <c r="CY18" i="2" s="1"/>
  <c r="BO18" i="2"/>
  <c r="CF18" i="2"/>
  <c r="CW18" i="2" s="1"/>
  <c r="BP18" i="2"/>
  <c r="CG18" i="2"/>
  <c r="CX18" i="2" s="1"/>
  <c r="BS18" i="2"/>
  <c r="CJ18" i="2"/>
  <c r="DA18" i="2" s="1"/>
  <c r="BN18" i="2"/>
  <c r="CE18" i="2"/>
  <c r="CV18" i="2" s="1"/>
  <c r="BG18" i="2"/>
  <c r="BX18" i="2"/>
  <c r="CO18" i="2" s="1"/>
  <c r="BF18" i="2"/>
  <c r="BW18" i="2"/>
  <c r="CN18" i="2" s="1"/>
  <c r="BT18" i="2"/>
  <c r="BR18" i="2"/>
  <c r="CI18" i="2"/>
  <c r="CZ18" i="2" s="1"/>
  <c r="BL18" i="2"/>
  <c r="CC18" i="2"/>
  <c r="CT18" i="2" s="1"/>
  <c r="BI18" i="2"/>
  <c r="BZ18" i="2"/>
  <c r="CQ18" i="2" s="1"/>
  <c r="BM18" i="2"/>
  <c r="CD18" i="2"/>
  <c r="CU18" i="2" s="1"/>
  <c r="BJ18" i="2"/>
  <c r="CA18" i="2"/>
  <c r="CR18" i="2" s="1"/>
  <c r="BK18" i="2"/>
  <c r="CB18" i="2"/>
  <c r="CS18" i="2" s="1"/>
  <c r="V6" i="6" l="1"/>
  <c r="C164" i="9"/>
  <c r="K43" i="9"/>
  <c r="Y245" i="2"/>
  <c r="BT8" i="2"/>
  <c r="CK8" i="2"/>
  <c r="DB8" i="2" s="1"/>
  <c r="CK4" i="2"/>
  <c r="DB4" i="2" s="1"/>
  <c r="BT4" i="2"/>
  <c r="AA254" i="2"/>
  <c r="AB254" i="2" s="1"/>
  <c r="BD28" i="2"/>
  <c r="BD12" i="2"/>
  <c r="AA250" i="2"/>
  <c r="AB250" i="2" s="1"/>
  <c r="BD24" i="2"/>
  <c r="BD8" i="2"/>
  <c r="AA253" i="2"/>
  <c r="AB253" i="2" s="1"/>
  <c r="BD27" i="2"/>
  <c r="BD11" i="2"/>
  <c r="AA251" i="2"/>
  <c r="AB251" i="2" s="1"/>
  <c r="BD25" i="2"/>
  <c r="BD9" i="2"/>
  <c r="Y237" i="2"/>
  <c r="BC42" i="2"/>
  <c r="BD75" i="2" s="1"/>
  <c r="BT5" i="2"/>
  <c r="CK5" i="2"/>
  <c r="DB5" i="2" s="1"/>
  <c r="BT11" i="2"/>
  <c r="CK11" i="2"/>
  <c r="DB11" i="2" s="1"/>
  <c r="BT13" i="2"/>
  <c r="CK13" i="2"/>
  <c r="DB13" i="2" s="1"/>
  <c r="CK6" i="2"/>
  <c r="DB6" i="2" s="1"/>
  <c r="BT6" i="2"/>
  <c r="BC40" i="2"/>
  <c r="BD73" i="2" s="1"/>
  <c r="Y235" i="2"/>
  <c r="AA249" i="2"/>
  <c r="AB249" i="2" s="1"/>
  <c r="BD23" i="2"/>
  <c r="BD7" i="2"/>
  <c r="AA255" i="2"/>
  <c r="AB255" i="2" s="1"/>
  <c r="BD29" i="2"/>
  <c r="BD13" i="2"/>
  <c r="AA246" i="2"/>
  <c r="AB246" i="2" s="1"/>
  <c r="BD20" i="2"/>
  <c r="BD4" i="2"/>
  <c r="BC44" i="2"/>
  <c r="BD77" i="2" s="1"/>
  <c r="Y239" i="2"/>
  <c r="BT10" i="2"/>
  <c r="CK10" i="2"/>
  <c r="DB10" i="2" s="1"/>
  <c r="Y236" i="2"/>
  <c r="BC41" i="2"/>
  <c r="BD74" i="2" s="1"/>
  <c r="Y238" i="2"/>
  <c r="BC43" i="2"/>
  <c r="BD76" i="2" s="1"/>
  <c r="Y244" i="2"/>
  <c r="BC49" i="2"/>
  <c r="BD82" i="2" s="1"/>
  <c r="BC48" i="2"/>
  <c r="BD81" i="2" s="1"/>
  <c r="Y243" i="2"/>
  <c r="Y233" i="2"/>
  <c r="BC38" i="2"/>
  <c r="BD71" i="2" s="1"/>
  <c r="AA256" i="2"/>
  <c r="AB256" i="2" s="1"/>
  <c r="BD14" i="2"/>
  <c r="BD30" i="2"/>
  <c r="AA252" i="2"/>
  <c r="AB252" i="2" s="1"/>
  <c r="BD10" i="2"/>
  <c r="BD26" i="2"/>
  <c r="AA247" i="2"/>
  <c r="AB247" i="2" s="1"/>
  <c r="BD5" i="2"/>
  <c r="BD21" i="2"/>
  <c r="AA258" i="2"/>
  <c r="AB258" i="2" s="1"/>
  <c r="BD16" i="2"/>
  <c r="BD32" i="2"/>
  <c r="BT14" i="2"/>
  <c r="CK14" i="2"/>
  <c r="DB14" i="2" s="1"/>
  <c r="CK12" i="2"/>
  <c r="DB12" i="2" s="1"/>
  <c r="BT12" i="2"/>
  <c r="CK7" i="2"/>
  <c r="DB7" i="2" s="1"/>
  <c r="BT7" i="2"/>
  <c r="BT9" i="2"/>
  <c r="CK9" i="2"/>
  <c r="DB9" i="2" s="1"/>
  <c r="CK15" i="2"/>
  <c r="DB15" i="2" s="1"/>
  <c r="BT15" i="2"/>
  <c r="BT17" i="2"/>
  <c r="CK17" i="2"/>
  <c r="DB17" i="2" s="1"/>
  <c r="BT16" i="2"/>
  <c r="CK16" i="2"/>
  <c r="DB16" i="2" s="1"/>
  <c r="BC36" i="2"/>
  <c r="BD69" i="2" s="1"/>
  <c r="Y231" i="2"/>
  <c r="AA257" i="2"/>
  <c r="AB257" i="2" s="1"/>
  <c r="BD31" i="2"/>
  <c r="BD15" i="2"/>
  <c r="AA260" i="2"/>
  <c r="AB260" i="2" s="1"/>
  <c r="BD34" i="2"/>
  <c r="BD18" i="2"/>
  <c r="AA248" i="2"/>
  <c r="AB248" i="2" s="1"/>
  <c r="BD22" i="2"/>
  <c r="BD6" i="2"/>
  <c r="AA259" i="2"/>
  <c r="AB259" i="2" s="1"/>
  <c r="BD17" i="2"/>
  <c r="BD33" i="2"/>
  <c r="BC46" i="2"/>
  <c r="BD79" i="2" s="1"/>
  <c r="Y241" i="2"/>
  <c r="Y232" i="2"/>
  <c r="BC37" i="2"/>
  <c r="BD70" i="2" s="1"/>
  <c r="Y234" i="2"/>
  <c r="BC39" i="2"/>
  <c r="BD72" i="2" s="1"/>
  <c r="BC45" i="2"/>
  <c r="BD78" i="2" s="1"/>
  <c r="Y240" i="2"/>
  <c r="BC47" i="2"/>
  <c r="BD80" i="2" s="1"/>
  <c r="Y242" i="2"/>
  <c r="N43" i="9"/>
  <c r="O52" i="9" l="1"/>
  <c r="G55" i="9" s="1"/>
  <c r="O51" i="9"/>
  <c r="G56" i="9" s="1"/>
  <c r="CL6" i="2"/>
  <c r="DC6" i="2" s="1"/>
  <c r="BU6" i="2"/>
  <c r="BD50" i="2"/>
  <c r="BE83" i="2" s="1"/>
  <c r="Y260" i="2"/>
  <c r="Y259" i="2"/>
  <c r="BD49" i="2"/>
  <c r="BE82" i="2" s="1"/>
  <c r="Y248" i="2"/>
  <c r="BD38" i="2"/>
  <c r="BE71" i="2" s="1"/>
  <c r="Y258" i="2"/>
  <c r="BD48" i="2"/>
  <c r="BE81" i="2" s="1"/>
  <c r="BU5" i="2"/>
  <c r="CL5" i="2"/>
  <c r="DC5" i="2" s="1"/>
  <c r="BU7" i="2"/>
  <c r="CL7" i="2"/>
  <c r="DC7" i="2" s="1"/>
  <c r="O53" i="9"/>
  <c r="G57" i="9" s="1"/>
  <c r="BU9" i="2"/>
  <c r="CL9" i="2"/>
  <c r="DC9" i="2" s="1"/>
  <c r="Y253" i="2"/>
  <c r="BD43" i="2"/>
  <c r="BE76" i="2" s="1"/>
  <c r="BU17" i="2"/>
  <c r="CL17" i="2"/>
  <c r="DC17" i="2" s="1"/>
  <c r="CL15" i="2"/>
  <c r="DC15" i="2" s="1"/>
  <c r="BU15" i="2"/>
  <c r="CL16" i="2"/>
  <c r="DC16" i="2" s="1"/>
  <c r="BU16" i="2"/>
  <c r="Y256" i="2"/>
  <c r="BD46" i="2"/>
  <c r="BE79" i="2" s="1"/>
  <c r="BU13" i="2"/>
  <c r="CL13" i="2"/>
  <c r="DC13" i="2" s="1"/>
  <c r="BD39" i="2"/>
  <c r="BE72" i="2" s="1"/>
  <c r="Y249" i="2"/>
  <c r="O55" i="9"/>
  <c r="G58" i="9" s="1"/>
  <c r="Y251" i="2"/>
  <c r="BD41" i="2"/>
  <c r="BE74" i="2" s="1"/>
  <c r="BU12" i="2"/>
  <c r="CL12" i="2"/>
  <c r="DC12" i="2" s="1"/>
  <c r="CL18" i="2"/>
  <c r="DC18" i="2" s="1"/>
  <c r="BU18" i="2"/>
  <c r="Y257" i="2"/>
  <c r="BD47" i="2"/>
  <c r="BE80" i="2" s="1"/>
  <c r="BD42" i="2"/>
  <c r="BE75" i="2" s="1"/>
  <c r="Y252" i="2"/>
  <c r="CL14" i="2"/>
  <c r="DC14" i="2" s="1"/>
  <c r="BU14" i="2"/>
  <c r="CL4" i="2"/>
  <c r="DC4" i="2" s="1"/>
  <c r="BU4" i="2"/>
  <c r="Y255" i="2"/>
  <c r="BD45" i="2"/>
  <c r="BE78" i="2" s="1"/>
  <c r="O54" i="9"/>
  <c r="G59" i="9" s="1"/>
  <c r="BU8" i="2"/>
  <c r="CL8" i="2"/>
  <c r="DC8" i="2" s="1"/>
  <c r="Y254" i="2"/>
  <c r="BD44" i="2"/>
  <c r="BE77" i="2" s="1"/>
  <c r="BD37" i="2"/>
  <c r="BE70" i="2" s="1"/>
  <c r="Y247" i="2"/>
  <c r="BU10" i="2"/>
  <c r="CL10" i="2"/>
  <c r="DC10" i="2" s="1"/>
  <c r="BD36" i="2"/>
  <c r="BE69" i="2" s="1"/>
  <c r="Y246" i="2"/>
  <c r="BU11" i="2"/>
  <c r="CL11" i="2"/>
  <c r="DC11" i="2" s="1"/>
  <c r="Y250" i="2"/>
  <c r="BD40" i="2"/>
  <c r="BE73" i="2" s="1"/>
  <c r="BJ1" i="2" l="1"/>
  <c r="CR1" i="2"/>
  <c r="V10" i="2" s="1"/>
  <c r="J41" i="9" l="1"/>
  <c r="V9" i="2"/>
  <c r="C103" i="9" l="1"/>
  <c r="K41" i="9"/>
  <c r="N41" i="9"/>
  <c r="AO28" i="4" l="1"/>
  <c r="Y29" i="4" s="1"/>
  <c r="AO12" i="4"/>
  <c r="BW12" i="4" s="1"/>
  <c r="CN12" i="4" s="1"/>
  <c r="AO27" i="4"/>
  <c r="AO43" i="4" s="1"/>
  <c r="AP76" i="4" s="1"/>
  <c r="AA29" i="4"/>
  <c r="AB29" i="4" s="1"/>
  <c r="AA28" i="4"/>
  <c r="AB28" i="4" s="1"/>
  <c r="AO11" i="4"/>
  <c r="BW11" i="4" s="1"/>
  <c r="CN11" i="4" s="1"/>
  <c r="P52" i="9" l="1"/>
  <c r="H55" i="9" s="1"/>
  <c r="CR1" i="4"/>
  <c r="V12" i="4" s="1"/>
  <c r="BF11" i="4"/>
  <c r="P51" i="9"/>
  <c r="H56" i="9" s="1"/>
  <c r="P54" i="9"/>
  <c r="H59" i="9" s="1"/>
  <c r="BF12" i="4"/>
  <c r="P55" i="9"/>
  <c r="H58" i="9" s="1"/>
  <c r="P53" i="9"/>
  <c r="H57" i="9" s="1"/>
  <c r="Y28" i="4"/>
  <c r="AO44" i="4"/>
  <c r="AP77" i="4" s="1"/>
  <c r="BJ1" i="4" l="1"/>
  <c r="J42" i="9" s="1"/>
  <c r="C133" i="9" l="1"/>
  <c r="K42" i="9"/>
  <c r="V11" i="4"/>
  <c r="N42" i="9"/>
</calcChain>
</file>

<file path=xl/sharedStrings.xml><?xml version="1.0" encoding="utf-8"?>
<sst xmlns="http://schemas.openxmlformats.org/spreadsheetml/2006/main" count="831" uniqueCount="117">
  <si>
    <t>No Inhibitor</t>
  </si>
  <si>
    <t>[I]1</t>
  </si>
  <si>
    <t>[I]2</t>
  </si>
  <si>
    <t>[I]3</t>
  </si>
  <si>
    <t>[I]4</t>
  </si>
  <si>
    <t>[I]5</t>
  </si>
  <si>
    <t>[I]6</t>
  </si>
  <si>
    <t>[I]7</t>
  </si>
  <si>
    <t>[I]8</t>
  </si>
  <si>
    <t>[I]9</t>
  </si>
  <si>
    <t>[I]10</t>
  </si>
  <si>
    <t>[I]11</t>
  </si>
  <si>
    <t>[I]12</t>
  </si>
  <si>
    <t>[I]13</t>
  </si>
  <si>
    <t>[I]14</t>
  </si>
  <si>
    <t>[I]15</t>
  </si>
  <si>
    <t>[S]1</t>
  </si>
  <si>
    <t>[S]2</t>
  </si>
  <si>
    <t>[S]3</t>
  </si>
  <si>
    <t>[S]4</t>
  </si>
  <si>
    <t>[S]5</t>
  </si>
  <si>
    <t>[S]6</t>
  </si>
  <si>
    <t>[S]7</t>
  </si>
  <si>
    <t>[S]8</t>
  </si>
  <si>
    <t>[S]9</t>
  </si>
  <si>
    <t>[S]10</t>
  </si>
  <si>
    <t>[S]11</t>
  </si>
  <si>
    <t>[S]12</t>
  </si>
  <si>
    <t>[S]13</t>
  </si>
  <si>
    <t>[S]14</t>
  </si>
  <si>
    <t>[S]15</t>
  </si>
  <si>
    <t>Ki</t>
  </si>
  <si>
    <t>Km</t>
  </si>
  <si>
    <t>Vmax</t>
  </si>
  <si>
    <t>Calculated values</t>
  </si>
  <si>
    <t>Residuals</t>
  </si>
  <si>
    <t>Residuals squared</t>
  </si>
  <si>
    <r>
      <t>Sum R</t>
    </r>
    <r>
      <rPr>
        <vertAlign val="superscript"/>
        <sz val="11"/>
        <color theme="1"/>
        <rFont val="Calibri"/>
        <family val="2"/>
        <scheme val="minor"/>
      </rPr>
      <t>2</t>
    </r>
  </si>
  <si>
    <t xml:space="preserve">absolute value of Residuals/calculated </t>
  </si>
  <si>
    <t>Sum residuals %</t>
  </si>
  <si>
    <t xml:space="preserve">Sum </t>
  </si>
  <si>
    <t>K1</t>
  </si>
  <si>
    <t>K2</t>
  </si>
  <si>
    <t>V1</t>
  </si>
  <si>
    <t>V2</t>
  </si>
  <si>
    <t xml:space="preserve"> </t>
  </si>
  <si>
    <t>Modifier equation</t>
  </si>
  <si>
    <t>Km2</t>
  </si>
  <si>
    <t>Vmax2</t>
  </si>
  <si>
    <t>n</t>
  </si>
  <si>
    <t>BIC</t>
  </si>
  <si>
    <t>RSS</t>
  </si>
  <si>
    <t>k</t>
  </si>
  <si>
    <t>Km/Vmax direct plot</t>
  </si>
  <si>
    <t>Intercept points x-axis</t>
  </si>
  <si>
    <t>Line 1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</si>
  <si>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</si>
  <si>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</si>
  <si>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</si>
  <si>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</si>
  <si>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</si>
  <si>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</si>
  <si>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</si>
  <si>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</si>
  <si>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10</t>
  </si>
  <si>
    <t>Line 11</t>
  </si>
  <si>
    <t>Line 12</t>
  </si>
  <si>
    <t>Line 13</t>
  </si>
  <si>
    <t>Line 14</t>
  </si>
  <si>
    <t>Line 15</t>
  </si>
  <si>
    <t>x-intercept</t>
  </si>
  <si>
    <t>y-interecept</t>
  </si>
  <si>
    <t>[Substrate]</t>
  </si>
  <si>
    <t>v</t>
  </si>
  <si>
    <t>[Substrate]/v</t>
  </si>
  <si>
    <t>1/v</t>
  </si>
  <si>
    <r>
      <t>Km/Vmax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(x-axis):</t>
    </r>
  </si>
  <si>
    <r>
      <t>K</t>
    </r>
    <r>
      <rPr>
        <b/>
        <vertAlign val="subscript"/>
        <sz val="10"/>
        <rFont val="Arial"/>
        <family val="2"/>
      </rPr>
      <t>m</t>
    </r>
    <r>
      <rPr>
        <b/>
        <sz val="10"/>
        <rFont val="Arial"/>
        <family val="2"/>
      </rPr>
      <t>:</t>
    </r>
  </si>
  <si>
    <t>Standard dev:</t>
  </si>
  <si>
    <t>x</t>
  </si>
  <si>
    <t>y</t>
  </si>
  <si>
    <t>Slope:</t>
  </si>
  <si>
    <t>y-intercept:</t>
  </si>
  <si>
    <t>1/Intercept points y-axis</t>
  </si>
  <si>
    <r>
      <t>V</t>
    </r>
    <r>
      <rPr>
        <b/>
        <vertAlign val="subscript"/>
        <sz val="10"/>
        <rFont val="Arial"/>
        <family val="2"/>
      </rPr>
      <t>max</t>
    </r>
    <r>
      <rPr>
        <b/>
        <sz val="10"/>
        <rFont val="Arial"/>
        <family val="2"/>
      </rPr>
      <t>:</t>
    </r>
  </si>
  <si>
    <t>Direct linear plot Km, Vmax estimates</t>
  </si>
  <si>
    <t>Ki estimate based on linear decrease in activity</t>
  </si>
  <si>
    <t>Minimum value</t>
  </si>
  <si>
    <t>First quartile</t>
  </si>
  <si>
    <t>Median value</t>
  </si>
  <si>
    <t>Third quartile</t>
  </si>
  <si>
    <t>Maximum value</t>
  </si>
  <si>
    <t>Q1</t>
  </si>
  <si>
    <t>Min</t>
  </si>
  <si>
    <t>Median</t>
  </si>
  <si>
    <t>Max</t>
  </si>
  <si>
    <t>Q3</t>
  </si>
  <si>
    <t>Residual distribution</t>
  </si>
  <si>
    <t>b</t>
  </si>
  <si>
    <t xml:space="preserve">Partial Non-competitive </t>
  </si>
  <si>
    <t xml:space="preserve">Partial Competitive </t>
  </si>
  <si>
    <t xml:space="preserve">Partial Uncompetitive </t>
  </si>
  <si>
    <t>Partial Mixed Non-competitive</t>
  </si>
  <si>
    <t>(V_max*((1+([I]/(K_i^' ))*(β))*([S]/K_s )))/((1+([I]/(K_i^' )))*(([S]/K_s )+((1+([I]/(K_i^' ))*((K_s^')/K_s )))/((1+([I]/(K_i^' ))) )) )</t>
  </si>
  <si>
    <t>Km'</t>
  </si>
  <si>
    <t>Ks</t>
  </si>
  <si>
    <t>Ks'</t>
  </si>
  <si>
    <t>Ki'</t>
  </si>
  <si>
    <t>(V_max*([S]/K_s )+bV_max*(([S]*[I])/(K_s*K_i )))/((1+([S]/K_s )+([I]/K_i )+(([S]*[I])/(K_s*K_i ))) )</t>
  </si>
  <si>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  <scheme val="minor"/>
      </rPr>
      <t>Vmax</t>
    </r>
  </si>
  <si>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Km</t>
    </r>
  </si>
  <si>
    <t>V_max*(([S]/K_s )+([S]/(aK_s*K_i )))/((1+([S]/K_s )+([I]/K_i )+(([S]*[I])/(aK_s*K_i ))) )</t>
  </si>
  <si>
    <t>((V_max+(V2*[I])/K_i )*[S])/(K_s+((1+[I])/K_i )*[S] )</t>
  </si>
  <si>
    <t>bVmax</t>
  </si>
  <si>
    <t>1/s</t>
  </si>
  <si>
    <t>RSE</t>
  </si>
  <si>
    <t>Kx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</si>
</sst>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E+00"/>
  </numFmts>
  <fonts count="12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sz val="11"/>
      <color theme="1"/>
      <name val="Calibri"/>
      <family val="2"/>
      <scheme val="minor"/>
    </font>
    <font>
      <sz val="10"/>
      <name val="Geneva"/>
    </font>
    <font>
      <b/>
      <u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name val="Symbol"/>
      <family val="1"/>
      <charset val="2"/>
    </font>
    <font>
      <b/>
      <vertAlign val="subscript"/>
      <sz val="10"/>
      <name val="Arial"/>
      <family val="2"/>
    </font>
    <font>
      <b/>
      <sz val="10"/>
      <name val="Geneva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darkGrid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82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0" xfId="0" applyFill="1" applyBorder="1"/>
    <xf numFmtId="0" fontId="0" fillId="0" borderId="0" xfId="0" applyAlignment="1">
      <alignment horizontal="right"/>
    </xf>
    <xf numFmtId="0" fontId="3" fillId="0" borderId="0" xfId="0" applyFont="1"/>
    <xf numFmtId="0" fontId="0" fillId="0" borderId="0" xfId="0" applyBorder="1"/>
    <xf numFmtId="0" fontId="0" fillId="0" borderId="6" xfId="0" applyBorder="1"/>
    <xf numFmtId="0" fontId="0" fillId="0" borderId="4" xfId="0" applyBorder="1"/>
    <xf numFmtId="0" fontId="0" fillId="0" borderId="9" xfId="0" applyBorder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0" xfId="1" applyFont="1"/>
    <xf numFmtId="0" fontId="5" fillId="0" borderId="0" xfId="1"/>
    <xf numFmtId="0" fontId="7" fillId="0" borderId="0" xfId="1" applyFont="1" applyAlignment="1">
      <alignment horizontal="right"/>
    </xf>
    <xf numFmtId="164" fontId="5" fillId="0" borderId="0" xfId="1" applyNumberFormat="1" applyFont="1" applyAlignment="1">
      <alignment horizontal="left"/>
    </xf>
    <xf numFmtId="11" fontId="8" fillId="0" borderId="0" xfId="1" applyNumberFormat="1" applyFont="1"/>
    <xf numFmtId="11" fontId="5" fillId="0" borderId="0" xfId="1" applyNumberFormat="1"/>
    <xf numFmtId="11" fontId="5" fillId="0" borderId="0" xfId="1" applyNumberFormat="1" applyAlignment="1">
      <alignment horizontal="center"/>
    </xf>
    <xf numFmtId="11" fontId="7" fillId="0" borderId="8" xfId="1" applyNumberFormat="1" applyFont="1" applyBorder="1" applyAlignment="1">
      <alignment horizontal="center"/>
    </xf>
    <xf numFmtId="0" fontId="9" fillId="0" borderId="0" xfId="1" applyFont="1"/>
    <xf numFmtId="0" fontId="7" fillId="0" borderId="0" xfId="1" applyFont="1" applyAlignment="1">
      <alignment horizontal="center"/>
    </xf>
    <xf numFmtId="11" fontId="7" fillId="0" borderId="6" xfId="1" applyNumberFormat="1" applyFont="1" applyBorder="1" applyAlignment="1">
      <alignment horizontal="center"/>
    </xf>
    <xf numFmtId="165" fontId="5" fillId="0" borderId="0" xfId="1" applyNumberFormat="1" applyAlignment="1">
      <alignment horizontal="center"/>
    </xf>
    <xf numFmtId="164" fontId="5" fillId="0" borderId="0" xfId="1" applyNumberFormat="1" applyAlignment="1">
      <alignment horizontal="center"/>
    </xf>
    <xf numFmtId="11" fontId="7" fillId="0" borderId="0" xfId="1" applyNumberFormat="1" applyFont="1" applyAlignment="1">
      <alignment horizontal="right"/>
    </xf>
    <xf numFmtId="11" fontId="7" fillId="0" borderId="0" xfId="1" applyNumberFormat="1" applyFont="1"/>
    <xf numFmtId="11" fontId="7" fillId="0" borderId="0" xfId="1" applyNumberFormat="1" applyFont="1" applyFill="1" applyBorder="1" applyAlignment="1">
      <alignment horizontal="right"/>
    </xf>
    <xf numFmtId="0" fontId="7" fillId="0" borderId="0" xfId="1" applyFont="1"/>
    <xf numFmtId="0" fontId="5" fillId="0" borderId="0" xfId="1" applyAlignment="1">
      <alignment horizontal="right"/>
    </xf>
    <xf numFmtId="0" fontId="5" fillId="0" borderId="0" xfId="1" applyAlignment="1">
      <alignment horizontal="center"/>
    </xf>
    <xf numFmtId="11" fontId="7" fillId="0" borderId="0" xfId="1" applyNumberFormat="1" applyFont="1" applyAlignment="1">
      <alignment horizontal="center"/>
    </xf>
    <xf numFmtId="0" fontId="11" fillId="0" borderId="0" xfId="1" applyFont="1" applyAlignment="1">
      <alignment horizontal="right"/>
    </xf>
    <xf numFmtId="11" fontId="7" fillId="0" borderId="0" xfId="1" applyNumberFormat="1" applyFont="1" applyBorder="1" applyAlignment="1">
      <alignment horizontal="center"/>
    </xf>
    <xf numFmtId="0" fontId="5" fillId="0" borderId="0" xfId="1" applyBorder="1"/>
    <xf numFmtId="11" fontId="5" fillId="0" borderId="0" xfId="1" applyNumberFormat="1" applyBorder="1" applyAlignment="1">
      <alignment horizontal="center"/>
    </xf>
    <xf numFmtId="11" fontId="0" fillId="0" borderId="0" xfId="0" applyNumberFormat="1"/>
    <xf numFmtId="0" fontId="4" fillId="0" borderId="0" xfId="0" applyFont="1"/>
    <xf numFmtId="0" fontId="4" fillId="0" borderId="0" xfId="0" applyFont="1" applyAlignment="1">
      <alignment horizontal="right"/>
    </xf>
    <xf numFmtId="11" fontId="0" fillId="0" borderId="2" xfId="0" applyNumberFormat="1" applyBorder="1"/>
    <xf numFmtId="11" fontId="0" fillId="0" borderId="3" xfId="0" applyNumberFormat="1" applyBorder="1"/>
    <xf numFmtId="11" fontId="0" fillId="0" borderId="5" xfId="0" applyNumberFormat="1" applyBorder="1"/>
    <xf numFmtId="11" fontId="0" fillId="0" borderId="0" xfId="0" applyNumberFormat="1" applyBorder="1"/>
    <xf numFmtId="11" fontId="0" fillId="0" borderId="7" xfId="0" applyNumberFormat="1" applyBorder="1"/>
    <xf numFmtId="11" fontId="0" fillId="0" borderId="8" xfId="0" applyNumberFormat="1" applyBorder="1"/>
    <xf numFmtId="0" fontId="0" fillId="3" borderId="0" xfId="0" applyFill="1"/>
    <xf numFmtId="0" fontId="0" fillId="3" borderId="0" xfId="0" applyFill="1" applyAlignment="1">
      <alignment horizontal="left"/>
    </xf>
    <xf numFmtId="11" fontId="0" fillId="3" borderId="0" xfId="0" applyNumberFormat="1" applyFill="1"/>
    <xf numFmtId="0" fontId="0" fillId="5" borderId="0" xfId="0" applyFill="1"/>
    <xf numFmtId="0" fontId="0" fillId="5" borderId="0" xfId="0" applyFill="1" applyAlignment="1">
      <alignment horizontal="left"/>
    </xf>
    <xf numFmtId="11" fontId="0" fillId="5" borderId="0" xfId="0" applyNumberFormat="1" applyFill="1"/>
    <xf numFmtId="0" fontId="0" fillId="6" borderId="0" xfId="0" applyFill="1"/>
    <xf numFmtId="0" fontId="0" fillId="6" borderId="0" xfId="0" applyFill="1" applyAlignment="1">
      <alignment horizontal="left"/>
    </xf>
    <xf numFmtId="11" fontId="0" fillId="6" borderId="0" xfId="0" applyNumberFormat="1" applyFill="1"/>
    <xf numFmtId="0" fontId="3" fillId="3" borderId="0" xfId="0" applyFont="1" applyFill="1"/>
    <xf numFmtId="0" fontId="0" fillId="7" borderId="0" xfId="0" applyFill="1"/>
    <xf numFmtId="0" fontId="0" fillId="7" borderId="0" xfId="0" applyFill="1" applyAlignment="1">
      <alignment horizontal="left"/>
    </xf>
    <xf numFmtId="11" fontId="0" fillId="7" borderId="0" xfId="0" applyNumberFormat="1" applyFill="1"/>
    <xf numFmtId="0" fontId="0" fillId="0" borderId="0" xfId="0" applyFill="1"/>
    <xf numFmtId="164" fontId="0" fillId="0" borderId="0" xfId="0" applyNumberFormat="1"/>
    <xf numFmtId="11" fontId="0" fillId="3" borderId="1" xfId="0" applyNumberFormat="1" applyFill="1" applyBorder="1"/>
    <xf numFmtId="11" fontId="0" fillId="0" borderId="6" xfId="0" applyNumberFormat="1" applyBorder="1"/>
    <xf numFmtId="0" fontId="2" fillId="0" borderId="0" xfId="0" applyFont="1"/>
    <xf numFmtId="0" fontId="0" fillId="0" borderId="10" xfId="0" applyFill="1" applyBorder="1"/>
    <xf numFmtId="11" fontId="0" fillId="0" borderId="3" xfId="0" applyNumberFormat="1" applyFill="1" applyBorder="1"/>
    <xf numFmtId="11" fontId="0" fillId="0" borderId="0" xfId="0" applyNumberFormat="1" applyFill="1" applyBorder="1"/>
    <xf numFmtId="11" fontId="0" fillId="0" borderId="8" xfId="0" applyNumberFormat="1" applyFill="1" applyBorder="1"/>
    <xf numFmtId="11" fontId="0" fillId="4" borderId="3" xfId="0" applyNumberFormat="1" applyFill="1" applyBorder="1"/>
    <xf numFmtId="11" fontId="0" fillId="4" borderId="4" xfId="0" applyNumberFormat="1" applyFill="1" applyBorder="1"/>
    <xf numFmtId="11" fontId="0" fillId="4" borderId="0" xfId="0" applyNumberFormat="1" applyFill="1" applyBorder="1"/>
    <xf numFmtId="11" fontId="0" fillId="4" borderId="6" xfId="0" applyNumberFormat="1" applyFill="1" applyBorder="1"/>
    <xf numFmtId="11" fontId="0" fillId="4" borderId="9" xfId="0" applyNumberFormat="1" applyFill="1" applyBorder="1"/>
    <xf numFmtId="11" fontId="0" fillId="0" borderId="0" xfId="0" applyNumberFormat="1" applyAlignment="1">
      <alignment horizontal="center"/>
    </xf>
    <xf numFmtId="0" fontId="0" fillId="0" borderId="11" xfId="0" applyBorder="1"/>
    <xf numFmtId="0" fontId="0" fillId="8" borderId="0" xfId="0" applyFill="1"/>
    <xf numFmtId="0" fontId="0" fillId="8" borderId="0" xfId="0" applyFill="1" applyAlignment="1">
      <alignment horizontal="left"/>
    </xf>
    <xf numFmtId="11" fontId="0" fillId="8" borderId="0" xfId="0" applyNumberFormat="1" applyFill="1"/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82826333072105E-2"/>
          <c:y val="4.4117664658356572E-2"/>
          <c:w val="0.88398357789083226"/>
          <c:h val="0.85947746704798367"/>
        </c:manualLayout>
      </c:layout>
      <c:lineChart>
        <c:grouping val="standard"/>
        <c:varyColors val="0"/>
        <c:ser>
          <c:idx val="0"/>
          <c:order val="0"/>
          <c:tx>
            <c:strRef>
              <c:f>'Raw data and fitting summary'!$E$55</c:f>
              <c:strCache>
                <c:ptCount val="1"/>
                <c:pt idx="0">
                  <c:v>Q1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summary'!$F$55:$J$55</c:f>
              <c:numCache>
                <c:formatCode>General</c:formatCode>
                <c:ptCount val="5"/>
                <c:pt idx="0">
                  <c:v>-0.81869080711819286</c:v>
                </c:pt>
                <c:pt idx="1">
                  <c:v>-0.82240391399948098</c:v>
                </c:pt>
                <c:pt idx="2">
                  <c:v>-0.82451510855815169</c:v>
                </c:pt>
                <c:pt idx="3">
                  <c:v>-3.2676565989042672E-5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6-4595-93FF-84C4ECF6069C}"/>
            </c:ext>
          </c:extLst>
        </c:ser>
        <c:ser>
          <c:idx val="1"/>
          <c:order val="1"/>
          <c:tx>
            <c:strRef>
              <c:f>'Raw data and fitting summary'!$E$56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summary'!$F$56:$J$56</c:f>
              <c:numCache>
                <c:formatCode>General</c:formatCode>
                <c:ptCount val="5"/>
                <c:pt idx="0">
                  <c:v>-3.6283747802864958</c:v>
                </c:pt>
                <c:pt idx="1">
                  <c:v>-3.6326966956881179</c:v>
                </c:pt>
                <c:pt idx="2">
                  <c:v>-1.4450291930243289</c:v>
                </c:pt>
                <c:pt idx="3">
                  <c:v>-4.586350786706106E-4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6-4595-93FF-84C4ECF6069C}"/>
            </c:ext>
          </c:extLst>
        </c:ser>
        <c:ser>
          <c:idx val="2"/>
          <c:order val="2"/>
          <c:tx>
            <c:strRef>
              <c:f>'Raw data and fitting summary'!$E$57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9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summary'!$F$57:$J$57</c:f>
              <c:numCache>
                <c:formatCode>General</c:formatCode>
                <c:ptCount val="5"/>
                <c:pt idx="0">
                  <c:v>-0.11525368262179159</c:v>
                </c:pt>
                <c:pt idx="1">
                  <c:v>-0.11829552332643978</c:v>
                </c:pt>
                <c:pt idx="2">
                  <c:v>-0.47420237919368535</c:v>
                </c:pt>
                <c:pt idx="3">
                  <c:v>1.297313105075304E-5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6-4595-93FF-84C4ECF6069C}"/>
            </c:ext>
          </c:extLst>
        </c:ser>
        <c:ser>
          <c:idx val="5"/>
          <c:order val="3"/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summary'!$F$60:$J$60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A6-4595-93FF-84C4ECF6069C}"/>
            </c:ext>
          </c:extLst>
        </c:ser>
        <c:ser>
          <c:idx val="3"/>
          <c:order val="4"/>
          <c:tx>
            <c:strRef>
              <c:f>'Raw data and fitting summary'!$E$58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summary'!$F$58:$J$58</c:f>
              <c:numCache>
                <c:formatCode>General</c:formatCode>
                <c:ptCount val="5"/>
                <c:pt idx="0">
                  <c:v>6.5252842270295535</c:v>
                </c:pt>
                <c:pt idx="1">
                  <c:v>6.5210484444925729</c:v>
                </c:pt>
                <c:pt idx="2">
                  <c:v>4.9191407999682699</c:v>
                </c:pt>
                <c:pt idx="3">
                  <c:v>4.5052790657251762E-5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A6-4595-93FF-84C4ECF6069C}"/>
            </c:ext>
          </c:extLst>
        </c:ser>
        <c:ser>
          <c:idx val="4"/>
          <c:order val="5"/>
          <c:tx>
            <c:strRef>
              <c:f>'Raw data and fitting summary'!$E$59</c:f>
              <c:strCache>
                <c:ptCount val="1"/>
                <c:pt idx="0">
                  <c:v>Q3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summary'!$F$59:$J$59</c:f>
              <c:numCache>
                <c:formatCode>General</c:formatCode>
                <c:ptCount val="5"/>
                <c:pt idx="0">
                  <c:v>0.62589279192269665</c:v>
                </c:pt>
                <c:pt idx="1">
                  <c:v>0.6225084098116227</c:v>
                </c:pt>
                <c:pt idx="2">
                  <c:v>0.48569195601405735</c:v>
                </c:pt>
                <c:pt idx="3">
                  <c:v>3.5033051743571519E-5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A6-4595-93FF-84C4ECF6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2700">
              <a:solidFill>
                <a:srgbClr val="000000"/>
              </a:solidFill>
              <a:prstDash val="solid"/>
            </a:ln>
          </c:spPr>
        </c:hiLowLines>
        <c:upDownBars>
          <c:gapWidth val="400"/>
          <c:upBars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smooth val="0"/>
        <c:axId val="689499344"/>
        <c:axId val="1"/>
      </c:lineChart>
      <c:catAx>
        <c:axId val="6894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8949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Uncompetitive'!$X$21:$X$260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'Partial Uncompetitive'!$Y$21:$Y$260</c:f>
              <c:numCache>
                <c:formatCode>General</c:formatCode>
                <c:ptCount val="240"/>
                <c:pt idx="0">
                  <c:v>18.555504436331905</c:v>
                </c:pt>
                <c:pt idx="1">
                  <c:v>17.787297568956362</c:v>
                </c:pt>
                <c:pt idx="2">
                  <c:v>16.912086839933416</c:v>
                </c:pt>
                <c:pt idx="3">
                  <c:v>15.932173430585689</c:v>
                </c:pt>
                <c:pt idx="4">
                  <c:v>14.856184512612623</c:v>
                </c:pt>
                <c:pt idx="5">
                  <c:v>13.699665567273309</c:v>
                </c:pt>
                <c:pt idx="6">
                  <c:v>12.484777448209108</c:v>
                </c:pt>
                <c:pt idx="7">
                  <c:v>11.238939214467891</c:v>
                </c:pt>
                <c:pt idx="8">
                  <c:v>9.9925155252713367</c:v>
                </c:pt>
                <c:pt idx="9">
                  <c:v>8.775927808802404</c:v>
                </c:pt>
                <c:pt idx="10">
                  <c:v>7.6167540509186296</c:v>
                </c:pt>
                <c:pt idx="11">
                  <c:v>6.5373858262616578</c:v>
                </c:pt>
                <c:pt idx="12">
                  <c:v>5.5536312807229349</c:v>
                </c:pt>
                <c:pt idx="13">
                  <c:v>4.6743737743135423</c:v>
                </c:pt>
                <c:pt idx="14">
                  <c:v>3.9021353834529733</c:v>
                </c:pt>
                <c:pt idx="15">
                  <c:v>18.89374584060068</c:v>
                </c:pt>
                <c:pt idx="16">
                  <c:v>18.137896906868857</c:v>
                </c:pt>
                <c:pt idx="17">
                  <c:v>17.274079667551231</c:v>
                </c:pt>
                <c:pt idx="18">
                  <c:v>16.303511369663763</c:v>
                </c:pt>
                <c:pt idx="19">
                  <c:v>15.233609342008332</c:v>
                </c:pt>
                <c:pt idx="20">
                  <c:v>14.078730638616115</c:v>
                </c:pt>
                <c:pt idx="21">
                  <c:v>12.86005943949376</c:v>
                </c:pt>
                <c:pt idx="22">
                  <c:v>11.604442042088921</c:v>
                </c:pt>
                <c:pt idx="23">
                  <c:v>10.342213852029975</c:v>
                </c:pt>
                <c:pt idx="24">
                  <c:v>9.1043507812924638</c:v>
                </c:pt>
                <c:pt idx="25">
                  <c:v>7.9194923821283068</c:v>
                </c:pt>
                <c:pt idx="26">
                  <c:v>6.8114265572636947</c:v>
                </c:pt>
                <c:pt idx="27">
                  <c:v>5.7974751865843759</c:v>
                </c:pt>
                <c:pt idx="28">
                  <c:v>4.8879480823435655</c:v>
                </c:pt>
                <c:pt idx="29">
                  <c:v>4.0865572843050693</c:v>
                </c:pt>
                <c:pt idx="30">
                  <c:v>18.974627814739307</c:v>
                </c:pt>
                <c:pt idx="31">
                  <c:v>18.221885228234427</c:v>
                </c:pt>
                <c:pt idx="32">
                  <c:v>17.36097598568513</c:v>
                </c:pt>
                <c:pt idx="33">
                  <c:v>16.392857021534223</c:v>
                </c:pt>
                <c:pt idx="34">
                  <c:v>15.324650597358916</c:v>
                </c:pt>
                <c:pt idx="35">
                  <c:v>14.170418310920649</c:v>
                </c:pt>
                <c:pt idx="36">
                  <c:v>12.951094326844936</c:v>
                </c:pt>
                <c:pt idx="37">
                  <c:v>11.693368197569642</c:v>
                </c:pt>
                <c:pt idx="38">
                  <c:v>10.427548502622241</c:v>
                </c:pt>
                <c:pt idx="39">
                  <c:v>9.1847276796186659</c:v>
                </c:pt>
                <c:pt idx="40">
                  <c:v>7.9937899653142024</c:v>
                </c:pt>
                <c:pt idx="41">
                  <c:v>6.8788563326101775</c:v>
                </c:pt>
                <c:pt idx="42">
                  <c:v>5.8576175303038767</c:v>
                </c:pt>
                <c:pt idx="43">
                  <c:v>4.9407368800353577</c:v>
                </c:pt>
                <c:pt idx="44">
                  <c:v>4.1322259895649607</c:v>
                </c:pt>
                <c:pt idx="45">
                  <c:v>19.073772491699877</c:v>
                </c:pt>
                <c:pt idx="46">
                  <c:v>18.324917465308737</c:v>
                </c:pt>
                <c:pt idx="47">
                  <c:v>17.46767012612959</c:v>
                </c:pt>
                <c:pt idx="48">
                  <c:v>16.502667949719019</c:v>
                </c:pt>
                <c:pt idx="49">
                  <c:v>15.436668680387479</c:v>
                </c:pt>
                <c:pt idx="50">
                  <c:v>14.283365945638961</c:v>
                </c:pt>
                <c:pt idx="51">
                  <c:v>13.063378755131167</c:v>
                </c:pt>
                <c:pt idx="52">
                  <c:v>11.803193883467014</c:v>
                </c:pt>
                <c:pt idx="53">
                  <c:v>10.533076149692098</c:v>
                </c:pt>
                <c:pt idx="54">
                  <c:v>9.2842517892311349</c:v>
                </c:pt>
                <c:pt idx="55">
                  <c:v>8.0858995476951705</c:v>
                </c:pt>
                <c:pt idx="56">
                  <c:v>6.9625477554645947</c:v>
                </c:pt>
                <c:pt idx="57">
                  <c:v>5.9323426828031884</c:v>
                </c:pt>
                <c:pt idx="58">
                  <c:v>5.0063874917489501</c:v>
                </c:pt>
                <c:pt idx="59">
                  <c:v>4.1890690904475223</c:v>
                </c:pt>
                <c:pt idx="60">
                  <c:v>19.19474333133476</c:v>
                </c:pt>
                <c:pt idx="61">
                  <c:v>18.450750919513943</c:v>
                </c:pt>
                <c:pt idx="62">
                  <c:v>17.598117365358444</c:v>
                </c:pt>
                <c:pt idx="63">
                  <c:v>16.637090003749854</c:v>
                </c:pt>
                <c:pt idx="64">
                  <c:v>15.573977791517221</c:v>
                </c:pt>
                <c:pt idx="65">
                  <c:v>14.422016853729367</c:v>
                </c:pt>
                <c:pt idx="66">
                  <c:v>13.201428703939758</c:v>
                </c:pt>
                <c:pt idx="67">
                  <c:v>11.938436638119988</c:v>
                </c:pt>
                <c:pt idx="68">
                  <c:v>10.663235474119999</c:v>
                </c:pt>
                <c:pt idx="69">
                  <c:v>9.4072006972532716</c:v>
                </c:pt>
                <c:pt idx="70">
                  <c:v>8.1998617571333057</c:v>
                </c:pt>
                <c:pt idx="71">
                  <c:v>7.066242197967334</c:v>
                </c:pt>
                <c:pt idx="72">
                  <c:v>6.0250488488734275</c:v>
                </c:pt>
                <c:pt idx="73">
                  <c:v>5.0879312140205375</c:v>
                </c:pt>
                <c:pt idx="74">
                  <c:v>4.2597463473444934</c:v>
                </c:pt>
                <c:pt idx="75">
                  <c:v>19.341515994034104</c:v>
                </c:pt>
                <c:pt idx="76">
                  <c:v>18.603599580849771</c:v>
                </c:pt>
                <c:pt idx="77">
                  <c:v>17.756780010261494</c:v>
                </c:pt>
                <c:pt idx="78">
                  <c:v>16.800831101231772</c:v>
                </c:pt>
                <c:pt idx="79">
                  <c:v>15.741511721009049</c:v>
                </c:pt>
                <c:pt idx="80">
                  <c:v>14.591490580318604</c:v>
                </c:pt>
                <c:pt idx="81">
                  <c:v>13.370487802246366</c:v>
                </c:pt>
                <c:pt idx="82">
                  <c:v>12.104382981905719</c:v>
                </c:pt>
                <c:pt idx="83">
                  <c:v>10.823260811235297</c:v>
                </c:pt>
                <c:pt idx="84">
                  <c:v>9.5586562408973741</c:v>
                </c:pt>
                <c:pt idx="85">
                  <c:v>8.3405104547133337</c:v>
                </c:pt>
                <c:pt idx="86">
                  <c:v>7.1944442902769765</c:v>
                </c:pt>
                <c:pt idx="87">
                  <c:v>6.1398512052369405</c:v>
                </c:pt>
                <c:pt idx="88">
                  <c:v>5.1890577522299495</c:v>
                </c:pt>
                <c:pt idx="89">
                  <c:v>4.3475097168105359</c:v>
                </c:pt>
                <c:pt idx="90">
                  <c:v>19.518381334793066</c:v>
                </c:pt>
                <c:pt idx="91">
                  <c:v>18.78804387800686</c:v>
                </c:pt>
                <c:pt idx="92">
                  <c:v>17.948546999171448</c:v>
                </c:pt>
                <c:pt idx="93">
                  <c:v>16.999094335905713</c:v>
                </c:pt>
                <c:pt idx="94">
                  <c:v>15.944774414251262</c:v>
                </c:pt>
                <c:pt idx="95">
                  <c:v>14.797554714008367</c:v>
                </c:pt>
                <c:pt idx="96">
                  <c:v>13.576523398445772</c:v>
                </c:pt>
                <c:pt idx="97">
                  <c:v>12.307110356877013</c:v>
                </c:pt>
                <c:pt idx="98">
                  <c:v>11.019229667749036</c:v>
                </c:pt>
                <c:pt idx="99">
                  <c:v>9.7445752302996755</c:v>
                </c:pt>
                <c:pt idx="100">
                  <c:v>8.5135624385679716</c:v>
                </c:pt>
                <c:pt idx="101">
                  <c:v>7.3525251114174512</c:v>
                </c:pt>
                <c:pt idx="102">
                  <c:v>6.2816925964218768</c:v>
                </c:pt>
                <c:pt idx="103">
                  <c:v>5.3142277205721662</c:v>
                </c:pt>
                <c:pt idx="104">
                  <c:v>4.4563128223826149</c:v>
                </c:pt>
                <c:pt idx="105">
                  <c:v>19.729763125462256</c:v>
                </c:pt>
                <c:pt idx="106">
                  <c:v>19.008853322702812</c:v>
                </c:pt>
                <c:pt idx="107">
                  <c:v>18.178565474870897</c:v>
                </c:pt>
                <c:pt idx="108">
                  <c:v>17.237423533979733</c:v>
                </c:pt>
                <c:pt idx="109">
                  <c:v>16.189705360965881</c:v>
                </c:pt>
                <c:pt idx="110">
                  <c:v>15.046516209053433</c:v>
                </c:pt>
                <c:pt idx="111">
                  <c:v>13.826149346782435</c:v>
                </c:pt>
                <c:pt idx="112">
                  <c:v>12.553445375725758</c:v>
                </c:pt>
                <c:pt idx="113">
                  <c:v>11.258058026917501</c:v>
                </c:pt>
                <c:pt idx="114">
                  <c:v>9.971820491815869</c:v>
                </c:pt>
                <c:pt idx="115">
                  <c:v>8.7256800425504206</c:v>
                </c:pt>
                <c:pt idx="116">
                  <c:v>7.5468099082866162</c:v>
                </c:pt>
                <c:pt idx="117">
                  <c:v>6.4564486854913348</c:v>
                </c:pt>
                <c:pt idx="118">
                  <c:v>5.468787380867929</c:v>
                </c:pt>
                <c:pt idx="119">
                  <c:v>4.5909282110590928</c:v>
                </c:pt>
                <c:pt idx="120">
                  <c:v>19.979927728320803</c:v>
                </c:pt>
                <c:pt idx="121">
                  <c:v>19.270696745299276</c:v>
                </c:pt>
                <c:pt idx="122">
                  <c:v>18.451956350017269</c:v>
                </c:pt>
                <c:pt idx="123">
                  <c:v>17.521430638094142</c:v>
                </c:pt>
                <c:pt idx="124">
                  <c:v>16.482426853665253</c:v>
                </c:pt>
                <c:pt idx="125">
                  <c:v>15.344997576130394</c:v>
                </c:pt>
                <c:pt idx="126">
                  <c:v>14.126440170986259</c:v>
                </c:pt>
                <c:pt idx="127">
                  <c:v>12.850823621631218</c:v>
                </c:pt>
                <c:pt idx="128">
                  <c:v>11.547410662891229</c:v>
                </c:pt>
                <c:pt idx="129">
                  <c:v>10.24812273676786</c:v>
                </c:pt>
                <c:pt idx="130">
                  <c:v>8.9844814143786227</c:v>
                </c:pt>
                <c:pt idx="131">
                  <c:v>7.7846299472464331</c:v>
                </c:pt>
                <c:pt idx="132">
                  <c:v>6.6710120315169945</c:v>
                </c:pt>
                <c:pt idx="133">
                  <c:v>5.6590745845112451</c:v>
                </c:pt>
                <c:pt idx="134">
                  <c:v>4.7570651923708898</c:v>
                </c:pt>
                <c:pt idx="135">
                  <c:v>20.272571529089689</c:v>
                </c:pt>
                <c:pt idx="136">
                  <c:v>19.577722219660984</c:v>
                </c:pt>
                <c:pt idx="137">
                  <c:v>18.773391708035646</c:v>
                </c:pt>
                <c:pt idx="138">
                  <c:v>17.856378125437594</c:v>
                </c:pt>
                <c:pt idx="139">
                  <c:v>16.828841613961828</c:v>
                </c:pt>
                <c:pt idx="140">
                  <c:v>15.69956212197917</c:v>
                </c:pt>
                <c:pt idx="141">
                  <c:v>14.484597420883922</c:v>
                </c:pt>
                <c:pt idx="142">
                  <c:v>13.207009964233418</c:v>
                </c:pt>
                <c:pt idx="143">
                  <c:v>11.89548550249363</c:v>
                </c:pt>
                <c:pt idx="144">
                  <c:v>10.581934415256615</c:v>
                </c:pt>
                <c:pt idx="145">
                  <c:v>9.298463582381542</c:v>
                </c:pt>
                <c:pt idx="146">
                  <c:v>8.0743088673504566</c:v>
                </c:pt>
                <c:pt idx="147">
                  <c:v>6.9333313559730554</c:v>
                </c:pt>
                <c:pt idx="148">
                  <c:v>5.892498038500162</c:v>
                </c:pt>
                <c:pt idx="149">
                  <c:v>4.9614756826513018</c:v>
                </c:pt>
                <c:pt idx="150">
                  <c:v>20.61029180591369</c:v>
                </c:pt>
                <c:pt idx="151">
                  <c:v>19.933007657795049</c:v>
                </c:pt>
                <c:pt idx="152">
                  <c:v>19.14652918209935</c:v>
                </c:pt>
                <c:pt idx="153">
                  <c:v>18.246604665542158</c:v>
                </c:pt>
                <c:pt idx="154">
                  <c:v>17.234061213269317</c:v>
                </c:pt>
                <c:pt idx="155">
                  <c:v>16.116160570867482</c:v>
                </c:pt>
                <c:pt idx="156">
                  <c:v>14.907432934917445</c:v>
                </c:pt>
                <c:pt idx="157">
                  <c:v>13.629637897857519</c:v>
                </c:pt>
                <c:pt idx="158">
                  <c:v>12.310626630142179</c:v>
                </c:pt>
                <c:pt idx="159">
                  <c:v>10.982129116430404</c:v>
                </c:pt>
                <c:pt idx="160">
                  <c:v>9.6767938055622302</c:v>
                </c:pt>
                <c:pt idx="161">
                  <c:v>8.4250435005571394</c:v>
                </c:pt>
                <c:pt idx="162">
                  <c:v>7.2523721542312449</c:v>
                </c:pt>
                <c:pt idx="163">
                  <c:v>6.1775629978683897</c:v>
                </c:pt>
                <c:pt idx="164">
                  <c:v>5.2120279837657115</c:v>
                </c:pt>
                <c:pt idx="165">
                  <c:v>20.993979821663938</c:v>
                </c:pt>
                <c:pt idx="166">
                  <c:v>20.337916127652189</c:v>
                </c:pt>
                <c:pt idx="167">
                  <c:v>19.573330768126883</c:v>
                </c:pt>
                <c:pt idx="168">
                  <c:v>18.694812778630581</c:v>
                </c:pt>
                <c:pt idx="169">
                  <c:v>17.701673274183069</c:v>
                </c:pt>
                <c:pt idx="170">
                  <c:v>16.599394614283732</c:v>
                </c:pt>
                <c:pt idx="171">
                  <c:v>15.400651346824322</c:v>
                </c:pt>
                <c:pt idx="172">
                  <c:v>14.125537593926282</c:v>
                </c:pt>
                <c:pt idx="173">
                  <c:v>12.800725073007751</c:v>
                </c:pt>
                <c:pt idx="174">
                  <c:v>11.457498538980643</c:v>
                </c:pt>
                <c:pt idx="175">
                  <c:v>10.128918341415144</c:v>
                </c:pt>
                <c:pt idx="176">
                  <c:v>8.8466296193714733</c:v>
                </c:pt>
                <c:pt idx="177">
                  <c:v>7.6379538983753976</c:v>
                </c:pt>
                <c:pt idx="178">
                  <c:v>6.5238056521611076</c:v>
                </c:pt>
                <c:pt idx="179">
                  <c:v>5.5177186991670091</c:v>
                </c:pt>
                <c:pt idx="180">
                  <c:v>21.42221829245111</c:v>
                </c:pt>
                <c:pt idx="181">
                  <c:v>20.791435292285087</c:v>
                </c:pt>
                <c:pt idx="182">
                  <c:v>20.053340270647752</c:v>
                </c:pt>
                <c:pt idx="183">
                  <c:v>19.201284352525263</c:v>
                </c:pt>
                <c:pt idx="184">
                  <c:v>18.232901325717251</c:v>
                </c:pt>
                <c:pt idx="185">
                  <c:v>17.151635583531128</c:v>
                </c:pt>
                <c:pt idx="186">
                  <c:v>15.967951317893887</c:v>
                </c:pt>
                <c:pt idx="187">
                  <c:v>14.699851891834646</c:v>
                </c:pt>
                <c:pt idx="188">
                  <c:v>13.372386966920399</c:v>
                </c:pt>
                <c:pt idx="189">
                  <c:v>12.016010046316632</c:v>
                </c:pt>
                <c:pt idx="190">
                  <c:v>10.663940082450258</c:v>
                </c:pt>
                <c:pt idx="191">
                  <c:v>9.3489785223907322</c:v>
                </c:pt>
                <c:pt idx="192">
                  <c:v>8.1004100161043056</c:v>
                </c:pt>
                <c:pt idx="193">
                  <c:v>6.9415872611442033</c:v>
                </c:pt>
                <c:pt idx="194">
                  <c:v>5.8885815648021458</c:v>
                </c:pt>
                <c:pt idx="195">
                  <c:v>21.890807890497339</c:v>
                </c:pt>
                <c:pt idx="196">
                  <c:v>21.289627822186777</c:v>
                </c:pt>
                <c:pt idx="197">
                  <c:v>20.583046029944377</c:v>
                </c:pt>
                <c:pt idx="198">
                  <c:v>19.763146793205486</c:v>
                </c:pt>
                <c:pt idx="199">
                  <c:v>18.825771231697573</c:v>
                </c:pt>
                <c:pt idx="200">
                  <c:v>17.772097322790319</c:v>
                </c:pt>
                <c:pt idx="201">
                  <c:v>16.610023522679835</c:v>
                </c:pt>
                <c:pt idx="202">
                  <c:v>15.354991999173105</c:v>
                </c:pt>
                <c:pt idx="203">
                  <c:v>14.029891793271682</c:v>
                </c:pt>
                <c:pt idx="204">
                  <c:v>12.66381902089643</c:v>
                </c:pt>
                <c:pt idx="205">
                  <c:v>11.289735040635513</c:v>
                </c:pt>
                <c:pt idx="206">
                  <c:v>9.9413772506835034</c:v>
                </c:pt>
                <c:pt idx="207">
                  <c:v>8.6500145195544036</c:v>
                </c:pt>
                <c:pt idx="208">
                  <c:v>7.4416907344391712</c:v>
                </c:pt>
                <c:pt idx="209">
                  <c:v>6.3354406263229244</c:v>
                </c:pt>
                <c:pt idx="210">
                  <c:v>22.392569524985227</c:v>
                </c:pt>
                <c:pt idx="211">
                  <c:v>21.825349555418363</c:v>
                </c:pt>
                <c:pt idx="212">
                  <c:v>21.155494595969177</c:v>
                </c:pt>
                <c:pt idx="213">
                  <c:v>20.373861514670775</c:v>
                </c:pt>
                <c:pt idx="214">
                  <c:v>19.474456889768792</c:v>
                </c:pt>
                <c:pt idx="215">
                  <c:v>18.456029534415233</c:v>
                </c:pt>
                <c:pt idx="216">
                  <c:v>17.323595902259555</c:v>
                </c:pt>
                <c:pt idx="217">
                  <c:v>16.089557708807178</c:v>
                </c:pt>
                <c:pt idx="218">
                  <c:v>14.774031262133233</c:v>
                </c:pt>
                <c:pt idx="219">
                  <c:v>13.404087484151091</c:v>
                </c:pt>
                <c:pt idx="220">
                  <c:v>12.011820348591975</c:v>
                </c:pt>
                <c:pt idx="221">
                  <c:v>10.631471913358139</c:v>
                </c:pt>
                <c:pt idx="222">
                  <c:v>9.2961310222685825</c:v>
                </c:pt>
                <c:pt idx="223">
                  <c:v>8.0346625354567944</c:v>
                </c:pt>
                <c:pt idx="224">
                  <c:v>6.8694477032473058</c:v>
                </c:pt>
                <c:pt idx="225">
                  <c:v>22.917548806263412</c:v>
                </c:pt>
                <c:pt idx="226">
                  <c:v>22.388380430812781</c:v>
                </c:pt>
                <c:pt idx="227">
                  <c:v>21.76032059785495</c:v>
                </c:pt>
                <c:pt idx="228">
                  <c:v>21.023120254354975</c:v>
                </c:pt>
                <c:pt idx="229">
                  <c:v>20.16900830637989</c:v>
                </c:pt>
                <c:pt idx="230">
                  <c:v>19.194246074022832</c:v>
                </c:pt>
                <c:pt idx="231">
                  <c:v>18.100741679858107</c:v>
                </c:pt>
                <c:pt idx="232">
                  <c:v>16.897424798100147</c:v>
                </c:pt>
                <c:pt idx="233">
                  <c:v>15.601003419422305</c:v>
                </c:pt>
                <c:pt idx="234">
                  <c:v>14.235742098647966</c:v>
                </c:pt>
                <c:pt idx="235">
                  <c:v>12.832057413905904</c:v>
                </c:pt>
                <c:pt idx="236">
                  <c:v>11.424007811358287</c:v>
                </c:pt>
                <c:pt idx="237">
                  <c:v>10.04607486699755</c:v>
                </c:pt>
                <c:pt idx="238">
                  <c:v>8.7298597569631617</c:v>
                </c:pt>
                <c:pt idx="239">
                  <c:v>7.5013468544007873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B3-4402-AB69-301FDACE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Uncompetitive'!$AO$20:$AO$34</c:f>
              <c:numCache>
                <c:formatCode>General</c:formatCode>
                <c:ptCount val="15"/>
                <c:pt idx="0">
                  <c:v>18.555504436331905</c:v>
                </c:pt>
                <c:pt idx="1">
                  <c:v>17.787297568956362</c:v>
                </c:pt>
                <c:pt idx="2">
                  <c:v>16.912086839933416</c:v>
                </c:pt>
                <c:pt idx="3">
                  <c:v>15.932173430585689</c:v>
                </c:pt>
                <c:pt idx="4">
                  <c:v>14.856184512612623</c:v>
                </c:pt>
                <c:pt idx="5">
                  <c:v>13.699665567273309</c:v>
                </c:pt>
                <c:pt idx="6">
                  <c:v>12.484777448209108</c:v>
                </c:pt>
                <c:pt idx="7">
                  <c:v>11.238939214467891</c:v>
                </c:pt>
                <c:pt idx="8">
                  <c:v>9.9925155252713367</c:v>
                </c:pt>
                <c:pt idx="9">
                  <c:v>8.775927808802404</c:v>
                </c:pt>
                <c:pt idx="10">
                  <c:v>7.6167540509186296</c:v>
                </c:pt>
                <c:pt idx="11">
                  <c:v>6.5373858262616578</c:v>
                </c:pt>
                <c:pt idx="12">
                  <c:v>5.5536312807229349</c:v>
                </c:pt>
                <c:pt idx="13">
                  <c:v>4.6743737743135423</c:v>
                </c:pt>
                <c:pt idx="14">
                  <c:v>3.9021353834529733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44-49F1-A580-AA693A9CD0A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Uncompetitive'!$AP$20:$AP$34</c:f>
              <c:numCache>
                <c:formatCode>General</c:formatCode>
                <c:ptCount val="15"/>
                <c:pt idx="0">
                  <c:v>18.89374584060068</c:v>
                </c:pt>
                <c:pt idx="1">
                  <c:v>18.137896906868857</c:v>
                </c:pt>
                <c:pt idx="2">
                  <c:v>17.274079667551231</c:v>
                </c:pt>
                <c:pt idx="3">
                  <c:v>16.303511369663763</c:v>
                </c:pt>
                <c:pt idx="4">
                  <c:v>15.233609342008332</c:v>
                </c:pt>
                <c:pt idx="5">
                  <c:v>14.078730638616115</c:v>
                </c:pt>
                <c:pt idx="6">
                  <c:v>12.86005943949376</c:v>
                </c:pt>
                <c:pt idx="7">
                  <c:v>11.604442042088921</c:v>
                </c:pt>
                <c:pt idx="8">
                  <c:v>10.342213852029975</c:v>
                </c:pt>
                <c:pt idx="9">
                  <c:v>9.1043507812924638</c:v>
                </c:pt>
                <c:pt idx="10">
                  <c:v>7.9194923821283068</c:v>
                </c:pt>
                <c:pt idx="11">
                  <c:v>6.8114265572636947</c:v>
                </c:pt>
                <c:pt idx="12">
                  <c:v>5.7974751865843759</c:v>
                </c:pt>
                <c:pt idx="13">
                  <c:v>4.8879480823435655</c:v>
                </c:pt>
                <c:pt idx="14">
                  <c:v>4.0865572843050693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44-49F1-A580-AA693A9CD0A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Uncompetitive'!$AQ$20:$AQ$34</c:f>
              <c:numCache>
                <c:formatCode>General</c:formatCode>
                <c:ptCount val="15"/>
                <c:pt idx="0">
                  <c:v>18.974627814739307</c:v>
                </c:pt>
                <c:pt idx="1">
                  <c:v>18.221885228234427</c:v>
                </c:pt>
                <c:pt idx="2">
                  <c:v>17.36097598568513</c:v>
                </c:pt>
                <c:pt idx="3">
                  <c:v>16.392857021534223</c:v>
                </c:pt>
                <c:pt idx="4">
                  <c:v>15.324650597358916</c:v>
                </c:pt>
                <c:pt idx="5">
                  <c:v>14.170418310920649</c:v>
                </c:pt>
                <c:pt idx="6">
                  <c:v>12.951094326844936</c:v>
                </c:pt>
                <c:pt idx="7">
                  <c:v>11.693368197569642</c:v>
                </c:pt>
                <c:pt idx="8">
                  <c:v>10.427548502622241</c:v>
                </c:pt>
                <c:pt idx="9">
                  <c:v>9.1847276796186659</c:v>
                </c:pt>
                <c:pt idx="10">
                  <c:v>7.9937899653142024</c:v>
                </c:pt>
                <c:pt idx="11">
                  <c:v>6.8788563326101775</c:v>
                </c:pt>
                <c:pt idx="12">
                  <c:v>5.8576175303038767</c:v>
                </c:pt>
                <c:pt idx="13">
                  <c:v>4.9407368800353577</c:v>
                </c:pt>
                <c:pt idx="14">
                  <c:v>4.1322259895649607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44-49F1-A580-AA693A9CD0A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Uncompetitive'!$AR$20:$AR$34</c:f>
              <c:numCache>
                <c:formatCode>General</c:formatCode>
                <c:ptCount val="15"/>
                <c:pt idx="0">
                  <c:v>19.073772491699877</c:v>
                </c:pt>
                <c:pt idx="1">
                  <c:v>18.324917465308737</c:v>
                </c:pt>
                <c:pt idx="2">
                  <c:v>17.46767012612959</c:v>
                </c:pt>
                <c:pt idx="3">
                  <c:v>16.502667949719019</c:v>
                </c:pt>
                <c:pt idx="4">
                  <c:v>15.436668680387479</c:v>
                </c:pt>
                <c:pt idx="5">
                  <c:v>14.283365945638961</c:v>
                </c:pt>
                <c:pt idx="6">
                  <c:v>13.063378755131167</c:v>
                </c:pt>
                <c:pt idx="7">
                  <c:v>11.803193883467014</c:v>
                </c:pt>
                <c:pt idx="8">
                  <c:v>10.533076149692098</c:v>
                </c:pt>
                <c:pt idx="9">
                  <c:v>9.2842517892311349</c:v>
                </c:pt>
                <c:pt idx="10">
                  <c:v>8.0858995476951705</c:v>
                </c:pt>
                <c:pt idx="11">
                  <c:v>6.9625477554645947</c:v>
                </c:pt>
                <c:pt idx="12">
                  <c:v>5.9323426828031884</c:v>
                </c:pt>
                <c:pt idx="13">
                  <c:v>5.0063874917489501</c:v>
                </c:pt>
                <c:pt idx="14">
                  <c:v>4.1890690904475223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44-49F1-A580-AA693A9CD0A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Uncompetitive'!$AS$20:$AS$34</c:f>
              <c:numCache>
                <c:formatCode>General</c:formatCode>
                <c:ptCount val="15"/>
                <c:pt idx="0">
                  <c:v>19.19474333133476</c:v>
                </c:pt>
                <c:pt idx="1">
                  <c:v>18.450750919513943</c:v>
                </c:pt>
                <c:pt idx="2">
                  <c:v>17.598117365358444</c:v>
                </c:pt>
                <c:pt idx="3">
                  <c:v>16.637090003749854</c:v>
                </c:pt>
                <c:pt idx="4">
                  <c:v>15.573977791517221</c:v>
                </c:pt>
                <c:pt idx="5">
                  <c:v>14.422016853729367</c:v>
                </c:pt>
                <c:pt idx="6">
                  <c:v>13.201428703939758</c:v>
                </c:pt>
                <c:pt idx="7">
                  <c:v>11.938436638119988</c:v>
                </c:pt>
                <c:pt idx="8">
                  <c:v>10.663235474119999</c:v>
                </c:pt>
                <c:pt idx="9">
                  <c:v>9.4072006972532716</c:v>
                </c:pt>
                <c:pt idx="10">
                  <c:v>8.1998617571333057</c:v>
                </c:pt>
                <c:pt idx="11">
                  <c:v>7.066242197967334</c:v>
                </c:pt>
                <c:pt idx="12">
                  <c:v>6.0250488488734275</c:v>
                </c:pt>
                <c:pt idx="13">
                  <c:v>5.0879312140205375</c:v>
                </c:pt>
                <c:pt idx="14">
                  <c:v>4.2597463473444934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44-49F1-A580-AA693A9CD0A1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Uncompetitive'!$AT$20:$AT$34</c:f>
              <c:numCache>
                <c:formatCode>General</c:formatCode>
                <c:ptCount val="15"/>
                <c:pt idx="0">
                  <c:v>19.341515994034104</c:v>
                </c:pt>
                <c:pt idx="1">
                  <c:v>18.603599580849771</c:v>
                </c:pt>
                <c:pt idx="2">
                  <c:v>17.756780010261494</c:v>
                </c:pt>
                <c:pt idx="3">
                  <c:v>16.800831101231772</c:v>
                </c:pt>
                <c:pt idx="4">
                  <c:v>15.741511721009049</c:v>
                </c:pt>
                <c:pt idx="5">
                  <c:v>14.591490580318604</c:v>
                </c:pt>
                <c:pt idx="6">
                  <c:v>13.370487802246366</c:v>
                </c:pt>
                <c:pt idx="7">
                  <c:v>12.104382981905719</c:v>
                </c:pt>
                <c:pt idx="8">
                  <c:v>10.823260811235297</c:v>
                </c:pt>
                <c:pt idx="9">
                  <c:v>9.5586562408973741</c:v>
                </c:pt>
                <c:pt idx="10">
                  <c:v>8.3405104547133337</c:v>
                </c:pt>
                <c:pt idx="11">
                  <c:v>7.1944442902769765</c:v>
                </c:pt>
                <c:pt idx="12">
                  <c:v>6.1398512052369405</c:v>
                </c:pt>
                <c:pt idx="13">
                  <c:v>5.1890577522299495</c:v>
                </c:pt>
                <c:pt idx="14">
                  <c:v>4.3475097168105359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344-49F1-A580-AA693A9CD0A1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Uncompetitive'!$AU$20:$AU$34</c:f>
              <c:numCache>
                <c:formatCode>General</c:formatCode>
                <c:ptCount val="15"/>
                <c:pt idx="0">
                  <c:v>19.518381334793066</c:v>
                </c:pt>
                <c:pt idx="1">
                  <c:v>18.78804387800686</c:v>
                </c:pt>
                <c:pt idx="2">
                  <c:v>17.948546999171448</c:v>
                </c:pt>
                <c:pt idx="3">
                  <c:v>16.999094335905713</c:v>
                </c:pt>
                <c:pt idx="4">
                  <c:v>15.944774414251262</c:v>
                </c:pt>
                <c:pt idx="5">
                  <c:v>14.797554714008367</c:v>
                </c:pt>
                <c:pt idx="6">
                  <c:v>13.576523398445772</c:v>
                </c:pt>
                <c:pt idx="7">
                  <c:v>12.307110356877013</c:v>
                </c:pt>
                <c:pt idx="8">
                  <c:v>11.019229667749036</c:v>
                </c:pt>
                <c:pt idx="9">
                  <c:v>9.7445752302996755</c:v>
                </c:pt>
                <c:pt idx="10">
                  <c:v>8.5135624385679716</c:v>
                </c:pt>
                <c:pt idx="11">
                  <c:v>7.3525251114174512</c:v>
                </c:pt>
                <c:pt idx="12">
                  <c:v>6.2816925964218768</c:v>
                </c:pt>
                <c:pt idx="13">
                  <c:v>5.3142277205721662</c:v>
                </c:pt>
                <c:pt idx="14">
                  <c:v>4.4563128223826149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344-49F1-A580-AA693A9CD0A1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Uncompetitive'!$AV$20:$AV$34</c:f>
              <c:numCache>
                <c:formatCode>General</c:formatCode>
                <c:ptCount val="15"/>
                <c:pt idx="0">
                  <c:v>19.729763125462256</c:v>
                </c:pt>
                <c:pt idx="1">
                  <c:v>19.008853322702812</c:v>
                </c:pt>
                <c:pt idx="2">
                  <c:v>18.178565474870897</c:v>
                </c:pt>
                <c:pt idx="3">
                  <c:v>17.237423533979733</c:v>
                </c:pt>
                <c:pt idx="4">
                  <c:v>16.189705360965881</c:v>
                </c:pt>
                <c:pt idx="5">
                  <c:v>15.046516209053433</c:v>
                </c:pt>
                <c:pt idx="6">
                  <c:v>13.826149346782435</c:v>
                </c:pt>
                <c:pt idx="7">
                  <c:v>12.553445375725758</c:v>
                </c:pt>
                <c:pt idx="8">
                  <c:v>11.258058026917501</c:v>
                </c:pt>
                <c:pt idx="9">
                  <c:v>9.971820491815869</c:v>
                </c:pt>
                <c:pt idx="10">
                  <c:v>8.7256800425504206</c:v>
                </c:pt>
                <c:pt idx="11">
                  <c:v>7.5468099082866162</c:v>
                </c:pt>
                <c:pt idx="12">
                  <c:v>6.4564486854913348</c:v>
                </c:pt>
                <c:pt idx="13">
                  <c:v>5.468787380867929</c:v>
                </c:pt>
                <c:pt idx="14">
                  <c:v>4.5909282110590928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344-49F1-A580-AA693A9CD0A1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Uncompetitive'!$AW$20:$AW$34</c:f>
              <c:numCache>
                <c:formatCode>General</c:formatCode>
                <c:ptCount val="15"/>
                <c:pt idx="0">
                  <c:v>19.979927728320803</c:v>
                </c:pt>
                <c:pt idx="1">
                  <c:v>19.270696745299276</c:v>
                </c:pt>
                <c:pt idx="2">
                  <c:v>18.451956350017269</c:v>
                </c:pt>
                <c:pt idx="3">
                  <c:v>17.521430638094142</c:v>
                </c:pt>
                <c:pt idx="4">
                  <c:v>16.482426853665253</c:v>
                </c:pt>
                <c:pt idx="5">
                  <c:v>15.344997576130394</c:v>
                </c:pt>
                <c:pt idx="6">
                  <c:v>14.126440170986259</c:v>
                </c:pt>
                <c:pt idx="7">
                  <c:v>12.850823621631218</c:v>
                </c:pt>
                <c:pt idx="8">
                  <c:v>11.547410662891229</c:v>
                </c:pt>
                <c:pt idx="9">
                  <c:v>10.24812273676786</c:v>
                </c:pt>
                <c:pt idx="10">
                  <c:v>8.9844814143786227</c:v>
                </c:pt>
                <c:pt idx="11">
                  <c:v>7.7846299472464331</c:v>
                </c:pt>
                <c:pt idx="12">
                  <c:v>6.6710120315169945</c:v>
                </c:pt>
                <c:pt idx="13">
                  <c:v>5.6590745845112451</c:v>
                </c:pt>
                <c:pt idx="14">
                  <c:v>4.7570651923708898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344-49F1-A580-AA693A9CD0A1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Uncompetitive'!$AX$20:$AX$34</c:f>
              <c:numCache>
                <c:formatCode>General</c:formatCode>
                <c:ptCount val="15"/>
                <c:pt idx="0">
                  <c:v>20.272571529089689</c:v>
                </c:pt>
                <c:pt idx="1">
                  <c:v>19.577722219660984</c:v>
                </c:pt>
                <c:pt idx="2">
                  <c:v>18.773391708035646</c:v>
                </c:pt>
                <c:pt idx="3">
                  <c:v>17.856378125437594</c:v>
                </c:pt>
                <c:pt idx="4">
                  <c:v>16.828841613961828</c:v>
                </c:pt>
                <c:pt idx="5">
                  <c:v>15.69956212197917</c:v>
                </c:pt>
                <c:pt idx="6">
                  <c:v>14.484597420883922</c:v>
                </c:pt>
                <c:pt idx="7">
                  <c:v>13.207009964233418</c:v>
                </c:pt>
                <c:pt idx="8">
                  <c:v>11.89548550249363</c:v>
                </c:pt>
                <c:pt idx="9">
                  <c:v>10.581934415256615</c:v>
                </c:pt>
                <c:pt idx="10">
                  <c:v>9.298463582381542</c:v>
                </c:pt>
                <c:pt idx="11">
                  <c:v>8.0743088673504566</c:v>
                </c:pt>
                <c:pt idx="12">
                  <c:v>6.9333313559730554</c:v>
                </c:pt>
                <c:pt idx="13">
                  <c:v>5.892498038500162</c:v>
                </c:pt>
                <c:pt idx="14">
                  <c:v>4.9614756826513018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344-49F1-A580-AA693A9CD0A1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Uncompetitive'!$AY$20:$AY$34</c:f>
              <c:numCache>
                <c:formatCode>General</c:formatCode>
                <c:ptCount val="15"/>
                <c:pt idx="0">
                  <c:v>20.61029180591369</c:v>
                </c:pt>
                <c:pt idx="1">
                  <c:v>19.933007657795049</c:v>
                </c:pt>
                <c:pt idx="2">
                  <c:v>19.14652918209935</c:v>
                </c:pt>
                <c:pt idx="3">
                  <c:v>18.246604665542158</c:v>
                </c:pt>
                <c:pt idx="4">
                  <c:v>17.234061213269317</c:v>
                </c:pt>
                <c:pt idx="5">
                  <c:v>16.116160570867482</c:v>
                </c:pt>
                <c:pt idx="6">
                  <c:v>14.907432934917445</c:v>
                </c:pt>
                <c:pt idx="7">
                  <c:v>13.629637897857519</c:v>
                </c:pt>
                <c:pt idx="8">
                  <c:v>12.310626630142179</c:v>
                </c:pt>
                <c:pt idx="9">
                  <c:v>10.982129116430404</c:v>
                </c:pt>
                <c:pt idx="10">
                  <c:v>9.6767938055622302</c:v>
                </c:pt>
                <c:pt idx="11">
                  <c:v>8.4250435005571394</c:v>
                </c:pt>
                <c:pt idx="12">
                  <c:v>7.2523721542312449</c:v>
                </c:pt>
                <c:pt idx="13">
                  <c:v>6.1775629978683897</c:v>
                </c:pt>
                <c:pt idx="14">
                  <c:v>5.2120279837657115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344-49F1-A580-AA693A9CD0A1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Uncompetitive'!$AZ$20:$AZ$34</c:f>
              <c:numCache>
                <c:formatCode>General</c:formatCode>
                <c:ptCount val="15"/>
                <c:pt idx="0">
                  <c:v>20.993979821663938</c:v>
                </c:pt>
                <c:pt idx="1">
                  <c:v>20.337916127652189</c:v>
                </c:pt>
                <c:pt idx="2">
                  <c:v>19.573330768126883</c:v>
                </c:pt>
                <c:pt idx="3">
                  <c:v>18.694812778630581</c:v>
                </c:pt>
                <c:pt idx="4">
                  <c:v>17.701673274183069</c:v>
                </c:pt>
                <c:pt idx="5">
                  <c:v>16.599394614283732</c:v>
                </c:pt>
                <c:pt idx="6">
                  <c:v>15.400651346824322</c:v>
                </c:pt>
                <c:pt idx="7">
                  <c:v>14.125537593926282</c:v>
                </c:pt>
                <c:pt idx="8">
                  <c:v>12.800725073007751</c:v>
                </c:pt>
                <c:pt idx="9">
                  <c:v>11.457498538980643</c:v>
                </c:pt>
                <c:pt idx="10">
                  <c:v>10.128918341415144</c:v>
                </c:pt>
                <c:pt idx="11">
                  <c:v>8.8466296193714733</c:v>
                </c:pt>
                <c:pt idx="12">
                  <c:v>7.6379538983753976</c:v>
                </c:pt>
                <c:pt idx="13">
                  <c:v>6.5238056521611076</c:v>
                </c:pt>
                <c:pt idx="14">
                  <c:v>5.5177186991670091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344-49F1-A580-AA693A9CD0A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Uncompetitive'!$BA$20:$BA$34</c:f>
              <c:numCache>
                <c:formatCode>General</c:formatCode>
                <c:ptCount val="15"/>
                <c:pt idx="0">
                  <c:v>21.42221829245111</c:v>
                </c:pt>
                <c:pt idx="1">
                  <c:v>20.791435292285087</c:v>
                </c:pt>
                <c:pt idx="2">
                  <c:v>20.053340270647752</c:v>
                </c:pt>
                <c:pt idx="3">
                  <c:v>19.201284352525263</c:v>
                </c:pt>
                <c:pt idx="4">
                  <c:v>18.232901325717251</c:v>
                </c:pt>
                <c:pt idx="5">
                  <c:v>17.151635583531128</c:v>
                </c:pt>
                <c:pt idx="6">
                  <c:v>15.967951317893887</c:v>
                </c:pt>
                <c:pt idx="7">
                  <c:v>14.699851891834646</c:v>
                </c:pt>
                <c:pt idx="8">
                  <c:v>13.372386966920399</c:v>
                </c:pt>
                <c:pt idx="9">
                  <c:v>12.016010046316632</c:v>
                </c:pt>
                <c:pt idx="10">
                  <c:v>10.663940082450258</c:v>
                </c:pt>
                <c:pt idx="11">
                  <c:v>9.3489785223907322</c:v>
                </c:pt>
                <c:pt idx="12">
                  <c:v>8.1004100161043056</c:v>
                </c:pt>
                <c:pt idx="13">
                  <c:v>6.9415872611442033</c:v>
                </c:pt>
                <c:pt idx="14">
                  <c:v>5.8885815648021458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344-49F1-A580-AA693A9CD0A1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Uncompetitive'!$BB$20:$BB$34</c:f>
              <c:numCache>
                <c:formatCode>General</c:formatCode>
                <c:ptCount val="15"/>
                <c:pt idx="0">
                  <c:v>21.890807890497339</c:v>
                </c:pt>
                <c:pt idx="1">
                  <c:v>21.289627822186777</c:v>
                </c:pt>
                <c:pt idx="2">
                  <c:v>20.583046029944377</c:v>
                </c:pt>
                <c:pt idx="3">
                  <c:v>19.763146793205486</c:v>
                </c:pt>
                <c:pt idx="4">
                  <c:v>18.825771231697573</c:v>
                </c:pt>
                <c:pt idx="5">
                  <c:v>17.772097322790319</c:v>
                </c:pt>
                <c:pt idx="6">
                  <c:v>16.610023522679835</c:v>
                </c:pt>
                <c:pt idx="7">
                  <c:v>15.354991999173105</c:v>
                </c:pt>
                <c:pt idx="8">
                  <c:v>14.029891793271682</c:v>
                </c:pt>
                <c:pt idx="9">
                  <c:v>12.66381902089643</c:v>
                </c:pt>
                <c:pt idx="10">
                  <c:v>11.289735040635513</c:v>
                </c:pt>
                <c:pt idx="11">
                  <c:v>9.9413772506835034</c:v>
                </c:pt>
                <c:pt idx="12">
                  <c:v>8.6500145195544036</c:v>
                </c:pt>
                <c:pt idx="13">
                  <c:v>7.4416907344391712</c:v>
                </c:pt>
                <c:pt idx="14">
                  <c:v>6.3354406263229244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344-49F1-A580-AA693A9CD0A1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Uncompetitive'!$BC$20:$BC$34</c:f>
              <c:numCache>
                <c:formatCode>General</c:formatCode>
                <c:ptCount val="15"/>
                <c:pt idx="0">
                  <c:v>22.392569524985227</c:v>
                </c:pt>
                <c:pt idx="1">
                  <c:v>21.825349555418363</c:v>
                </c:pt>
                <c:pt idx="2">
                  <c:v>21.155494595969177</c:v>
                </c:pt>
                <c:pt idx="3">
                  <c:v>20.373861514670775</c:v>
                </c:pt>
                <c:pt idx="4">
                  <c:v>19.474456889768792</c:v>
                </c:pt>
                <c:pt idx="5">
                  <c:v>18.456029534415233</c:v>
                </c:pt>
                <c:pt idx="6">
                  <c:v>17.323595902259555</c:v>
                </c:pt>
                <c:pt idx="7">
                  <c:v>16.089557708807178</c:v>
                </c:pt>
                <c:pt idx="8">
                  <c:v>14.774031262133233</c:v>
                </c:pt>
                <c:pt idx="9">
                  <c:v>13.404087484151091</c:v>
                </c:pt>
                <c:pt idx="10">
                  <c:v>12.011820348591975</c:v>
                </c:pt>
                <c:pt idx="11">
                  <c:v>10.631471913358139</c:v>
                </c:pt>
                <c:pt idx="12">
                  <c:v>9.2961310222685825</c:v>
                </c:pt>
                <c:pt idx="13">
                  <c:v>8.0346625354567944</c:v>
                </c:pt>
                <c:pt idx="14">
                  <c:v>6.8694477032473058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344-49F1-A580-AA693A9CD0A1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Uncompetitive'!$BD$20:$BD$34</c:f>
              <c:numCache>
                <c:formatCode>General</c:formatCode>
                <c:ptCount val="15"/>
                <c:pt idx="0">
                  <c:v>22.917548806263412</c:v>
                </c:pt>
                <c:pt idx="1">
                  <c:v>22.388380430812781</c:v>
                </c:pt>
                <c:pt idx="2">
                  <c:v>21.76032059785495</c:v>
                </c:pt>
                <c:pt idx="3">
                  <c:v>21.023120254354975</c:v>
                </c:pt>
                <c:pt idx="4">
                  <c:v>20.16900830637989</c:v>
                </c:pt>
                <c:pt idx="5">
                  <c:v>19.194246074022832</c:v>
                </c:pt>
                <c:pt idx="6">
                  <c:v>18.100741679858107</c:v>
                </c:pt>
                <c:pt idx="7">
                  <c:v>16.897424798100147</c:v>
                </c:pt>
                <c:pt idx="8">
                  <c:v>15.601003419422305</c:v>
                </c:pt>
                <c:pt idx="9">
                  <c:v>14.235742098647966</c:v>
                </c:pt>
                <c:pt idx="10">
                  <c:v>12.832057413905904</c:v>
                </c:pt>
                <c:pt idx="11">
                  <c:v>11.424007811358287</c:v>
                </c:pt>
                <c:pt idx="12">
                  <c:v>10.04607486699755</c:v>
                </c:pt>
                <c:pt idx="13">
                  <c:v>8.7298597569631617</c:v>
                </c:pt>
                <c:pt idx="14">
                  <c:v>7.5013468544007873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344-49F1-A580-AA693A9CD0A1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344-49F1-A580-AA693A9CD0A1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344-49F1-A580-AA693A9CD0A1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344-49F1-A580-AA693A9CD0A1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344-49F1-A580-AA693A9CD0A1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344-49F1-A580-AA693A9CD0A1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344-49F1-A580-AA693A9CD0A1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344-49F1-A580-AA693A9CD0A1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344-49F1-A580-AA693A9CD0A1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344-49F1-A580-AA693A9CD0A1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344-49F1-A580-AA693A9CD0A1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344-49F1-A580-AA693A9CD0A1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344-49F1-A580-AA693A9CD0A1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344-49F1-A580-AA693A9CD0A1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344-49F1-A580-AA693A9CD0A1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344-49F1-A580-AA693A9CD0A1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344-49F1-A580-AA693A9CD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Uncompetitive'!$AO$36:$AO$50</c:f>
              <c:numCache>
                <c:formatCode>General</c:formatCode>
                <c:ptCount val="15"/>
                <c:pt idx="0">
                  <c:v>5.3892364038456847E-2</c:v>
                </c:pt>
                <c:pt idx="1">
                  <c:v>5.6219894906647881E-2</c:v>
                </c:pt>
                <c:pt idx="2">
                  <c:v>5.912930849188669E-2</c:v>
                </c:pt>
                <c:pt idx="3">
                  <c:v>6.2766075473435184E-2</c:v>
                </c:pt>
                <c:pt idx="4">
                  <c:v>6.731203420037081E-2</c:v>
                </c:pt>
                <c:pt idx="5">
                  <c:v>7.2994482609040318E-2</c:v>
                </c:pt>
                <c:pt idx="6">
                  <c:v>8.009754311987724E-2</c:v>
                </c:pt>
                <c:pt idx="7">
                  <c:v>8.8976368758423352E-2</c:v>
                </c:pt>
                <c:pt idx="8">
                  <c:v>0.10007490080660605</c:v>
                </c:pt>
                <c:pt idx="9">
                  <c:v>0.1139480658668344</c:v>
                </c:pt>
                <c:pt idx="10">
                  <c:v>0.13128952219211984</c:v>
                </c:pt>
                <c:pt idx="11">
                  <c:v>0.15296634259872657</c:v>
                </c:pt>
                <c:pt idx="12">
                  <c:v>0.18006236810698506</c:v>
                </c:pt>
                <c:pt idx="13">
                  <c:v>0.21393239999230818</c:v>
                </c:pt>
                <c:pt idx="14">
                  <c:v>0.25626993984896207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22-4C1B-9735-4557B511DCF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Uncompetitive'!$AP$36:$AP$50</c:f>
              <c:numCache>
                <c:formatCode>General</c:formatCode>
                <c:ptCount val="15"/>
                <c:pt idx="0">
                  <c:v>5.2927567060371099E-2</c:v>
                </c:pt>
                <c:pt idx="1">
                  <c:v>5.5133183584327138E-2</c:v>
                </c:pt>
                <c:pt idx="2">
                  <c:v>5.78902042392722E-2</c:v>
                </c:pt>
                <c:pt idx="3">
                  <c:v>6.133648005795353E-2</c:v>
                </c:pt>
                <c:pt idx="4">
                  <c:v>6.5644324831305167E-2</c:v>
                </c:pt>
                <c:pt idx="5">
                  <c:v>7.1029130797994736E-2</c:v>
                </c:pt>
                <c:pt idx="6">
                  <c:v>7.7760138256356706E-2</c:v>
                </c:pt>
                <c:pt idx="7">
                  <c:v>8.6173897579309169E-2</c:v>
                </c:pt>
                <c:pt idx="8">
                  <c:v>9.6691096732999721E-2</c:v>
                </c:pt>
                <c:pt idx="9">
                  <c:v>0.10983759567511292</c:v>
                </c:pt>
                <c:pt idx="10">
                  <c:v>0.12627071935275441</c:v>
                </c:pt>
                <c:pt idx="11">
                  <c:v>0.14681212394980631</c:v>
                </c:pt>
                <c:pt idx="12">
                  <c:v>0.17248887969612117</c:v>
                </c:pt>
                <c:pt idx="13">
                  <c:v>0.20458482437901471</c:v>
                </c:pt>
                <c:pt idx="14">
                  <c:v>0.24470475523263169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22-4C1B-9735-4557B511DCF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Uncompetitive'!$AQ$36:$AQ$50</c:f>
              <c:numCache>
                <c:formatCode>General</c:formatCode>
                <c:ptCount val="15"/>
                <c:pt idx="0">
                  <c:v>5.2701955988997566E-2</c:v>
                </c:pt>
                <c:pt idx="1">
                  <c:v>5.4879063690430947E-2</c:v>
                </c:pt>
                <c:pt idx="2">
                  <c:v>5.7600448317222656E-2</c:v>
                </c:pt>
                <c:pt idx="3">
                  <c:v>6.100217910071231E-2</c:v>
                </c:pt>
                <c:pt idx="4">
                  <c:v>6.525434258007437E-2</c:v>
                </c:pt>
                <c:pt idx="5">
                  <c:v>7.0569546929276944E-2</c:v>
                </c:pt>
                <c:pt idx="6">
                  <c:v>7.7213552365780175E-2</c:v>
                </c:pt>
                <c:pt idx="7">
                  <c:v>8.5518559161409172E-2</c:v>
                </c:pt>
                <c:pt idx="8">
                  <c:v>9.5899817655945463E-2</c:v>
                </c:pt>
                <c:pt idx="9">
                  <c:v>0.10887639077411583</c:v>
                </c:pt>
                <c:pt idx="10">
                  <c:v>0.12509710717182876</c:v>
                </c:pt>
                <c:pt idx="11">
                  <c:v>0.14537300266896994</c:v>
                </c:pt>
                <c:pt idx="12">
                  <c:v>0.1707178720403964</c:v>
                </c:pt>
                <c:pt idx="13">
                  <c:v>0.20239895875467945</c:v>
                </c:pt>
                <c:pt idx="14">
                  <c:v>0.24200031714753328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22-4C1B-9735-4557B511DCF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Uncompetitive'!$AR$36:$AR$50</c:f>
              <c:numCache>
                <c:formatCode>General</c:formatCode>
                <c:ptCount val="15"/>
                <c:pt idx="0">
                  <c:v>5.2428013411356299E-2</c:v>
                </c:pt>
                <c:pt idx="1">
                  <c:v>5.4570504990983988E-2</c:v>
                </c:pt>
                <c:pt idx="2">
                  <c:v>5.724861946551859E-2</c:v>
                </c:pt>
                <c:pt idx="3">
                  <c:v>6.0596262558686845E-2</c:v>
                </c:pt>
                <c:pt idx="4">
                  <c:v>6.4780816425147159E-2</c:v>
                </c:pt>
                <c:pt idx="5">
                  <c:v>7.0011508758222568E-2</c:v>
                </c:pt>
                <c:pt idx="6">
                  <c:v>7.6549874174566809E-2</c:v>
                </c:pt>
                <c:pt idx="7">
                  <c:v>8.4722830944997135E-2</c:v>
                </c:pt>
                <c:pt idx="8">
                  <c:v>9.4939026908035018E-2</c:v>
                </c:pt>
                <c:pt idx="9">
                  <c:v>0.10770927186183238</c:v>
                </c:pt>
                <c:pt idx="10">
                  <c:v>0.12367207805407909</c:v>
                </c:pt>
                <c:pt idx="11">
                  <c:v>0.14362558579438747</c:v>
                </c:pt>
                <c:pt idx="12">
                  <c:v>0.16856747046977294</c:v>
                </c:pt>
                <c:pt idx="13">
                  <c:v>0.19974482631400475</c:v>
                </c:pt>
                <c:pt idx="14">
                  <c:v>0.23871652111929456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22-4C1B-9735-4557B511DCF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Uncompetitive'!$AS$36:$AS$50</c:f>
              <c:numCache>
                <c:formatCode>General</c:formatCode>
                <c:ptCount val="15"/>
                <c:pt idx="0">
                  <c:v>5.2097596864842381E-2</c:v>
                </c:pt>
                <c:pt idx="1">
                  <c:v>5.4198336119879911E-2</c:v>
                </c:pt>
                <c:pt idx="2">
                  <c:v>5.6824260188676819E-2</c:v>
                </c:pt>
                <c:pt idx="3">
                  <c:v>6.0106665274672962E-2</c:v>
                </c:pt>
                <c:pt idx="4">
                  <c:v>6.4209671632168147E-2</c:v>
                </c:pt>
                <c:pt idx="5">
                  <c:v>6.9338429579037103E-2</c:v>
                </c:pt>
                <c:pt idx="6">
                  <c:v>7.5749377012623326E-2</c:v>
                </c:pt>
                <c:pt idx="7">
                  <c:v>8.376306130460609E-2</c:v>
                </c:pt>
                <c:pt idx="8">
                  <c:v>9.3780166669584553E-2</c:v>
                </c:pt>
                <c:pt idx="9">
                  <c:v>0.10630154837580764</c:v>
                </c:pt>
                <c:pt idx="10">
                  <c:v>0.12195327550858648</c:v>
                </c:pt>
                <c:pt idx="11">
                  <c:v>0.14151793442456001</c:v>
                </c:pt>
                <c:pt idx="12">
                  <c:v>0.16597375806952694</c:v>
                </c:pt>
                <c:pt idx="13">
                  <c:v>0.19654353762573556</c:v>
                </c:pt>
                <c:pt idx="14">
                  <c:v>0.23475576207099644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22-4C1B-9735-4557B511DCF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Uncompetitive'!$AT$36:$AT$50</c:f>
              <c:numCache>
                <c:formatCode>General</c:formatCode>
                <c:ptCount val="15"/>
                <c:pt idx="0">
                  <c:v>5.1702255413094311E-2</c:v>
                </c:pt>
                <c:pt idx="1">
                  <c:v>5.375303825768122E-2</c:v>
                </c:pt>
                <c:pt idx="2">
                  <c:v>5.6316516813414839E-2</c:v>
                </c:pt>
                <c:pt idx="3">
                  <c:v>5.9520865008081882E-2</c:v>
                </c:pt>
                <c:pt idx="4">
                  <c:v>6.3526300251415674E-2</c:v>
                </c:pt>
                <c:pt idx="5">
                  <c:v>6.8533094305582937E-2</c:v>
                </c:pt>
                <c:pt idx="6">
                  <c:v>7.4791586873291988E-2</c:v>
                </c:pt>
                <c:pt idx="7">
                  <c:v>8.2614702582928315E-2</c:v>
                </c:pt>
                <c:pt idx="8">
                  <c:v>9.2393597219973714E-2</c:v>
                </c:pt>
                <c:pt idx="9">
                  <c:v>0.10461721551628048</c:v>
                </c:pt>
                <c:pt idx="10">
                  <c:v>0.11989673838666393</c:v>
                </c:pt>
                <c:pt idx="11">
                  <c:v>0.13899614197464324</c:v>
                </c:pt>
                <c:pt idx="12">
                  <c:v>0.16287039645961737</c:v>
                </c:pt>
                <c:pt idx="13">
                  <c:v>0.19271321456583507</c:v>
                </c:pt>
                <c:pt idx="14">
                  <c:v>0.23001673719860716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522-4C1B-9735-4557B511DCF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Uncompetitive'!$AU$36:$AU$50</c:f>
              <c:numCache>
                <c:formatCode>General</c:formatCode>
                <c:ptCount val="15"/>
                <c:pt idx="0">
                  <c:v>5.1233756675171653E-2</c:v>
                </c:pt>
                <c:pt idx="1">
                  <c:v>5.3225338757622996E-2</c:v>
                </c:pt>
                <c:pt idx="2">
                  <c:v>5.5714816360687168E-2</c:v>
                </c:pt>
                <c:pt idx="3">
                  <c:v>5.8826663364517411E-2</c:v>
                </c:pt>
                <c:pt idx="4">
                  <c:v>6.2716472119305186E-2</c:v>
                </c:pt>
                <c:pt idx="5">
                  <c:v>6.7578733062789914E-2</c:v>
                </c:pt>
                <c:pt idx="6">
                  <c:v>7.3656559242145828E-2</c:v>
                </c:pt>
                <c:pt idx="7">
                  <c:v>8.1253841966340723E-2</c:v>
                </c:pt>
                <c:pt idx="8">
                  <c:v>9.0750445371584304E-2</c:v>
                </c:pt>
                <c:pt idx="9">
                  <c:v>0.10262119962813884</c:v>
                </c:pt>
                <c:pt idx="10">
                  <c:v>0.11745964244883197</c:v>
                </c:pt>
                <c:pt idx="11">
                  <c:v>0.13600769597469836</c:v>
                </c:pt>
                <c:pt idx="12">
                  <c:v>0.15919276288203141</c:v>
                </c:pt>
                <c:pt idx="13">
                  <c:v>0.18817409651619768</c:v>
                </c:pt>
                <c:pt idx="14">
                  <c:v>0.22440076355890551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522-4C1B-9735-4557B511DCF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Uncompetitive'!$AV$36:$AV$50</c:f>
              <c:numCache>
                <c:formatCode>General</c:formatCode>
                <c:ptCount val="15"/>
                <c:pt idx="0">
                  <c:v>5.0684845714617295E-2</c:v>
                </c:pt>
                <c:pt idx="1">
                  <c:v>5.2607065929940744E-2</c:v>
                </c:pt>
                <c:pt idx="2">
                  <c:v>5.500984119909505E-2</c:v>
                </c:pt>
                <c:pt idx="3">
                  <c:v>5.8013310285537932E-2</c:v>
                </c:pt>
                <c:pt idx="4">
                  <c:v>6.176764664359153E-2</c:v>
                </c:pt>
                <c:pt idx="5">
                  <c:v>6.6460567091158537E-2</c:v>
                </c:pt>
                <c:pt idx="6">
                  <c:v>7.2326717650617295E-2</c:v>
                </c:pt>
                <c:pt idx="7">
                  <c:v>7.9659405849940745E-2</c:v>
                </c:pt>
                <c:pt idx="8">
                  <c:v>8.8825266099095052E-2</c:v>
                </c:pt>
                <c:pt idx="9">
                  <c:v>0.10028259141053791</c:v>
                </c:pt>
                <c:pt idx="10">
                  <c:v>0.11460424804984151</c:v>
                </c:pt>
                <c:pt idx="11">
                  <c:v>0.13250631884897102</c:v>
                </c:pt>
                <c:pt idx="12">
                  <c:v>0.15488390734788288</c:v>
                </c:pt>
                <c:pt idx="13">
                  <c:v>0.18285589297152272</c:v>
                </c:pt>
                <c:pt idx="14">
                  <c:v>0.2178208750010725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522-4C1B-9735-4557B511DCF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Uncompetitive'!$AW$36:$AW$50</c:f>
              <c:numCache>
                <c:formatCode>General</c:formatCode>
                <c:ptCount val="15"/>
                <c:pt idx="0">
                  <c:v>5.0050231091804065E-2</c:v>
                </c:pt>
                <c:pt idx="1">
                  <c:v>5.189225969444676E-2</c:v>
                </c:pt>
                <c:pt idx="2">
                  <c:v>5.4194795447750126E-2</c:v>
                </c:pt>
                <c:pt idx="3">
                  <c:v>5.7072965139379338E-2</c:v>
                </c:pt>
                <c:pt idx="4">
                  <c:v>6.0670677253915839E-2</c:v>
                </c:pt>
                <c:pt idx="5">
                  <c:v>6.5167817397086464E-2</c:v>
                </c:pt>
                <c:pt idx="6">
                  <c:v>7.0789242576049752E-2</c:v>
                </c:pt>
                <c:pt idx="7">
                  <c:v>7.7816024049753879E-2</c:v>
                </c:pt>
                <c:pt idx="8">
                  <c:v>8.6599500891884021E-2</c:v>
                </c:pt>
                <c:pt idx="9">
                  <c:v>9.7578846944546702E-2</c:v>
                </c:pt>
                <c:pt idx="10">
                  <c:v>0.11130302951037505</c:v>
                </c:pt>
                <c:pt idx="11">
                  <c:v>0.12845825771766048</c:v>
                </c:pt>
                <c:pt idx="12">
                  <c:v>0.14990229297676727</c:v>
                </c:pt>
                <c:pt idx="13">
                  <c:v>0.17670733705065075</c:v>
                </c:pt>
                <c:pt idx="14">
                  <c:v>0.21021364214300511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522-4C1B-9735-4557B511DCF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Uncompetitive'!$AX$36:$AX$50</c:f>
              <c:numCache>
                <c:formatCode>General</c:formatCode>
                <c:ptCount val="15"/>
                <c:pt idx="0">
                  <c:v>4.9327733216532083E-2</c:v>
                </c:pt>
                <c:pt idx="1">
                  <c:v>5.1078465042054134E-2</c:v>
                </c:pt>
                <c:pt idx="2">
                  <c:v>5.3266879823956705E-2</c:v>
                </c:pt>
                <c:pt idx="3">
                  <c:v>5.6002398301334903E-2</c:v>
                </c:pt>
                <c:pt idx="4">
                  <c:v>5.9421796398057669E-2</c:v>
                </c:pt>
                <c:pt idx="5">
                  <c:v>6.3696044018961132E-2</c:v>
                </c:pt>
                <c:pt idx="6">
                  <c:v>6.9038853545090456E-2</c:v>
                </c:pt>
                <c:pt idx="7">
                  <c:v>7.5717365452752095E-2</c:v>
                </c:pt>
                <c:pt idx="8">
                  <c:v>8.4065505337329177E-2</c:v>
                </c:pt>
                <c:pt idx="9">
                  <c:v>9.4500680193050482E-2</c:v>
                </c:pt>
                <c:pt idx="10">
                  <c:v>0.10754464876270214</c:v>
                </c:pt>
                <c:pt idx="11">
                  <c:v>0.12384960947476671</c:v>
                </c:pt>
                <c:pt idx="12">
                  <c:v>0.14423081036484739</c:v>
                </c:pt>
                <c:pt idx="13">
                  <c:v>0.16970731147744827</c:v>
                </c:pt>
                <c:pt idx="14">
                  <c:v>0.20155293786819939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522-4C1B-9735-4557B511DCF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Uncompetitive'!$AY$36:$AY$50</c:f>
              <c:numCache>
                <c:formatCode>General</c:formatCode>
                <c:ptCount val="15"/>
                <c:pt idx="0">
                  <c:v>4.8519448895579007E-2</c:v>
                </c:pt>
                <c:pt idx="1">
                  <c:v>5.0168043737691417E-2</c:v>
                </c:pt>
                <c:pt idx="2">
                  <c:v>5.2228787290331931E-2</c:v>
                </c:pt>
                <c:pt idx="3">
                  <c:v>5.4804716731132574E-2</c:v>
                </c:pt>
                <c:pt idx="4">
                  <c:v>5.8024628532133374E-2</c:v>
                </c:pt>
                <c:pt idx="5">
                  <c:v>6.2049518283384363E-2</c:v>
                </c:pt>
                <c:pt idx="6">
                  <c:v>6.7080630472448124E-2</c:v>
                </c:pt>
                <c:pt idx="7">
                  <c:v>7.3369520708777808E-2</c:v>
                </c:pt>
                <c:pt idx="8">
                  <c:v>8.1230633504189922E-2</c:v>
                </c:pt>
                <c:pt idx="9">
                  <c:v>9.1057024498455069E-2</c:v>
                </c:pt>
                <c:pt idx="10">
                  <c:v>0.1033400132412865</c:v>
                </c:pt>
                <c:pt idx="11">
                  <c:v>0.11869374916982578</c:v>
                </c:pt>
                <c:pt idx="12">
                  <c:v>0.13788591908049988</c:v>
                </c:pt>
                <c:pt idx="13">
                  <c:v>0.16187613146884247</c:v>
                </c:pt>
                <c:pt idx="14">
                  <c:v>0.19186389695427075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522-4C1B-9735-4557B511DCF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Uncompetitive'!$AZ$36:$AZ$50</c:f>
              <c:numCache>
                <c:formatCode>General</c:formatCode>
                <c:ptCount val="15"/>
                <c:pt idx="0">
                  <c:v>4.7632702731670154E-2</c:v>
                </c:pt>
                <c:pt idx="1">
                  <c:v>4.9169245940608571E-2</c:v>
                </c:pt>
                <c:pt idx="2">
                  <c:v>5.1089924951781593E-2</c:v>
                </c:pt>
                <c:pt idx="3">
                  <c:v>5.3490773715747862E-2</c:v>
                </c:pt>
                <c:pt idx="4">
                  <c:v>5.6491834670705725E-2</c:v>
                </c:pt>
                <c:pt idx="5">
                  <c:v>6.0243160864403025E-2</c:v>
                </c:pt>
                <c:pt idx="6">
                  <c:v>6.4932318606524667E-2</c:v>
                </c:pt>
                <c:pt idx="7">
                  <c:v>7.079376578417669E-2</c:v>
                </c:pt>
                <c:pt idx="8">
                  <c:v>7.8120574756241734E-2</c:v>
                </c:pt>
                <c:pt idx="9">
                  <c:v>8.727908597132307E-2</c:v>
                </c:pt>
                <c:pt idx="10">
                  <c:v>9.8727224990174695E-2</c:v>
                </c:pt>
                <c:pt idx="11">
                  <c:v>0.11303739876373925</c:v>
                </c:pt>
                <c:pt idx="12">
                  <c:v>0.13092511598069495</c:v>
                </c:pt>
                <c:pt idx="13">
                  <c:v>0.15328476250188955</c:v>
                </c:pt>
                <c:pt idx="14">
                  <c:v>0.1812343206533828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522-4C1B-9735-4557B511DCF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Uncompetitive'!$BA$36:$BA$50</c:f>
              <c:numCache>
                <c:formatCode>General</c:formatCode>
                <c:ptCount val="15"/>
                <c:pt idx="0">
                  <c:v>4.6680506488554735E-2</c:v>
                </c:pt>
                <c:pt idx="1">
                  <c:v>4.8096727616061319E-2</c:v>
                </c:pt>
                <c:pt idx="2">
                  <c:v>4.9867004025444514E-2</c:v>
                </c:pt>
                <c:pt idx="3">
                  <c:v>5.2079849537173518E-2</c:v>
                </c:pt>
                <c:pt idx="4">
                  <c:v>5.4845906426834776E-2</c:v>
                </c:pt>
                <c:pt idx="5">
                  <c:v>5.8303477538911359E-2</c:v>
                </c:pt>
                <c:pt idx="6">
                  <c:v>6.2625441429007084E-2</c:v>
                </c:pt>
                <c:pt idx="7">
                  <c:v>6.8027896291626713E-2</c:v>
                </c:pt>
                <c:pt idx="8">
                  <c:v>7.4780964869901281E-2</c:v>
                </c:pt>
                <c:pt idx="9">
                  <c:v>8.3222300592744464E-2</c:v>
                </c:pt>
                <c:pt idx="10">
                  <c:v>9.3773970246298452E-2</c:v>
                </c:pt>
                <c:pt idx="11">
                  <c:v>0.10696355731324098</c:v>
                </c:pt>
                <c:pt idx="12">
                  <c:v>0.12345054114691907</c:v>
                </c:pt>
                <c:pt idx="13">
                  <c:v>0.14405927093901674</c:v>
                </c:pt>
                <c:pt idx="14">
                  <c:v>0.16982018317913877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522-4C1B-9735-4557B511DCF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Uncompetitive'!$BB$36:$BB$50</c:f>
              <c:numCache>
                <c:formatCode>General</c:formatCode>
                <c:ptCount val="15"/>
                <c:pt idx="0">
                  <c:v>4.5681274304823334E-2</c:v>
                </c:pt>
                <c:pt idx="1">
                  <c:v>4.6971229762779593E-2</c:v>
                </c:pt>
                <c:pt idx="2">
                  <c:v>4.8583674085224904E-2</c:v>
                </c:pt>
                <c:pt idx="3">
                  <c:v>5.059922948828155E-2</c:v>
                </c:pt>
                <c:pt idx="4">
                  <c:v>5.3118673742102371E-2</c:v>
                </c:pt>
                <c:pt idx="5">
                  <c:v>5.6267979059378366E-2</c:v>
                </c:pt>
                <c:pt idx="6">
                  <c:v>6.0204610705973376E-2</c:v>
                </c:pt>
                <c:pt idx="7">
                  <c:v>6.512540026421712E-2</c:v>
                </c:pt>
                <c:pt idx="8">
                  <c:v>7.1276387212021841E-2</c:v>
                </c:pt>
                <c:pt idx="9">
                  <c:v>7.8965120896777735E-2</c:v>
                </c:pt>
                <c:pt idx="10">
                  <c:v>8.8576038002722582E-2</c:v>
                </c:pt>
                <c:pt idx="11">
                  <c:v>0.10058968438515364</c:v>
                </c:pt>
                <c:pt idx="12">
                  <c:v>0.11560674236319246</c:v>
                </c:pt>
                <c:pt idx="13">
                  <c:v>0.134378064835741</c:v>
                </c:pt>
                <c:pt idx="14">
                  <c:v>0.15784221792642666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522-4C1B-9735-4557B511DCF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Uncompetitive'!$BC$36:$BC$50</c:f>
              <c:numCache>
                <c:formatCode>General</c:formatCode>
                <c:ptCount val="15"/>
                <c:pt idx="0">
                  <c:v>4.4657670879807605E-2</c:v>
                </c:pt>
                <c:pt idx="1">
                  <c:v>4.5818281052535992E-2</c:v>
                </c:pt>
                <c:pt idx="2">
                  <c:v>4.7269043768446477E-2</c:v>
                </c:pt>
                <c:pt idx="3">
                  <c:v>4.9082497163334585E-2</c:v>
                </c:pt>
                <c:pt idx="4">
                  <c:v>5.1349313906944714E-2</c:v>
                </c:pt>
                <c:pt idx="5">
                  <c:v>5.4182834836457382E-2</c:v>
                </c:pt>
                <c:pt idx="6">
                  <c:v>5.772473599834823E-2</c:v>
                </c:pt>
                <c:pt idx="7">
                  <c:v>6.2152112450711762E-2</c:v>
                </c:pt>
                <c:pt idx="8">
                  <c:v>6.7686333016166181E-2</c:v>
                </c:pt>
                <c:pt idx="9">
                  <c:v>7.4604108722984216E-2</c:v>
                </c:pt>
                <c:pt idx="10">
                  <c:v>8.3251328356506754E-2</c:v>
                </c:pt>
                <c:pt idx="11">
                  <c:v>9.406035289840993E-2</c:v>
                </c:pt>
                <c:pt idx="12">
                  <c:v>0.10757163357578892</c:v>
                </c:pt>
                <c:pt idx="13">
                  <c:v>0.12446073442251263</c:v>
                </c:pt>
                <c:pt idx="14">
                  <c:v>0.14557211048091726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522-4C1B-9735-4557B511DCF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Uncompetitive'!$BD$36:$BD$50</c:f>
              <c:numCache>
                <c:formatCode>General</c:formatCode>
                <c:ptCount val="15"/>
                <c:pt idx="0">
                  <c:v>4.3634683990580091E-2</c:v>
                </c:pt>
                <c:pt idx="1">
                  <c:v>4.4666026785203074E-2</c:v>
                </c:pt>
                <c:pt idx="2">
                  <c:v>4.5955205278481799E-2</c:v>
                </c:pt>
                <c:pt idx="3">
                  <c:v>4.7566678395080213E-2</c:v>
                </c:pt>
                <c:pt idx="4">
                  <c:v>4.9581019790828212E-2</c:v>
                </c:pt>
                <c:pt idx="5">
                  <c:v>5.2098946535513217E-2</c:v>
                </c:pt>
                <c:pt idx="6">
                  <c:v>5.5246354966369482E-2</c:v>
                </c:pt>
                <c:pt idx="7">
                  <c:v>5.9180615504939811E-2</c:v>
                </c:pt>
                <c:pt idx="8">
                  <c:v>6.4098441178152721E-2</c:v>
                </c:pt>
                <c:pt idx="9">
                  <c:v>7.0245723269668853E-2</c:v>
                </c:pt>
                <c:pt idx="10">
                  <c:v>7.7929825884064025E-2</c:v>
                </c:pt>
                <c:pt idx="11">
                  <c:v>8.7534954152057989E-2</c:v>
                </c:pt>
                <c:pt idx="12">
                  <c:v>9.9541364487050449E-2</c:v>
                </c:pt>
                <c:pt idx="13">
                  <c:v>0.11454937740579099</c:v>
                </c:pt>
                <c:pt idx="14">
                  <c:v>0.1333093935542167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522-4C1B-9735-4557B511DCF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522-4C1B-9735-4557B511DCF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522-4C1B-9735-4557B511DCF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522-4C1B-9735-4557B511DCF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522-4C1B-9735-4557B511DCF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522-4C1B-9735-4557B511DCF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522-4C1B-9735-4557B511DCF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522-4C1B-9735-4557B511DCF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522-4C1B-9735-4557B511DCF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522-4C1B-9735-4557B511DCF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522-4C1B-9735-4557B511DCF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522-4C1B-9735-4557B511DCF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522-4C1B-9735-4557B511DCF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522-4C1B-9735-4557B511DCF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522-4C1B-9735-4557B511DCF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522-4C1B-9735-4557B511DCF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522-4C1B-9735-4557B511D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Mixed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'partial Mixed Non-competitive'!$Y$21:$Y$260</c:f>
              <c:numCache>
                <c:formatCode>General</c:formatCode>
                <c:ptCount val="240"/>
                <c:pt idx="0">
                  <c:v>13.635905001284964</c:v>
                </c:pt>
                <c:pt idx="1">
                  <c:v>13.332893405385036</c:v>
                </c:pt>
                <c:pt idx="2">
                  <c:v>12.972554787532122</c:v>
                </c:pt>
                <c:pt idx="3">
                  <c:v>12.548626301063129</c:v>
                </c:pt>
                <c:pt idx="4">
                  <c:v>12.056149557075235</c:v>
                </c:pt>
                <c:pt idx="5">
                  <c:v>11.492370211181166</c:v>
                </c:pt>
                <c:pt idx="6">
                  <c:v>10.857699626242532</c:v>
                </c:pt>
                <c:pt idx="7">
                  <c:v>10.156573740298635</c:v>
                </c:pt>
                <c:pt idx="8">
                  <c:v>9.3979905805692603</c:v>
                </c:pt>
                <c:pt idx="9">
                  <c:v>8.595504756557224</c:v>
                </c:pt>
                <c:pt idx="10">
                  <c:v>7.7665332852492748</c:v>
                </c:pt>
                <c:pt idx="11">
                  <c:v>6.9309822194853812</c:v>
                </c:pt>
                <c:pt idx="12">
                  <c:v>6.1093944447366777</c:v>
                </c:pt>
                <c:pt idx="13">
                  <c:v>5.3209701169421528</c:v>
                </c:pt>
                <c:pt idx="14">
                  <c:v>4.5818533585356187</c:v>
                </c:pt>
                <c:pt idx="15">
                  <c:v>16.699619438816168</c:v>
                </c:pt>
                <c:pt idx="16">
                  <c:v>16.247411164665809</c:v>
                </c:pt>
                <c:pt idx="17">
                  <c:v>15.715463226483831</c:v>
                </c:pt>
                <c:pt idx="18">
                  <c:v>15.097585596016106</c:v>
                </c:pt>
                <c:pt idx="19">
                  <c:v>14.390361572315975</c:v>
                </c:pt>
                <c:pt idx="20">
                  <c:v>13.594352453770993</c:v>
                </c:pt>
                <c:pt idx="21">
                  <c:v>12.715170930623435</c:v>
                </c:pt>
                <c:pt idx="22">
                  <c:v>11.764148950366399</c:v>
                </c:pt>
                <c:pt idx="23">
                  <c:v>10.758322772060037</c:v>
                </c:pt>
                <c:pt idx="24">
                  <c:v>9.7195542489108444</c:v>
                </c:pt>
                <c:pt idx="25">
                  <c:v>8.6728025308033416</c:v>
                </c:pt>
                <c:pt idx="26">
                  <c:v>7.6437995413328936</c:v>
                </c:pt>
                <c:pt idx="27">
                  <c:v>6.6565708863823412</c:v>
                </c:pt>
                <c:pt idx="28">
                  <c:v>5.7312950088385515</c:v>
                </c:pt>
                <c:pt idx="29">
                  <c:v>4.8828826623303474</c:v>
                </c:pt>
                <c:pt idx="30">
                  <c:v>17.223725325358821</c:v>
                </c:pt>
                <c:pt idx="31">
                  <c:v>16.743096075392991</c:v>
                </c:pt>
                <c:pt idx="32">
                  <c:v>16.178759323882652</c:v>
                </c:pt>
                <c:pt idx="33">
                  <c:v>15.524673043041911</c:v>
                </c:pt>
                <c:pt idx="34">
                  <c:v>14.777860831094078</c:v>
                </c:pt>
                <c:pt idx="35">
                  <c:v>13.939654437367119</c:v>
                </c:pt>
                <c:pt idx="36">
                  <c:v>13.01675944616324</c:v>
                </c:pt>
                <c:pt idx="37">
                  <c:v>12.021854136841741</c:v>
                </c:pt>
                <c:pt idx="38">
                  <c:v>10.973442627720686</c:v>
                </c:pt>
                <c:pt idx="39">
                  <c:v>9.8948004939612915</c:v>
                </c:pt>
                <c:pt idx="40">
                  <c:v>8.8120654123561923</c:v>
                </c:pt>
                <c:pt idx="41">
                  <c:v>7.7517717705477542</c:v>
                </c:pt>
                <c:pt idx="42">
                  <c:v>6.7383057931232786</c:v>
                </c:pt>
                <c:pt idx="43">
                  <c:v>5.7917840970662366</c:v>
                </c:pt>
                <c:pt idx="44">
                  <c:v>4.926720909389001</c:v>
                </c:pt>
                <c:pt idx="45">
                  <c:v>17.792588315086405</c:v>
                </c:pt>
                <c:pt idx="46">
                  <c:v>17.280159223786683</c:v>
                </c:pt>
                <c:pt idx="47">
                  <c:v>16.679687488618384</c:v>
                </c:pt>
                <c:pt idx="48">
                  <c:v>15.985340227452738</c:v>
                </c:pt>
                <c:pt idx="49">
                  <c:v>15.194679142375566</c:v>
                </c:pt>
                <c:pt idx="50">
                  <c:v>14.309937958230286</c:v>
                </c:pt>
                <c:pt idx="51">
                  <c:v>13.339069777979201</c:v>
                </c:pt>
                <c:pt idx="52">
                  <c:v>12.296258954006813</c:v>
                </c:pt>
                <c:pt idx="53">
                  <c:v>11.201620147628256</c:v>
                </c:pt>
                <c:pt idx="54">
                  <c:v>10.079947515526692</c:v>
                </c:pt>
                <c:pt idx="55">
                  <c:v>8.9586109785114871</c:v>
                </c:pt>
                <c:pt idx="56">
                  <c:v>7.8649478676505877</c:v>
                </c:pt>
                <c:pt idx="57">
                  <c:v>6.8236611034714523</c:v>
                </c:pt>
                <c:pt idx="58">
                  <c:v>5.854732895863406</c:v>
                </c:pt>
                <c:pt idx="59">
                  <c:v>4.9721968078569994</c:v>
                </c:pt>
                <c:pt idx="60">
                  <c:v>18.396427994432148</c:v>
                </c:pt>
                <c:pt idx="61">
                  <c:v>17.849162791010414</c:v>
                </c:pt>
                <c:pt idx="62">
                  <c:v>17.209227985653765</c:v>
                </c:pt>
                <c:pt idx="63">
                  <c:v>16.471069374410796</c:v>
                </c:pt>
                <c:pt idx="64">
                  <c:v>15.632888868402933</c:v>
                </c:pt>
                <c:pt idx="65">
                  <c:v>14.697951370068544</c:v>
                </c:pt>
                <c:pt idx="66">
                  <c:v>13.675600969401838</c:v>
                </c:pt>
                <c:pt idx="67">
                  <c:v>12.581666869253155</c:v>
                </c:pt>
                <c:pt idx="68">
                  <c:v>11.437987299687007</c:v>
                </c:pt>
                <c:pt idx="69">
                  <c:v>10.270944999371361</c:v>
                </c:pt>
                <c:pt idx="70">
                  <c:v>9.1091610287325224</c:v>
                </c:pt>
                <c:pt idx="71">
                  <c:v>7.9807468722808252</c:v>
                </c:pt>
                <c:pt idx="72">
                  <c:v>6.9106586136751673</c:v>
                </c:pt>
                <c:pt idx="73">
                  <c:v>5.9186631247510375</c:v>
                </c:pt>
                <c:pt idx="74">
                  <c:v>5.0182311074719488</c:v>
                </c:pt>
                <c:pt idx="75">
                  <c:v>19.022426170378832</c:v>
                </c:pt>
                <c:pt idx="76">
                  <c:v>18.437874602222983</c:v>
                </c:pt>
                <c:pt idx="77">
                  <c:v>17.755837353406118</c:v>
                </c:pt>
                <c:pt idx="78">
                  <c:v>16.971112232808988</c:v>
                </c:pt>
                <c:pt idx="79">
                  <c:v>16.082640210382003</c:v>
                </c:pt>
                <c:pt idx="80">
                  <c:v>15.094833886373204</c:v>
                </c:pt>
                <c:pt idx="81">
                  <c:v>14.018548329973147</c:v>
                </c:pt>
                <c:pt idx="82">
                  <c:v>12.871362658320642</c:v>
                </c:pt>
                <c:pt idx="83">
                  <c:v>11.676910810033228</c:v>
                </c:pt>
                <c:pt idx="84">
                  <c:v>10.463191386674504</c:v>
                </c:pt>
                <c:pt idx="85">
                  <c:v>9.2600573124736449</c:v>
                </c:pt>
                <c:pt idx="86">
                  <c:v>8.0963373926454576</c:v>
                </c:pt>
                <c:pt idx="87">
                  <c:v>6.9971625721366415</c:v>
                </c:pt>
                <c:pt idx="88">
                  <c:v>5.9820020033195886</c:v>
                </c:pt>
                <c:pt idx="89">
                  <c:v>5.0636906476175607</c:v>
                </c:pt>
                <c:pt idx="90">
                  <c:v>19.655697634622815</c:v>
                </c:pt>
                <c:pt idx="91">
                  <c:v>19.032216237930015</c:v>
                </c:pt>
                <c:pt idx="92">
                  <c:v>18.306365730962696</c:v>
                </c:pt>
                <c:pt idx="93">
                  <c:v>17.473366829704268</c:v>
                </c:pt>
                <c:pt idx="94">
                  <c:v>16.532986332304599</c:v>
                </c:pt>
                <c:pt idx="95">
                  <c:v>15.490877555905554</c:v>
                </c:pt>
                <c:pt idx="96">
                  <c:v>14.359491502964557</c:v>
                </c:pt>
                <c:pt idx="97">
                  <c:v>13.158218019942565</c:v>
                </c:pt>
                <c:pt idx="98">
                  <c:v>11.912510362743012</c:v>
                </c:pt>
                <c:pt idx="99">
                  <c:v>10.651964167610709</c:v>
                </c:pt>
                <c:pt idx="100">
                  <c:v>9.4076080114533855</c:v>
                </c:pt>
                <c:pt idx="101">
                  <c:v>8.2089082509381424</c:v>
                </c:pt>
                <c:pt idx="102">
                  <c:v>7.0810850397872418</c:v>
                </c:pt>
                <c:pt idx="103">
                  <c:v>6.0432339474183809</c:v>
                </c:pt>
                <c:pt idx="104">
                  <c:v>5.1074977428196835</c:v>
                </c:pt>
                <c:pt idx="105">
                  <c:v>20.280654666098318</c:v>
                </c:pt>
                <c:pt idx="106">
                  <c:v>19.617564821229447</c:v>
                </c:pt>
                <c:pt idx="107">
                  <c:v>18.847283812955155</c:v>
                </c:pt>
                <c:pt idx="108">
                  <c:v>17.965516850547019</c:v>
                </c:pt>
                <c:pt idx="109">
                  <c:v>16.972922727618744</c:v>
                </c:pt>
                <c:pt idx="110">
                  <c:v>15.876455756482367</c:v>
                </c:pt>
                <c:pt idx="111">
                  <c:v>14.690204274849727</c:v>
                </c:pt>
                <c:pt idx="112">
                  <c:v>13.435379296784362</c:v>
                </c:pt>
                <c:pt idx="113">
                  <c:v>12.139226104701047</c:v>
                </c:pt>
                <c:pt idx="114">
                  <c:v>10.832874382160249</c:v>
                </c:pt>
                <c:pt idx="115">
                  <c:v>9.5484409497216109</c:v>
                </c:pt>
                <c:pt idx="116">
                  <c:v>8.3159350770689802</c:v>
                </c:pt>
                <c:pt idx="117">
                  <c:v>7.1605816775392332</c:v>
                </c:pt>
                <c:pt idx="118">
                  <c:v>6.1010408371849509</c:v>
                </c:pt>
                <c:pt idx="119">
                  <c:v>5.1487285142467272</c:v>
                </c:pt>
                <c:pt idx="120">
                  <c:v>20.882511647381609</c:v>
                </c:pt>
                <c:pt idx="121">
                  <c:v>20.180163573408766</c:v>
                </c:pt>
                <c:pt idx="122">
                  <c:v>19.365985721979019</c:v>
                </c:pt>
                <c:pt idx="123">
                  <c:v>18.436213955499937</c:v>
                </c:pt>
                <c:pt idx="124">
                  <c:v>17.392438146036152</c:v>
                </c:pt>
                <c:pt idx="125">
                  <c:v>16.242935387936409</c:v>
                </c:pt>
                <c:pt idx="126">
                  <c:v>15.003425516773939</c:v>
                </c:pt>
                <c:pt idx="127">
                  <c:v>13.696900343335871</c:v>
                </c:pt>
                <c:pt idx="128">
                  <c:v>12.352322388988618</c:v>
                </c:pt>
                <c:pt idx="129">
                  <c:v>11.002255102901549</c:v>
                </c:pt>
                <c:pt idx="130">
                  <c:v>9.6797939551713537</c:v>
                </c:pt>
                <c:pt idx="131">
                  <c:v>8.4153909458793255</c:v>
                </c:pt>
                <c:pt idx="132">
                  <c:v>7.2342004143363186</c:v>
                </c:pt>
                <c:pt idx="133">
                  <c:v>6.154404435052407</c:v>
                </c:pt>
                <c:pt idx="134">
                  <c:v>5.1866820091844001</c:v>
                </c:pt>
                <c:pt idx="135">
                  <c:v>21.448629956654919</c:v>
                </c:pt>
                <c:pt idx="136">
                  <c:v>20.708360284192509</c:v>
                </c:pt>
                <c:pt idx="137">
                  <c:v>19.851908953252259</c:v>
                </c:pt>
                <c:pt idx="138">
                  <c:v>18.876069106028879</c:v>
                </c:pt>
                <c:pt idx="139">
                  <c:v>17.783370561714737</c:v>
                </c:pt>
                <c:pt idx="140">
                  <c:v>16.583395353627886</c:v>
                </c:pt>
                <c:pt idx="141">
                  <c:v>15.293443526550858</c:v>
                </c:pt>
                <c:pt idx="142">
                  <c:v>13.938201704018043</c:v>
                </c:pt>
                <c:pt idx="143">
                  <c:v>12.54823565948352</c:v>
                </c:pt>
                <c:pt idx="144">
                  <c:v>11.157415248316283</c:v>
                </c:pt>
                <c:pt idx="145">
                  <c:v>9.7996931695647227</c:v>
                </c:pt>
                <c:pt idx="146">
                  <c:v>8.5058671207307555</c:v>
                </c:pt>
                <c:pt idx="147">
                  <c:v>7.300960419911247</c:v>
                </c:pt>
                <c:pt idx="148">
                  <c:v>6.2026564227205583</c:v>
                </c:pt>
                <c:pt idx="149">
                  <c:v>5.2209110228694326</c:v>
                </c:pt>
                <c:pt idx="150">
                  <c:v>21.969455878438129</c:v>
                </c:pt>
                <c:pt idx="151">
                  <c:v>21.193449341713816</c:v>
                </c:pt>
                <c:pt idx="152">
                  <c:v>20.297272387147164</c:v>
                </c:pt>
                <c:pt idx="153">
                  <c:v>19.278281152297708</c:v>
                </c:pt>
                <c:pt idx="154">
                  <c:v>18.139924730053835</c:v>
                </c:pt>
                <c:pt idx="155">
                  <c:v>16.893036071317663</c:v>
                </c:pt>
                <c:pt idx="156">
                  <c:v>15.556405295404968</c:v>
                </c:pt>
                <c:pt idx="157">
                  <c:v>14.156291728137877</c:v>
                </c:pt>
                <c:pt idx="158">
                  <c:v>12.724722520593037</c:v>
                </c:pt>
                <c:pt idx="159">
                  <c:v>11.296730952584596</c:v>
                </c:pt>
                <c:pt idx="160">
                  <c:v>9.9070034576560815</c:v>
                </c:pt>
                <c:pt idx="161">
                  <c:v>8.5865961619334676</c:v>
                </c:pt>
                <c:pt idx="162">
                  <c:v>7.3603586668625036</c:v>
                </c:pt>
                <c:pt idx="163">
                  <c:v>6.2454761157263539</c:v>
                </c:pt>
                <c:pt idx="164">
                  <c:v>5.25121596534066</c:v>
                </c:pt>
                <c:pt idx="165">
                  <c:v>22.438930365345982</c:v>
                </c:pt>
                <c:pt idx="166">
                  <c:v>21.630014822890036</c:v>
                </c:pt>
                <c:pt idx="167">
                  <c:v>20.697349611375405</c:v>
                </c:pt>
                <c:pt idx="168">
                  <c:v>19.638840000267329</c:v>
                </c:pt>
                <c:pt idx="169">
                  <c:v>18.458808125571487</c:v>
                </c:pt>
                <c:pt idx="170">
                  <c:v>17.169254635262057</c:v>
                </c:pt>
                <c:pt idx="171">
                  <c:v>15.790340528063425</c:v>
                </c:pt>
                <c:pt idx="172">
                  <c:v>14.349751308123905</c:v>
                </c:pt>
                <c:pt idx="173">
                  <c:v>12.880817869524055</c:v>
                </c:pt>
                <c:pt idx="174">
                  <c:v>11.419589043893858</c:v>
                </c:pt>
                <c:pt idx="175">
                  <c:v>10.001367180236889</c:v>
                </c:pt>
                <c:pt idx="176">
                  <c:v>8.6573932107522502</c:v>
                </c:pt>
                <c:pt idx="177">
                  <c:v>7.4123181106736569</c:v>
                </c:pt>
                <c:pt idx="178">
                  <c:v>6.2828474972379373</c:v>
                </c:pt>
                <c:pt idx="179">
                  <c:v>5.2776109463892711</c:v>
                </c:pt>
                <c:pt idx="180">
                  <c:v>22.85439261487231</c:v>
                </c:pt>
                <c:pt idx="181">
                  <c:v>22.015805308307581</c:v>
                </c:pt>
                <c:pt idx="182">
                  <c:v>21.050316500846737</c:v>
                </c:pt>
                <c:pt idx="183">
                  <c:v>19.956350550883688</c:v>
                </c:pt>
                <c:pt idx="184">
                  <c:v>18.739037000468343</c:v>
                </c:pt>
                <c:pt idx="185">
                  <c:v>17.411440643744669</c:v>
                </c:pt>
                <c:pt idx="186">
                  <c:v>15.994956074038768</c:v>
                </c:pt>
                <c:pt idx="187">
                  <c:v>14.518535880667557</c:v>
                </c:pt>
                <c:pt idx="188">
                  <c:v>13.016652385134078</c:v>
                </c:pt>
                <c:pt idx="189">
                  <c:v>11.526225890587012</c:v>
                </c:pt>
                <c:pt idx="190">
                  <c:v>10.083067662743872</c:v>
                </c:pt>
                <c:pt idx="191">
                  <c:v>8.7185447377489371</c:v>
                </c:pt>
                <c:pt idx="192">
                  <c:v>7.4571002344240753</c:v>
                </c:pt>
                <c:pt idx="193">
                  <c:v>6.3149926608325018</c:v>
                </c:pt>
                <c:pt idx="194">
                  <c:v>5.3002745533851696</c:v>
                </c:pt>
                <c:pt idx="195">
                  <c:v>23.216105690988861</c:v>
                </c:pt>
                <c:pt idx="196">
                  <c:v>22.351266473555146</c:v>
                </c:pt>
                <c:pt idx="197">
                  <c:v>21.356795514190431</c:v>
                </c:pt>
                <c:pt idx="198">
                  <c:v>20.231594551479208</c:v>
                </c:pt>
                <c:pt idx="199">
                  <c:v>18.981522453567351</c:v>
                </c:pt>
                <c:pt idx="200">
                  <c:v>17.620593382913604</c:v>
                </c:pt>
                <c:pt idx="201">
                  <c:v>16.1712905495462</c:v>
                </c:pt>
                <c:pt idx="202">
                  <c:v>14.663672345643892</c:v>
                </c:pt>
                <c:pt idx="203">
                  <c:v>13.133194391562006</c:v>
                </c:pt>
                <c:pt idx="204">
                  <c:v>11.61751426059271</c:v>
                </c:pt>
                <c:pt idx="205">
                  <c:v>10.152858596111527</c:v>
                </c:pt>
                <c:pt idx="206">
                  <c:v>8.7706760494601994</c:v>
                </c:pt>
                <c:pt idx="207">
                  <c:v>7.4952050244420692</c:v>
                </c:pt>
                <c:pt idx="208">
                  <c:v>6.3422982279534086</c:v>
                </c:pt>
                <c:pt idx="209">
                  <c:v>5.3194969548204911</c:v>
                </c:pt>
                <c:pt idx="210">
                  <c:v>23.526576148663711</c:v>
                </c:pt>
                <c:pt idx="211">
                  <c:v>22.638893639865774</c:v>
                </c:pt>
                <c:pt idx="212">
                  <c:v>21.61924740787283</c:v>
                </c:pt>
                <c:pt idx="213">
                  <c:v>20.466967893630592</c:v>
                </c:pt>
                <c:pt idx="214">
                  <c:v>19.18855938402293</c:v>
                </c:pt>
                <c:pt idx="215">
                  <c:v>17.798867480993067</c:v>
                </c:pt>
                <c:pt idx="216">
                  <c:v>16.321319988927467</c:v>
                </c:pt>
                <c:pt idx="217">
                  <c:v>14.786925668592184</c:v>
                </c:pt>
                <c:pt idx="218">
                  <c:v>13.231975730321739</c:v>
                </c:pt>
                <c:pt idx="219">
                  <c:v>11.694744269300237</c:v>
                </c:pt>
                <c:pt idx="220">
                  <c:v>10.211793881863487</c:v>
                </c:pt>
                <c:pt idx="221">
                  <c:v>8.814622662153349</c:v>
                </c:pt>
                <c:pt idx="222">
                  <c:v>7.5272761698321302</c:v>
                </c:pt>
                <c:pt idx="223">
                  <c:v>6.3652470630024531</c:v>
                </c:pt>
                <c:pt idx="224">
                  <c:v>5.3356317014051005</c:v>
                </c:pt>
                <c:pt idx="225">
                  <c:v>23.789826813602541</c:v>
                </c:pt>
                <c:pt idx="226">
                  <c:v>22.882550975882026</c:v>
                </c:pt>
                <c:pt idx="227">
                  <c:v>21.8413431590477</c:v>
                </c:pt>
                <c:pt idx="228">
                  <c:v>20.665911049788871</c:v>
                </c:pt>
                <c:pt idx="229">
                  <c:v>19.363320129856003</c:v>
                </c:pt>
                <c:pt idx="230">
                  <c:v>17.949132701727855</c:v>
                </c:pt>
                <c:pt idx="231">
                  <c:v>16.447584475947576</c:v>
                </c:pt>
                <c:pt idx="232">
                  <c:v>14.890490470455697</c:v>
                </c:pt>
                <c:pt idx="233">
                  <c:v>13.314843929676577</c:v>
                </c:pt>
                <c:pt idx="234">
                  <c:v>11.759429691351446</c:v>
                </c:pt>
                <c:pt idx="235">
                  <c:v>10.261080319591475</c:v>
                </c:pt>
                <c:pt idx="236">
                  <c:v>8.8513211119371782</c:v>
                </c:pt>
                <c:pt idx="237">
                  <c:v>7.5540220249073577</c:v>
                </c:pt>
                <c:pt idx="238">
                  <c:v>6.3843622606637052</c:v>
                </c:pt>
                <c:pt idx="239">
                  <c:v>5.3490567565048037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7F-4A0E-9E3F-34D2FBC0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Non-competitive'!$AO$20:$AO$34</c:f>
              <c:numCache>
                <c:formatCode>General</c:formatCode>
                <c:ptCount val="15"/>
                <c:pt idx="0">
                  <c:v>13.635905001284964</c:v>
                </c:pt>
                <c:pt idx="1">
                  <c:v>13.332893405385036</c:v>
                </c:pt>
                <c:pt idx="2">
                  <c:v>12.972554787532122</c:v>
                </c:pt>
                <c:pt idx="3">
                  <c:v>12.548626301063129</c:v>
                </c:pt>
                <c:pt idx="4">
                  <c:v>12.056149557075235</c:v>
                </c:pt>
                <c:pt idx="5">
                  <c:v>11.492370211181166</c:v>
                </c:pt>
                <c:pt idx="6">
                  <c:v>10.857699626242532</c:v>
                </c:pt>
                <c:pt idx="7">
                  <c:v>10.156573740298635</c:v>
                </c:pt>
                <c:pt idx="8">
                  <c:v>9.3979905805692603</c:v>
                </c:pt>
                <c:pt idx="9">
                  <c:v>8.595504756557224</c:v>
                </c:pt>
                <c:pt idx="10">
                  <c:v>7.7665332852492748</c:v>
                </c:pt>
                <c:pt idx="11">
                  <c:v>6.9309822194853812</c:v>
                </c:pt>
                <c:pt idx="12">
                  <c:v>6.1093944447366777</c:v>
                </c:pt>
                <c:pt idx="13">
                  <c:v>5.3209701169421528</c:v>
                </c:pt>
                <c:pt idx="14">
                  <c:v>4.5818533585356187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70-4238-8941-2D086BBFAEF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Non-competitive'!$AP$20:$AP$34</c:f>
              <c:numCache>
                <c:formatCode>General</c:formatCode>
                <c:ptCount val="15"/>
                <c:pt idx="0">
                  <c:v>16.699619438816168</c:v>
                </c:pt>
                <c:pt idx="1">
                  <c:v>16.247411164665809</c:v>
                </c:pt>
                <c:pt idx="2">
                  <c:v>15.715463226483831</c:v>
                </c:pt>
                <c:pt idx="3">
                  <c:v>15.097585596016106</c:v>
                </c:pt>
                <c:pt idx="4">
                  <c:v>14.390361572315975</c:v>
                </c:pt>
                <c:pt idx="5">
                  <c:v>13.594352453770993</c:v>
                </c:pt>
                <c:pt idx="6">
                  <c:v>12.715170930623435</c:v>
                </c:pt>
                <c:pt idx="7">
                  <c:v>11.764148950366399</c:v>
                </c:pt>
                <c:pt idx="8">
                  <c:v>10.758322772060037</c:v>
                </c:pt>
                <c:pt idx="9">
                  <c:v>9.7195542489108444</c:v>
                </c:pt>
                <c:pt idx="10">
                  <c:v>8.6728025308033416</c:v>
                </c:pt>
                <c:pt idx="11">
                  <c:v>7.6437995413328936</c:v>
                </c:pt>
                <c:pt idx="12">
                  <c:v>6.6565708863823412</c:v>
                </c:pt>
                <c:pt idx="13">
                  <c:v>5.7312950088385515</c:v>
                </c:pt>
                <c:pt idx="14">
                  <c:v>4.8828826623303474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70-4238-8941-2D086BBFAEF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Non-competitive'!$AQ$20:$AQ$34</c:f>
              <c:numCache>
                <c:formatCode>General</c:formatCode>
                <c:ptCount val="15"/>
                <c:pt idx="0">
                  <c:v>17.223725325358821</c:v>
                </c:pt>
                <c:pt idx="1">
                  <c:v>16.743096075392991</c:v>
                </c:pt>
                <c:pt idx="2">
                  <c:v>16.178759323882652</c:v>
                </c:pt>
                <c:pt idx="3">
                  <c:v>15.524673043041911</c:v>
                </c:pt>
                <c:pt idx="4">
                  <c:v>14.777860831094078</c:v>
                </c:pt>
                <c:pt idx="5">
                  <c:v>13.939654437367119</c:v>
                </c:pt>
                <c:pt idx="6">
                  <c:v>13.01675944616324</c:v>
                </c:pt>
                <c:pt idx="7">
                  <c:v>12.021854136841741</c:v>
                </c:pt>
                <c:pt idx="8">
                  <c:v>10.973442627720686</c:v>
                </c:pt>
                <c:pt idx="9">
                  <c:v>9.8948004939612915</c:v>
                </c:pt>
                <c:pt idx="10">
                  <c:v>8.8120654123561923</c:v>
                </c:pt>
                <c:pt idx="11">
                  <c:v>7.7517717705477542</c:v>
                </c:pt>
                <c:pt idx="12">
                  <c:v>6.7383057931232786</c:v>
                </c:pt>
                <c:pt idx="13">
                  <c:v>5.7917840970662366</c:v>
                </c:pt>
                <c:pt idx="14">
                  <c:v>4.926720909389001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70-4238-8941-2D086BBFAEF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Non-competitive'!$AR$20:$AR$34</c:f>
              <c:numCache>
                <c:formatCode>General</c:formatCode>
                <c:ptCount val="15"/>
                <c:pt idx="0">
                  <c:v>17.792588315086405</c:v>
                </c:pt>
                <c:pt idx="1">
                  <c:v>17.280159223786683</c:v>
                </c:pt>
                <c:pt idx="2">
                  <c:v>16.679687488618384</c:v>
                </c:pt>
                <c:pt idx="3">
                  <c:v>15.985340227452738</c:v>
                </c:pt>
                <c:pt idx="4">
                  <c:v>15.194679142375566</c:v>
                </c:pt>
                <c:pt idx="5">
                  <c:v>14.309937958230286</c:v>
                </c:pt>
                <c:pt idx="6">
                  <c:v>13.339069777979201</c:v>
                </c:pt>
                <c:pt idx="7">
                  <c:v>12.296258954006813</c:v>
                </c:pt>
                <c:pt idx="8">
                  <c:v>11.201620147628256</c:v>
                </c:pt>
                <c:pt idx="9">
                  <c:v>10.079947515526692</c:v>
                </c:pt>
                <c:pt idx="10">
                  <c:v>8.9586109785114871</c:v>
                </c:pt>
                <c:pt idx="11">
                  <c:v>7.8649478676505877</c:v>
                </c:pt>
                <c:pt idx="12">
                  <c:v>6.8236611034714523</c:v>
                </c:pt>
                <c:pt idx="13">
                  <c:v>5.854732895863406</c:v>
                </c:pt>
                <c:pt idx="14">
                  <c:v>4.9721968078569994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70-4238-8941-2D086BBFAEF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Non-competitive'!$AS$20:$AS$34</c:f>
              <c:numCache>
                <c:formatCode>General</c:formatCode>
                <c:ptCount val="15"/>
                <c:pt idx="0">
                  <c:v>18.396427994432148</c:v>
                </c:pt>
                <c:pt idx="1">
                  <c:v>17.849162791010414</c:v>
                </c:pt>
                <c:pt idx="2">
                  <c:v>17.209227985653765</c:v>
                </c:pt>
                <c:pt idx="3">
                  <c:v>16.471069374410796</c:v>
                </c:pt>
                <c:pt idx="4">
                  <c:v>15.632888868402933</c:v>
                </c:pt>
                <c:pt idx="5">
                  <c:v>14.697951370068544</c:v>
                </c:pt>
                <c:pt idx="6">
                  <c:v>13.675600969401838</c:v>
                </c:pt>
                <c:pt idx="7">
                  <c:v>12.581666869253155</c:v>
                </c:pt>
                <c:pt idx="8">
                  <c:v>11.437987299687007</c:v>
                </c:pt>
                <c:pt idx="9">
                  <c:v>10.270944999371361</c:v>
                </c:pt>
                <c:pt idx="10">
                  <c:v>9.1091610287325224</c:v>
                </c:pt>
                <c:pt idx="11">
                  <c:v>7.9807468722808252</c:v>
                </c:pt>
                <c:pt idx="12">
                  <c:v>6.9106586136751673</c:v>
                </c:pt>
                <c:pt idx="13">
                  <c:v>5.9186631247510375</c:v>
                </c:pt>
                <c:pt idx="14">
                  <c:v>5.0182311074719488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670-4238-8941-2D086BBFAEF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Non-competitive'!$AT$20:$AT$34</c:f>
              <c:numCache>
                <c:formatCode>General</c:formatCode>
                <c:ptCount val="15"/>
                <c:pt idx="0">
                  <c:v>19.022426170378832</c:v>
                </c:pt>
                <c:pt idx="1">
                  <c:v>18.437874602222983</c:v>
                </c:pt>
                <c:pt idx="2">
                  <c:v>17.755837353406118</c:v>
                </c:pt>
                <c:pt idx="3">
                  <c:v>16.971112232808988</c:v>
                </c:pt>
                <c:pt idx="4">
                  <c:v>16.082640210382003</c:v>
                </c:pt>
                <c:pt idx="5">
                  <c:v>15.094833886373204</c:v>
                </c:pt>
                <c:pt idx="6">
                  <c:v>14.018548329973147</c:v>
                </c:pt>
                <c:pt idx="7">
                  <c:v>12.871362658320642</c:v>
                </c:pt>
                <c:pt idx="8">
                  <c:v>11.676910810033228</c:v>
                </c:pt>
                <c:pt idx="9">
                  <c:v>10.463191386674504</c:v>
                </c:pt>
                <c:pt idx="10">
                  <c:v>9.2600573124736449</c:v>
                </c:pt>
                <c:pt idx="11">
                  <c:v>8.0963373926454576</c:v>
                </c:pt>
                <c:pt idx="12">
                  <c:v>6.9971625721366415</c:v>
                </c:pt>
                <c:pt idx="13">
                  <c:v>5.9820020033195886</c:v>
                </c:pt>
                <c:pt idx="14">
                  <c:v>5.0636906476175607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670-4238-8941-2D086BBFAEF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Non-competitive'!$AU$20:$AU$34</c:f>
              <c:numCache>
                <c:formatCode>General</c:formatCode>
                <c:ptCount val="15"/>
                <c:pt idx="0">
                  <c:v>19.655697634622815</c:v>
                </c:pt>
                <c:pt idx="1">
                  <c:v>19.032216237930015</c:v>
                </c:pt>
                <c:pt idx="2">
                  <c:v>18.306365730962696</c:v>
                </c:pt>
                <c:pt idx="3">
                  <c:v>17.473366829704268</c:v>
                </c:pt>
                <c:pt idx="4">
                  <c:v>16.532986332304599</c:v>
                </c:pt>
                <c:pt idx="5">
                  <c:v>15.490877555905554</c:v>
                </c:pt>
                <c:pt idx="6">
                  <c:v>14.359491502964557</c:v>
                </c:pt>
                <c:pt idx="7">
                  <c:v>13.158218019942565</c:v>
                </c:pt>
                <c:pt idx="8">
                  <c:v>11.912510362743012</c:v>
                </c:pt>
                <c:pt idx="9">
                  <c:v>10.651964167610709</c:v>
                </c:pt>
                <c:pt idx="10">
                  <c:v>9.4076080114533855</c:v>
                </c:pt>
                <c:pt idx="11">
                  <c:v>8.2089082509381424</c:v>
                </c:pt>
                <c:pt idx="12">
                  <c:v>7.0810850397872418</c:v>
                </c:pt>
                <c:pt idx="13">
                  <c:v>6.0432339474183809</c:v>
                </c:pt>
                <c:pt idx="14">
                  <c:v>5.1074977428196835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670-4238-8941-2D086BBFAEF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Non-competitive'!$AV$20:$AV$34</c:f>
              <c:numCache>
                <c:formatCode>General</c:formatCode>
                <c:ptCount val="15"/>
                <c:pt idx="0">
                  <c:v>20.280654666098318</c:v>
                </c:pt>
                <c:pt idx="1">
                  <c:v>19.617564821229447</c:v>
                </c:pt>
                <c:pt idx="2">
                  <c:v>18.847283812955155</c:v>
                </c:pt>
                <c:pt idx="3">
                  <c:v>17.965516850547019</c:v>
                </c:pt>
                <c:pt idx="4">
                  <c:v>16.972922727618744</c:v>
                </c:pt>
                <c:pt idx="5">
                  <c:v>15.876455756482367</c:v>
                </c:pt>
                <c:pt idx="6">
                  <c:v>14.690204274849727</c:v>
                </c:pt>
                <c:pt idx="7">
                  <c:v>13.435379296784362</c:v>
                </c:pt>
                <c:pt idx="8">
                  <c:v>12.139226104701047</c:v>
                </c:pt>
                <c:pt idx="9">
                  <c:v>10.832874382160249</c:v>
                </c:pt>
                <c:pt idx="10">
                  <c:v>9.5484409497216109</c:v>
                </c:pt>
                <c:pt idx="11">
                  <c:v>8.3159350770689802</c:v>
                </c:pt>
                <c:pt idx="12">
                  <c:v>7.1605816775392332</c:v>
                </c:pt>
                <c:pt idx="13">
                  <c:v>6.1010408371849509</c:v>
                </c:pt>
                <c:pt idx="14">
                  <c:v>5.1487285142467272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670-4238-8941-2D086BBFAEF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Non-competitive'!$AW$20:$AW$34</c:f>
              <c:numCache>
                <c:formatCode>General</c:formatCode>
                <c:ptCount val="15"/>
                <c:pt idx="0">
                  <c:v>20.882511647381609</c:v>
                </c:pt>
                <c:pt idx="1">
                  <c:v>20.180163573408766</c:v>
                </c:pt>
                <c:pt idx="2">
                  <c:v>19.365985721979019</c:v>
                </c:pt>
                <c:pt idx="3">
                  <c:v>18.436213955499937</c:v>
                </c:pt>
                <c:pt idx="4">
                  <c:v>17.392438146036152</c:v>
                </c:pt>
                <c:pt idx="5">
                  <c:v>16.242935387936409</c:v>
                </c:pt>
                <c:pt idx="6">
                  <c:v>15.003425516773939</c:v>
                </c:pt>
                <c:pt idx="7">
                  <c:v>13.696900343335871</c:v>
                </c:pt>
                <c:pt idx="8">
                  <c:v>12.352322388988618</c:v>
                </c:pt>
                <c:pt idx="9">
                  <c:v>11.002255102901549</c:v>
                </c:pt>
                <c:pt idx="10">
                  <c:v>9.6797939551713537</c:v>
                </c:pt>
                <c:pt idx="11">
                  <c:v>8.4153909458793255</c:v>
                </c:pt>
                <c:pt idx="12">
                  <c:v>7.2342004143363186</c:v>
                </c:pt>
                <c:pt idx="13">
                  <c:v>6.154404435052407</c:v>
                </c:pt>
                <c:pt idx="14">
                  <c:v>5.1866820091844001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670-4238-8941-2D086BBFAEF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Non-competitive'!$AX$20:$AX$34</c:f>
              <c:numCache>
                <c:formatCode>General</c:formatCode>
                <c:ptCount val="15"/>
                <c:pt idx="0">
                  <c:v>21.448629956654919</c:v>
                </c:pt>
                <c:pt idx="1">
                  <c:v>20.708360284192509</c:v>
                </c:pt>
                <c:pt idx="2">
                  <c:v>19.851908953252259</c:v>
                </c:pt>
                <c:pt idx="3">
                  <c:v>18.876069106028879</c:v>
                </c:pt>
                <c:pt idx="4">
                  <c:v>17.783370561714737</c:v>
                </c:pt>
                <c:pt idx="5">
                  <c:v>16.583395353627886</c:v>
                </c:pt>
                <c:pt idx="6">
                  <c:v>15.293443526550858</c:v>
                </c:pt>
                <c:pt idx="7">
                  <c:v>13.938201704018043</c:v>
                </c:pt>
                <c:pt idx="8">
                  <c:v>12.54823565948352</c:v>
                </c:pt>
                <c:pt idx="9">
                  <c:v>11.157415248316283</c:v>
                </c:pt>
                <c:pt idx="10">
                  <c:v>9.7996931695647227</c:v>
                </c:pt>
                <c:pt idx="11">
                  <c:v>8.5058671207307555</c:v>
                </c:pt>
                <c:pt idx="12">
                  <c:v>7.300960419911247</c:v>
                </c:pt>
                <c:pt idx="13">
                  <c:v>6.2026564227205583</c:v>
                </c:pt>
                <c:pt idx="14">
                  <c:v>5.2209110228694326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670-4238-8941-2D086BBFAEF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Non-competitive'!$AY$20:$AY$34</c:f>
              <c:numCache>
                <c:formatCode>General</c:formatCode>
                <c:ptCount val="15"/>
                <c:pt idx="0">
                  <c:v>21.969455878438129</c:v>
                </c:pt>
                <c:pt idx="1">
                  <c:v>21.193449341713816</c:v>
                </c:pt>
                <c:pt idx="2">
                  <c:v>20.297272387147164</c:v>
                </c:pt>
                <c:pt idx="3">
                  <c:v>19.278281152297708</c:v>
                </c:pt>
                <c:pt idx="4">
                  <c:v>18.139924730053835</c:v>
                </c:pt>
                <c:pt idx="5">
                  <c:v>16.893036071317663</c:v>
                </c:pt>
                <c:pt idx="6">
                  <c:v>15.556405295404968</c:v>
                </c:pt>
                <c:pt idx="7">
                  <c:v>14.156291728137877</c:v>
                </c:pt>
                <c:pt idx="8">
                  <c:v>12.724722520593037</c:v>
                </c:pt>
                <c:pt idx="9">
                  <c:v>11.296730952584596</c:v>
                </c:pt>
                <c:pt idx="10">
                  <c:v>9.9070034576560815</c:v>
                </c:pt>
                <c:pt idx="11">
                  <c:v>8.5865961619334676</c:v>
                </c:pt>
                <c:pt idx="12">
                  <c:v>7.3603586668625036</c:v>
                </c:pt>
                <c:pt idx="13">
                  <c:v>6.2454761157263539</c:v>
                </c:pt>
                <c:pt idx="14">
                  <c:v>5.25121596534066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670-4238-8941-2D086BBFAEF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Non-competitive'!$AZ$20:$AZ$34</c:f>
              <c:numCache>
                <c:formatCode>General</c:formatCode>
                <c:ptCount val="15"/>
                <c:pt idx="0">
                  <c:v>22.438930365345982</c:v>
                </c:pt>
                <c:pt idx="1">
                  <c:v>21.630014822890036</c:v>
                </c:pt>
                <c:pt idx="2">
                  <c:v>20.697349611375405</c:v>
                </c:pt>
                <c:pt idx="3">
                  <c:v>19.638840000267329</c:v>
                </c:pt>
                <c:pt idx="4">
                  <c:v>18.458808125571487</c:v>
                </c:pt>
                <c:pt idx="5">
                  <c:v>17.169254635262057</c:v>
                </c:pt>
                <c:pt idx="6">
                  <c:v>15.790340528063425</c:v>
                </c:pt>
                <c:pt idx="7">
                  <c:v>14.349751308123905</c:v>
                </c:pt>
                <c:pt idx="8">
                  <c:v>12.880817869524055</c:v>
                </c:pt>
                <c:pt idx="9">
                  <c:v>11.419589043893858</c:v>
                </c:pt>
                <c:pt idx="10">
                  <c:v>10.001367180236889</c:v>
                </c:pt>
                <c:pt idx="11">
                  <c:v>8.6573932107522502</c:v>
                </c:pt>
                <c:pt idx="12">
                  <c:v>7.4123181106736569</c:v>
                </c:pt>
                <c:pt idx="13">
                  <c:v>6.2828474972379373</c:v>
                </c:pt>
                <c:pt idx="14">
                  <c:v>5.2776109463892711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670-4238-8941-2D086BBFAEF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Non-competitive'!$BA$20:$BA$34</c:f>
              <c:numCache>
                <c:formatCode>General</c:formatCode>
                <c:ptCount val="15"/>
                <c:pt idx="0">
                  <c:v>22.85439261487231</c:v>
                </c:pt>
                <c:pt idx="1">
                  <c:v>22.015805308307581</c:v>
                </c:pt>
                <c:pt idx="2">
                  <c:v>21.050316500846737</c:v>
                </c:pt>
                <c:pt idx="3">
                  <c:v>19.956350550883688</c:v>
                </c:pt>
                <c:pt idx="4">
                  <c:v>18.739037000468343</c:v>
                </c:pt>
                <c:pt idx="5">
                  <c:v>17.411440643744669</c:v>
                </c:pt>
                <c:pt idx="6">
                  <c:v>15.994956074038768</c:v>
                </c:pt>
                <c:pt idx="7">
                  <c:v>14.518535880667557</c:v>
                </c:pt>
                <c:pt idx="8">
                  <c:v>13.016652385134078</c:v>
                </c:pt>
                <c:pt idx="9">
                  <c:v>11.526225890587012</c:v>
                </c:pt>
                <c:pt idx="10">
                  <c:v>10.083067662743872</c:v>
                </c:pt>
                <c:pt idx="11">
                  <c:v>8.7185447377489371</c:v>
                </c:pt>
                <c:pt idx="12">
                  <c:v>7.4571002344240753</c:v>
                </c:pt>
                <c:pt idx="13">
                  <c:v>6.3149926608325018</c:v>
                </c:pt>
                <c:pt idx="14">
                  <c:v>5.3002745533851696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670-4238-8941-2D086BBFAEF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Non-competitive'!$BB$20:$BB$34</c:f>
              <c:numCache>
                <c:formatCode>General</c:formatCode>
                <c:ptCount val="15"/>
                <c:pt idx="0">
                  <c:v>23.216105690988861</c:v>
                </c:pt>
                <c:pt idx="1">
                  <c:v>22.351266473555146</c:v>
                </c:pt>
                <c:pt idx="2">
                  <c:v>21.356795514190431</c:v>
                </c:pt>
                <c:pt idx="3">
                  <c:v>20.231594551479208</c:v>
                </c:pt>
                <c:pt idx="4">
                  <c:v>18.981522453567351</c:v>
                </c:pt>
                <c:pt idx="5">
                  <c:v>17.620593382913604</c:v>
                </c:pt>
                <c:pt idx="6">
                  <c:v>16.1712905495462</c:v>
                </c:pt>
                <c:pt idx="7">
                  <c:v>14.663672345643892</c:v>
                </c:pt>
                <c:pt idx="8">
                  <c:v>13.133194391562006</c:v>
                </c:pt>
                <c:pt idx="9">
                  <c:v>11.61751426059271</c:v>
                </c:pt>
                <c:pt idx="10">
                  <c:v>10.152858596111527</c:v>
                </c:pt>
                <c:pt idx="11">
                  <c:v>8.7706760494601994</c:v>
                </c:pt>
                <c:pt idx="12">
                  <c:v>7.4952050244420692</c:v>
                </c:pt>
                <c:pt idx="13">
                  <c:v>6.3422982279534086</c:v>
                </c:pt>
                <c:pt idx="14">
                  <c:v>5.3194969548204911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670-4238-8941-2D086BBFAEF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Non-competitive'!$BC$20:$BC$34</c:f>
              <c:numCache>
                <c:formatCode>General</c:formatCode>
                <c:ptCount val="15"/>
                <c:pt idx="0">
                  <c:v>23.526576148663711</c:v>
                </c:pt>
                <c:pt idx="1">
                  <c:v>22.638893639865774</c:v>
                </c:pt>
                <c:pt idx="2">
                  <c:v>21.61924740787283</c:v>
                </c:pt>
                <c:pt idx="3">
                  <c:v>20.466967893630592</c:v>
                </c:pt>
                <c:pt idx="4">
                  <c:v>19.18855938402293</c:v>
                </c:pt>
                <c:pt idx="5">
                  <c:v>17.798867480993067</c:v>
                </c:pt>
                <c:pt idx="6">
                  <c:v>16.321319988927467</c:v>
                </c:pt>
                <c:pt idx="7">
                  <c:v>14.786925668592184</c:v>
                </c:pt>
                <c:pt idx="8">
                  <c:v>13.231975730321739</c:v>
                </c:pt>
                <c:pt idx="9">
                  <c:v>11.694744269300237</c:v>
                </c:pt>
                <c:pt idx="10">
                  <c:v>10.211793881863487</c:v>
                </c:pt>
                <c:pt idx="11">
                  <c:v>8.814622662153349</c:v>
                </c:pt>
                <c:pt idx="12">
                  <c:v>7.5272761698321302</c:v>
                </c:pt>
                <c:pt idx="13">
                  <c:v>6.3652470630024531</c:v>
                </c:pt>
                <c:pt idx="14">
                  <c:v>5.3356317014051005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670-4238-8941-2D086BBFAEF6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Non-competitive'!$BD$20:$BD$34</c:f>
              <c:numCache>
                <c:formatCode>General</c:formatCode>
                <c:ptCount val="15"/>
                <c:pt idx="0">
                  <c:v>23.789826813602541</c:v>
                </c:pt>
                <c:pt idx="1">
                  <c:v>22.882550975882026</c:v>
                </c:pt>
                <c:pt idx="2">
                  <c:v>21.8413431590477</c:v>
                </c:pt>
                <c:pt idx="3">
                  <c:v>20.665911049788871</c:v>
                </c:pt>
                <c:pt idx="4">
                  <c:v>19.363320129856003</c:v>
                </c:pt>
                <c:pt idx="5">
                  <c:v>17.949132701727855</c:v>
                </c:pt>
                <c:pt idx="6">
                  <c:v>16.447584475947576</c:v>
                </c:pt>
                <c:pt idx="7">
                  <c:v>14.890490470455697</c:v>
                </c:pt>
                <c:pt idx="8">
                  <c:v>13.314843929676577</c:v>
                </c:pt>
                <c:pt idx="9">
                  <c:v>11.759429691351446</c:v>
                </c:pt>
                <c:pt idx="10">
                  <c:v>10.261080319591475</c:v>
                </c:pt>
                <c:pt idx="11">
                  <c:v>8.8513211119371782</c:v>
                </c:pt>
                <c:pt idx="12">
                  <c:v>7.5540220249073577</c:v>
                </c:pt>
                <c:pt idx="13">
                  <c:v>6.3843622606637052</c:v>
                </c:pt>
                <c:pt idx="14">
                  <c:v>5.3490567565048037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670-4238-8941-2D086BBFAEF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670-4238-8941-2D086BBFAEF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670-4238-8941-2D086BBFAEF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670-4238-8941-2D086BBFAEF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670-4238-8941-2D086BBFAEF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670-4238-8941-2D086BBFAEF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670-4238-8941-2D086BBFAEF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670-4238-8941-2D086BBFAEF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670-4238-8941-2D086BBFAEF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670-4238-8941-2D086BBFAEF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670-4238-8941-2D086BBFAEF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670-4238-8941-2D086BBFAEF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670-4238-8941-2D086BBFAEF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670-4238-8941-2D086BBFAEF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670-4238-8941-2D086BBFAEF6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670-4238-8941-2D086BBFAEF6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670-4238-8941-2D086BB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Non-competitive'!$AO$36:$AO$50</c:f>
              <c:numCache>
                <c:formatCode>General</c:formatCode>
                <c:ptCount val="15"/>
                <c:pt idx="0">
                  <c:v>7.3335799853824601E-2</c:v>
                </c:pt>
                <c:pt idx="1">
                  <c:v>7.500247467636012E-2</c:v>
                </c:pt>
                <c:pt idx="2">
                  <c:v>7.7085818204529505E-2</c:v>
                </c:pt>
                <c:pt idx="3">
                  <c:v>7.9689997614741243E-2</c:v>
                </c:pt>
                <c:pt idx="4">
                  <c:v>8.2945221877505915E-2</c:v>
                </c:pt>
                <c:pt idx="5">
                  <c:v>8.7014252205961762E-2</c:v>
                </c:pt>
                <c:pt idx="6">
                  <c:v>9.2100540116531557E-2</c:v>
                </c:pt>
                <c:pt idx="7">
                  <c:v>9.8458400004743818E-2</c:v>
                </c:pt>
                <c:pt idx="8">
                  <c:v>0.10640572486500911</c:v>
                </c:pt>
                <c:pt idx="9">
                  <c:v>0.11633988094034074</c:v>
                </c:pt>
                <c:pt idx="10">
                  <c:v>0.12875757603450533</c:v>
                </c:pt>
                <c:pt idx="11">
                  <c:v>0.14427969490221099</c:v>
                </c:pt>
                <c:pt idx="12">
                  <c:v>0.1636823434868431</c:v>
                </c:pt>
                <c:pt idx="13">
                  <c:v>0.18793565421763325</c:v>
                </c:pt>
                <c:pt idx="14">
                  <c:v>0.21825229263112092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10-4072-873C-7EC7B4DE89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Non-competitive'!$AP$36:$AP$50</c:f>
              <c:numCache>
                <c:formatCode>General</c:formatCode>
                <c:ptCount val="15"/>
                <c:pt idx="0">
                  <c:v>5.9881604108631699E-2</c:v>
                </c:pt>
                <c:pt idx="1">
                  <c:v>6.1548266974049269E-2</c:v>
                </c:pt>
                <c:pt idx="2">
                  <c:v>6.3631595555821194E-2</c:v>
                </c:pt>
                <c:pt idx="3">
                  <c:v>6.6235756283036157E-2</c:v>
                </c:pt>
                <c:pt idx="4">
                  <c:v>6.9490957192054809E-2</c:v>
                </c:pt>
                <c:pt idx="5">
                  <c:v>7.3559958328328165E-2</c:v>
                </c:pt>
                <c:pt idx="6">
                  <c:v>7.8646209748669829E-2</c:v>
                </c:pt>
                <c:pt idx="7">
                  <c:v>8.5004024024096916E-2</c:v>
                </c:pt>
                <c:pt idx="8">
                  <c:v>9.2951291868380789E-2</c:v>
                </c:pt>
                <c:pt idx="9">
                  <c:v>0.10288537667373565</c:v>
                </c:pt>
                <c:pt idx="10">
                  <c:v>0.11530298268042917</c:v>
                </c:pt>
                <c:pt idx="11">
                  <c:v>0.13082499018879612</c:v>
                </c:pt>
                <c:pt idx="12">
                  <c:v>0.1502274995742548</c:v>
                </c:pt>
                <c:pt idx="13">
                  <c:v>0.1744806363060781</c:v>
                </c:pt>
                <c:pt idx="14">
                  <c:v>0.20479705722085725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10-4072-873C-7EC7B4DE89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Non-competitive'!$AQ$36:$AQ$50</c:f>
              <c:numCache>
                <c:formatCode>General</c:formatCode>
                <c:ptCount val="15"/>
                <c:pt idx="0">
                  <c:v>5.8059448877048732E-2</c:v>
                </c:pt>
                <c:pt idx="1">
                  <c:v>5.9726110123066244E-2</c:v>
                </c:pt>
                <c:pt idx="2">
                  <c:v>6.1809436680588158E-2</c:v>
                </c:pt>
                <c:pt idx="3">
                  <c:v>6.4413594877490543E-2</c:v>
                </c:pt>
                <c:pt idx="4">
                  <c:v>6.7668792623618523E-2</c:v>
                </c:pt>
                <c:pt idx="5">
                  <c:v>7.1737789806278512E-2</c:v>
                </c:pt>
                <c:pt idx="6">
                  <c:v>7.6824036284603492E-2</c:v>
                </c:pt>
                <c:pt idx="7">
                  <c:v>8.3181844382509681E-2</c:v>
                </c:pt>
                <c:pt idx="8">
                  <c:v>9.112910450489245E-2</c:v>
                </c:pt>
                <c:pt idx="9">
                  <c:v>0.10106317965787093</c:v>
                </c:pt>
                <c:pt idx="10">
                  <c:v>0.113480773599094</c:v>
                </c:pt>
                <c:pt idx="11">
                  <c:v>0.12900276602562283</c:v>
                </c:pt>
                <c:pt idx="12">
                  <c:v>0.14840525655878389</c:v>
                </c:pt>
                <c:pt idx="13">
                  <c:v>0.17265836972523524</c:v>
                </c:pt>
                <c:pt idx="14">
                  <c:v>0.20297476118329938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10-4072-873C-7EC7B4DE89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Non-competitive'!$AR$36:$AR$50</c:f>
              <c:numCache>
                <c:formatCode>General</c:formatCode>
                <c:ptCount val="15"/>
                <c:pt idx="0">
                  <c:v>5.6203177541746197E-2</c:v>
                </c:pt>
                <c:pt idx="1">
                  <c:v>5.7869837138043757E-2</c:v>
                </c:pt>
                <c:pt idx="2">
                  <c:v>5.9953161633415727E-2</c:v>
                </c:pt>
                <c:pt idx="3">
                  <c:v>6.2557317252630654E-2</c:v>
                </c:pt>
                <c:pt idx="4">
                  <c:v>6.5812511776649332E-2</c:v>
                </c:pt>
                <c:pt idx="5">
                  <c:v>6.9881504931672694E-2</c:v>
                </c:pt>
                <c:pt idx="6">
                  <c:v>7.496774637545188E-2</c:v>
                </c:pt>
                <c:pt idx="7">
                  <c:v>8.1325548180175872E-2</c:v>
                </c:pt>
                <c:pt idx="8">
                  <c:v>8.9272800436080865E-2</c:v>
                </c:pt>
                <c:pt idx="9">
                  <c:v>9.9206865755962076E-2</c:v>
                </c:pt>
                <c:pt idx="10">
                  <c:v>0.11162444740581362</c:v>
                </c:pt>
                <c:pt idx="11">
                  <c:v>0.12714642446812802</c:v>
                </c:pt>
                <c:pt idx="12">
                  <c:v>0.14654889579602107</c:v>
                </c:pt>
                <c:pt idx="13">
                  <c:v>0.1708019849558873</c:v>
                </c:pt>
                <c:pt idx="14">
                  <c:v>0.20111834640572016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10-4072-873C-7EC7B4DE89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Non-competitive'!$AS$36:$AS$50</c:f>
              <c:numCache>
                <c:formatCode>General</c:formatCode>
                <c:ptCount val="15"/>
                <c:pt idx="0">
                  <c:v>5.4358378719100216E-2</c:v>
                </c:pt>
                <c:pt idx="1">
                  <c:v>5.6025036675873774E-2</c:v>
                </c:pt>
                <c:pt idx="2">
                  <c:v>5.8108359121840689E-2</c:v>
                </c:pt>
                <c:pt idx="3">
                  <c:v>6.0712512179299349E-2</c:v>
                </c:pt>
                <c:pt idx="4">
                  <c:v>6.3967703501122672E-2</c:v>
                </c:pt>
                <c:pt idx="5">
                  <c:v>6.8036692653401842E-2</c:v>
                </c:pt>
                <c:pt idx="6">
                  <c:v>7.3122929093750774E-2</c:v>
                </c:pt>
                <c:pt idx="7">
                  <c:v>7.948072464418697E-2</c:v>
                </c:pt>
                <c:pt idx="8">
                  <c:v>8.7427969082232174E-2</c:v>
                </c:pt>
                <c:pt idx="9">
                  <c:v>9.736202462978874E-2</c:v>
                </c:pt>
                <c:pt idx="10">
                  <c:v>0.10977959406423439</c:v>
                </c:pt>
                <c:pt idx="11">
                  <c:v>0.12530155585729147</c:v>
                </c:pt>
                <c:pt idx="12">
                  <c:v>0.14470400809861284</c:v>
                </c:pt>
                <c:pt idx="13">
                  <c:v>0.16895707340026453</c:v>
                </c:pt>
                <c:pt idx="14">
                  <c:v>0.19927340502732913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10-4072-873C-7EC7B4DE89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Non-competitive'!$AT$36:$AT$50</c:f>
              <c:numCache>
                <c:formatCode>General</c:formatCode>
                <c:ptCount val="15"/>
                <c:pt idx="0">
                  <c:v>5.2569529829857922E-2</c:v>
                </c:pt>
                <c:pt idx="1">
                  <c:v>5.4236186196831702E-2</c:v>
                </c:pt>
                <c:pt idx="2">
                  <c:v>5.6319506655548919E-2</c:v>
                </c:pt>
                <c:pt idx="3">
                  <c:v>5.8923657228945457E-2</c:v>
                </c:pt>
                <c:pt idx="4">
                  <c:v>6.2178845445691126E-2</c:v>
                </c:pt>
                <c:pt idx="5">
                  <c:v>6.6247830716623241E-2</c:v>
                </c:pt>
                <c:pt idx="6">
                  <c:v>7.1334062305288326E-2</c:v>
                </c:pt>
                <c:pt idx="7">
                  <c:v>7.7691851791119718E-2</c:v>
                </c:pt>
                <c:pt idx="8">
                  <c:v>8.5639088648408926E-2</c:v>
                </c:pt>
                <c:pt idx="9">
                  <c:v>9.557313472002045E-2</c:v>
                </c:pt>
                <c:pt idx="10">
                  <c:v>0.1079906923095349</c:v>
                </c:pt>
                <c:pt idx="11">
                  <c:v>0.1235126392964279</c:v>
                </c:pt>
                <c:pt idx="12">
                  <c:v>0.14291507303004419</c:v>
                </c:pt>
                <c:pt idx="13">
                  <c:v>0.16716811519706457</c:v>
                </c:pt>
                <c:pt idx="14">
                  <c:v>0.19748441790584001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10-4072-873C-7EC7B4DE89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Non-competitive'!$AU$36:$AU$50</c:f>
              <c:numCache>
                <c:formatCode>General</c:formatCode>
                <c:ptCount val="15"/>
                <c:pt idx="0">
                  <c:v>5.0875833490566902E-2</c:v>
                </c:pt>
                <c:pt idx="1">
                  <c:v>5.2542488352305634E-2</c:v>
                </c:pt>
                <c:pt idx="2">
                  <c:v>5.4625806929479055E-2</c:v>
                </c:pt>
                <c:pt idx="3">
                  <c:v>5.7229955150945838E-2</c:v>
                </c:pt>
                <c:pt idx="4">
                  <c:v>6.0485140427779326E-2</c:v>
                </c:pt>
                <c:pt idx="5">
                  <c:v>6.4554122023821187E-2</c:v>
                </c:pt>
                <c:pt idx="6">
                  <c:v>6.964034901887349E-2</c:v>
                </c:pt>
                <c:pt idx="7">
                  <c:v>7.5998132762688866E-2</c:v>
                </c:pt>
                <c:pt idx="8">
                  <c:v>8.3945362442458094E-2</c:v>
                </c:pt>
                <c:pt idx="9">
                  <c:v>9.3879399542169617E-2</c:v>
                </c:pt>
                <c:pt idx="10">
                  <c:v>0.10629694591680905</c:v>
                </c:pt>
                <c:pt idx="11">
                  <c:v>0.12181887888510833</c:v>
                </c:pt>
                <c:pt idx="12">
                  <c:v>0.14122129509548242</c:v>
                </c:pt>
                <c:pt idx="13">
                  <c:v>0.16547431535845003</c:v>
                </c:pt>
                <c:pt idx="14">
                  <c:v>0.19579059068715957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10-4072-873C-7EC7B4DE89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Non-competitive'!$AV$36:$AV$50</c:f>
              <c:numCache>
                <c:formatCode>General</c:formatCode>
                <c:ptCount val="15"/>
                <c:pt idx="0">
                  <c:v>4.9308072962340146E-2</c:v>
                </c:pt>
                <c:pt idx="1">
                  <c:v>5.0974726430766511E-2</c:v>
                </c:pt>
                <c:pt idx="2">
                  <c:v>5.3058043266299454E-2</c:v>
                </c:pt>
                <c:pt idx="3">
                  <c:v>5.5662189310715642E-2</c:v>
                </c:pt>
                <c:pt idx="4">
                  <c:v>5.8917371866235871E-2</c:v>
                </c:pt>
                <c:pt idx="5">
                  <c:v>6.2986350060636132E-2</c:v>
                </c:pt>
                <c:pt idx="6">
                  <c:v>6.8072572803636489E-2</c:v>
                </c:pt>
                <c:pt idx="7">
                  <c:v>7.4430351232386949E-2</c:v>
                </c:pt>
                <c:pt idx="8">
                  <c:v>8.2377574268324996E-2</c:v>
                </c:pt>
                <c:pt idx="9">
                  <c:v>9.2311603063247552E-2</c:v>
                </c:pt>
                <c:pt idx="10">
                  <c:v>0.10472913905690075</c:v>
                </c:pt>
                <c:pt idx="11">
                  <c:v>0.12025105904896725</c:v>
                </c:pt>
                <c:pt idx="12">
                  <c:v>0.13965345903905038</c:v>
                </c:pt>
                <c:pt idx="13">
                  <c:v>0.16390645902665432</c:v>
                </c:pt>
                <c:pt idx="14">
                  <c:v>0.19422270901115918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10-4072-873C-7EC7B4DE89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Non-competitive'!$AW$36:$AW$50</c:f>
              <c:numCache>
                <c:formatCode>General</c:formatCode>
                <c:ptCount val="15"/>
                <c:pt idx="0">
                  <c:v>4.7886960002025754E-2</c:v>
                </c:pt>
                <c:pt idx="1">
                  <c:v>4.9553612207469504E-2</c:v>
                </c:pt>
                <c:pt idx="2">
                  <c:v>5.1636927464274181E-2</c:v>
                </c:pt>
                <c:pt idx="3">
                  <c:v>5.4241071535280024E-2</c:v>
                </c:pt>
                <c:pt idx="4">
                  <c:v>5.7496251624037334E-2</c:v>
                </c:pt>
                <c:pt idx="5">
                  <c:v>6.1565226734983977E-2</c:v>
                </c:pt>
                <c:pt idx="6">
                  <c:v>6.665144562366726E-2</c:v>
                </c:pt>
                <c:pt idx="7">
                  <c:v>7.3009219234521402E-2</c:v>
                </c:pt>
                <c:pt idx="8">
                  <c:v>8.0956436248089042E-2</c:v>
                </c:pt>
                <c:pt idx="9">
                  <c:v>9.0890457515048609E-2</c:v>
                </c:pt>
                <c:pt idx="10">
                  <c:v>0.10330798409874808</c:v>
                </c:pt>
                <c:pt idx="11">
                  <c:v>0.11882989232837238</c:v>
                </c:pt>
                <c:pt idx="12">
                  <c:v>0.1382322776154028</c:v>
                </c:pt>
                <c:pt idx="13">
                  <c:v>0.16248525922419083</c:v>
                </c:pt>
                <c:pt idx="14">
                  <c:v>0.19280148623517579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10-4072-873C-7EC7B4DE89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Non-competitive'!$AX$36:$AX$50</c:f>
              <c:numCache>
                <c:formatCode>General</c:formatCode>
                <c:ptCount val="15"/>
                <c:pt idx="0">
                  <c:v>4.6623024501838986E-2</c:v>
                </c:pt>
                <c:pt idx="1">
                  <c:v>4.8289675583988105E-2</c:v>
                </c:pt>
                <c:pt idx="2">
                  <c:v>5.0372989436674502E-2</c:v>
                </c:pt>
                <c:pt idx="3">
                  <c:v>5.2977131752532484E-2</c:v>
                </c:pt>
                <c:pt idx="4">
                  <c:v>5.6232309647354969E-2</c:v>
                </c:pt>
                <c:pt idx="5">
                  <c:v>6.0301282015883063E-2</c:v>
                </c:pt>
                <c:pt idx="6">
                  <c:v>6.5387497476543183E-2</c:v>
                </c:pt>
                <c:pt idx="7">
                  <c:v>7.1745266802368368E-2</c:v>
                </c:pt>
                <c:pt idx="8">
                  <c:v>7.9692478459649801E-2</c:v>
                </c:pt>
                <c:pt idx="9">
                  <c:v>8.9626493031251628E-2</c:v>
                </c:pt>
                <c:pt idx="10">
                  <c:v>0.10204401124575388</c:v>
                </c:pt>
                <c:pt idx="11">
                  <c:v>0.11756590901388171</c:v>
                </c:pt>
                <c:pt idx="12">
                  <c:v>0.13696828122404153</c:v>
                </c:pt>
                <c:pt idx="13">
                  <c:v>0.16122124648674127</c:v>
                </c:pt>
                <c:pt idx="14">
                  <c:v>0.19153745306511585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10-4072-873C-7EC7B4DE89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Non-competitive'!$AY$36:$AY$50</c:f>
              <c:numCache>
                <c:formatCode>General</c:formatCode>
                <c:ptCount val="15"/>
                <c:pt idx="0">
                  <c:v>4.5517740882305951E-2</c:v>
                </c:pt>
                <c:pt idx="1">
                  <c:v>4.7184390982158764E-2</c:v>
                </c:pt>
                <c:pt idx="2">
                  <c:v>4.9267703606974786E-2</c:v>
                </c:pt>
                <c:pt idx="3">
                  <c:v>5.187184438799481E-2</c:v>
                </c:pt>
                <c:pt idx="4">
                  <c:v>5.5127020364269849E-2</c:v>
                </c:pt>
                <c:pt idx="5">
                  <c:v>5.9195990334613639E-2</c:v>
                </c:pt>
                <c:pt idx="6">
                  <c:v>6.4282202797543389E-2</c:v>
                </c:pt>
                <c:pt idx="7">
                  <c:v>7.0639968376205564E-2</c:v>
                </c:pt>
                <c:pt idx="8">
                  <c:v>7.8587175349533273E-2</c:v>
                </c:pt>
                <c:pt idx="9">
                  <c:v>8.8521184066192929E-2</c:v>
                </c:pt>
                <c:pt idx="10">
                  <c:v>0.10093869496201752</c:v>
                </c:pt>
                <c:pt idx="11">
                  <c:v>0.11646058358179817</c:v>
                </c:pt>
                <c:pt idx="12">
                  <c:v>0.13586294435652407</c:v>
                </c:pt>
                <c:pt idx="13">
                  <c:v>0.1601158953249314</c:v>
                </c:pt>
                <c:pt idx="14">
                  <c:v>0.19043208403544062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10-4072-873C-7EC7B4DE89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Non-competitive'!$AZ$36:$AZ$50</c:f>
              <c:numCache>
                <c:formatCode>General</c:formatCode>
                <c:ptCount val="15"/>
                <c:pt idx="0">
                  <c:v>4.4565404131044067E-2</c:v>
                </c:pt>
                <c:pt idx="1">
                  <c:v>4.6232053384528737E-2</c:v>
                </c:pt>
                <c:pt idx="2">
                  <c:v>4.8315364951384554E-2</c:v>
                </c:pt>
                <c:pt idx="3">
                  <c:v>5.0919504409954339E-2</c:v>
                </c:pt>
                <c:pt idx="4">
                  <c:v>5.4174678733166573E-2</c:v>
                </c:pt>
                <c:pt idx="5">
                  <c:v>5.8243646637181866E-2</c:v>
                </c:pt>
                <c:pt idx="6">
                  <c:v>6.3329856517200966E-2</c:v>
                </c:pt>
                <c:pt idx="7">
                  <c:v>6.9687618867224854E-2</c:v>
                </c:pt>
                <c:pt idx="8">
                  <c:v>7.76348218047547E-2</c:v>
                </c:pt>
                <c:pt idx="9">
                  <c:v>8.7568825476667014E-2</c:v>
                </c:pt>
                <c:pt idx="10">
                  <c:v>9.9986330066557397E-2</c:v>
                </c:pt>
                <c:pt idx="11">
                  <c:v>0.11550821080392037</c:v>
                </c:pt>
                <c:pt idx="12">
                  <c:v>0.13491056172562413</c:v>
                </c:pt>
                <c:pt idx="13">
                  <c:v>0.15916350037775381</c:v>
                </c:pt>
                <c:pt idx="14">
                  <c:v>0.18947967369291588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10-4072-873C-7EC7B4DE89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Non-competitive'!$BA$36:$BA$50</c:f>
              <c:numCache>
                <c:formatCode>General</c:formatCode>
                <c:ptCount val="15"/>
                <c:pt idx="0">
                  <c:v>4.3755264769069303E-2</c:v>
                </c:pt>
                <c:pt idx="1">
                  <c:v>4.5421913302560582E-2</c:v>
                </c:pt>
                <c:pt idx="2">
                  <c:v>4.7505223969424665E-2</c:v>
                </c:pt>
                <c:pt idx="3">
                  <c:v>5.0109362303004792E-2</c:v>
                </c:pt>
                <c:pt idx="4">
                  <c:v>5.3364535219979935E-2</c:v>
                </c:pt>
                <c:pt idx="5">
                  <c:v>5.7433501366198875E-2</c:v>
                </c:pt>
                <c:pt idx="6">
                  <c:v>6.2519709048972555E-2</c:v>
                </c:pt>
                <c:pt idx="7">
                  <c:v>6.8877468652439655E-2</c:v>
                </c:pt>
                <c:pt idx="8">
                  <c:v>7.682466815677351E-2</c:v>
                </c:pt>
                <c:pt idx="9">
                  <c:v>8.6758667537190845E-2</c:v>
                </c:pt>
                <c:pt idx="10">
                  <c:v>9.91761667627125E-2</c:v>
                </c:pt>
                <c:pt idx="11">
                  <c:v>0.1146980407946146</c:v>
                </c:pt>
                <c:pt idx="12">
                  <c:v>0.13410038333449217</c:v>
                </c:pt>
                <c:pt idx="13">
                  <c:v>0.15835331150933921</c:v>
                </c:pt>
                <c:pt idx="14">
                  <c:v>0.18866947172789791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10-4072-873C-7EC7B4DE89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Non-competitive'!$BB$36:$BB$50</c:f>
              <c:numCache>
                <c:formatCode>General</c:formatCode>
                <c:ptCount val="15"/>
                <c:pt idx="0">
                  <c:v>4.3073546154131344E-2</c:v>
                </c:pt>
                <c:pt idx="1">
                  <c:v>4.4740194081760332E-2</c:v>
                </c:pt>
                <c:pt idx="2">
                  <c:v>4.6823503991296554E-2</c:v>
                </c:pt>
                <c:pt idx="3">
                  <c:v>4.9427641378216834E-2</c:v>
                </c:pt>
                <c:pt idx="4">
                  <c:v>5.2682813111867219E-2</c:v>
                </c:pt>
                <c:pt idx="5">
                  <c:v>5.6751777778930153E-2</c:v>
                </c:pt>
                <c:pt idx="6">
                  <c:v>6.183798361275885E-2</c:v>
                </c:pt>
                <c:pt idx="7">
                  <c:v>6.8195740905044711E-2</c:v>
                </c:pt>
                <c:pt idx="8">
                  <c:v>7.6142937520402021E-2</c:v>
                </c:pt>
                <c:pt idx="9">
                  <c:v>8.6076933289598673E-2</c:v>
                </c:pt>
                <c:pt idx="10">
                  <c:v>9.8494428001094481E-2</c:v>
                </c:pt>
                <c:pt idx="11">
                  <c:v>0.11401629639046423</c:v>
                </c:pt>
                <c:pt idx="12">
                  <c:v>0.13341863187717648</c:v>
                </c:pt>
                <c:pt idx="13">
                  <c:v>0.15767155123556673</c:v>
                </c:pt>
                <c:pt idx="14">
                  <c:v>0.18798770043355453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10-4072-873C-7EC7B4DE89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Non-competitive'!$BC$36:$BC$50</c:f>
              <c:numCache>
                <c:formatCode>General</c:formatCode>
                <c:ptCount val="15"/>
                <c:pt idx="0">
                  <c:v>4.2505122448801336E-2</c:v>
                </c:pt>
                <c:pt idx="1">
                  <c:v>4.4171769871256351E-2</c:v>
                </c:pt>
                <c:pt idx="2">
                  <c:v>4.6255079149325133E-2</c:v>
                </c:pt>
                <c:pt idx="3">
                  <c:v>4.8859215746911114E-2</c:v>
                </c:pt>
                <c:pt idx="4">
                  <c:v>5.2114386493893605E-2</c:v>
                </c:pt>
                <c:pt idx="5">
                  <c:v>5.6183349927621695E-2</c:v>
                </c:pt>
                <c:pt idx="6">
                  <c:v>6.1269554219781808E-2</c:v>
                </c:pt>
                <c:pt idx="7">
                  <c:v>6.7627309584981962E-2</c:v>
                </c:pt>
                <c:pt idx="8">
                  <c:v>7.5574503791482145E-2</c:v>
                </c:pt>
                <c:pt idx="9">
                  <c:v>8.5508496549607377E-2</c:v>
                </c:pt>
                <c:pt idx="10">
                  <c:v>9.7925987497263917E-2</c:v>
                </c:pt>
                <c:pt idx="11">
                  <c:v>0.11344785118183462</c:v>
                </c:pt>
                <c:pt idx="12">
                  <c:v>0.13285018078754796</c:v>
                </c:pt>
                <c:pt idx="13">
                  <c:v>0.15710309279468962</c:v>
                </c:pt>
                <c:pt idx="14">
                  <c:v>0.18741923280361669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10-4072-873C-7EC7B4DE89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Non-competitive'!$BD$36:$BD$50</c:f>
              <c:numCache>
                <c:formatCode>General</c:formatCode>
                <c:ptCount val="15"/>
                <c:pt idx="0">
                  <c:v>4.2034774268647483E-2</c:v>
                </c:pt>
                <c:pt idx="1">
                  <c:v>4.3701421273090998E-2</c:v>
                </c:pt>
                <c:pt idx="2">
                  <c:v>4.5784730028645401E-2</c:v>
                </c:pt>
                <c:pt idx="3">
                  <c:v>4.8388865973088384E-2</c:v>
                </c:pt>
                <c:pt idx="4">
                  <c:v>5.1644035903642138E-2</c:v>
                </c:pt>
                <c:pt idx="5">
                  <c:v>5.5712998316834329E-2</c:v>
                </c:pt>
                <c:pt idx="6">
                  <c:v>6.0799201333324553E-2</c:v>
                </c:pt>
                <c:pt idx="7">
                  <c:v>6.7156955103937335E-2</c:v>
                </c:pt>
                <c:pt idx="8">
                  <c:v>7.5104147317203315E-2</c:v>
                </c:pt>
                <c:pt idx="9">
                  <c:v>8.5038137583785797E-2</c:v>
                </c:pt>
                <c:pt idx="10">
                  <c:v>9.74556254170139E-2</c:v>
                </c:pt>
                <c:pt idx="11">
                  <c:v>0.112977485208549</c:v>
                </c:pt>
                <c:pt idx="12">
                  <c:v>0.13237980994796794</c:v>
                </c:pt>
                <c:pt idx="13">
                  <c:v>0.15663271587224156</c:v>
                </c:pt>
                <c:pt idx="14">
                  <c:v>0.1869488482775836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10-4072-873C-7EC7B4DE89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10-4072-873C-7EC7B4DE89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10-4072-873C-7EC7B4DE89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10-4072-873C-7EC7B4DE89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10-4072-873C-7EC7B4DE89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10-4072-873C-7EC7B4DE89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10-4072-873C-7EC7B4DE89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10-4072-873C-7EC7B4DE89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10-4072-873C-7EC7B4DE89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10-4072-873C-7EC7B4DE89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10-4072-873C-7EC7B4DE89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10-4072-873C-7EC7B4DE89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10-4072-873C-7EC7B4DE89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10-4072-873C-7EC7B4DE89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10-4072-873C-7EC7B4DE89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10-4072-873C-7EC7B4DE89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10-4072-873C-7EC7B4DE8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13.59441417415494</c:v>
                </c:pt>
                <c:pt idx="21">
                  <c:v>12.715223050377697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9.719579480667381</c:v>
                </c:pt>
                <c:pt idx="25">
                  <c:v>8.6728204902266359</c:v>
                </c:pt>
                <c:pt idx="26">
                  <c:v>7.6438114234455048</c:v>
                </c:pt>
                <c:pt idx="27">
                  <c:v>6.6565779366231741</c:v>
                </c:pt>
                <c:pt idx="28">
                  <c:v>5.7312984183159736</c:v>
                </c:pt>
                <c:pt idx="29">
                  <c:v>4.8828834885227677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16.178813318488238</c:v>
                </c:pt>
                <c:pt idx="33">
                  <c:v>15.524720718672938</c:v>
                </c:pt>
                <c:pt idx="34">
                  <c:v>14.777901718082983</c:v>
                </c:pt>
                <c:pt idx="35">
                  <c:v>13.93968824607296</c:v>
                </c:pt>
                <c:pt idx="36">
                  <c:v>13.01678612344028</c:v>
                </c:pt>
                <c:pt idx="37">
                  <c:v>12.021873903415372</c:v>
                </c:pt>
                <c:pt idx="38">
                  <c:v>10.973455984492855</c:v>
                </c:pt>
                <c:pt idx="39">
                  <c:v>9.894808190616434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6.7383023712585555</c:v>
                </c:pt>
                <c:pt idx="43">
                  <c:v>5.7917789229781782</c:v>
                </c:pt>
                <c:pt idx="44">
                  <c:v>4.9267147721853055</c:v>
                </c:pt>
                <c:pt idx="45">
                  <c:v>17.792620881229674</c:v>
                </c:pt>
                <c:pt idx="46">
                  <c:v>17.280187829874027</c:v>
                </c:pt>
                <c:pt idx="47">
                  <c:v>16.679711682334677</c:v>
                </c:pt>
                <c:pt idx="48">
                  <c:v>15.985359625831295</c:v>
                </c:pt>
                <c:pt idx="49">
                  <c:v>15.194693480981792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11.201615452356707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7.8649356144236355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19.022417271561647</c:v>
                </c:pt>
                <c:pt idx="76">
                  <c:v>18.437862740486135</c:v>
                </c:pt>
                <c:pt idx="77">
                  <c:v>17.755822294024295</c:v>
                </c:pt>
                <c:pt idx="78">
                  <c:v>16.971093839967839</c:v>
                </c:pt>
                <c:pt idx="79">
                  <c:v>16.082618489765331</c:v>
                </c:pt>
                <c:pt idx="80">
                  <c:v>15.094809022463313</c:v>
                </c:pt>
                <c:pt idx="81">
                  <c:v>14.018520708308431</c:v>
                </c:pt>
                <c:pt idx="82">
                  <c:v>12.871332863168261</c:v>
                </c:pt>
                <c:pt idx="83">
                  <c:v>11.676879591714894</c:v>
                </c:pt>
                <c:pt idx="84">
                  <c:v>10.463159599902243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19.655682452551563</c:v>
                </c:pt>
                <c:pt idx="91">
                  <c:v>19.032197727701764</c:v>
                </c:pt>
                <c:pt idx="92">
                  <c:v>18.306343660578055</c:v>
                </c:pt>
                <c:pt idx="93">
                  <c:v>17.473341090521821</c:v>
                </c:pt>
                <c:pt idx="94">
                  <c:v>16.53295698679403</c:v>
                </c:pt>
                <c:pt idx="95">
                  <c:v>15.490844877238061</c:v>
                </c:pt>
                <c:pt idx="96">
                  <c:v>14.359455995089531</c:v>
                </c:pt>
                <c:pt idx="97">
                  <c:v>13.158180407749915</c:v>
                </c:pt>
                <c:pt idx="98">
                  <c:v>11.91247154704857</c:v>
                </c:pt>
                <c:pt idx="99">
                  <c:v>10.65192514837592</c:v>
                </c:pt>
                <c:pt idx="100">
                  <c:v>9.4075697920212455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</c:v>
                </c:pt>
                <c:pt idx="106">
                  <c:v>19.617549131207209</c:v>
                </c:pt>
                <c:pt idx="107">
                  <c:v>18.847263470536266</c:v>
                </c:pt>
                <c:pt idx="108">
                  <c:v>17.965491711017314</c:v>
                </c:pt>
                <c:pt idx="109">
                  <c:v>16.972892863211296</c:v>
                </c:pt>
                <c:pt idx="110">
                  <c:v>15.876421504004542</c:v>
                </c:pt>
                <c:pt idx="111">
                  <c:v>14.690166257673143</c:v>
                </c:pt>
                <c:pt idx="112">
                  <c:v>13.435338408890868</c:v>
                </c:pt>
                <c:pt idx="113">
                  <c:v>12.139183451454191</c:v>
                </c:pt>
                <c:pt idx="114">
                  <c:v>10.832831183448615</c:v>
                </c:pt>
                <c:pt idx="115">
                  <c:v>9.5483984223109175</c:v>
                </c:pt>
                <c:pt idx="116">
                  <c:v>8.3158943195806074</c:v>
                </c:pt>
                <c:pt idx="117">
                  <c:v>7.1605435803486062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16.583373680706256</c:v>
                </c:pt>
                <c:pt idx="141">
                  <c:v>15.293413970395381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11.157371301482891</c:v>
                </c:pt>
                <c:pt idx="145">
                  <c:v>9.7996481167740672</c:v>
                </c:pt>
                <c:pt idx="146">
                  <c:v>8.5058226780799622</c:v>
                </c:pt>
                <c:pt idx="147">
                  <c:v>7.3009180058390459</c:v>
                </c:pt>
                <c:pt idx="148">
                  <c:v>6.2026170847534514</c:v>
                </c:pt>
                <c:pt idx="149">
                  <c:v>5.2208754250677885</c:v>
                </c:pt>
                <c:pt idx="150">
                  <c:v>21.969504826413235</c:v>
                </c:pt>
                <c:pt idx="151">
                  <c:v>21.193487451650622</c:v>
                </c:pt>
                <c:pt idx="152">
                  <c:v>20.297298810718608</c:v>
                </c:pt>
                <c:pt idx="153">
                  <c:v>19.278295368886369</c:v>
                </c:pt>
                <c:pt idx="154">
                  <c:v>18.139926669950057</c:v>
                </c:pt>
                <c:pt idx="155">
                  <c:v>16.893026211342868</c:v>
                </c:pt>
                <c:pt idx="156">
                  <c:v>15.556384698928648</c:v>
                </c:pt>
                <c:pt idx="157">
                  <c:v>14.156262007532542</c:v>
                </c:pt>
                <c:pt idx="158">
                  <c:v>12.724685716122874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6.2454356389556605</c:v>
                </c:pt>
                <c:pt idx="164">
                  <c:v>5.2511790405962193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23.526745240253852</c:v>
                </c:pt>
                <c:pt idx="211">
                  <c:v>22.639040348964013</c:v>
                </c:pt>
                <c:pt idx="212">
                  <c:v>21.619369955740691</c:v>
                </c:pt>
                <c:pt idx="213">
                  <c:v>20.467065130322261</c:v>
                </c:pt>
                <c:pt idx="214">
                  <c:v>19.188631013416906</c:v>
                </c:pt>
                <c:pt idx="215">
                  <c:v>17.798914226579008</c:v>
                </c:pt>
                <c:pt idx="216">
                  <c:v>16.321343651078212</c:v>
                </c:pt>
                <c:pt idx="217">
                  <c:v>14.786929039296945</c:v>
                </c:pt>
                <c:pt idx="218">
                  <c:v>13.231962362967577</c:v>
                </c:pt>
                <c:pt idx="219">
                  <c:v>11.694718139709215</c:v>
                </c:pt>
                <c:pt idx="220">
                  <c:v>10.211759007086169</c:v>
                </c:pt>
                <c:pt idx="221">
                  <c:v>8.8145827523175466</c:v>
                </c:pt>
                <c:pt idx="222">
                  <c:v>7.5272343725995636</c:v>
                </c:pt>
                <c:pt idx="223">
                  <c:v>6.3652058285150641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AA-4415-93B7-19BFE143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2-400B-B33A-DE67DDC6735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13.59441417415494</c:v>
                </c:pt>
                <c:pt idx="6">
                  <c:v>12.715223050377697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9.719579480667381</c:v>
                </c:pt>
                <c:pt idx="10">
                  <c:v>8.6728204902266359</c:v>
                </c:pt>
                <c:pt idx="11">
                  <c:v>7.6438114234455048</c:v>
                </c:pt>
                <c:pt idx="12">
                  <c:v>6.6565779366231741</c:v>
                </c:pt>
                <c:pt idx="13">
                  <c:v>5.7312984183159736</c:v>
                </c:pt>
                <c:pt idx="14">
                  <c:v>4.8828834885227677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2-400B-B33A-DE67DDC6735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16.178813318488238</c:v>
                </c:pt>
                <c:pt idx="3">
                  <c:v>15.524720718672938</c:v>
                </c:pt>
                <c:pt idx="4">
                  <c:v>14.777901718082983</c:v>
                </c:pt>
                <c:pt idx="5">
                  <c:v>13.93968824607296</c:v>
                </c:pt>
                <c:pt idx="6">
                  <c:v>13.01678612344028</c:v>
                </c:pt>
                <c:pt idx="7">
                  <c:v>12.021873903415372</c:v>
                </c:pt>
                <c:pt idx="8">
                  <c:v>10.973455984492855</c:v>
                </c:pt>
                <c:pt idx="9">
                  <c:v>9.894808190616434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6.7383023712585555</c:v>
                </c:pt>
                <c:pt idx="13">
                  <c:v>5.7917789229781782</c:v>
                </c:pt>
                <c:pt idx="14">
                  <c:v>4.9267147721853055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72-400B-B33A-DE67DDC6735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17.792620881229674</c:v>
                </c:pt>
                <c:pt idx="1">
                  <c:v>17.280187829874027</c:v>
                </c:pt>
                <c:pt idx="2">
                  <c:v>16.679711682334677</c:v>
                </c:pt>
                <c:pt idx="3">
                  <c:v>15.985359625831295</c:v>
                </c:pt>
                <c:pt idx="4">
                  <c:v>15.194693480981792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11.201615452356707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7.8649356144236355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72-400B-B33A-DE67DDC6735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72-400B-B33A-DE67DDC6735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19.022417271561647</c:v>
                </c:pt>
                <c:pt idx="1">
                  <c:v>18.437862740486135</c:v>
                </c:pt>
                <c:pt idx="2">
                  <c:v>17.755822294024295</c:v>
                </c:pt>
                <c:pt idx="3">
                  <c:v>16.971093839967839</c:v>
                </c:pt>
                <c:pt idx="4">
                  <c:v>16.082618489765331</c:v>
                </c:pt>
                <c:pt idx="5">
                  <c:v>15.094809022463313</c:v>
                </c:pt>
                <c:pt idx="6">
                  <c:v>14.018520708308431</c:v>
                </c:pt>
                <c:pt idx="7">
                  <c:v>12.871332863168261</c:v>
                </c:pt>
                <c:pt idx="8">
                  <c:v>11.676879591714894</c:v>
                </c:pt>
                <c:pt idx="9">
                  <c:v>10.463159599902243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72-400B-B33A-DE67DDC6735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19.655682452551563</c:v>
                </c:pt>
                <c:pt idx="1">
                  <c:v>19.032197727701764</c:v>
                </c:pt>
                <c:pt idx="2">
                  <c:v>18.306343660578055</c:v>
                </c:pt>
                <c:pt idx="3">
                  <c:v>17.473341090521821</c:v>
                </c:pt>
                <c:pt idx="4">
                  <c:v>16.53295698679403</c:v>
                </c:pt>
                <c:pt idx="5">
                  <c:v>15.490844877238061</c:v>
                </c:pt>
                <c:pt idx="6">
                  <c:v>14.359455995089531</c:v>
                </c:pt>
                <c:pt idx="7">
                  <c:v>13.158180407749915</c:v>
                </c:pt>
                <c:pt idx="8">
                  <c:v>11.91247154704857</c:v>
                </c:pt>
                <c:pt idx="9">
                  <c:v>10.65192514837592</c:v>
                </c:pt>
                <c:pt idx="10">
                  <c:v>9.4075697920212455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72-400B-B33A-DE67DDC6735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20.2806433259735</c:v>
                </c:pt>
                <c:pt idx="1">
                  <c:v>19.617549131207209</c:v>
                </c:pt>
                <c:pt idx="2">
                  <c:v>18.847263470536266</c:v>
                </c:pt>
                <c:pt idx="3">
                  <c:v>17.965491711017314</c:v>
                </c:pt>
                <c:pt idx="4">
                  <c:v>16.972892863211296</c:v>
                </c:pt>
                <c:pt idx="5">
                  <c:v>15.876421504004542</c:v>
                </c:pt>
                <c:pt idx="6">
                  <c:v>14.690166257673143</c:v>
                </c:pt>
                <c:pt idx="7">
                  <c:v>13.435338408890868</c:v>
                </c:pt>
                <c:pt idx="8">
                  <c:v>12.139183451454191</c:v>
                </c:pt>
                <c:pt idx="9">
                  <c:v>10.832831183448615</c:v>
                </c:pt>
                <c:pt idx="10">
                  <c:v>9.5483984223109175</c:v>
                </c:pt>
                <c:pt idx="11">
                  <c:v>8.3158943195806074</c:v>
                </c:pt>
                <c:pt idx="12">
                  <c:v>7.1605435803486062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72-400B-B33A-DE67DDC6735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72-400B-B33A-DE67DDC6735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16.583373680706256</c:v>
                </c:pt>
                <c:pt idx="6">
                  <c:v>15.293413970395381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11.157371301482891</c:v>
                </c:pt>
                <c:pt idx="10">
                  <c:v>9.7996481167740672</c:v>
                </c:pt>
                <c:pt idx="11">
                  <c:v>8.5058226780799622</c:v>
                </c:pt>
                <c:pt idx="12">
                  <c:v>7.3009180058390459</c:v>
                </c:pt>
                <c:pt idx="13">
                  <c:v>6.2026170847534514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72-400B-B33A-DE67DDC6735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21.969504826413235</c:v>
                </c:pt>
                <c:pt idx="1">
                  <c:v>21.193487451650622</c:v>
                </c:pt>
                <c:pt idx="2">
                  <c:v>20.297298810718608</c:v>
                </c:pt>
                <c:pt idx="3">
                  <c:v>19.278295368886369</c:v>
                </c:pt>
                <c:pt idx="4">
                  <c:v>18.139926669950057</c:v>
                </c:pt>
                <c:pt idx="5">
                  <c:v>16.893026211342868</c:v>
                </c:pt>
                <c:pt idx="6">
                  <c:v>15.556384698928648</c:v>
                </c:pt>
                <c:pt idx="7">
                  <c:v>14.156262007532542</c:v>
                </c:pt>
                <c:pt idx="8">
                  <c:v>12.724685716122874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6.2454356389556605</c:v>
                </c:pt>
                <c:pt idx="14">
                  <c:v>5.2511790405962193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72-400B-B33A-DE67DDC6735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72-400B-B33A-DE67DDC6735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72-400B-B33A-DE67DDC6735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72-400B-B33A-DE67DDC6735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23.526745240253852</c:v>
                </c:pt>
                <c:pt idx="1">
                  <c:v>22.639040348964013</c:v>
                </c:pt>
                <c:pt idx="2">
                  <c:v>21.619369955740691</c:v>
                </c:pt>
                <c:pt idx="3">
                  <c:v>20.467065130322261</c:v>
                </c:pt>
                <c:pt idx="4">
                  <c:v>19.188631013416906</c:v>
                </c:pt>
                <c:pt idx="5">
                  <c:v>17.798914226579008</c:v>
                </c:pt>
                <c:pt idx="6">
                  <c:v>16.321343651078212</c:v>
                </c:pt>
                <c:pt idx="7">
                  <c:v>14.786929039296945</c:v>
                </c:pt>
                <c:pt idx="8">
                  <c:v>13.231962362967577</c:v>
                </c:pt>
                <c:pt idx="9">
                  <c:v>11.694718139709215</c:v>
                </c:pt>
                <c:pt idx="10">
                  <c:v>10.211759007086169</c:v>
                </c:pt>
                <c:pt idx="11">
                  <c:v>8.8145827523175466</c:v>
                </c:pt>
                <c:pt idx="12">
                  <c:v>7.5272343725995636</c:v>
                </c:pt>
                <c:pt idx="13">
                  <c:v>6.3652058285150641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72-400B-B33A-DE67DDC6735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72-400B-B33A-DE67DDC6735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72-400B-B33A-DE67DDC6735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72-400B-B33A-DE67DDC6735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72-400B-B33A-DE67DDC6735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72-400B-B33A-DE67DDC6735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72-400B-B33A-DE67DDC6735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72-400B-B33A-DE67DDC6735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72-400B-B33A-DE67DDC6735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72-400B-B33A-DE67DDC6735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72-400B-B33A-DE67DDC6735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72-400B-B33A-DE67DDC6735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72-400B-B33A-DE67DDC6735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72-400B-B33A-DE67DDC6735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72-400B-B33A-DE67DDC6735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72-400B-B33A-DE67DDC6735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72-400B-B33A-DE67DDC6735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72-400B-B33A-DE67DDC6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0.10640309651692707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0.16367943485577896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A7-4890-9FA5-87B61A5B5C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7.8645887377516016E-2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0.10288510958617486</c:v>
                </c:pt>
                <c:pt idx="10">
                  <c:v>0.11530274391438122</c:v>
                </c:pt>
                <c:pt idx="11">
                  <c:v>0.13082478682463919</c:v>
                </c:pt>
                <c:pt idx="12">
                  <c:v>0.15022734046246164</c:v>
                </c:pt>
                <c:pt idx="13">
                  <c:v>0.17448053250973972</c:v>
                </c:pt>
                <c:pt idx="14">
                  <c:v>0.20479702256883725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A7-4890-9FA5-87B61A5B5C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6.1809230399936452E-2</c:v>
                </c:pt>
                <c:pt idx="3">
                  <c:v>6.4413397066603109E-2</c:v>
                </c:pt>
                <c:pt idx="4">
                  <c:v>6.7668605399936424E-2</c:v>
                </c:pt>
                <c:pt idx="5">
                  <c:v>7.1737615816603109E-2</c:v>
                </c:pt>
                <c:pt idx="6">
                  <c:v>7.6823878837436438E-2</c:v>
                </c:pt>
                <c:pt idx="7">
                  <c:v>8.3181707613478081E-2</c:v>
                </c:pt>
                <c:pt idx="8">
                  <c:v>9.112899358353016E-2</c:v>
                </c:pt>
                <c:pt idx="9">
                  <c:v>0.1010631010460953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0.17265852396966011</c:v>
                </c:pt>
                <c:pt idx="14">
                  <c:v>0.20297501402875767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A7-4890-9FA5-87B61A5B5C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5.6203074672093421E-2</c:v>
                </c:pt>
                <c:pt idx="1">
                  <c:v>5.7869741338760092E-2</c:v>
                </c:pt>
                <c:pt idx="2">
                  <c:v>5.9953074672093432E-2</c:v>
                </c:pt>
                <c:pt idx="3">
                  <c:v>6.2557241338760089E-2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8.9272837855687154E-2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0.1271466225567166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A7-4890-9FA5-87B61A5B5C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A7-4890-9FA5-87B61A5B5C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5.2569554422244306E-2</c:v>
                </c:pt>
                <c:pt idx="1">
                  <c:v>5.423622108891097E-2</c:v>
                </c:pt>
                <c:pt idx="2">
                  <c:v>5.6319554422244303E-2</c:v>
                </c:pt>
                <c:pt idx="3">
                  <c:v>5.8923721088910967E-2</c:v>
                </c:pt>
                <c:pt idx="4">
                  <c:v>6.2178929422244317E-2</c:v>
                </c:pt>
                <c:pt idx="5">
                  <c:v>6.624793983891096E-2</c:v>
                </c:pt>
                <c:pt idx="6">
                  <c:v>7.1334202859744303E-2</c:v>
                </c:pt>
                <c:pt idx="7">
                  <c:v>7.769203163578596E-2</c:v>
                </c:pt>
                <c:pt idx="8">
                  <c:v>8.5639317605838025E-2</c:v>
                </c:pt>
                <c:pt idx="9">
                  <c:v>9.5573425068403148E-2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9A7-4890-9FA5-87B61A5B5C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5.0875872787117957E-2</c:v>
                </c:pt>
                <c:pt idx="1">
                  <c:v>5.2542539453784627E-2</c:v>
                </c:pt>
                <c:pt idx="2">
                  <c:v>5.4625872787117953E-2</c:v>
                </c:pt>
                <c:pt idx="3">
                  <c:v>5.7230039453784631E-2</c:v>
                </c:pt>
                <c:pt idx="4">
                  <c:v>6.048524778711796E-2</c:v>
                </c:pt>
                <c:pt idx="5">
                  <c:v>6.4554258203784617E-2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8.3945635970711696E-2</c:v>
                </c:pt>
                <c:pt idx="9">
                  <c:v>9.3879743433276777E-2</c:v>
                </c:pt>
                <c:pt idx="10">
                  <c:v>0.10629737776148317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9A7-4890-9FA5-87B61A5B5C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4.9308100533442943E-2</c:v>
                </c:pt>
                <c:pt idx="1">
                  <c:v>5.0974767200109607E-2</c:v>
                </c:pt>
                <c:pt idx="2">
                  <c:v>5.3058100533442946E-2</c:v>
                </c:pt>
                <c:pt idx="3">
                  <c:v>5.5662267200109604E-2</c:v>
                </c:pt>
                <c:pt idx="4">
                  <c:v>5.8917475533442953E-2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7.4430577746984597E-2</c:v>
                </c:pt>
                <c:pt idx="8">
                  <c:v>8.2377863717036662E-2</c:v>
                </c:pt>
                <c:pt idx="9">
                  <c:v>9.2311971179601784E-2</c:v>
                </c:pt>
                <c:pt idx="10">
                  <c:v>0.10472960550780813</c:v>
                </c:pt>
                <c:pt idx="11">
                  <c:v>0.12025164841806607</c:v>
                </c:pt>
                <c:pt idx="12">
                  <c:v>0.13965420205588858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9A7-4890-9FA5-87B61A5B5C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9A7-4890-9FA5-87B61A5B5C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6.0301360824030578E-2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8.9626846053522766E-2</c:v>
                </c:pt>
                <c:pt idx="10">
                  <c:v>0.10204448038172911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0.16122226897708761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9A7-4890-9FA5-87B61A5B5C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4.5517639468948427E-2</c:v>
                </c:pt>
                <c:pt idx="1">
                  <c:v>4.7184306135615098E-2</c:v>
                </c:pt>
                <c:pt idx="2">
                  <c:v>4.9267639468948424E-2</c:v>
                </c:pt>
                <c:pt idx="3">
                  <c:v>5.1871806135615095E-2</c:v>
                </c:pt>
                <c:pt idx="4">
                  <c:v>5.512701446894841E-2</c:v>
                </c:pt>
                <c:pt idx="5">
                  <c:v>5.9196024885615067E-2</c:v>
                </c:pt>
                <c:pt idx="6">
                  <c:v>6.428228790644841E-2</c:v>
                </c:pt>
                <c:pt idx="7">
                  <c:v>7.0640116682490081E-2</c:v>
                </c:pt>
                <c:pt idx="8">
                  <c:v>7.858740265254216E-2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0.16011693303867214</c:v>
                </c:pt>
                <c:pt idx="14">
                  <c:v>0.19043342309776967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9A7-4890-9FA5-87B61A5B5C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9A7-4890-9FA5-87B61A5B5C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9A7-4890-9FA5-87B61A5B5C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9A7-4890-9FA5-87B61A5B5C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4.2504816955684012E-2</c:v>
                </c:pt>
                <c:pt idx="1">
                  <c:v>4.4171483622350675E-2</c:v>
                </c:pt>
                <c:pt idx="2">
                  <c:v>4.6254816955684008E-2</c:v>
                </c:pt>
                <c:pt idx="3">
                  <c:v>4.885898362235068E-2</c:v>
                </c:pt>
                <c:pt idx="4">
                  <c:v>5.2114191955684008E-2</c:v>
                </c:pt>
                <c:pt idx="5">
                  <c:v>5.618320237235068E-2</c:v>
                </c:pt>
                <c:pt idx="6">
                  <c:v>6.1269465393184001E-2</c:v>
                </c:pt>
                <c:pt idx="7">
                  <c:v>6.7627294169225666E-2</c:v>
                </c:pt>
                <c:pt idx="8">
                  <c:v>7.5574580139277744E-2</c:v>
                </c:pt>
                <c:pt idx="9">
                  <c:v>8.5508687601842853E-2</c:v>
                </c:pt>
                <c:pt idx="10">
                  <c:v>9.7926321930049229E-2</c:v>
                </c:pt>
                <c:pt idx="11">
                  <c:v>0.11344836484030718</c:v>
                </c:pt>
                <c:pt idx="12">
                  <c:v>0.13285091847812966</c:v>
                </c:pt>
                <c:pt idx="13">
                  <c:v>0.15710411052540771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89A7-4890-9FA5-87B61A5B5C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9A7-4890-9FA5-87B61A5B5C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89A7-4890-9FA5-87B61A5B5C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89A7-4890-9FA5-87B61A5B5C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89A7-4890-9FA5-87B61A5B5C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9A7-4890-9FA5-87B61A5B5C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89A7-4890-9FA5-87B61A5B5C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89A7-4890-9FA5-87B61A5B5C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89A7-4890-9FA5-87B61A5B5C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89A7-4890-9FA5-87B61A5B5C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9A7-4890-9FA5-87B61A5B5C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9A7-4890-9FA5-87B61A5B5C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9A7-4890-9FA5-87B61A5B5C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9A7-4890-9FA5-87B61A5B5C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89A7-4890-9FA5-87B61A5B5C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9A7-4890-9FA5-87B61A5B5C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9A7-4890-9FA5-87B61A5B5C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9A7-4890-9FA5-87B61A5B5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'Raw data and fitting summary'!$B$6:$B$20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summary'!$C$6:$C$20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4-4F1F-A403-9AA79CD71487}"/>
            </c:ext>
          </c:extLst>
        </c:ser>
        <c:ser>
          <c:idx val="1"/>
          <c:order val="1"/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'Raw data and fitting summary'!$O$23:$O$37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summary'!$P$23:$P$37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74-4F1F-A403-9AA79CD7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92135312153023E-3"/>
          <c:y val="4.8171733542058573E-2"/>
          <c:w val="0.98568663772844145"/>
          <c:h val="0.8635316169896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'Raw data and fitting summary'!$C$40</c:f>
              <c:strCache>
                <c:ptCount val="1"/>
                <c:pt idx="0">
                  <c:v>Partial Non-competitive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 Non-competitive'!$AC$21:$AC$260</c:f>
              <c:numCache>
                <c:formatCode>General</c:formatCode>
                <c:ptCount val="24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</c:numCache>
            </c:numRef>
          </c:xVal>
          <c:yVal>
            <c:numRef>
              <c:f>'Part Non-competitive'!$AB$21:$AB$260</c:f>
              <c:numCache>
                <c:formatCode>General</c:formatCode>
                <c:ptCount val="240"/>
                <c:pt idx="0">
                  <c:v>6.5252842270295535</c:v>
                </c:pt>
                <c:pt idx="1">
                  <c:v>6.1669331415847601</c:v>
                </c:pt>
                <c:pt idx="2">
                  <c:v>5.7591829667540058</c:v>
                </c:pt>
                <c:pt idx="3">
                  <c:v>5.3040990783102711</c:v>
                </c:pt>
                <c:pt idx="4">
                  <c:v>4.807395336068927</c:v>
                </c:pt>
                <c:pt idx="5">
                  <c:v>4.2788634714361145</c:v>
                </c:pt>
                <c:pt idx="6">
                  <c:v>3.7322332952136605</c:v>
                </c:pt>
                <c:pt idx="7">
                  <c:v>3.1842849760921226</c:v>
                </c:pt>
                <c:pt idx="8">
                  <c:v>2.6532092760374137</c:v>
                </c:pt>
                <c:pt idx="9">
                  <c:v>2.1564580055044296</c:v>
                </c:pt>
                <c:pt idx="10">
                  <c:v>1.7085477943929481</c:v>
                </c:pt>
                <c:pt idx="11">
                  <c:v>1.3193575821796504</c:v>
                </c:pt>
                <c:pt idx="12">
                  <c:v>0.99333073119557991</c:v>
                </c:pt>
                <c:pt idx="13">
                  <c:v>0.72970221111367284</c:v>
                </c:pt>
                <c:pt idx="14">
                  <c:v>0.52355563103090841</c:v>
                </c:pt>
                <c:pt idx="15">
                  <c:v>3.4619265732805076</c:v>
                </c:pt>
                <c:pt idx="16">
                  <c:v>3.2527599035231347</c:v>
                </c:pt>
                <c:pt idx="17">
                  <c:v>3.0166046247925848</c:v>
                </c:pt>
                <c:pt idx="18">
                  <c:v>2.7554531456635996</c:v>
                </c:pt>
                <c:pt idx="19">
                  <c:v>2.4734775843239962</c:v>
                </c:pt>
                <c:pt idx="20">
                  <c:v>2.1771541128044287</c:v>
                </c:pt>
                <c:pt idx="21">
                  <c:v>1.8750114721856193</c:v>
                </c:pt>
                <c:pt idx="22">
                  <c:v>1.5769342742862804</c:v>
                </c:pt>
                <c:pt idx="23">
                  <c:v>1.2930756882005507</c:v>
                </c:pt>
                <c:pt idx="24">
                  <c:v>1.0325810598775185</c:v>
                </c:pt>
                <c:pt idx="25">
                  <c:v>0.80242572366054254</c:v>
                </c:pt>
                <c:pt idx="26">
                  <c:v>0.60666354056685545</c:v>
                </c:pt>
                <c:pt idx="27">
                  <c:v>0.44625580028611544</c:v>
                </c:pt>
                <c:pt idx="28">
                  <c:v>0.31945961860548344</c:v>
                </c:pt>
                <c:pt idx="29">
                  <c:v>0.22259216663599979</c:v>
                </c:pt>
                <c:pt idx="30">
                  <c:v>2.9378577082860247</c:v>
                </c:pt>
                <c:pt idx="31">
                  <c:v>2.7571106566729284</c:v>
                </c:pt>
                <c:pt idx="32">
                  <c:v>2.5533426056278259</c:v>
                </c:pt>
                <c:pt idx="33">
                  <c:v>2.3283979526021223</c:v>
                </c:pt>
                <c:pt idx="34">
                  <c:v>2.086008517589752</c:v>
                </c:pt>
                <c:pt idx="35">
                  <c:v>1.8318800382576814</c:v>
                </c:pt>
                <c:pt idx="36">
                  <c:v>1.5734483966912016</c:v>
                </c:pt>
                <c:pt idx="37">
                  <c:v>1.3192519269730116</c:v>
                </c:pt>
                <c:pt idx="38">
                  <c:v>1.0779760093605848</c:v>
                </c:pt>
                <c:pt idx="39">
                  <c:v>0.85735234813634342</c:v>
                </c:pt>
                <c:pt idx="40">
                  <c:v>0.66317783170012845</c:v>
                </c:pt>
                <c:pt idx="41">
                  <c:v>0.49870392872847535</c:v>
                </c:pt>
                <c:pt idx="42">
                  <c:v>0.36453136446686685</c:v>
                </c:pt>
                <c:pt idx="43">
                  <c:v>0.25897911293476916</c:v>
                </c:pt>
                <c:pt idx="44">
                  <c:v>0.17876088212250618</c:v>
                </c:pt>
                <c:pt idx="45">
                  <c:v>2.3690269611607384</c:v>
                </c:pt>
                <c:pt idx="46">
                  <c:v>2.2200786247302666</c:v>
                </c:pt>
                <c:pt idx="47">
                  <c:v>2.0524442378786567</c:v>
                </c:pt>
                <c:pt idx="48">
                  <c:v>1.8677590417241809</c:v>
                </c:pt>
                <c:pt idx="49">
                  <c:v>1.6692167511774478</c:v>
                </c:pt>
                <c:pt idx="50">
                  <c:v>1.4616211401314203</c:v>
                </c:pt>
                <c:pt idx="51">
                  <c:v>1.2511605993988102</c:v>
                </c:pt>
                <c:pt idx="52">
                  <c:v>1.0448674338599631</c:v>
                </c:pt>
                <c:pt idx="53">
                  <c:v>0.8498165389858876</c:v>
                </c:pt>
                <c:pt idx="54">
                  <c:v>0.6722211049331559</c:v>
                </c:pt>
                <c:pt idx="55">
                  <c:v>0.51664584500890065</c:v>
                </c:pt>
                <c:pt idx="56">
                  <c:v>0.38553934649463795</c:v>
                </c:pt>
                <c:pt idx="57">
                  <c:v>0.27918568676333066</c:v>
                </c:pt>
                <c:pt idx="58">
                  <c:v>0.19603827699515097</c:v>
                </c:pt>
                <c:pt idx="59">
                  <c:v>0.13329150080726837</c:v>
                </c:pt>
                <c:pt idx="60">
                  <c:v>1.7652124629177663</c:v>
                </c:pt>
                <c:pt idx="61">
                  <c:v>1.6510994861787402</c:v>
                </c:pt>
                <c:pt idx="62">
                  <c:v>1.5229272755341086</c:v>
                </c:pt>
                <c:pt idx="63">
                  <c:v>1.3820523813863907</c:v>
                </c:pt>
                <c:pt idx="64">
                  <c:v>1.2310283028755773</c:v>
                </c:pt>
                <c:pt idx="65">
                  <c:v>1.0736276384262187</c:v>
                </c:pt>
                <c:pt idx="66">
                  <c:v>0.91464780558094994</c:v>
                </c:pt>
                <c:pt idx="67">
                  <c:v>0.75947628574202142</c:v>
                </c:pt>
                <c:pt idx="68">
                  <c:v>0.61346444533021938</c:v>
                </c:pt>
                <c:pt idx="69">
                  <c:v>0.48123694179106025</c:v>
                </c:pt>
                <c:pt idx="70">
                  <c:v>0.3661074021946682</c:v>
                </c:pt>
                <c:pt idx="71">
                  <c:v>0.26975031125020177</c:v>
                </c:pt>
                <c:pt idx="72">
                  <c:v>0.19219662548387451</c:v>
                </c:pt>
                <c:pt idx="73">
                  <c:v>0.13211512378784818</c:v>
                </c:pt>
                <c:pt idx="74">
                  <c:v>8.7263066574903014E-2</c:v>
                </c:pt>
                <c:pt idx="75">
                  <c:v>1.139230559014706</c:v>
                </c:pt>
                <c:pt idx="76">
                  <c:v>1.0624037026916469</c:v>
                </c:pt>
                <c:pt idx="77">
                  <c:v>0.97633361521261364</c:v>
                </c:pt>
                <c:pt idx="78">
                  <c:v>0.88202481712629677</c:v>
                </c:pt>
                <c:pt idx="79">
                  <c:v>0.78129173251221218</c:v>
                </c:pt>
                <c:pt idx="80">
                  <c:v>0.67675924933980269</c:v>
                </c:pt>
                <c:pt idx="81">
                  <c:v>0.57171380023387108</c:v>
                </c:pt>
                <c:pt idx="82">
                  <c:v>0.46979295662311671</c:v>
                </c:pt>
                <c:pt idx="83">
                  <c:v>0.37455239256596151</c:v>
                </c:pt>
                <c:pt idx="84">
                  <c:v>0.28900093030997986</c:v>
                </c:pt>
                <c:pt idx="85">
                  <c:v>0.21522036942622869</c:v>
                </c:pt>
                <c:pt idx="86">
                  <c:v>0.15416791397331764</c:v>
                </c:pt>
                <c:pt idx="87">
                  <c:v>0.10569969749715646</c:v>
                </c:pt>
                <c:pt idx="88">
                  <c:v>6.8782250260040811E-2</c:v>
                </c:pt>
                <c:pt idx="89">
                  <c:v>4.1808595934647919E-2</c:v>
                </c:pt>
                <c:pt idx="90">
                  <c:v>0.50596536982058282</c:v>
                </c:pt>
                <c:pt idx="91">
                  <c:v>0.46806870754094021</c:v>
                </c:pt>
                <c:pt idx="92">
                  <c:v>0.42581224103634341</c:v>
                </c:pt>
                <c:pt idx="93">
                  <c:v>0.37977755930749879</c:v>
                </c:pt>
                <c:pt idx="94">
                  <c:v>0.33095322862122956</c:v>
                </c:pt>
                <c:pt idx="95">
                  <c:v>0.28072338814726194</c:v>
                </c:pt>
                <c:pt idx="96">
                  <c:v>0.23077850751569073</c:v>
                </c:pt>
                <c:pt idx="97">
                  <c:v>0.18294540661267433</c:v>
                </c:pt>
                <c:pt idx="98">
                  <c:v>0.13896043232829491</c:v>
                </c:pt>
                <c:pt idx="99">
                  <c:v>0.10023537746101852</c:v>
                </c:pt>
                <c:pt idx="100">
                  <c:v>6.7676408904668861E-2</c:v>
                </c:pt>
                <c:pt idx="101">
                  <c:v>4.1603210554633563E-2</c:v>
                </c:pt>
                <c:pt idx="102">
                  <c:v>2.1782744235302687E-2</c:v>
                </c:pt>
                <c:pt idx="103">
                  <c:v>7.5551601033669868E-3</c:v>
                </c:pt>
                <c:pt idx="104">
                  <c:v>-1.9942936268755318E-3</c:v>
                </c:pt>
                <c:pt idx="105">
                  <c:v>-0.11899551385661411</c:v>
                </c:pt>
                <c:pt idx="106">
                  <c:v>-0.11728270588335121</c:v>
                </c:pt>
                <c:pt idx="107">
                  <c:v>-0.11510757845002573</c:v>
                </c:pt>
                <c:pt idx="108">
                  <c:v>-0.11237307026901533</c:v>
                </c:pt>
                <c:pt idx="109">
                  <c:v>-0.1089826563738967</c:v>
                </c:pt>
                <c:pt idx="110">
                  <c:v>-0.10485324664145423</c:v>
                </c:pt>
                <c:pt idx="111">
                  <c:v>-9.9931762489267939E-2</c:v>
                </c:pt>
                <c:pt idx="112">
                  <c:v>-9.4212601314268341E-2</c:v>
                </c:pt>
                <c:pt idx="113">
                  <c:v>-8.7751478207305667E-2</c:v>
                </c:pt>
                <c:pt idx="114">
                  <c:v>-8.0670663080784522E-2</c:v>
                </c:pt>
                <c:pt idx="115">
                  <c:v>-7.3152226204603821E-2</c:v>
                </c:pt>
                <c:pt idx="116">
                  <c:v>-6.5419371050749575E-2</c:v>
                </c:pt>
                <c:pt idx="117">
                  <c:v>-5.7709856768207501E-2</c:v>
                </c:pt>
                <c:pt idx="118">
                  <c:v>-5.0248005744827573E-2</c:v>
                </c:pt>
                <c:pt idx="119">
                  <c:v>-4.3221716300227975E-2</c:v>
                </c:pt>
                <c:pt idx="120">
                  <c:v>-0.72086563815125615</c:v>
                </c:pt>
                <c:pt idx="121">
                  <c:v>-0.67989294299080072</c:v>
                </c:pt>
                <c:pt idx="122">
                  <c:v>-0.63381917831693713</c:v>
                </c:pt>
                <c:pt idx="123">
                  <c:v>-0.58307798183903259</c:v>
                </c:pt>
                <c:pt idx="124">
                  <c:v>-0.52850397009402883</c:v>
                </c:pt>
                <c:pt idx="125">
                  <c:v>-0.47133691099561759</c:v>
                </c:pt>
                <c:pt idx="126">
                  <c:v>-0.41315530467708506</c:v>
                </c:pt>
                <c:pt idx="127">
                  <c:v>-0.35573442011035539</c:v>
                </c:pt>
                <c:pt idx="128">
                  <c:v>-0.30084726899134218</c:v>
                </c:pt>
                <c:pt idx="129">
                  <c:v>-0.25004991882621574</c:v>
                </c:pt>
                <c:pt idx="130">
                  <c:v>-0.20450309244844789</c:v>
                </c:pt>
                <c:pt idx="131">
                  <c:v>-0.16487270042163971</c:v>
                </c:pt>
                <c:pt idx="132">
                  <c:v>-0.1313258855000532</c:v>
                </c:pt>
                <c:pt idx="133">
                  <c:v>-0.10360890644365117</c:v>
                </c:pt>
                <c:pt idx="134">
                  <c:v>-8.1172651456922651E-2</c:v>
                </c:pt>
                <c:pt idx="135">
                  <c:v>-1.2870047590100064</c:v>
                </c:pt>
                <c:pt idx="136">
                  <c:v>-1.2081082570577308</c:v>
                </c:pt>
                <c:pt idx="137">
                  <c:v>-1.1197586168927494</c:v>
                </c:pt>
                <c:pt idx="138">
                  <c:v>-1.0229468132101154</c:v>
                </c:pt>
                <c:pt idx="139">
                  <c:v>-0.91944748872965221</c:v>
                </c:pt>
                <c:pt idx="140">
                  <c:v>-0.81180544590570669</c:v>
                </c:pt>
                <c:pt idx="141">
                  <c:v>-0.70317949608405073</c:v>
                </c:pt>
                <c:pt idx="142">
                  <c:v>-0.59703981600912037</c:v>
                </c:pt>
                <c:pt idx="143">
                  <c:v>-0.49676274379868879</c:v>
                </c:pt>
                <c:pt idx="144">
                  <c:v>-0.40521079649692027</c:v>
                </c:pt>
                <c:pt idx="145">
                  <c:v>-0.32440193422288033</c:v>
                </c:pt>
                <c:pt idx="146">
                  <c:v>-0.25534774135309846</c:v>
                </c:pt>
                <c:pt idx="147">
                  <c:v>-0.19808429241984093</c:v>
                </c:pt>
                <c:pt idx="148">
                  <c:v>-0.15185906784271275</c:v>
                </c:pt>
                <c:pt idx="149">
                  <c:v>-0.11539978679355745</c:v>
                </c:pt>
                <c:pt idx="150">
                  <c:v>-1.8078570631690702</c:v>
                </c:pt>
                <c:pt idx="151">
                  <c:v>-1.6932210735962663</c:v>
                </c:pt>
                <c:pt idx="152">
                  <c:v>-1.5651429640399286</c:v>
                </c:pt>
                <c:pt idx="153">
                  <c:v>-1.4251767714148222</c:v>
                </c:pt>
                <c:pt idx="154">
                  <c:v>-1.2760165039915101</c:v>
                </c:pt>
                <c:pt idx="155">
                  <c:v>-1.1214579922107468</c:v>
                </c:pt>
                <c:pt idx="156">
                  <c:v>-0.96615023911214237</c:v>
                </c:pt>
                <c:pt idx="157">
                  <c:v>-0.81513623229541743</c:v>
                </c:pt>
                <c:pt idx="158">
                  <c:v>-0.67325377208919335</c:v>
                </c:pt>
                <c:pt idx="159">
                  <c:v>-0.54452884933302315</c:v>
                </c:pt>
                <c:pt idx="160">
                  <c:v>-0.43171316870187226</c:v>
                </c:pt>
                <c:pt idx="161">
                  <c:v>-0.3360767177622499</c:v>
                </c:pt>
                <c:pt idx="162">
                  <c:v>-0.25748180315448899</c:v>
                </c:pt>
                <c:pt idx="163">
                  <c:v>-0.19467762805611333</c:v>
                </c:pt>
                <c:pt idx="164">
                  <c:v>-0.14570340739407506</c:v>
                </c:pt>
                <c:pt idx="165">
                  <c:v>-2.2773612764813507</c:v>
                </c:pt>
                <c:pt idx="166">
                  <c:v>-2.1298134030928324</c:v>
                </c:pt>
                <c:pt idx="167">
                  <c:v>-1.9652439185563892</c:v>
                </c:pt>
                <c:pt idx="168">
                  <c:v>-1.7857560653192586</c:v>
                </c:pt>
                <c:pt idx="169">
                  <c:v>-1.5949169949077131</c:v>
                </c:pt>
                <c:pt idx="170">
                  <c:v>-1.3976903541044141</c:v>
                </c:pt>
                <c:pt idx="171">
                  <c:v>-1.2000961507819845</c:v>
                </c:pt>
                <c:pt idx="172">
                  <c:v>-1.0086036659565938</c:v>
                </c:pt>
                <c:pt idx="173">
                  <c:v>-0.82935453158651917</c:v>
                </c:pt>
                <c:pt idx="174">
                  <c:v>-0.66739034109087392</c:v>
                </c:pt>
                <c:pt idx="175">
                  <c:v>-0.52607872389304866</c:v>
                </c:pt>
                <c:pt idx="176">
                  <c:v>-0.40687444601390688</c:v>
                </c:pt>
                <c:pt idx="177">
                  <c:v>-0.30944113384032068</c:v>
                </c:pt>
                <c:pt idx="178">
                  <c:v>-0.23204839676858668</c:v>
                </c:pt>
                <c:pt idx="179">
                  <c:v>-0.17209749897194193</c:v>
                </c:pt>
                <c:pt idx="180">
                  <c:v>-2.6928545376103834</c:v>
                </c:pt>
                <c:pt idx="181">
                  <c:v>-2.5156319276238612</c:v>
                </c:pt>
                <c:pt idx="182">
                  <c:v>-2.3182356322779967</c:v>
                </c:pt>
                <c:pt idx="183">
                  <c:v>-2.1032880598733037</c:v>
                </c:pt>
                <c:pt idx="184">
                  <c:v>-1.8751638714434016</c:v>
                </c:pt>
                <c:pt idx="185">
                  <c:v>-1.6398909819567837</c:v>
                </c:pt>
                <c:pt idx="186">
                  <c:v>-1.4047231209191064</c:v>
                </c:pt>
                <c:pt idx="187">
                  <c:v>-1.1773967697724181</c:v>
                </c:pt>
                <c:pt idx="188">
                  <c:v>-0.96519507535857763</c:v>
                </c:pt>
                <c:pt idx="189">
                  <c:v>-0.77403115138250911</c:v>
                </c:pt>
                <c:pt idx="190">
                  <c:v>-0.60778155113768761</c:v>
                </c:pt>
                <c:pt idx="191">
                  <c:v>-0.46802711532234831</c:v>
                </c:pt>
                <c:pt idx="192">
                  <c:v>-0.35422355903916802</c:v>
                </c:pt>
                <c:pt idx="193">
                  <c:v>-0.26419331476475971</c:v>
                </c:pt>
                <c:pt idx="194">
                  <c:v>-0.19476053782835567</c:v>
                </c:pt>
                <c:pt idx="195">
                  <c:v>-3.0545982158547069</c:v>
                </c:pt>
                <c:pt idx="196">
                  <c:v>-2.8511207684300537</c:v>
                </c:pt>
                <c:pt idx="197">
                  <c:v>-2.6247391615409548</c:v>
                </c:pt>
                <c:pt idx="198">
                  <c:v>-2.378553260463395</c:v>
                </c:pt>
                <c:pt idx="199">
                  <c:v>-2.1176671545007011</c:v>
                </c:pt>
                <c:pt idx="200">
                  <c:v>-1.8490582462855034</c:v>
                </c:pt>
                <c:pt idx="201">
                  <c:v>-1.5810690050690859</c:v>
                </c:pt>
                <c:pt idx="202">
                  <c:v>-1.3225418255418031</c:v>
                </c:pt>
                <c:pt idx="203">
                  <c:v>-1.0817432358869219</c:v>
                </c:pt>
                <c:pt idx="204">
                  <c:v>-0.86532366456907894</c:v>
                </c:pt>
                <c:pt idx="205">
                  <c:v>-0.67757504713066119</c:v>
                </c:pt>
                <c:pt idx="206">
                  <c:v>-0.52015980957724572</c:v>
                </c:pt>
                <c:pt idx="207">
                  <c:v>-0.39232889831175299</c:v>
                </c:pt>
                <c:pt idx="208">
                  <c:v>-0.29149887939757413</c:v>
                </c:pt>
                <c:pt idx="209">
                  <c:v>-0.21398260041653749</c:v>
                </c:pt>
                <c:pt idx="210">
                  <c:v>-3.365097621365102</c:v>
                </c:pt>
                <c:pt idx="211">
                  <c:v>-3.1387741105296492</c:v>
                </c:pt>
                <c:pt idx="212">
                  <c:v>-2.8872142431824095</c:v>
                </c:pt>
                <c:pt idx="213">
                  <c:v>-2.6139466606772821</c:v>
                </c:pt>
                <c:pt idx="214">
                  <c:v>-2.3247209682023069</c:v>
                </c:pt>
                <c:pt idx="215">
                  <c:v>-2.0273461203697778</c:v>
                </c:pt>
                <c:pt idx="216">
                  <c:v>-1.7311092957263572</c:v>
                </c:pt>
                <c:pt idx="217">
                  <c:v>-1.4458033595809709</c:v>
                </c:pt>
                <c:pt idx="218">
                  <c:v>-1.1805305052209647</c:v>
                </c:pt>
                <c:pt idx="219">
                  <c:v>-0.94255772238950719</c:v>
                </c:pt>
                <c:pt idx="220">
                  <c:v>-0.73651290179010154</c:v>
                </c:pt>
                <c:pt idx="221">
                  <c:v>-0.56410788285979763</c:v>
                </c:pt>
                <c:pt idx="222">
                  <c:v>-0.42440071709233784</c:v>
                </c:pt>
                <c:pt idx="223">
                  <c:v>-0.31444786093835209</c:v>
                </c:pt>
                <c:pt idx="224">
                  <c:v>-0.23011716573470054</c:v>
                </c:pt>
                <c:pt idx="225">
                  <c:v>-3.6283747802864958</c:v>
                </c:pt>
                <c:pt idx="226">
                  <c:v>-3.3824553963356188</c:v>
                </c:pt>
                <c:pt idx="227">
                  <c:v>-3.1093312060155576</c:v>
                </c:pt>
                <c:pt idx="228">
                  <c:v>-2.8129081649055934</c:v>
                </c:pt>
                <c:pt idx="229">
                  <c:v>-2.499497162552192</c:v>
                </c:pt>
                <c:pt idx="230">
                  <c:v>-2.1776239569465208</c:v>
                </c:pt>
                <c:pt idx="231">
                  <c:v>-1.8573837370327624</c:v>
                </c:pt>
                <c:pt idx="232">
                  <c:v>-1.5493757169574405</c:v>
                </c:pt>
                <c:pt idx="233">
                  <c:v>-1.2634041906759261</c:v>
                </c:pt>
                <c:pt idx="234">
                  <c:v>-1.007246924358645</c:v>
                </c:pt>
                <c:pt idx="235">
                  <c:v>-0.78580177677807583</c:v>
                </c:pt>
                <c:pt idx="236">
                  <c:v>-0.60080776292487315</c:v>
                </c:pt>
                <c:pt idx="237">
                  <c:v>-0.45114728453594566</c:v>
                </c:pt>
                <c:pt idx="238">
                  <c:v>-0.33356328698004489</c:v>
                </c:pt>
                <c:pt idx="239">
                  <c:v>-0.24354214411220809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F9C-A49D-D132FC13427E}"/>
            </c:ext>
          </c:extLst>
        </c:ser>
        <c:ser>
          <c:idx val="1"/>
          <c:order val="1"/>
          <c:tx>
            <c:strRef>
              <c:f>'Raw data and fitting summary'!$C$41</c:f>
              <c:strCache>
                <c:ptCount val="1"/>
                <c:pt idx="0">
                  <c:v>Partial 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'Partial Competitive'!$AC$21:$AC$260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xVal>
          <c:yVal>
            <c:numRef>
              <c:f>'Partial Competitive'!$AB$21:$AB$260</c:f>
              <c:numCache>
                <c:formatCode>General</c:formatCode>
                <c:ptCount val="240"/>
                <c:pt idx="0">
                  <c:v>6.5210484444925729</c:v>
                </c:pt>
                <c:pt idx="1">
                  <c:v>6.1627089856970017</c:v>
                </c:pt>
                <c:pt idx="2">
                  <c:v>5.7549831555697022</c:v>
                </c:pt>
                <c:pt idx="3">
                  <c:v>5.2999414239797442</c:v>
                </c:pt>
                <c:pt idx="4">
                  <c:v>4.8033033694376233</c:v>
                </c:pt>
                <c:pt idx="5">
                  <c:v>4.2748664906158051</c:v>
                </c:pt>
                <c:pt idx="6">
                  <c:v>3.728365557166148</c:v>
                </c:pt>
                <c:pt idx="7">
                  <c:v>3.1805838679394469</c:v>
                </c:pt>
                <c:pt idx="8">
                  <c:v>2.6497125364322329</c:v>
                </c:pt>
                <c:pt idx="9">
                  <c:v>2.1532003589969388</c:v>
                </c:pt>
                <c:pt idx="10">
                  <c:v>1.705557599920227</c:v>
                </c:pt>
                <c:pt idx="11">
                  <c:v>1.3166541634772937</c:v>
                </c:pt>
                <c:pt idx="12">
                  <c:v>0.99092290360548141</c:v>
                </c:pt>
                <c:pt idx="13">
                  <c:v>0.72758820334202845</c:v>
                </c:pt>
                <c:pt idx="14">
                  <c:v>0.52172425379206633</c:v>
                </c:pt>
                <c:pt idx="15">
                  <c:v>3.4576870025644943</c:v>
                </c:pt>
                <c:pt idx="16">
                  <c:v>3.2485313159310358</c:v>
                </c:pt>
                <c:pt idx="17">
                  <c:v>3.0123996999219713</c:v>
                </c:pt>
                <c:pt idx="18">
                  <c:v>2.7512896834011773</c:v>
                </c:pt>
                <c:pt idx="19">
                  <c:v>2.4693791385546984</c:v>
                </c:pt>
                <c:pt idx="20">
                  <c:v>2.1731500470520615</c:v>
                </c:pt>
                <c:pt idx="21">
                  <c:v>1.8711361539840841</c:v>
                </c:pt>
                <c:pt idx="22">
                  <c:v>1.5732252430932139</c:v>
                </c:pt>
                <c:pt idx="23">
                  <c:v>1.289570866453726</c:v>
                </c:pt>
                <c:pt idx="24">
                  <c:v>1.0293153711839214</c:v>
                </c:pt>
                <c:pt idx="25">
                  <c:v>0.79942772207606616</c:v>
                </c:pt>
                <c:pt idx="26">
                  <c:v>0.6039527225933421</c:v>
                </c:pt>
                <c:pt idx="27">
                  <c:v>0.44384111762087475</c:v>
                </c:pt>
                <c:pt idx="28">
                  <c:v>0.31733939236232445</c:v>
                </c:pt>
                <c:pt idx="29">
                  <c:v>0.22075525526239481</c:v>
                </c:pt>
                <c:pt idx="30">
                  <c:v>2.933617190525478</c:v>
                </c:pt>
                <c:pt idx="31">
                  <c:v>2.7528809611550606</c:v>
                </c:pt>
                <c:pt idx="32">
                  <c:v>2.5491364023360674</c:v>
                </c:pt>
                <c:pt idx="33">
                  <c:v>2.3242330383573151</c:v>
                </c:pt>
                <c:pt idx="34">
                  <c:v>2.0819084520367372</c:v>
                </c:pt>
                <c:pt idx="35">
                  <c:v>1.8278742012732945</c:v>
                </c:pt>
                <c:pt idx="36">
                  <c:v>1.569571183452398</c:v>
                </c:pt>
                <c:pt idx="37">
                  <c:v>1.3155409150213178</c:v>
                </c:pt>
                <c:pt idx="38">
                  <c:v>1.0744691670800499</c:v>
                </c:pt>
                <c:pt idx="39">
                  <c:v>0.85408464889810531</c:v>
                </c:pt>
                <c:pt idx="40">
                  <c:v>0.66017787833972719</c:v>
                </c:pt>
                <c:pt idx="41">
                  <c:v>0.49599126093925161</c:v>
                </c:pt>
                <c:pt idx="42">
                  <c:v>0.36211496803491094</c:v>
                </c:pt>
                <c:pt idx="43">
                  <c:v>0.25685733207573236</c:v>
                </c:pt>
                <c:pt idx="44">
                  <c:v>0.17692258721708765</c:v>
                </c:pt>
                <c:pt idx="45">
                  <c:v>2.364785259594651</c:v>
                </c:pt>
                <c:pt idx="46">
                  <c:v>2.2158475443053653</c:v>
                </c:pt>
                <c:pt idx="47">
                  <c:v>2.0482364365607246</c:v>
                </c:pt>
                <c:pt idx="48">
                  <c:v>1.86359231250173</c:v>
                </c:pt>
                <c:pt idx="49">
                  <c:v>1.6651146608952239</c:v>
                </c:pt>
                <c:pt idx="50">
                  <c:v>1.4576130891075767</c:v>
                </c:pt>
                <c:pt idx="51">
                  <c:v>1.2472810173641111</c:v>
                </c:pt>
                <c:pt idx="52">
                  <c:v>1.0411539459608221</c:v>
                </c:pt>
                <c:pt idx="53">
                  <c:v>0.84630717103916275</c:v>
                </c:pt>
                <c:pt idx="54">
                  <c:v>0.66895089251517525</c:v>
                </c:pt>
                <c:pt idx="55">
                  <c:v>0.51364345192972749</c:v>
                </c:pt>
                <c:pt idx="56">
                  <c:v>0.38282436643694506</c:v>
                </c:pt>
                <c:pt idx="57">
                  <c:v>0.27676714812414716</c:v>
                </c:pt>
                <c:pt idx="58">
                  <c:v>0.19391455286739134</c:v>
                </c:pt>
                <c:pt idx="59">
                  <c:v>0.13145147648813982</c:v>
                </c:pt>
                <c:pt idx="60">
                  <c:v>1.7609692815949458</c:v>
                </c:pt>
                <c:pt idx="61">
                  <c:v>1.6468666746203304</c:v>
                </c:pt>
                <c:pt idx="62">
                  <c:v>1.5187174766838396</c:v>
                </c:pt>
                <c:pt idx="63">
                  <c:v>1.3778833834424091</c:v>
                </c:pt>
                <c:pt idx="64">
                  <c:v>1.2269236816825302</c:v>
                </c:pt>
                <c:pt idx="65">
                  <c:v>1.0696168198539286</c:v>
                </c:pt>
                <c:pt idx="66">
                  <c:v>0.91076526255247003</c:v>
                </c:pt>
                <c:pt idx="67">
                  <c:v>0.75575970290986305</c:v>
                </c:pt>
                <c:pt idx="68">
                  <c:v>0.60995192030225454</c:v>
                </c:pt>
                <c:pt idx="69">
                  <c:v>0.47796358790005478</c:v>
                </c:pt>
                <c:pt idx="70">
                  <c:v>0.36310195946879986</c:v>
                </c:pt>
                <c:pt idx="71">
                  <c:v>0.26703244085874633</c:v>
                </c:pt>
                <c:pt idx="72">
                  <c:v>0.18977540908747503</c:v>
                </c:pt>
                <c:pt idx="73">
                  <c:v>0.12998897057594494</c:v>
                </c:pt>
                <c:pt idx="74">
                  <c:v>8.5420880490287843E-2</c:v>
                </c:pt>
                <c:pt idx="75">
                  <c:v>1.1349855279962817</c:v>
                </c:pt>
                <c:pt idx="76">
                  <c:v>1.0581687272167812</c:v>
                </c:pt>
                <c:pt idx="77">
                  <c:v>0.97212131944752045</c:v>
                </c:pt>
                <c:pt idx="78">
                  <c:v>0.87785298328121542</c:v>
                </c:pt>
                <c:pt idx="79">
                  <c:v>0.7771839476817064</c:v>
                </c:pt>
                <c:pt idx="80">
                  <c:v>0.67274497133331934</c:v>
                </c:pt>
                <c:pt idx="81">
                  <c:v>0.56782755596485579</c:v>
                </c:pt>
                <c:pt idx="82">
                  <c:v>0.4660725051267125</c:v>
                </c:pt>
                <c:pt idx="83">
                  <c:v>0.37103592118877771</c:v>
                </c:pt>
                <c:pt idx="84">
                  <c:v>0.28572364958028196</c:v>
                </c:pt>
                <c:pt idx="85">
                  <c:v>0.21221111464475761</c:v>
                </c:pt>
                <c:pt idx="86">
                  <c:v>0.15144643066751051</c:v>
                </c:pt>
                <c:pt idx="87">
                  <c:v>0.10327513390708187</c:v>
                </c:pt>
                <c:pt idx="88">
                  <c:v>6.6653060695702315E-2</c:v>
                </c:pt>
                <c:pt idx="89">
                  <c:v>3.9963707645750191E-2</c:v>
                </c:pt>
                <c:pt idx="90">
                  <c:v>0.50171802668313248</c:v>
                </c:pt>
                <c:pt idx="91">
                  <c:v>0.46383102717118874</c:v>
                </c:pt>
                <c:pt idx="92">
                  <c:v>0.42159682412866673</c:v>
                </c:pt>
                <c:pt idx="93">
                  <c:v>0.37560218058730754</c:v>
                </c:pt>
                <c:pt idx="94">
                  <c:v>0.32684148924557377</c:v>
                </c:pt>
                <c:pt idx="95">
                  <c:v>0.27670478585018365</c:v>
                </c:pt>
                <c:pt idx="96">
                  <c:v>0.2268876366986543</c:v>
                </c:pt>
                <c:pt idx="97">
                  <c:v>0.1792201192891234</c:v>
                </c:pt>
                <c:pt idx="98">
                  <c:v>0.13543902801822938</c:v>
                </c:pt>
                <c:pt idx="99">
                  <c:v>9.6953188186995831E-2</c:v>
                </c:pt>
                <c:pt idx="100">
                  <c:v>6.4662389058014469E-2</c:v>
                </c:pt>
                <c:pt idx="101">
                  <c:v>3.8877211110349918E-2</c:v>
                </c:pt>
                <c:pt idx="102">
                  <c:v>1.9353996657579309E-2</c:v>
                </c:pt>
                <c:pt idx="103">
                  <c:v>5.4221751027796472E-3</c:v>
                </c:pt>
                <c:pt idx="104">
                  <c:v>-3.8425596670954576E-3</c:v>
                </c:pt>
                <c:pt idx="105">
                  <c:v>-0.12324574714209646</c:v>
                </c:pt>
                <c:pt idx="106">
                  <c:v>-0.12152376737065751</c:v>
                </c:pt>
                <c:pt idx="107">
                  <c:v>-0.1193268967844574</c:v>
                </c:pt>
                <c:pt idx="108">
                  <c:v>-0.11655288008109466</c:v>
                </c:pt>
                <c:pt idx="109">
                  <c:v>-0.1130993389283681</c:v>
                </c:pt>
                <c:pt idx="110">
                  <c:v>-0.10887725429843442</c:v>
                </c:pt>
                <c:pt idx="111">
                  <c:v>-0.10382841648719143</c:v>
                </c:pt>
                <c:pt idx="112">
                  <c:v>-9.7943933416813067E-2</c:v>
                </c:pt>
                <c:pt idx="113">
                  <c:v>-9.1279048677783692E-2</c:v>
                </c:pt>
                <c:pt idx="114">
                  <c:v>-8.3958988028895121E-2</c:v>
                </c:pt>
                <c:pt idx="115">
                  <c:v>-7.6172202375985876E-2</c:v>
                </c:pt>
                <c:pt idx="116">
                  <c:v>-6.8151015661168657E-2</c:v>
                </c:pt>
                <c:pt idx="117">
                  <c:v>-6.0143834323548084E-2</c:v>
                </c:pt>
                <c:pt idx="118">
                  <c:v>-5.238573503402133E-2</c:v>
                </c:pt>
                <c:pt idx="119">
                  <c:v>-4.5074204523305461E-2</c:v>
                </c:pt>
                <c:pt idx="120">
                  <c:v>-0.72511948412060079</c:v>
                </c:pt>
                <c:pt idx="121">
                  <c:v>-0.68413823087337633</c:v>
                </c:pt>
                <c:pt idx="122">
                  <c:v>-0.63804337343252726</c:v>
                </c:pt>
                <c:pt idx="123">
                  <c:v>-0.58726333051286517</c:v>
                </c:pt>
                <c:pt idx="124">
                  <c:v>-0.53262683161792879</c:v>
                </c:pt>
                <c:pt idx="125">
                  <c:v>-0.47536767534724333</c:v>
                </c:pt>
                <c:pt idx="126">
                  <c:v>-0.41705918764465544</c:v>
                </c:pt>
                <c:pt idx="127">
                  <c:v>-0.35947330817891476</c:v>
                </c:pt>
                <c:pt idx="128">
                  <c:v>-0.30438254715344293</c:v>
                </c:pt>
                <c:pt idx="129">
                  <c:v>-0.25334591335706946</c:v>
                </c:pt>
                <c:pt idx="130">
                  <c:v>-0.20753051401518618</c:v>
                </c:pt>
                <c:pt idx="131">
                  <c:v>-0.16761140147884568</c:v>
                </c:pt>
                <c:pt idx="132">
                  <c:v>-0.13376640051656885</c:v>
                </c:pt>
                <c:pt idx="133">
                  <c:v>-0.10575256608312156</c:v>
                </c:pt>
                <c:pt idx="134">
                  <c:v>-8.3030417398737733E-2</c:v>
                </c:pt>
                <c:pt idx="135">
                  <c:v>-1.2912631208323546</c:v>
                </c:pt>
                <c:pt idx="136">
                  <c:v>-1.2123588279318156</c:v>
                </c:pt>
                <c:pt idx="137">
                  <c:v>-1.123988907981186</c:v>
                </c:pt>
                <c:pt idx="138">
                  <c:v>-1.0271390854562981</c:v>
                </c:pt>
                <c:pt idx="139">
                  <c:v>-0.92357807395895009</c:v>
                </c:pt>
                <c:pt idx="140">
                  <c:v>-0.81584465611747348</c:v>
                </c:pt>
                <c:pt idx="141">
                  <c:v>-0.70709241525356958</c:v>
                </c:pt>
                <c:pt idx="142">
                  <c:v>-0.60078814902313482</c:v>
                </c:pt>
                <c:pt idx="143">
                  <c:v>-0.50030765656141796</c:v>
                </c:pt>
                <c:pt idx="144">
                  <c:v>-0.40851637799078411</c:v>
                </c:pt>
                <c:pt idx="145">
                  <c:v>-0.32743866251732534</c:v>
                </c:pt>
                <c:pt idx="146">
                  <c:v>-0.25809526295177854</c:v>
                </c:pt>
                <c:pt idx="147">
                  <c:v>-0.20053297924587099</c:v>
                </c:pt>
                <c:pt idx="148">
                  <c:v>-0.15401014040365624</c:v>
                </c:pt>
                <c:pt idx="149">
                  <c:v>-0.11726414986842215</c:v>
                </c:pt>
                <c:pt idx="150">
                  <c:v>-1.8121210698047925</c:v>
                </c:pt>
                <c:pt idx="151">
                  <c:v>-1.6974782482056838</c:v>
                </c:pt>
                <c:pt idx="152">
                  <c:v>-1.5693808750888252</c:v>
                </c:pt>
                <c:pt idx="153">
                  <c:v>-1.4293776981188486</c:v>
                </c:pt>
                <c:pt idx="154">
                  <c:v>-1.2801567438425678</c:v>
                </c:pt>
                <c:pt idx="155">
                  <c:v>-1.1255077597349352</c:v>
                </c:pt>
                <c:pt idx="156">
                  <c:v>-0.97007445351832011</c:v>
                </c:pt>
                <c:pt idx="157">
                  <c:v>-0.81889637147239469</c:v>
                </c:pt>
                <c:pt idx="158">
                  <c:v>-0.67681072808099785</c:v>
                </c:pt>
                <c:pt idx="159">
                  <c:v>-0.54784641450656046</c:v>
                </c:pt>
                <c:pt idx="160">
                  <c:v>-0.43476153038019127</c:v>
                </c:pt>
                <c:pt idx="161">
                  <c:v>-0.33883526501120365</c:v>
                </c:pt>
                <c:pt idx="162">
                  <c:v>-0.25994070471592501</c:v>
                </c:pt>
                <c:pt idx="163">
                  <c:v>-0.19683796674331333</c:v>
                </c:pt>
                <c:pt idx="164">
                  <c:v>-0.14757601686124211</c:v>
                </c:pt>
                <c:pt idx="165">
                  <c:v>-2.2816323391293238</c:v>
                </c:pt>
                <c:pt idx="166">
                  <c:v>-2.1340788323650841</c:v>
                </c:pt>
                <c:pt idx="167">
                  <c:v>-1.9694913545470953</c:v>
                </c:pt>
                <c:pt idx="168">
                  <c:v>-1.7899678100837413</c:v>
                </c:pt>
                <c:pt idx="169">
                  <c:v>-1.5990693030203644</c:v>
                </c:pt>
                <c:pt idx="170">
                  <c:v>-1.4017533182491775</c:v>
                </c:pt>
                <c:pt idx="171">
                  <c:v>-1.2040344842093216</c:v>
                </c:pt>
                <c:pt idx="172">
                  <c:v>-1.0123785628078164</c:v>
                </c:pt>
                <c:pt idx="173">
                  <c:v>-0.83292654158073987</c:v>
                </c:pt>
                <c:pt idx="174">
                  <c:v>-0.67072288582635764</c:v>
                </c:pt>
                <c:pt idx="175">
                  <c:v>-0.52914162726096414</c:v>
                </c:pt>
                <c:pt idx="176">
                  <c:v>-0.40964677528418569</c:v>
                </c:pt>
                <c:pt idx="177">
                  <c:v>-0.31191280377962638</c:v>
                </c:pt>
                <c:pt idx="178">
                  <c:v>-0.2342203180736302</c:v>
                </c:pt>
                <c:pt idx="179">
                  <c:v>-0.17398041639196382</c:v>
                </c:pt>
                <c:pt idx="180">
                  <c:v>-2.6971344202666714</c:v>
                </c:pt>
                <c:pt idx="181">
                  <c:v>-2.5199076752147711</c:v>
                </c:pt>
                <c:pt idx="182">
                  <c:v>-2.3224949744322672</c:v>
                </c:pt>
                <c:pt idx="183">
                  <c:v>-2.1075133271948445</c:v>
                </c:pt>
                <c:pt idx="184">
                  <c:v>-1.8793312648586671</c:v>
                </c:pt>
                <c:pt idx="185">
                  <c:v>-1.6439704418461165</c:v>
                </c:pt>
                <c:pt idx="186">
                  <c:v>-1.4086791030843511</c:v>
                </c:pt>
                <c:pt idx="187">
                  <c:v>-1.1811901136704197</c:v>
                </c:pt>
                <c:pt idx="188">
                  <c:v>-0.96878590280281252</c:v>
                </c:pt>
                <c:pt idx="189">
                  <c:v>-0.77738242051161066</c:v>
                </c:pt>
                <c:pt idx="190">
                  <c:v>-0.61086263155471165</c:v>
                </c:pt>
                <c:pt idx="191">
                  <c:v>-0.47081667205442024</c:v>
                </c:pt>
                <c:pt idx="192">
                  <c:v>-0.35671118938614388</c:v>
                </c:pt>
                <c:pt idx="193">
                  <c:v>-0.26637971427964757</c:v>
                </c:pt>
                <c:pt idx="194">
                  <c:v>-0.19665634013082034</c:v>
                </c:pt>
                <c:pt idx="195">
                  <c:v>-3.0588891235104541</c:v>
                </c:pt>
                <c:pt idx="196">
                  <c:v>-2.8554094139038355</c:v>
                </c:pt>
                <c:pt idx="197">
                  <c:v>-2.6290133863782899</c:v>
                </c:pt>
                <c:pt idx="198">
                  <c:v>-2.3827954309523172</c:v>
                </c:pt>
                <c:pt idx="199">
                  <c:v>-2.1218534045061368</c:v>
                </c:pt>
                <c:pt idx="200">
                  <c:v>-1.8531583258068647</c:v>
                </c:pt>
                <c:pt idx="201">
                  <c:v>-1.5850470480965075</c:v>
                </c:pt>
                <c:pt idx="202">
                  <c:v>-1.3263582281763533</c:v>
                </c:pt>
                <c:pt idx="203">
                  <c:v>-1.0853575850608479</c:v>
                </c:pt>
                <c:pt idx="204">
                  <c:v>-0.86869833909830163</c:v>
                </c:pt>
                <c:pt idx="205">
                  <c:v>-0.6806788487608042</c:v>
                </c:pt>
                <c:pt idx="206">
                  <c:v>-0.52297090053520279</c:v>
                </c:pt>
                <c:pt idx="207">
                  <c:v>-0.39483647906727626</c:v>
                </c:pt>
                <c:pt idx="208">
                  <c:v>-0.29370337657717105</c:v>
                </c:pt>
                <c:pt idx="209">
                  <c:v>-0.21589450873045202</c:v>
                </c:pt>
                <c:pt idx="210">
                  <c:v>-3.3694023102531041</c:v>
                </c:pt>
                <c:pt idx="211">
                  <c:v>-3.1430788783328829</c:v>
                </c:pt>
                <c:pt idx="212">
                  <c:v>-2.8915070713401576</c:v>
                </c:pt>
                <c:pt idx="213">
                  <c:v>-2.618209960080236</c:v>
                </c:pt>
                <c:pt idx="214">
                  <c:v>-2.3289307888859412</c:v>
                </c:pt>
                <c:pt idx="215">
                  <c:v>-2.0314719743551102</c:v>
                </c:pt>
                <c:pt idx="216">
                  <c:v>-1.7351149147374123</c:v>
                </c:pt>
                <c:pt idx="217">
                  <c:v>-1.4496485855238372</c:v>
                </c:pt>
                <c:pt idx="218">
                  <c:v>-1.1841742564275854</c:v>
                </c:pt>
                <c:pt idx="219">
                  <c:v>-0.94596165352528594</c:v>
                </c:pt>
                <c:pt idx="220">
                  <c:v>-0.73964510478310963</c:v>
                </c:pt>
                <c:pt idx="221">
                  <c:v>-0.56694589144174223</c:v>
                </c:pt>
                <c:pt idx="222">
                  <c:v>-0.42693323570066966</c:v>
                </c:pt>
                <c:pt idx="223">
                  <c:v>-0.31667498004634353</c:v>
                </c:pt>
                <c:pt idx="224">
                  <c:v>-0.23204920641979854</c:v>
                </c:pt>
                <c:pt idx="225">
                  <c:v>-3.6326966956881179</c:v>
                </c:pt>
                <c:pt idx="226">
                  <c:v>-3.3867803170129562</c:v>
                </c:pt>
                <c:pt idx="227">
                  <c:v>-3.11364728827159</c:v>
                </c:pt>
                <c:pt idx="228">
                  <c:v>-2.817197875380451</c:v>
                </c:pt>
                <c:pt idx="229">
                  <c:v>-2.5037364464905707</c:v>
                </c:pt>
                <c:pt idx="230">
                  <c:v>-2.1817820288929717</c:v>
                </c:pt>
                <c:pt idx="231">
                  <c:v>-1.8614238258763631</c:v>
                </c:pt>
                <c:pt idx="232">
                  <c:v>-1.553256971860117</c:v>
                </c:pt>
                <c:pt idx="233">
                  <c:v>-1.2670846942212144</c:v>
                </c:pt>
                <c:pt idx="234">
                  <c:v>-1.010687426028257</c:v>
                </c:pt>
                <c:pt idx="235">
                  <c:v>-0.78896948123476918</c:v>
                </c:pt>
                <c:pt idx="236">
                  <c:v>-0.60367941828936011</c:v>
                </c:pt>
                <c:pt idx="237">
                  <c:v>-0.45371097521361126</c:v>
                </c:pt>
                <c:pt idx="238">
                  <c:v>-0.33581868326026587</c:v>
                </c:pt>
                <c:pt idx="239">
                  <c:v>-0.24549935003765189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95-4F9C-A49D-D132FC13427E}"/>
            </c:ext>
          </c:extLst>
        </c:ser>
        <c:ser>
          <c:idx val="2"/>
          <c:order val="2"/>
          <c:tx>
            <c:strRef>
              <c:f>'Raw data and fitting summary'!$C$42</c:f>
              <c:strCache>
                <c:ptCount val="1"/>
                <c:pt idx="0">
                  <c:v>Partial Uncompetitive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'Partial Uncompetitive'!$AC$21:$AC$260</c:f>
              <c:numCache>
                <c:formatCode>General</c:formatCode>
                <c:ptCount val="24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</c:numCache>
            </c:numRef>
          </c:xVal>
          <c:yVal>
            <c:numRef>
              <c:f>'Partial Uncompetitive'!$AB$21:$AB$260</c:f>
              <c:numCache>
                <c:formatCode>General</c:formatCode>
                <c:ptCount val="240"/>
                <c:pt idx="0">
                  <c:v>4.9191407999682699</c:v>
                </c:pt>
                <c:pt idx="1">
                  <c:v>4.4539642356230296</c:v>
                </c:pt>
                <c:pt idx="2">
                  <c:v>3.939113866960442</c:v>
                </c:pt>
                <c:pt idx="3">
                  <c:v>3.3831538227425515</c:v>
                </c:pt>
                <c:pt idx="4">
                  <c:v>2.7996695989548535</c:v>
                </c:pt>
                <c:pt idx="5">
                  <c:v>2.2069607412351484</c:v>
                </c:pt>
                <c:pt idx="6">
                  <c:v>1.6267762111321442</c:v>
                </c:pt>
                <c:pt idx="7">
                  <c:v>1.082098349053469</c:v>
                </c:pt>
                <c:pt idx="8">
                  <c:v>0.59429279741194918</c:v>
                </c:pt>
                <c:pt idx="9">
                  <c:v>0.18022526659347093</c:v>
                </c:pt>
                <c:pt idx="10">
                  <c:v>-0.14994437489274315</c:v>
                </c:pt>
                <c:pt idx="11">
                  <c:v>-0.39373156107164409</c:v>
                </c:pt>
                <c:pt idx="12">
                  <c:v>-0.555871729726233</c:v>
                </c:pt>
                <c:pt idx="13">
                  <c:v>-0.64668205552828173</c:v>
                </c:pt>
                <c:pt idx="14">
                  <c:v>-0.67978464407870609</c:v>
                </c:pt>
                <c:pt idx="15">
                  <c:v>2.1940245639297729</c:v>
                </c:pt>
                <c:pt idx="16">
                  <c:v>1.8903903484747282</c:v>
                </c:pt>
                <c:pt idx="17">
                  <c:v>1.5585283651055697</c:v>
                </c:pt>
                <c:pt idx="18">
                  <c:v>1.2058458410766324</c:v>
                </c:pt>
                <c:pt idx="19">
                  <c:v>0.84317668784880162</c:v>
                </c:pt>
                <c:pt idx="20">
                  <c:v>0.48431646446117682</c:v>
                </c:pt>
                <c:pt idx="21">
                  <c:v>0.14483638911606533</c:v>
                </c:pt>
                <c:pt idx="22">
                  <c:v>-0.15974951623681122</c:v>
                </c:pt>
                <c:pt idx="23">
                  <c:v>-0.4161424556315847</c:v>
                </c:pt>
                <c:pt idx="24">
                  <c:v>-0.61522869937491542</c:v>
                </c:pt>
                <c:pt idx="25">
                  <c:v>-0.75332810809832562</c:v>
                </c:pt>
                <c:pt idx="26">
                  <c:v>-0.83238486618181007</c:v>
                </c:pt>
                <c:pt idx="27">
                  <c:v>-0.85910275003879644</c:v>
                </c:pt>
                <c:pt idx="28">
                  <c:v>-0.84335033597240727</c:v>
                </c:pt>
                <c:pt idx="29">
                  <c:v>-0.79632620421769751</c:v>
                </c:pt>
                <c:pt idx="30">
                  <c:v>1.7508376764343616</c:v>
                </c:pt>
                <c:pt idx="31">
                  <c:v>1.4787294262402995</c:v>
                </c:pt>
                <c:pt idx="32">
                  <c:v>1.1821626671968879</c:v>
                </c:pt>
                <c:pt idx="33">
                  <c:v>0.86813630286128252</c:v>
                </c:pt>
                <c:pt idx="34">
                  <c:v>0.54674887927593474</c:v>
                </c:pt>
                <c:pt idx="35">
                  <c:v>0.23073006484768754</c:v>
                </c:pt>
                <c:pt idx="36">
                  <c:v>-6.5691796595345409E-2</c:v>
                </c:pt>
                <c:pt idx="37">
                  <c:v>-0.32850570584573013</c:v>
                </c:pt>
                <c:pt idx="38">
                  <c:v>-0.54590748187061067</c:v>
                </c:pt>
                <c:pt idx="39">
                  <c:v>-0.71008051099776992</c:v>
                </c:pt>
                <c:pt idx="40">
                  <c:v>-0.81827841529355627</c:v>
                </c:pt>
                <c:pt idx="41">
                  <c:v>-0.87291470129855853</c:v>
                </c:pt>
                <c:pt idx="42">
                  <c:v>-0.88068484095467792</c:v>
                </c:pt>
                <c:pt idx="43">
                  <c:v>-0.85104204294281871</c:v>
                </c:pt>
                <c:pt idx="44">
                  <c:v>-0.79448878262034395</c:v>
                </c:pt>
                <c:pt idx="45">
                  <c:v>1.2811516104702001</c:v>
                </c:pt>
                <c:pt idx="46">
                  <c:v>1.044729635434706</c:v>
                </c:pt>
                <c:pt idx="47">
                  <c:v>0.78795844379490987</c:v>
                </c:pt>
                <c:pt idx="48">
                  <c:v>0.51730832388772185</c:v>
                </c:pt>
                <c:pt idx="49">
                  <c:v>0.2419751994056849</c:v>
                </c:pt>
                <c:pt idx="50">
                  <c:v>-2.6581195274351543E-2</c:v>
                </c:pt>
                <c:pt idx="51">
                  <c:v>-0.275695162561723</c:v>
                </c:pt>
                <c:pt idx="52">
                  <c:v>-0.4930645102818616</c:v>
                </c:pt>
                <c:pt idx="53">
                  <c:v>-0.6685393026646107</c:v>
                </c:pt>
                <c:pt idx="54">
                  <c:v>-0.79568764234834255</c:v>
                </c:pt>
                <c:pt idx="55">
                  <c:v>-0.87270081762970619</c:v>
                </c:pt>
                <c:pt idx="56">
                  <c:v>-0.90238785895904261</c:v>
                </c:pt>
                <c:pt idx="57">
                  <c:v>-0.89130536467907184</c:v>
                </c:pt>
                <c:pt idx="58">
                  <c:v>-0.84833226590820665</c:v>
                </c:pt>
                <c:pt idx="59">
                  <c:v>-0.78311506198932612</c:v>
                </c:pt>
                <c:pt idx="60">
                  <c:v>0.79830795711280089</c:v>
                </c:pt>
                <c:pt idx="61">
                  <c:v>0.60158395616683791</c:v>
                </c:pt>
                <c:pt idx="62">
                  <c:v>0.38888872555762788</c:v>
                </c:pt>
                <c:pt idx="63">
                  <c:v>0.16602372223024986</c:v>
                </c:pt>
                <c:pt idx="64">
                  <c:v>-5.8904133374579004E-2</c:v>
                </c:pt>
                <c:pt idx="65">
                  <c:v>-0.27592378478176016</c:v>
                </c:pt>
                <c:pt idx="66">
                  <c:v>-0.47415800377125983</c:v>
                </c:pt>
                <c:pt idx="67">
                  <c:v>-0.64321290027240252</c:v>
                </c:pt>
                <c:pt idx="68">
                  <c:v>-0.77473206875382417</c:v>
                </c:pt>
                <c:pt idx="69">
                  <c:v>-0.86372289466812013</c:v>
                </c:pt>
                <c:pt idx="70">
                  <c:v>-0.90927704853816849</c:v>
                </c:pt>
                <c:pt idx="71">
                  <c:v>-0.9144824495520707</c:v>
                </c:pt>
                <c:pt idx="72">
                  <c:v>-0.88558825803850016</c:v>
                </c:pt>
                <c:pt idx="73">
                  <c:v>-0.83071169526812483</c:v>
                </c:pt>
                <c:pt idx="74">
                  <c:v>-0.75846623799510215</c:v>
                </c:pt>
                <c:pt idx="75">
                  <c:v>0.31909872247245374</c:v>
                </c:pt>
                <c:pt idx="76">
                  <c:v>0.1657368403636319</c:v>
                </c:pt>
                <c:pt idx="77">
                  <c:v>9.5771623719542731E-4</c:v>
                </c:pt>
                <c:pt idx="78">
                  <c:v>-0.17026273873607067</c:v>
                </c:pt>
                <c:pt idx="79">
                  <c:v>-0.34110676875628521</c:v>
                </c:pt>
                <c:pt idx="80">
                  <c:v>-0.50331844214470856</c:v>
                </c:pt>
                <c:pt idx="81">
                  <c:v>-0.64803290606206687</c:v>
                </c:pt>
                <c:pt idx="82">
                  <c:v>-0.76694988126254415</c:v>
                </c:pt>
                <c:pt idx="83">
                  <c:v>-0.85361878047959472</c:v>
                </c:pt>
                <c:pt idx="84">
                  <c:v>-0.90450335900487033</c:v>
                </c:pt>
                <c:pt idx="85">
                  <c:v>-0.91951538064203397</c:v>
                </c:pt>
                <c:pt idx="86">
                  <c:v>-0.90186275183347675</c:v>
                </c:pt>
                <c:pt idx="87">
                  <c:v>-0.85728282734946859</c:v>
                </c:pt>
                <c:pt idx="88">
                  <c:v>-0.79291802861677407</c:v>
                </c:pt>
                <c:pt idx="89">
                  <c:v>-0.71615733750729405</c:v>
                </c:pt>
                <c:pt idx="90">
                  <c:v>-0.13730111775850062</c:v>
                </c:pt>
                <c:pt idx="91">
                  <c:v>-0.24415384969490717</c:v>
                </c:pt>
                <c:pt idx="92">
                  <c:v>-0.35779666140660638</c:v>
                </c:pt>
                <c:pt idx="93">
                  <c:v>-0.47424675461611088</c:v>
                </c:pt>
                <c:pt idx="94">
                  <c:v>-0.58818257254277206</c:v>
                </c:pt>
                <c:pt idx="95">
                  <c:v>-0.69329016322969572</c:v>
                </c:pt>
                <c:pt idx="96">
                  <c:v>-0.7829325966437608</c:v>
                </c:pt>
                <c:pt idx="97">
                  <c:v>-0.85107005087290233</c:v>
                </c:pt>
                <c:pt idx="98">
                  <c:v>-0.89324187929953602</c:v>
                </c:pt>
                <c:pt idx="99">
                  <c:v>-0.90734991807624432</c:v>
                </c:pt>
                <c:pt idx="100">
                  <c:v>-0.89400735345327575</c:v>
                </c:pt>
                <c:pt idx="101">
                  <c:v>-0.85634663075438944</c:v>
                </c:pt>
                <c:pt idx="102">
                  <c:v>-0.79935838653609004</c:v>
                </c:pt>
                <c:pt idx="103">
                  <c:v>-0.72897514796904694</c:v>
                </c:pt>
                <c:pt idx="104">
                  <c:v>-0.65115711941921006</c:v>
                </c:pt>
                <c:pt idx="105">
                  <c:v>-0.55088020051124786</c:v>
                </c:pt>
                <c:pt idx="106">
                  <c:v>-0.6086958085044003</c:v>
                </c:pt>
                <c:pt idx="107">
                  <c:v>-0.6686979956653758</c:v>
                </c:pt>
                <c:pt idx="108">
                  <c:v>-0.72806817703758142</c:v>
                </c:pt>
                <c:pt idx="109">
                  <c:v>-0.78318750224541844</c:v>
                </c:pt>
                <c:pt idx="110">
                  <c:v>-0.82990529495111076</c:v>
                </c:pt>
                <c:pt idx="111">
                  <c:v>-0.86401691089070809</c:v>
                </c:pt>
                <c:pt idx="112">
                  <c:v>-0.88189303316511314</c:v>
                </c:pt>
                <c:pt idx="113">
                  <c:v>-0.88112542453668929</c:v>
                </c:pt>
                <c:pt idx="114">
                  <c:v>-0.86101069163274779</c:v>
                </c:pt>
                <c:pt idx="115">
                  <c:v>-0.82271837976049866</c:v>
                </c:pt>
                <c:pt idx="116">
                  <c:v>-0.76908441129398941</c:v>
                </c:pt>
                <c:pt idx="117">
                  <c:v>-0.70409489485727228</c:v>
                </c:pt>
                <c:pt idx="118">
                  <c:v>-0.63221865044375036</c:v>
                </c:pt>
                <c:pt idx="119">
                  <c:v>-0.55776915081917533</c:v>
                </c:pt>
                <c:pt idx="120">
                  <c:v>-0.90258570912826741</c:v>
                </c:pt>
                <c:pt idx="121">
                  <c:v>-0.90946261061682421</c:v>
                </c:pt>
                <c:pt idx="122">
                  <c:v>-0.91401870847573718</c:v>
                </c:pt>
                <c:pt idx="123">
                  <c:v>-0.9147659731419111</c:v>
                </c:pt>
                <c:pt idx="124">
                  <c:v>-0.9099873125438549</c:v>
                </c:pt>
                <c:pt idx="125">
                  <c:v>-0.89790758220051536</c:v>
                </c:pt>
                <c:pt idx="126">
                  <c:v>-0.87694961959801532</c:v>
                </c:pt>
                <c:pt idx="127">
                  <c:v>-0.84603659757325467</c:v>
                </c:pt>
                <c:pt idx="128">
                  <c:v>-0.8048685716845192</c:v>
                </c:pt>
                <c:pt idx="129">
                  <c:v>-0.7540876955898046</c:v>
                </c:pt>
                <c:pt idx="130">
                  <c:v>-0.69526786815163888</c:v>
                </c:pt>
                <c:pt idx="131">
                  <c:v>-0.6307176964592891</c:v>
                </c:pt>
                <c:pt idx="132">
                  <c:v>-0.56314757304737206</c:v>
                </c:pt>
                <c:pt idx="133">
                  <c:v>-0.49529234365209529</c:v>
                </c:pt>
                <c:pt idx="134">
                  <c:v>-0.42958310141793632</c:v>
                </c:pt>
                <c:pt idx="135">
                  <c:v>-1.1760810131942954</c:v>
                </c:pt>
                <c:pt idx="136">
                  <c:v>-1.1306524348238547</c:v>
                </c:pt>
                <c:pt idx="137">
                  <c:v>-1.0785227741454442</c:v>
                </c:pt>
                <c:pt idx="138">
                  <c:v>-1.0196873029804507</c:v>
                </c:pt>
                <c:pt idx="139">
                  <c:v>-0.95451605747999935</c:v>
                </c:pt>
                <c:pt idx="140">
                  <c:v>-0.88381155872708206</c:v>
                </c:pt>
                <c:pt idx="141">
                  <c:v>-0.80881654951145698</c:v>
                </c:pt>
                <c:pt idx="142">
                  <c:v>-0.73115564026671365</c:v>
                </c:pt>
                <c:pt idx="143">
                  <c:v>-0.65270919731136701</c:v>
                </c:pt>
                <c:pt idx="144">
                  <c:v>-0.57543688622627442</c:v>
                </c:pt>
                <c:pt idx="145">
                  <c:v>-0.50118453439252342</c:v>
                </c:pt>
                <c:pt idx="146">
                  <c:v>-0.43151381072950556</c:v>
                </c:pt>
                <c:pt idx="147">
                  <c:v>-0.36758664986598966</c:v>
                </c:pt>
                <c:pt idx="148">
                  <c:v>-0.31011904625328857</c:v>
                </c:pt>
                <c:pt idx="149">
                  <c:v>-0.25939974241648667</c:v>
                </c:pt>
                <c:pt idx="150">
                  <c:v>-1.3592130204995492</c:v>
                </c:pt>
                <c:pt idx="151">
                  <c:v>-1.260479793855577</c:v>
                </c:pt>
                <c:pt idx="152">
                  <c:v>-1.1507696286192619</c:v>
                </c:pt>
                <c:pt idx="153">
                  <c:v>-1.0316907033442178</c:v>
                </c:pt>
                <c:pt idx="154">
                  <c:v>-0.90586545668073626</c:v>
                </c:pt>
                <c:pt idx="155">
                  <c:v>-0.77686564047538198</c:v>
                </c:pt>
                <c:pt idx="156">
                  <c:v>-0.64895176401120303</c:v>
                </c:pt>
                <c:pt idx="157">
                  <c:v>-0.52662410967502638</c:v>
                </c:pt>
                <c:pt idx="158">
                  <c:v>-0.41405908598069807</c:v>
                </c:pt>
                <c:pt idx="159">
                  <c:v>-0.31456022720674248</c:v>
                </c:pt>
                <c:pt idx="160">
                  <c:v>-0.23016553627754277</c:v>
                </c:pt>
                <c:pt idx="161">
                  <c:v>-0.16150814573545169</c:v>
                </c:pt>
                <c:pt idx="162">
                  <c:v>-0.10794335528606336</c:v>
                </c:pt>
                <c:pt idx="163">
                  <c:v>-6.7872641087271646E-2</c:v>
                </c:pt>
                <c:pt idx="164">
                  <c:v>-3.9151056830506903E-2</c:v>
                </c:pt>
                <c:pt idx="165">
                  <c:v>-1.4450291930243289</c:v>
                </c:pt>
                <c:pt idx="166">
                  <c:v>-1.2921636292790666</c:v>
                </c:pt>
                <c:pt idx="167">
                  <c:v>-1.1240689738461143</c:v>
                </c:pt>
                <c:pt idx="168">
                  <c:v>-0.94406186198976982</c:v>
                </c:pt>
                <c:pt idx="169">
                  <c:v>-0.75715386574114873</c:v>
                </c:pt>
                <c:pt idx="170">
                  <c:v>-0.56986393936725577</c:v>
                </c:pt>
                <c:pt idx="171">
                  <c:v>-0.38967924565564083</c:v>
                </c:pt>
                <c:pt idx="172">
                  <c:v>-0.22419183070008586</c:v>
                </c:pt>
                <c:pt idx="173">
                  <c:v>-8.0061387646672699E-2</c:v>
                </c:pt>
                <c:pt idx="174">
                  <c:v>3.7947716937956955E-2</c:v>
                </c:pt>
                <c:pt idx="175">
                  <c:v>0.12759345615079987</c:v>
                </c:pt>
                <c:pt idx="176">
                  <c:v>0.18928025507287849</c:v>
                </c:pt>
                <c:pt idx="177">
                  <c:v>0.22567906699274065</c:v>
                </c:pt>
                <c:pt idx="178">
                  <c:v>0.24099925200696148</c:v>
                </c:pt>
                <c:pt idx="179">
                  <c:v>0.24014557333303621</c:v>
                </c:pt>
                <c:pt idx="180">
                  <c:v>-1.4322839520696213</c:v>
                </c:pt>
                <c:pt idx="181">
                  <c:v>-1.2244629589072815</c:v>
                </c:pt>
                <c:pt idx="182">
                  <c:v>-0.99705115596925964</c:v>
                </c:pt>
                <c:pt idx="183">
                  <c:v>-0.75512225493605456</c:v>
                </c:pt>
                <c:pt idx="184">
                  <c:v>-0.50617266456510634</c:v>
                </c:pt>
                <c:pt idx="185">
                  <c:v>-0.25982357349030494</c:v>
                </c:pt>
                <c:pt idx="186">
                  <c:v>-2.7006222075034003E-2</c:v>
                </c:pt>
                <c:pt idx="187">
                  <c:v>0.18132938410164634</c:v>
                </c:pt>
                <c:pt idx="188">
                  <c:v>0.35575998120113894</c:v>
                </c:pt>
                <c:pt idx="189">
                  <c:v>0.48981843067269892</c:v>
                </c:pt>
                <c:pt idx="190">
                  <c:v>0.58091238464952966</c:v>
                </c:pt>
                <c:pt idx="191">
                  <c:v>0.63047650159076163</c:v>
                </c:pt>
                <c:pt idx="192">
                  <c:v>0.64335277054840301</c:v>
                </c:pt>
                <c:pt idx="193">
                  <c:v>0.62663595238636738</c:v>
                </c:pt>
                <c:pt idx="194">
                  <c:v>0.58834540803689794</c:v>
                </c:pt>
                <c:pt idx="195">
                  <c:v>-1.3254379931470055</c:v>
                </c:pt>
                <c:pt idx="196">
                  <c:v>-1.0617592319743885</c:v>
                </c:pt>
                <c:pt idx="197">
                  <c:v>-0.77384888958859932</c:v>
                </c:pt>
                <c:pt idx="198">
                  <c:v>-0.46852498020457389</c:v>
                </c:pt>
                <c:pt idx="199">
                  <c:v>-0.15580600892014829</c:v>
                </c:pt>
                <c:pt idx="200">
                  <c:v>0.15147093204257445</c:v>
                </c:pt>
                <c:pt idx="201">
                  <c:v>0.43872012687113582</c:v>
                </c:pt>
                <c:pt idx="202">
                  <c:v>0.69132446155721361</c:v>
                </c:pt>
                <c:pt idx="203">
                  <c:v>0.89671667040810732</c:v>
                </c:pt>
                <c:pt idx="204">
                  <c:v>1.046334912928911</c:v>
                </c:pt>
                <c:pt idx="205">
                  <c:v>1.1369138652271324</c:v>
                </c:pt>
                <c:pt idx="206">
                  <c:v>1.1707425516374652</c:v>
                </c:pt>
                <c:pt idx="207">
                  <c:v>1.1548519485079201</c:v>
                </c:pt>
                <c:pt idx="208">
                  <c:v>1.0994338727891266</c:v>
                </c:pt>
                <c:pt idx="209">
                  <c:v>1.0159824168759188</c:v>
                </c:pt>
                <c:pt idx="210">
                  <c:v>-1.1341757152686291</c:v>
                </c:pt>
                <c:pt idx="211">
                  <c:v>-0.81369079354565343</c:v>
                </c:pt>
                <c:pt idx="212">
                  <c:v>-0.46387535977151728</c:v>
                </c:pt>
                <c:pt idx="213">
                  <c:v>-9.3203615651489713E-2</c:v>
                </c:pt>
                <c:pt idx="214">
                  <c:v>0.28582587635188261</c:v>
                </c:pt>
                <c:pt idx="215">
                  <c:v>0.65711530783622152</c:v>
                </c:pt>
                <c:pt idx="216">
                  <c:v>1.0022522511813392</c:v>
                </c:pt>
                <c:pt idx="217">
                  <c:v>1.3026286695102289</c:v>
                </c:pt>
                <c:pt idx="218">
                  <c:v>1.5420688991656544</c:v>
                </c:pt>
                <c:pt idx="219">
                  <c:v>1.7093693444418747</c:v>
                </c:pt>
                <c:pt idx="220">
                  <c:v>1.8000613415058044</c:v>
                </c:pt>
                <c:pt idx="221">
                  <c:v>1.8168891610405904</c:v>
                </c:pt>
                <c:pt idx="222">
                  <c:v>1.7688966496690171</c:v>
                </c:pt>
                <c:pt idx="223">
                  <c:v>1.6694567069417285</c:v>
                </c:pt>
                <c:pt idx="224">
                  <c:v>1.5338549408651669</c:v>
                </c:pt>
                <c:pt idx="225">
                  <c:v>-0.87247353178572951</c:v>
                </c:pt>
                <c:pt idx="226">
                  <c:v>-0.49434114483627667</c:v>
                </c:pt>
                <c:pt idx="227">
                  <c:v>-8.1166263926721882E-2</c:v>
                </c:pt>
                <c:pt idx="228">
                  <c:v>0.35709367393150515</c:v>
                </c:pt>
                <c:pt idx="229">
                  <c:v>0.80560114974111841</c:v>
                </c:pt>
                <c:pt idx="230">
                  <c:v>1.2450540586833334</c:v>
                </c:pt>
                <c:pt idx="231">
                  <c:v>1.6531236317081728</c:v>
                </c:pt>
                <c:pt idx="232">
                  <c:v>2.0069234418743704</c:v>
                </c:pt>
                <c:pt idx="233">
                  <c:v>2.2861674075373077</c:v>
                </c:pt>
                <c:pt idx="234">
                  <c:v>2.4763347895680248</c:v>
                </c:pt>
                <c:pt idx="235">
                  <c:v>2.5710095605588226</c:v>
                </c:pt>
                <c:pt idx="236">
                  <c:v>2.5727252039894619</c:v>
                </c:pt>
                <c:pt idx="237">
                  <c:v>2.4920939484887565</c:v>
                </c:pt>
                <c:pt idx="238">
                  <c:v>2.3455385207510977</c:v>
                </c:pt>
                <c:pt idx="239">
                  <c:v>2.152329129119928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95-4F9C-A49D-D132FC13427E}"/>
            </c:ext>
          </c:extLst>
        </c:ser>
        <c:ser>
          <c:idx val="3"/>
          <c:order val="3"/>
          <c:tx>
            <c:strRef>
              <c:f>'Raw data and fitting summary'!$C$43</c:f>
              <c:strCache>
                <c:ptCount val="1"/>
                <c:pt idx="0">
                  <c:v>Partial Mixed Non-competitive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'partial Mixed Non-competitive'!$AC$21:$AC$260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xVal>
          <c:yVal>
            <c:numRef>
              <c:f>'partial Mixed Non-competitive'!$AB$21:$AB$260</c:f>
              <c:numCache>
                <c:formatCode>General</c:formatCode>
                <c:ptCount val="240"/>
                <c:pt idx="0">
                  <c:v>-4.586350786706106E-4</c:v>
                </c:pt>
                <c:pt idx="1">
                  <c:v>-4.3992794829605941E-4</c:v>
                </c:pt>
                <c:pt idx="2">
                  <c:v>-4.1818544085181486E-4</c:v>
                </c:pt>
                <c:pt idx="3">
                  <c:v>-3.9330678000837338E-4</c:v>
                </c:pt>
                <c:pt idx="4">
                  <c:v>-3.6535658253455949E-4</c:v>
                </c:pt>
                <c:pt idx="5">
                  <c:v>-3.3461485699426419E-4</c:v>
                </c:pt>
                <c:pt idx="6">
                  <c:v>-3.0161083443225323E-4</c:v>
                </c:pt>
                <c:pt idx="7">
                  <c:v>-2.6712511578708131E-4</c:v>
                </c:pt>
                <c:pt idx="8">
                  <c:v>-2.3214729012721591E-4</c:v>
                </c:pt>
                <c:pt idx="9">
                  <c:v>-1.9778565170902596E-4</c:v>
                </c:pt>
                <c:pt idx="10">
                  <c:v>-1.6514056209793182E-4</c:v>
                </c:pt>
                <c:pt idx="11">
                  <c:v>-1.3516784792066971E-4</c:v>
                </c:pt>
                <c:pt idx="12">
                  <c:v>-1.0856571249018288E-4</c:v>
                </c:pt>
                <c:pt idx="13">
                  <c:v>-8.5712899671186449E-5</c:v>
                </c:pt>
                <c:pt idx="14">
                  <c:v>-6.6668996060670338E-5</c:v>
                </c:pt>
                <c:pt idx="15">
                  <c:v>-1.0183785473927287E-4</c:v>
                </c:pt>
                <c:pt idx="16">
                  <c:v>-9.5393728319237425E-5</c:v>
                </c:pt>
                <c:pt idx="17">
                  <c:v>-8.8075961830469396E-5</c:v>
                </c:pt>
                <c:pt idx="18">
                  <c:v>-7.9932571024343702E-5</c:v>
                </c:pt>
                <c:pt idx="19">
                  <c:v>-7.108184355608671E-5</c:v>
                </c:pt>
                <c:pt idx="20">
                  <c:v>-6.1720383945029766E-5</c:v>
                </c:pt>
                <c:pt idx="21">
                  <c:v>-5.2119754260004925E-5</c:v>
                </c:pt>
                <c:pt idx="22">
                  <c:v>-4.2607959333196277E-5</c:v>
                </c:pt>
                <c:pt idx="23">
                  <c:v>-3.3535601522416414E-5</c:v>
                </c:pt>
                <c:pt idx="24">
                  <c:v>-2.5231756534793703E-5</c:v>
                </c:pt>
                <c:pt idx="25">
                  <c:v>-1.7959423290747623E-5</c:v>
                </c:pt>
                <c:pt idx="26">
                  <c:v>-1.1882112611161233E-5</c:v>
                </c:pt>
                <c:pt idx="27">
                  <c:v>-7.0502408311412523E-6</c:v>
                </c:pt>
                <c:pt idx="28">
                  <c:v>-3.4094774212789503E-6</c:v>
                </c:pt>
                <c:pt idx="29">
                  <c:v>-8.2619241936754406E-7</c:v>
                </c:pt>
                <c:pt idx="30">
                  <c:v>-6.4812946124703785E-5</c:v>
                </c:pt>
                <c:pt idx="31">
                  <c:v>-5.9726601136844693E-5</c:v>
                </c:pt>
                <c:pt idx="32">
                  <c:v>-5.3994605590190758E-5</c:v>
                </c:pt>
                <c:pt idx="33">
                  <c:v>-4.7675631028809562E-5</c:v>
                </c:pt>
                <c:pt idx="34">
                  <c:v>-4.0886988903920951E-5</c:v>
                </c:pt>
                <c:pt idx="35">
                  <c:v>-3.3808705842020004E-5</c:v>
                </c:pt>
                <c:pt idx="36">
                  <c:v>-2.6677277041642355E-5</c:v>
                </c:pt>
                <c:pt idx="37">
                  <c:v>-1.9766573631230244E-5</c:v>
                </c:pt>
                <c:pt idx="38">
                  <c:v>-1.335677216474096E-5</c:v>
                </c:pt>
                <c:pt idx="39">
                  <c:v>-7.6966551443291564E-6</c:v>
                </c:pt>
                <c:pt idx="40">
                  <c:v>-2.9682515663154163E-6</c:v>
                </c:pt>
                <c:pt idx="41">
                  <c:v>7.3663901822840216E-7</c:v>
                </c:pt>
                <c:pt idx="42">
                  <c:v>3.4218647240180644E-6</c:v>
                </c:pt>
                <c:pt idx="43">
                  <c:v>5.1740880602224593E-6</c:v>
                </c:pt>
                <c:pt idx="44">
                  <c:v>6.1372036963547316E-6</c:v>
                </c:pt>
                <c:pt idx="45">
                  <c:v>-3.2566143271850478E-5</c:v>
                </c:pt>
                <c:pt idx="46">
                  <c:v>-2.860608734778225E-5</c:v>
                </c:pt>
                <c:pt idx="47">
                  <c:v>-2.41937162961392E-5</c:v>
                </c:pt>
                <c:pt idx="48">
                  <c:v>-1.9398378558577178E-5</c:v>
                </c:pt>
                <c:pt idx="49">
                  <c:v>-1.4338606227681794E-5</c:v>
                </c:pt>
                <c:pt idx="50">
                  <c:v>-9.182683026409677E-6</c:v>
                </c:pt>
                <c:pt idx="51">
                  <c:v>-4.1397136882892482E-6</c:v>
                </c:pt>
                <c:pt idx="52">
                  <c:v>5.6025793782055189E-7</c:v>
                </c:pt>
                <c:pt idx="53">
                  <c:v>4.6952715475612194E-6</c:v>
                </c:pt>
                <c:pt idx="54">
                  <c:v>8.0839472147431479E-6</c:v>
                </c:pt>
                <c:pt idx="55">
                  <c:v>1.0613186610441971E-5</c:v>
                </c:pt>
                <c:pt idx="56">
                  <c:v>1.2253226950420526E-5</c:v>
                </c:pt>
                <c:pt idx="57">
                  <c:v>1.3055989191990136E-5</c:v>
                </c:pt>
                <c:pt idx="58">
                  <c:v>1.3138206249152518E-5</c:v>
                </c:pt>
                <c:pt idx="59">
                  <c:v>1.265542015094212E-5</c:v>
                </c:pt>
                <c:pt idx="60">
                  <c:v>-7.3797898103578063E-6</c:v>
                </c:pt>
                <c:pt idx="61">
                  <c:v>-4.1723366912549409E-6</c:v>
                </c:pt>
                <c:pt idx="62">
                  <c:v>-6.5414705119337668E-7</c:v>
                </c:pt>
                <c:pt idx="63">
                  <c:v>3.092891191158742E-6</c:v>
                </c:pt>
                <c:pt idx="64">
                  <c:v>6.9435111331728194E-6</c:v>
                </c:pt>
                <c:pt idx="65">
                  <c:v>1.0731557416931992E-5</c:v>
                </c:pt>
                <c:pt idx="66">
                  <c:v>1.4261690820305262E-5</c:v>
                </c:pt>
                <c:pt idx="67">
                  <c:v>1.7330860764275258E-5</c:v>
                </c:pt>
                <c:pt idx="68">
                  <c:v>1.9756813184557132E-5</c:v>
                </c:pt>
                <c:pt idx="69">
                  <c:v>2.1407449969146342E-5</c:v>
                </c:pt>
                <c:pt idx="70">
                  <c:v>2.2223061048265436E-5</c:v>
                </c:pt>
                <c:pt idx="71">
                  <c:v>2.2224761420552852E-5</c:v>
                </c:pt>
                <c:pt idx="72">
                  <c:v>2.1506763239642623E-5</c:v>
                </c:pt>
                <c:pt idx="73">
                  <c:v>2.021546237518379E-5</c:v>
                </c:pt>
                <c:pt idx="74">
                  <c:v>1.8522132353204768E-5</c:v>
                </c:pt>
                <c:pt idx="75">
                  <c:v>8.8988171818016326E-6</c:v>
                </c:pt>
                <c:pt idx="76">
                  <c:v>1.1861736844309689E-5</c:v>
                </c:pt>
                <c:pt idx="77">
                  <c:v>1.5059381819781947E-5</c:v>
                </c:pt>
                <c:pt idx="78">
                  <c:v>1.8392841145242755E-5</c:v>
                </c:pt>
                <c:pt idx="79">
                  <c:v>2.1720616668829962E-5</c:v>
                </c:pt>
                <c:pt idx="80">
                  <c:v>2.4863909890981972E-5</c:v>
                </c:pt>
                <c:pt idx="81">
                  <c:v>2.7621664713706195E-5</c:v>
                </c:pt>
                <c:pt idx="82">
                  <c:v>2.9795152379108458E-5</c:v>
                </c:pt>
                <c:pt idx="83">
                  <c:v>3.1218318335746176E-5</c:v>
                </c:pt>
                <c:pt idx="84">
                  <c:v>3.1786772259678742E-5</c:v>
                </c:pt>
                <c:pt idx="85">
                  <c:v>3.1477118277223326E-5</c:v>
                </c:pt>
                <c:pt idx="86">
                  <c:v>3.0350535004330936E-5</c:v>
                </c:pt>
                <c:pt idx="87">
                  <c:v>2.8539550232409283E-5</c:v>
                </c:pt>
                <c:pt idx="88">
                  <c:v>2.6222472865100599E-5</c:v>
                </c:pt>
                <c:pt idx="89">
                  <c:v>2.3593299730784167E-5</c:v>
                </c:pt>
                <c:pt idx="90">
                  <c:v>1.5182071248176499E-5</c:v>
                </c:pt>
                <c:pt idx="91">
                  <c:v>1.851022824794768E-5</c:v>
                </c:pt>
                <c:pt idx="92">
                  <c:v>2.207038464163702E-5</c:v>
                </c:pt>
                <c:pt idx="93">
                  <c:v>2.5739182444084463E-5</c:v>
                </c:pt>
                <c:pt idx="94">
                  <c:v>2.9345510565548238E-5</c:v>
                </c:pt>
                <c:pt idx="95">
                  <c:v>3.2678667491126134E-5</c:v>
                </c:pt>
                <c:pt idx="96">
                  <c:v>3.5507875024265445E-5</c:v>
                </c:pt>
                <c:pt idx="97">
                  <c:v>3.7612192649305598E-5</c:v>
                </c:pt>
                <c:pt idx="98">
                  <c:v>3.8815694439975346E-5</c:v>
                </c:pt>
                <c:pt idx="99">
                  <c:v>3.901923478899505E-5</c:v>
                </c:pt>
                <c:pt idx="100">
                  <c:v>3.82194321382201E-5</c:v>
                </c:pt>
                <c:pt idx="101">
                  <c:v>3.6508766301679429E-5</c:v>
                </c:pt>
                <c:pt idx="102">
                  <c:v>3.4056829274931033E-5</c:v>
                </c:pt>
                <c:pt idx="103">
                  <c:v>3.1078877167800556E-5</c:v>
                </c:pt>
                <c:pt idx="104">
                  <c:v>2.7801017858486432E-5</c:v>
                </c:pt>
                <c:pt idx="105">
                  <c:v>1.134012481429636E-5</c:v>
                </c:pt>
                <c:pt idx="106">
                  <c:v>1.569002223433813E-5</c:v>
                </c:pt>
                <c:pt idx="107">
                  <c:v>2.0342418881824642E-5</c:v>
                </c:pt>
                <c:pt idx="108">
                  <c:v>2.5139529704176766E-5</c:v>
                </c:pt>
                <c:pt idx="109">
                  <c:v>2.9864407444790686E-5</c:v>
                </c:pt>
                <c:pt idx="110">
                  <c:v>3.4252477822960259E-5</c:v>
                </c:pt>
                <c:pt idx="111">
                  <c:v>3.8017176583693413E-5</c:v>
                </c:pt>
                <c:pt idx="112">
                  <c:v>4.0887893490548777E-5</c:v>
                </c:pt>
                <c:pt idx="113">
                  <c:v>4.2653246856261262E-5</c:v>
                </c:pt>
                <c:pt idx="114">
                  <c:v>4.3198711631831088E-5</c:v>
                </c:pt>
                <c:pt idx="115">
                  <c:v>4.2527410691661771E-5</c:v>
                </c:pt>
                <c:pt idx="116">
                  <c:v>4.0757488374509876E-5</c:v>
                </c:pt>
                <c:pt idx="117">
                  <c:v>3.8097190626196209E-5</c:v>
                </c:pt>
                <c:pt idx="118">
                  <c:v>3.480587327153728E-5</c:v>
                </c:pt>
                <c:pt idx="119">
                  <c:v>3.1152368459075319E-5</c:v>
                </c:pt>
                <c:pt idx="120">
                  <c:v>-1.7900674613713363E-6</c:v>
                </c:pt>
                <c:pt idx="121">
                  <c:v>4.2174926662141843E-6</c:v>
                </c:pt>
                <c:pt idx="122">
                  <c:v>1.0663486012418844E-5</c:v>
                </c:pt>
                <c:pt idx="123">
                  <c:v>1.7344263884666589E-5</c:v>
                </c:pt>
                <c:pt idx="124">
                  <c:v>2.3979827044939839E-5</c:v>
                </c:pt>
                <c:pt idx="125">
                  <c:v>3.0229605499698664E-5</c:v>
                </c:pt>
                <c:pt idx="126">
                  <c:v>3.572618966529717E-5</c:v>
                </c:pt>
                <c:pt idx="127">
                  <c:v>4.012413139875548E-5</c:v>
                </c:pt>
                <c:pt idx="128">
                  <c:v>4.3154412869839121E-5</c:v>
                </c:pt>
                <c:pt idx="129">
                  <c:v>4.4670543884350877E-5</c:v>
                </c:pt>
                <c:pt idx="130">
                  <c:v>4.4672641092091681E-5</c:v>
                </c:pt>
                <c:pt idx="131">
                  <c:v>4.3302173603265715E-5</c:v>
                </c:pt>
                <c:pt idx="132">
                  <c:v>4.0809771951977325E-5</c:v>
                </c:pt>
                <c:pt idx="133">
                  <c:v>3.7506889066563076E-5</c:v>
                </c:pt>
                <c:pt idx="134">
                  <c:v>3.3715395574063223E-5</c:v>
                </c:pt>
                <c:pt idx="135">
                  <c:v>-2.2585629064764134E-5</c:v>
                </c:pt>
                <c:pt idx="136">
                  <c:v>-1.4370292330312395E-5</c:v>
                </c:pt>
                <c:pt idx="137">
                  <c:v>-5.528928831211033E-6</c:v>
                </c:pt>
                <c:pt idx="138">
                  <c:v>3.6776108345293324E-6</c:v>
                </c:pt>
                <c:pt idx="139">
                  <c:v>1.2890272909515943E-5</c:v>
                </c:pt>
                <c:pt idx="140">
                  <c:v>2.1672921633353326E-5</c:v>
                </c:pt>
                <c:pt idx="141">
                  <c:v>2.955615547861612E-5</c:v>
                </c:pt>
                <c:pt idx="142">
                  <c:v>3.6099517911836188E-5</c:v>
                </c:pt>
                <c:pt idx="143">
                  <c:v>4.0959678523577736E-5</c:v>
                </c:pt>
                <c:pt idx="144">
                  <c:v>4.394683339370431E-5</c:v>
                </c:pt>
                <c:pt idx="145">
                  <c:v>4.5052790657251762E-5</c:v>
                </c:pt>
                <c:pt idx="146">
                  <c:v>4.444265079328602E-5</c:v>
                </c:pt>
                <c:pt idx="147">
                  <c:v>4.2414072201957254E-5</c:v>
                </c:pt>
                <c:pt idx="148">
                  <c:v>3.9337967107755389E-5</c:v>
                </c:pt>
                <c:pt idx="149">
                  <c:v>3.5597801644193794E-5</c:v>
                </c:pt>
                <c:pt idx="150">
                  <c:v>-4.8947975109570052E-5</c:v>
                </c:pt>
                <c:pt idx="151">
                  <c:v>-3.8109936809860301E-5</c:v>
                </c:pt>
                <c:pt idx="152">
                  <c:v>-2.6423571448219718E-5</c:v>
                </c:pt>
                <c:pt idx="153">
                  <c:v>-1.4216588667181895E-5</c:v>
                </c:pt>
                <c:pt idx="154">
                  <c:v>-1.9398962187722191E-6</c:v>
                </c:pt>
                <c:pt idx="155">
                  <c:v>9.8599747992977882E-6</c:v>
                </c:pt>
                <c:pt idx="156">
                  <c:v>2.0596476320022816E-5</c:v>
                </c:pt>
                <c:pt idx="157">
                  <c:v>2.972060533146248E-5</c:v>
                </c:pt>
                <c:pt idx="158">
                  <c:v>3.6804470159523817E-5</c:v>
                </c:pt>
                <c:pt idx="159">
                  <c:v>4.1608947450200162E-5</c:v>
                </c:pt>
                <c:pt idx="160">
                  <c:v>4.4115816308476496E-5</c:v>
                </c:pt>
                <c:pt idx="161">
                  <c:v>4.4515640876596763E-5</c:v>
                </c:pt>
                <c:pt idx="162">
                  <c:v>4.3157345195332653E-5</c:v>
                </c:pt>
                <c:pt idx="163">
                  <c:v>4.0476770692521313E-5</c:v>
                </c:pt>
                <c:pt idx="164">
                  <c:v>3.69247444416132E-5</c:v>
                </c:pt>
                <c:pt idx="165">
                  <c:v>-7.8649342285075363E-5</c:v>
                </c:pt>
                <c:pt idx="166">
                  <c:v>-6.493404121954427E-5</c:v>
                </c:pt>
                <c:pt idx="167">
                  <c:v>-5.0130597593067705E-5</c:v>
                </c:pt>
                <c:pt idx="168">
                  <c:v>-3.4640353021586634E-5</c:v>
                </c:pt>
                <c:pt idx="169">
                  <c:v>-1.9014352730550854E-5</c:v>
                </c:pt>
                <c:pt idx="170">
                  <c:v>-3.9183889306571018E-6</c:v>
                </c:pt>
                <c:pt idx="171">
                  <c:v>9.9355834617398386E-6</c:v>
                </c:pt>
                <c:pt idx="172">
                  <c:v>2.1883497536734353E-5</c:v>
                </c:pt>
                <c:pt idx="173">
                  <c:v>3.1408869631377456E-5</c:v>
                </c:pt>
                <c:pt idx="174">
                  <c:v>3.8221851172082211E-5</c:v>
                </c:pt>
                <c:pt idx="175">
                  <c:v>4.2294972544709708E-5</c:v>
                </c:pt>
                <c:pt idx="176">
                  <c:v>4.3846453655405071E-5</c:v>
                </c:pt>
                <c:pt idx="177">
                  <c:v>4.3279290999898024E-5</c:v>
                </c:pt>
                <c:pt idx="178">
                  <c:v>4.1097083791186151E-5</c:v>
                </c:pt>
                <c:pt idx="179">
                  <c:v>3.7820555298218039E-5</c:v>
                </c:pt>
                <c:pt idx="180">
                  <c:v>-1.0962964842065048E-4</c:v>
                </c:pt>
                <c:pt idx="181">
                  <c:v>-9.2942884787561297E-5</c:v>
                </c:pt>
                <c:pt idx="182">
                  <c:v>-7.4925770274347769E-5</c:v>
                </c:pt>
                <c:pt idx="183">
                  <c:v>-5.6056577630414495E-5</c:v>
                </c:pt>
                <c:pt idx="184">
                  <c:v>-3.6989814013566047E-5</c:v>
                </c:pt>
                <c:pt idx="185">
                  <c:v>-1.8513276764053899E-5</c:v>
                </c:pt>
                <c:pt idx="186">
                  <c:v>-1.4659301523778367E-6</c:v>
                </c:pt>
                <c:pt idx="187">
                  <c:v>1.337293455705435E-5</c:v>
                </c:pt>
                <c:pt idx="188">
                  <c:v>2.5399414818494392E-5</c:v>
                </c:pt>
                <c:pt idx="189">
                  <c:v>3.4274943079282139E-5</c:v>
                </c:pt>
                <c:pt idx="190">
                  <c:v>3.9964943143289133E-5</c:v>
                </c:pt>
                <c:pt idx="191">
                  <c:v>4.2716948966514678E-5</c:v>
                </c:pt>
                <c:pt idx="192">
                  <c:v>4.2988868172777472E-5</c:v>
                </c:pt>
                <c:pt idx="193">
                  <c:v>4.1352074665823579E-5</c:v>
                </c:pt>
                <c:pt idx="194">
                  <c:v>3.8396619921776676E-5</c:v>
                </c:pt>
                <c:pt idx="195">
                  <c:v>-1.401926554827071E-4</c:v>
                </c:pt>
                <c:pt idx="196">
                  <c:v>-1.2058060601916054E-4</c:v>
                </c:pt>
                <c:pt idx="197">
                  <c:v>-9.9405342545821895E-5</c:v>
                </c:pt>
                <c:pt idx="198">
                  <c:v>-7.7221930851578691E-5</c:v>
                </c:pt>
                <c:pt idx="199">
                  <c:v>-5.478705037020859E-5</c:v>
                </c:pt>
                <c:pt idx="200">
                  <c:v>-3.3007834140619252E-5</c:v>
                </c:pt>
                <c:pt idx="201">
                  <c:v>-1.2846262499977001E-5</c:v>
                </c:pt>
                <c:pt idx="202">
                  <c:v>4.8080280006246312E-6</c:v>
                </c:pt>
                <c:pt idx="203">
                  <c:v>1.9268698430607856E-5</c:v>
                </c:pt>
                <c:pt idx="204">
                  <c:v>3.0152625191348648E-5</c:v>
                </c:pt>
                <c:pt idx="205">
                  <c:v>3.7420703145940593E-5</c:v>
                </c:pt>
                <c:pt idx="206">
                  <c:v>4.1350414161200888E-5</c:v>
                </c:pt>
                <c:pt idx="207">
                  <c:v>4.245339558561767E-5</c:v>
                </c:pt>
                <c:pt idx="208">
                  <c:v>4.1366303364043233E-5</c:v>
                </c:pt>
                <c:pt idx="209">
                  <c:v>3.8745373485582491E-5</c:v>
                </c:pt>
                <c:pt idx="210">
                  <c:v>-1.690915901448875E-4</c:v>
                </c:pt>
                <c:pt idx="211">
                  <c:v>-1.4670909824232581E-4</c:v>
                </c:pt>
                <c:pt idx="212">
                  <c:v>-1.2254786786414229E-4</c:v>
                </c:pt>
                <c:pt idx="213">
                  <c:v>-9.7236691672719644E-5</c:v>
                </c:pt>
                <c:pt idx="214">
                  <c:v>-7.1629393978867029E-5</c:v>
                </c:pt>
                <c:pt idx="215">
                  <c:v>-4.6745585944307777E-5</c:v>
                </c:pt>
                <c:pt idx="216">
                  <c:v>-2.366215074900424E-5</c:v>
                </c:pt>
                <c:pt idx="217">
                  <c:v>-3.370704764193988E-6</c:v>
                </c:pt>
                <c:pt idx="218">
                  <c:v>1.3367354160465084E-5</c:v>
                </c:pt>
                <c:pt idx="219">
                  <c:v>2.6129591020662701E-5</c:v>
                </c:pt>
                <c:pt idx="220">
                  <c:v>3.4874777316673544E-5</c:v>
                </c:pt>
                <c:pt idx="221">
                  <c:v>3.9909835800600035E-5</c:v>
                </c:pt>
                <c:pt idx="222">
                  <c:v>4.1797232564810827E-5</c:v>
                </c:pt>
                <c:pt idx="223">
                  <c:v>4.123448738724278E-5</c:v>
                </c:pt>
                <c:pt idx="224">
                  <c:v>3.8939022961592684E-5</c:v>
                </c:pt>
                <c:pt idx="225">
                  <c:v>-1.9552444659964863E-4</c:v>
                </c:pt>
                <c:pt idx="226">
                  <c:v>-1.7059976703137636E-4</c:v>
                </c:pt>
                <c:pt idx="227">
                  <c:v>-1.4370273397190658E-4</c:v>
                </c:pt>
                <c:pt idx="228">
                  <c:v>-1.1553063459857071E-4</c:v>
                </c:pt>
                <c:pt idx="229">
                  <c:v>-8.702678276861775E-5</c:v>
                </c:pt>
                <c:pt idx="230">
                  <c:v>-5.9313611643574404E-5</c:v>
                </c:pt>
                <c:pt idx="231">
                  <c:v>-3.3572202358556069E-5</c:v>
                </c:pt>
                <c:pt idx="232">
                  <c:v>-1.088577007912761E-5</c:v>
                </c:pt>
                <c:pt idx="233">
                  <c:v>7.917791579714617E-6</c:v>
                </c:pt>
                <c:pt idx="234">
                  <c:v>2.2382271504639561E-5</c:v>
                </c:pt>
                <c:pt idx="235">
                  <c:v>3.2466244393347665E-5</c:v>
                </c:pt>
                <c:pt idx="236">
                  <c:v>3.8504568353303625E-5</c:v>
                </c:pt>
                <c:pt idx="237">
                  <c:v>4.1106398564139113E-5</c:v>
                </c:pt>
                <c:pt idx="238">
                  <c:v>4.1024451641114013E-5</c:v>
                </c:pt>
                <c:pt idx="239">
                  <c:v>3.9031223944441251E-5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95-4F9C-A49D-D132FC13427E}"/>
            </c:ext>
          </c:extLst>
        </c:ser>
        <c:ser>
          <c:idx val="4"/>
          <c:order val="4"/>
          <c:tx>
            <c:strRef>
              <c:f>'Raw data and fitting summary'!$C$44</c:f>
              <c:strCache>
                <c:ptCount val="1"/>
                <c:pt idx="0">
                  <c:v>Modifier equation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'Modifier equation'!$AC$21:$AC$260</c:f>
              <c:numCache>
                <c:formatCode>General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</c:numCache>
            </c:numRef>
          </c:xVal>
          <c:yVal>
            <c:numRef>
              <c:f>'Modifier equation'!$AB$21:$AB$260</c:f>
              <c:numCache>
                <c:formatCode>General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95-4F9C-A49D-D132FC13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499344"/>
        <c:axId val="1"/>
      </c:scatterChart>
      <c:valAx>
        <c:axId val="68949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At val="0"/>
        <c:crossBetween val="midCat"/>
        <c:majorUnit val="1"/>
        <c:minorUnit val="1"/>
      </c:valAx>
      <c:valAx>
        <c:axId val="1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689499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Non-competitive'!$AP$69:$BE$69</c:f>
              <c:numCache>
                <c:formatCode>General</c:formatCode>
                <c:ptCount val="16"/>
                <c:pt idx="0">
                  <c:v>4.9599120407993323E-2</c:v>
                </c:pt>
                <c:pt idx="1">
                  <c:v>4.9599120441061059E-2</c:v>
                </c:pt>
                <c:pt idx="2">
                  <c:v>4.9599120449328002E-2</c:v>
                </c:pt>
                <c:pt idx="3">
                  <c:v>4.9599120459661666E-2</c:v>
                </c:pt>
                <c:pt idx="4">
                  <c:v>4.959912047257875E-2</c:v>
                </c:pt>
                <c:pt idx="5">
                  <c:v>4.9599120488725112E-2</c:v>
                </c:pt>
                <c:pt idx="6">
                  <c:v>4.9599120508908058E-2</c:v>
                </c:pt>
                <c:pt idx="7">
                  <c:v>4.9599120534136745E-2</c:v>
                </c:pt>
                <c:pt idx="8">
                  <c:v>4.9599120565672603E-2</c:v>
                </c:pt>
                <c:pt idx="9">
                  <c:v>4.959912060509241E-2</c:v>
                </c:pt>
                <c:pt idx="10">
                  <c:v>4.9599120654367196E-2</c:v>
                </c:pt>
                <c:pt idx="11">
                  <c:v>4.9599120715960655E-2</c:v>
                </c:pt>
                <c:pt idx="12">
                  <c:v>4.9599120792952492E-2</c:v>
                </c:pt>
                <c:pt idx="13">
                  <c:v>4.9599120889192293E-2</c:v>
                </c:pt>
                <c:pt idx="14">
                  <c:v>4.9599121009492021E-2</c:v>
                </c:pt>
                <c:pt idx="15">
                  <c:v>4.9599121159866699E-2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2D-4578-AE27-C5CBDB74BA4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Non-competitive'!$AP$70:$BE$70</c:f>
              <c:numCache>
                <c:formatCode>General</c:formatCode>
                <c:ptCount val="16"/>
                <c:pt idx="0">
                  <c:v>5.1281350502888463E-2</c:v>
                </c:pt>
                <c:pt idx="1">
                  <c:v>5.1281350537077747E-2</c:v>
                </c:pt>
                <c:pt idx="2">
                  <c:v>5.1281350545625062E-2</c:v>
                </c:pt>
                <c:pt idx="3">
                  <c:v>5.1281350556309217E-2</c:v>
                </c:pt>
                <c:pt idx="4">
                  <c:v>5.1281350569664409E-2</c:v>
                </c:pt>
                <c:pt idx="5">
                  <c:v>5.1281350586358389E-2</c:v>
                </c:pt>
                <c:pt idx="6">
                  <c:v>5.1281350607225877E-2</c:v>
                </c:pt>
                <c:pt idx="7">
                  <c:v>5.1281350633310227E-2</c:v>
                </c:pt>
                <c:pt idx="8">
                  <c:v>5.128135066591568E-2</c:v>
                </c:pt>
                <c:pt idx="9">
                  <c:v>5.1281350706672467E-2</c:v>
                </c:pt>
                <c:pt idx="10">
                  <c:v>5.1281350757618478E-2</c:v>
                </c:pt>
                <c:pt idx="11">
                  <c:v>5.1281350821300982E-2</c:v>
                </c:pt>
                <c:pt idx="12">
                  <c:v>5.1281350900904112E-2</c:v>
                </c:pt>
                <c:pt idx="13">
                  <c:v>5.1281351000408024E-2</c:v>
                </c:pt>
                <c:pt idx="14">
                  <c:v>5.1281351124787912E-2</c:v>
                </c:pt>
                <c:pt idx="15">
                  <c:v>5.1281351280262767E-2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2D-4578-AE27-C5CBDB74BA4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Non-competitive'!$AP$71:$BE$71</c:f>
              <c:numCache>
                <c:formatCode>General</c:formatCode>
                <c:ptCount val="16"/>
                <c:pt idx="0">
                  <c:v>5.3384138121507385E-2</c:v>
                </c:pt>
                <c:pt idx="1">
                  <c:v>5.3384138157098603E-2</c:v>
                </c:pt>
                <c:pt idx="2">
                  <c:v>5.3384138165996395E-2</c:v>
                </c:pt>
                <c:pt idx="3">
                  <c:v>5.3384138177118651E-2</c:v>
                </c:pt>
                <c:pt idx="4">
                  <c:v>5.3384138191021474E-2</c:v>
                </c:pt>
                <c:pt idx="5">
                  <c:v>5.3384138208399996E-2</c:v>
                </c:pt>
                <c:pt idx="6">
                  <c:v>5.338413823012314E-2</c:v>
                </c:pt>
                <c:pt idx="7">
                  <c:v>5.3384138257277093E-2</c:v>
                </c:pt>
                <c:pt idx="8">
                  <c:v>5.3384138291219511E-2</c:v>
                </c:pt>
                <c:pt idx="9">
                  <c:v>5.3384138333647545E-2</c:v>
                </c:pt>
                <c:pt idx="10">
                  <c:v>5.3384138386682579E-2</c:v>
                </c:pt>
                <c:pt idx="11">
                  <c:v>5.3384138452976383E-2</c:v>
                </c:pt>
                <c:pt idx="12">
                  <c:v>5.3384138535843631E-2</c:v>
                </c:pt>
                <c:pt idx="13">
                  <c:v>5.3384138639427703E-2</c:v>
                </c:pt>
                <c:pt idx="14">
                  <c:v>5.3384138768907775E-2</c:v>
                </c:pt>
                <c:pt idx="15">
                  <c:v>5.3384138930757871E-2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2D-4578-AE27-C5CBDB74BA4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Non-competitive'!$AP$72:$BE$72</c:f>
              <c:numCache>
                <c:formatCode>General</c:formatCode>
                <c:ptCount val="16"/>
                <c:pt idx="0">
                  <c:v>5.6012622644781046E-2</c:v>
                </c:pt>
                <c:pt idx="1">
                  <c:v>5.6012622682124674E-2</c:v>
                </c:pt>
                <c:pt idx="2">
                  <c:v>5.6012622691460574E-2</c:v>
                </c:pt>
                <c:pt idx="3">
                  <c:v>5.6012622703130448E-2</c:v>
                </c:pt>
                <c:pt idx="4">
                  <c:v>5.60126227177178E-2</c:v>
                </c:pt>
                <c:pt idx="5">
                  <c:v>5.6012622735951999E-2</c:v>
                </c:pt>
                <c:pt idx="6">
                  <c:v>5.6012622758744732E-2</c:v>
                </c:pt>
                <c:pt idx="7">
                  <c:v>5.6012622787235664E-2</c:v>
                </c:pt>
                <c:pt idx="8">
                  <c:v>5.6012622822849328E-2</c:v>
                </c:pt>
                <c:pt idx="9">
                  <c:v>5.6012622867366378E-2</c:v>
                </c:pt>
                <c:pt idx="10">
                  <c:v>5.6012622923012727E-2</c:v>
                </c:pt>
                <c:pt idx="11">
                  <c:v>5.6012622992570642E-2</c:v>
                </c:pt>
                <c:pt idx="12">
                  <c:v>5.6012623079518042E-2</c:v>
                </c:pt>
                <c:pt idx="13">
                  <c:v>5.6012623188202292E-2</c:v>
                </c:pt>
                <c:pt idx="14">
                  <c:v>5.6012623324057598E-2</c:v>
                </c:pt>
                <c:pt idx="15">
                  <c:v>5.6012623493876736E-2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2D-4578-AE27-C5CBDB74BA4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Non-competitive'!$AP$73:$BE$73</c:f>
              <c:numCache>
                <c:formatCode>General</c:formatCode>
                <c:ptCount val="16"/>
                <c:pt idx="0">
                  <c:v>5.9298228298873115E-2</c:v>
                </c:pt>
                <c:pt idx="1">
                  <c:v>5.9298228338407248E-2</c:v>
                </c:pt>
                <c:pt idx="2">
                  <c:v>5.9298228348290787E-2</c:v>
                </c:pt>
                <c:pt idx="3">
                  <c:v>5.9298228360645203E-2</c:v>
                </c:pt>
                <c:pt idx="4">
                  <c:v>5.9298228376088231E-2</c:v>
                </c:pt>
                <c:pt idx="5">
                  <c:v>5.9298228395392012E-2</c:v>
                </c:pt>
                <c:pt idx="6">
                  <c:v>5.9298228419521717E-2</c:v>
                </c:pt>
                <c:pt idx="7">
                  <c:v>5.9298228449683875E-2</c:v>
                </c:pt>
                <c:pt idx="8">
                  <c:v>5.929822848738657E-2</c:v>
                </c:pt>
                <c:pt idx="9">
                  <c:v>5.9298228534514934E-2</c:v>
                </c:pt>
                <c:pt idx="10">
                  <c:v>5.9298228593425387E-2</c:v>
                </c:pt>
                <c:pt idx="11">
                  <c:v>5.9298228667063461E-2</c:v>
                </c:pt>
                <c:pt idx="12">
                  <c:v>5.9298228759111053E-2</c:v>
                </c:pt>
                <c:pt idx="13">
                  <c:v>5.9298228874170536E-2</c:v>
                </c:pt>
                <c:pt idx="14">
                  <c:v>5.9298229017994884E-2</c:v>
                </c:pt>
                <c:pt idx="15">
                  <c:v>5.9298229197775332E-2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2D-4578-AE27-C5CBDB74BA4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Non-competitive'!$AP$74:$BE$74</c:f>
              <c:numCache>
                <c:formatCode>General</c:formatCode>
                <c:ptCount val="16"/>
                <c:pt idx="0">
                  <c:v>6.3405235366488205E-2</c:v>
                </c:pt>
                <c:pt idx="1">
                  <c:v>6.3405235408760488E-2</c:v>
                </c:pt>
                <c:pt idx="2">
                  <c:v>6.3405235419328548E-2</c:v>
                </c:pt>
                <c:pt idx="3">
                  <c:v>6.3405235432538634E-2</c:v>
                </c:pt>
                <c:pt idx="4">
                  <c:v>6.3405235449051259E-2</c:v>
                </c:pt>
                <c:pt idx="5">
                  <c:v>6.3405235469692012E-2</c:v>
                </c:pt>
                <c:pt idx="6">
                  <c:v>6.340523549549297E-2</c:v>
                </c:pt>
                <c:pt idx="7">
                  <c:v>6.3405235527744144E-2</c:v>
                </c:pt>
                <c:pt idx="8">
                  <c:v>6.3405235568058133E-2</c:v>
                </c:pt>
                <c:pt idx="9">
                  <c:v>6.3405235618450628E-2</c:v>
                </c:pt>
                <c:pt idx="10">
                  <c:v>6.3405235681441213E-2</c:v>
                </c:pt>
                <c:pt idx="11">
                  <c:v>6.3405235760179493E-2</c:v>
                </c:pt>
                <c:pt idx="12">
                  <c:v>6.3405235858602305E-2</c:v>
                </c:pt>
                <c:pt idx="13">
                  <c:v>6.3405235981630836E-2</c:v>
                </c:pt>
                <c:pt idx="14">
                  <c:v>6.3405236135416501E-2</c:v>
                </c:pt>
                <c:pt idx="15">
                  <c:v>6.3405236327648551E-2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2D-4578-AE27-C5CBDB74BA4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Non-competitive'!$AP$75:$BE$75</c:f>
              <c:numCache>
                <c:formatCode>General</c:formatCode>
                <c:ptCount val="16"/>
                <c:pt idx="0">
                  <c:v>6.853899420100705E-2</c:v>
                </c:pt>
                <c:pt idx="1">
                  <c:v>6.8538994246702012E-2</c:v>
                </c:pt>
                <c:pt idx="2">
                  <c:v>6.8538994258125763E-2</c:v>
                </c:pt>
                <c:pt idx="3">
                  <c:v>6.8538994272405424E-2</c:v>
                </c:pt>
                <c:pt idx="4">
                  <c:v>6.853899429025502E-2</c:v>
                </c:pt>
                <c:pt idx="5">
                  <c:v>6.853899431256702E-2</c:v>
                </c:pt>
                <c:pt idx="6">
                  <c:v>6.8538994340457002E-2</c:v>
                </c:pt>
                <c:pt idx="7">
                  <c:v>6.853899437531949E-2</c:v>
                </c:pt>
                <c:pt idx="8">
                  <c:v>6.8538994418897589E-2</c:v>
                </c:pt>
                <c:pt idx="9">
                  <c:v>6.8538994473370238E-2</c:v>
                </c:pt>
                <c:pt idx="10">
                  <c:v>6.8538994541461021E-2</c:v>
                </c:pt>
                <c:pt idx="11">
                  <c:v>6.8538994626574506E-2</c:v>
                </c:pt>
                <c:pt idx="12">
                  <c:v>6.8538994732966374E-2</c:v>
                </c:pt>
                <c:pt idx="13">
                  <c:v>6.8538994865956201E-2</c:v>
                </c:pt>
                <c:pt idx="14">
                  <c:v>6.8538995032193503E-2</c:v>
                </c:pt>
                <c:pt idx="15">
                  <c:v>6.8538995239990089E-2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92D-4578-AE27-C5CBDB74BA4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Non-competitive'!$AP$76:$BE$76</c:f>
              <c:numCache>
                <c:formatCode>General</c:formatCode>
                <c:ptCount val="16"/>
                <c:pt idx="0">
                  <c:v>7.4956192744155631E-2</c:v>
                </c:pt>
                <c:pt idx="1">
                  <c:v>7.4956192794128934E-2</c:v>
                </c:pt>
                <c:pt idx="2">
                  <c:v>7.4956192806622246E-2</c:v>
                </c:pt>
                <c:pt idx="3">
                  <c:v>7.4956192822238935E-2</c:v>
                </c:pt>
                <c:pt idx="4">
                  <c:v>7.495619284175975E-2</c:v>
                </c:pt>
                <c:pt idx="5">
                  <c:v>7.4956192866160787E-2</c:v>
                </c:pt>
                <c:pt idx="6">
                  <c:v>7.4956192896662055E-2</c:v>
                </c:pt>
                <c:pt idx="7">
                  <c:v>7.4956192934788654E-2</c:v>
                </c:pt>
                <c:pt idx="8">
                  <c:v>7.495619298244692E-2</c:v>
                </c:pt>
                <c:pt idx="9">
                  <c:v>7.4956193042019739E-2</c:v>
                </c:pt>
                <c:pt idx="10">
                  <c:v>7.495619311648577E-2</c:v>
                </c:pt>
                <c:pt idx="11">
                  <c:v>7.4956193209568298E-2</c:v>
                </c:pt>
                <c:pt idx="12">
                  <c:v>7.4956193325921461E-2</c:v>
                </c:pt>
                <c:pt idx="13">
                  <c:v>7.4956193471362939E-2</c:v>
                </c:pt>
                <c:pt idx="14">
                  <c:v>7.4956193653164749E-2</c:v>
                </c:pt>
                <c:pt idx="15">
                  <c:v>7.4956193880417035E-2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92D-4578-AE27-C5CBDB74BA4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Non-competitive'!$AP$77:$BE$77</c:f>
              <c:numCache>
                <c:formatCode>General</c:formatCode>
                <c:ptCount val="16"/>
                <c:pt idx="0">
                  <c:v>8.2977690923091332E-2</c:v>
                </c:pt>
                <c:pt idx="1">
                  <c:v>8.2977690978412566E-2</c:v>
                </c:pt>
                <c:pt idx="2">
                  <c:v>8.2977690992242892E-2</c:v>
                </c:pt>
                <c:pt idx="3">
                  <c:v>8.2977691009530757E-2</c:v>
                </c:pt>
                <c:pt idx="4">
                  <c:v>8.2977691031140638E-2</c:v>
                </c:pt>
                <c:pt idx="5">
                  <c:v>8.2977691058152961E-2</c:v>
                </c:pt>
                <c:pt idx="6">
                  <c:v>8.2977691091918368E-2</c:v>
                </c:pt>
                <c:pt idx="7">
                  <c:v>8.297769113412512E-2</c:v>
                </c:pt>
                <c:pt idx="8">
                  <c:v>8.2977691186883556E-2</c:v>
                </c:pt>
                <c:pt idx="9">
                  <c:v>8.2977691252831609E-2</c:v>
                </c:pt>
                <c:pt idx="10">
                  <c:v>8.2977691335266682E-2</c:v>
                </c:pt>
                <c:pt idx="11">
                  <c:v>8.2977691438310533E-2</c:v>
                </c:pt>
                <c:pt idx="12">
                  <c:v>8.2977691567115319E-2</c:v>
                </c:pt>
                <c:pt idx="13">
                  <c:v>8.2977691728121306E-2</c:v>
                </c:pt>
                <c:pt idx="14">
                  <c:v>8.2977691929378816E-2</c:v>
                </c:pt>
                <c:pt idx="15">
                  <c:v>8.2977692180950663E-2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92D-4578-AE27-C5CBDB74BA4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Non-competitive'!$AP$78:$BE$78</c:f>
              <c:numCache>
                <c:formatCode>General</c:formatCode>
                <c:ptCount val="16"/>
                <c:pt idx="0">
                  <c:v>9.300456364676099E-2</c:v>
                </c:pt>
                <c:pt idx="1">
                  <c:v>9.3004563708767141E-2</c:v>
                </c:pt>
                <c:pt idx="2">
                  <c:v>9.3004563724268685E-2</c:v>
                </c:pt>
                <c:pt idx="3">
                  <c:v>9.3004563743645616E-2</c:v>
                </c:pt>
                <c:pt idx="4">
                  <c:v>9.3004563767866755E-2</c:v>
                </c:pt>
                <c:pt idx="5">
                  <c:v>9.3004563798143203E-2</c:v>
                </c:pt>
                <c:pt idx="6">
                  <c:v>9.3004563835988763E-2</c:v>
                </c:pt>
                <c:pt idx="7">
                  <c:v>9.3004563883295699E-2</c:v>
                </c:pt>
                <c:pt idx="8">
                  <c:v>9.3004563942429383E-2</c:v>
                </c:pt>
                <c:pt idx="9">
                  <c:v>9.3004564016346492E-2</c:v>
                </c:pt>
                <c:pt idx="10">
                  <c:v>9.3004564108742846E-2</c:v>
                </c:pt>
                <c:pt idx="11">
                  <c:v>9.300456422423832E-2</c:v>
                </c:pt>
                <c:pt idx="12">
                  <c:v>9.3004564368607656E-2</c:v>
                </c:pt>
                <c:pt idx="13">
                  <c:v>9.3004564549069316E-2</c:v>
                </c:pt>
                <c:pt idx="14">
                  <c:v>9.30045647746464E-2</c:v>
                </c:pt>
                <c:pt idx="15">
                  <c:v>9.300456505661775E-2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92D-4578-AE27-C5CBDB74BA4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Non-competitive'!$AP$79:$BE$79</c:f>
              <c:numCache>
                <c:formatCode>General</c:formatCode>
                <c:ptCount val="16"/>
                <c:pt idx="0">
                  <c:v>0.10553815455134805</c:v>
                </c:pt>
                <c:pt idx="1">
                  <c:v>0.10553815462171032</c:v>
                </c:pt>
                <c:pt idx="2">
                  <c:v>0.10553815463930091</c:v>
                </c:pt>
                <c:pt idx="3">
                  <c:v>0.10553815466128914</c:v>
                </c:pt>
                <c:pt idx="4">
                  <c:v>0.10553815468877441</c:v>
                </c:pt>
                <c:pt idx="5">
                  <c:v>0.10553815472313101</c:v>
                </c:pt>
                <c:pt idx="6">
                  <c:v>0.10553815476607674</c:v>
                </c:pt>
                <c:pt idx="7">
                  <c:v>0.10553815481975891</c:v>
                </c:pt>
                <c:pt idx="8">
                  <c:v>0.10553815488686163</c:v>
                </c:pt>
                <c:pt idx="9">
                  <c:v>0.10553815497074004</c:v>
                </c:pt>
                <c:pt idx="10">
                  <c:v>0.10553815507558806</c:v>
                </c:pt>
                <c:pt idx="11">
                  <c:v>0.10553815520664805</c:v>
                </c:pt>
                <c:pt idx="12">
                  <c:v>0.10553815537047304</c:v>
                </c:pt>
                <c:pt idx="13">
                  <c:v>0.10553815557525431</c:v>
                </c:pt>
                <c:pt idx="14">
                  <c:v>0.10553815583123088</c:v>
                </c:pt>
                <c:pt idx="15">
                  <c:v>0.1055381561512016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92D-4578-AE27-C5CBDB74BA4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Non-competitive'!$AP$80:$BE$80</c:f>
              <c:numCache>
                <c:formatCode>General</c:formatCode>
                <c:ptCount val="16"/>
                <c:pt idx="0">
                  <c:v>0.12120514318208188</c:v>
                </c:pt>
                <c:pt idx="1">
                  <c:v>0.12120514326288935</c:v>
                </c:pt>
                <c:pt idx="2">
                  <c:v>0.12120514328309123</c:v>
                </c:pt>
                <c:pt idx="3">
                  <c:v>0.12120514330834359</c:v>
                </c:pt>
                <c:pt idx="4">
                  <c:v>0.12120514333990901</c:v>
                </c:pt>
                <c:pt idx="5">
                  <c:v>0.12120514337936578</c:v>
                </c:pt>
                <c:pt idx="6">
                  <c:v>0.12120514342868677</c:v>
                </c:pt>
                <c:pt idx="7">
                  <c:v>0.12120514349033797</c:v>
                </c:pt>
                <c:pt idx="8">
                  <c:v>0.12120514356740199</c:v>
                </c:pt>
                <c:pt idx="9">
                  <c:v>0.12120514366373204</c:v>
                </c:pt>
                <c:pt idx="10">
                  <c:v>0.12120514378414458</c:v>
                </c:pt>
                <c:pt idx="11">
                  <c:v>0.12120514393466027</c:v>
                </c:pt>
                <c:pt idx="12">
                  <c:v>0.12120514412280486</c:v>
                </c:pt>
                <c:pt idx="13">
                  <c:v>0.12120514435798557</c:v>
                </c:pt>
                <c:pt idx="14">
                  <c:v>0.12120514465196151</c:v>
                </c:pt>
                <c:pt idx="15">
                  <c:v>0.12120514501943142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92D-4578-AE27-C5CBDB74BA4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Non-competitive'!$AP$81:$BF$81</c:f>
              <c:numCache>
                <c:formatCode>General</c:formatCode>
                <c:ptCount val="17"/>
                <c:pt idx="0">
                  <c:v>0.14078887897049916</c:v>
                </c:pt>
                <c:pt idx="1">
                  <c:v>0.1407888790643631</c:v>
                </c:pt>
                <c:pt idx="2">
                  <c:v>0.14078887908782911</c:v>
                </c:pt>
                <c:pt idx="3">
                  <c:v>0.14078887911716159</c:v>
                </c:pt>
                <c:pt idx="4">
                  <c:v>0.14078887915382721</c:v>
                </c:pt>
                <c:pt idx="5">
                  <c:v>0.14078887919965921</c:v>
                </c:pt>
                <c:pt idx="6">
                  <c:v>0.14078887925694925</c:v>
                </c:pt>
                <c:pt idx="7">
                  <c:v>0.14078887932856177</c:v>
                </c:pt>
                <c:pt idx="8">
                  <c:v>0.14078887941807741</c:v>
                </c:pt>
                <c:pt idx="9">
                  <c:v>0.14078887952997199</c:v>
                </c:pt>
                <c:pt idx="10">
                  <c:v>0.14078887966984019</c:v>
                </c:pt>
                <c:pt idx="11">
                  <c:v>0.14078887984467547</c:v>
                </c:pt>
                <c:pt idx="12">
                  <c:v>0.14078888006321955</c:v>
                </c:pt>
                <c:pt idx="13">
                  <c:v>0.14078888033639964</c:v>
                </c:pt>
                <c:pt idx="14">
                  <c:v>0.14078888067787476</c:v>
                </c:pt>
                <c:pt idx="15">
                  <c:v>0.14078888110471866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92D-4578-AE27-C5CBDB74BA4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Non-competitive'!$AP$82:$BE$82</c:f>
              <c:numCache>
                <c:formatCode>General</c:formatCode>
                <c:ptCount val="16"/>
                <c:pt idx="0">
                  <c:v>0.1652685487060207</c:v>
                </c:pt>
                <c:pt idx="1">
                  <c:v>0.16526854881620526</c:v>
                </c:pt>
                <c:pt idx="2">
                  <c:v>0.16526854884375142</c:v>
                </c:pt>
                <c:pt idx="3">
                  <c:v>0.1652685488781841</c:v>
                </c:pt>
                <c:pt idx="4">
                  <c:v>0.16526854892122492</c:v>
                </c:pt>
                <c:pt idx="5">
                  <c:v>0.16526854897502596</c:v>
                </c:pt>
                <c:pt idx="6">
                  <c:v>0.16526854904227731</c:v>
                </c:pt>
                <c:pt idx="7">
                  <c:v>0.16526854912634145</c:v>
                </c:pt>
                <c:pt idx="8">
                  <c:v>0.16526854923142167</c:v>
                </c:pt>
                <c:pt idx="9">
                  <c:v>0.16526854936277188</c:v>
                </c:pt>
                <c:pt idx="10">
                  <c:v>0.16526854952695968</c:v>
                </c:pt>
                <c:pt idx="11">
                  <c:v>0.16526854973219446</c:v>
                </c:pt>
                <c:pt idx="12">
                  <c:v>0.16526854998873788</c:v>
                </c:pt>
                <c:pt idx="13">
                  <c:v>0.16526855030941717</c:v>
                </c:pt>
                <c:pt idx="14">
                  <c:v>0.1652685507102663</c:v>
                </c:pt>
                <c:pt idx="15">
                  <c:v>0.16526855121132769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92D-4578-AE27-C5CBDB74BA4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Non-competitive'!$AP$83:$BE$83</c:f>
              <c:numCache>
                <c:formatCode>General</c:formatCode>
                <c:ptCount val="16"/>
                <c:pt idx="0">
                  <c:v>0.19586813587542268</c:v>
                </c:pt>
                <c:pt idx="1">
                  <c:v>0.19586813600600797</c:v>
                </c:pt>
                <c:pt idx="2">
                  <c:v>0.19586813603865433</c:v>
                </c:pt>
                <c:pt idx="3">
                  <c:v>0.19586813607946224</c:v>
                </c:pt>
                <c:pt idx="4">
                  <c:v>0.19586813613047213</c:v>
                </c:pt>
                <c:pt idx="5">
                  <c:v>0.19586813619423443</c:v>
                </c:pt>
                <c:pt idx="6">
                  <c:v>0.19586813627393743</c:v>
                </c:pt>
                <c:pt idx="7">
                  <c:v>0.19586813637356609</c:v>
                </c:pt>
                <c:pt idx="8">
                  <c:v>0.19586813649810195</c:v>
                </c:pt>
                <c:pt idx="9">
                  <c:v>0.19586813665377181</c:v>
                </c:pt>
                <c:pt idx="10">
                  <c:v>0.19586813684835905</c:v>
                </c:pt>
                <c:pt idx="11">
                  <c:v>0.1958681370915932</c:v>
                </c:pt>
                <c:pt idx="12">
                  <c:v>0.19586813739563583</c:v>
                </c:pt>
                <c:pt idx="13">
                  <c:v>0.19586813777568912</c:v>
                </c:pt>
                <c:pt idx="14">
                  <c:v>0.19586813825075572</c:v>
                </c:pt>
                <c:pt idx="15">
                  <c:v>0.19586813884458898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92D-4578-AE27-C5CBDB74BA4F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92D-4578-AE27-C5CBDB74BA4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92D-4578-AE27-C5CBDB74BA4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92D-4578-AE27-C5CBDB74BA4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92D-4578-AE27-C5CBDB74BA4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92D-4578-AE27-C5CBDB74BA4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92D-4578-AE27-C5CBDB74BA4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92D-4578-AE27-C5CBDB74BA4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92D-4578-AE27-C5CBDB74BA4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92D-4578-AE27-C5CBDB74BA4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92D-4578-AE27-C5CBDB74BA4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92D-4578-AE27-C5CBDB74BA4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92D-4578-AE27-C5CBDB74BA4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92D-4578-AE27-C5CBDB74BA4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92D-4578-AE27-C5CBDB74BA4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92D-4578-AE27-C5CBDB74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Competitive'!$AP$69:$BE$69</c:f>
              <c:numCache>
                <c:formatCode>General</c:formatCode>
                <c:ptCount val="16"/>
                <c:pt idx="0">
                  <c:v>4.9609542930846504E-2</c:v>
                </c:pt>
                <c:pt idx="1">
                  <c:v>4.9609552287042898E-2</c:v>
                </c:pt>
                <c:pt idx="2">
                  <c:v>4.9609554626091991E-2</c:v>
                </c:pt>
                <c:pt idx="3">
                  <c:v>4.9609557549903364E-2</c:v>
                </c:pt>
                <c:pt idx="4">
                  <c:v>4.9609561204667585E-2</c:v>
                </c:pt>
                <c:pt idx="5">
                  <c:v>4.9609565773122852E-2</c:v>
                </c:pt>
                <c:pt idx="6">
                  <c:v>4.9609571483691939E-2</c:v>
                </c:pt>
                <c:pt idx="7">
                  <c:v>4.9609578621903301E-2</c:v>
                </c:pt>
                <c:pt idx="8">
                  <c:v>4.9609587544667502E-2</c:v>
                </c:pt>
                <c:pt idx="9">
                  <c:v>4.9609598698122745E-2</c:v>
                </c:pt>
                <c:pt idx="10">
                  <c:v>4.9609612639941805E-2</c:v>
                </c:pt>
                <c:pt idx="11">
                  <c:v>4.9609630067215631E-2</c:v>
                </c:pt>
                <c:pt idx="12">
                  <c:v>4.9609651851307918E-2</c:v>
                </c:pt>
                <c:pt idx="13">
                  <c:v>4.9609679081423261E-2</c:v>
                </c:pt>
                <c:pt idx="14">
                  <c:v>4.9609713119067457E-2</c:v>
                </c:pt>
                <c:pt idx="15">
                  <c:v>4.960975566612269E-2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A1-437D-800A-0F07993AD12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Competitive'!$AP$70:$BE$70</c:f>
              <c:numCache>
                <c:formatCode>General</c:formatCode>
                <c:ptCount val="16"/>
                <c:pt idx="0">
                  <c:v>5.1292461497372079E-2</c:v>
                </c:pt>
                <c:pt idx="1">
                  <c:v>5.1292473191023383E-2</c:v>
                </c:pt>
                <c:pt idx="2">
                  <c:v>5.1292476114436214E-2</c:v>
                </c:pt>
                <c:pt idx="3">
                  <c:v>5.129247976870225E-2</c:v>
                </c:pt>
                <c:pt idx="4">
                  <c:v>5.1292484336534785E-2</c:v>
                </c:pt>
                <c:pt idx="5">
                  <c:v>5.129249004632546E-2</c:v>
                </c:pt>
                <c:pt idx="6">
                  <c:v>5.1292497183563802E-2</c:v>
                </c:pt>
                <c:pt idx="7">
                  <c:v>5.1292506105111747E-2</c:v>
                </c:pt>
                <c:pt idx="8">
                  <c:v>5.1292517257046651E-2</c:v>
                </c:pt>
                <c:pt idx="9">
                  <c:v>5.1292531196965294E-2</c:v>
                </c:pt>
                <c:pt idx="10">
                  <c:v>5.1292548621863603E-2</c:v>
                </c:pt>
                <c:pt idx="11">
                  <c:v>5.1292570402986487E-2</c:v>
                </c:pt>
                <c:pt idx="12">
                  <c:v>5.1292597629390091E-2</c:v>
                </c:pt>
                <c:pt idx="13">
                  <c:v>5.1292631662394589E-2</c:v>
                </c:pt>
                <c:pt idx="14">
                  <c:v>5.1292674203650211E-2</c:v>
                </c:pt>
                <c:pt idx="15">
                  <c:v>5.1292727380219755E-2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A1-437D-800A-0F07993AD12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Competitive'!$AP$71:$BE$71</c:f>
              <c:numCache>
                <c:formatCode>General</c:formatCode>
                <c:ptCount val="16"/>
                <c:pt idx="0">
                  <c:v>5.3396109705529056E-2</c:v>
                </c:pt>
                <c:pt idx="1">
                  <c:v>5.3396124320999001E-2</c:v>
                </c:pt>
                <c:pt idx="2">
                  <c:v>5.3396127974866495E-2</c:v>
                </c:pt>
                <c:pt idx="3">
                  <c:v>5.3396132542200846E-2</c:v>
                </c:pt>
                <c:pt idx="4">
                  <c:v>5.3396138251368797E-2</c:v>
                </c:pt>
                <c:pt idx="5">
                  <c:v>5.339614538782874E-2</c:v>
                </c:pt>
                <c:pt idx="6">
                  <c:v>5.3396154308403651E-2</c:v>
                </c:pt>
                <c:pt idx="7">
                  <c:v>5.3396165459122305E-2</c:v>
                </c:pt>
                <c:pt idx="8">
                  <c:v>5.3396179397520623E-2</c:v>
                </c:pt>
                <c:pt idx="9">
                  <c:v>5.33961968205185E-2</c:v>
                </c:pt>
                <c:pt idx="10">
                  <c:v>5.3396218599265868E-2</c:v>
                </c:pt>
                <c:pt idx="11">
                  <c:v>5.3396245822700077E-2</c:v>
                </c:pt>
                <c:pt idx="12">
                  <c:v>5.3396279851992814E-2</c:v>
                </c:pt>
                <c:pt idx="13">
                  <c:v>5.3396322388608752E-2</c:v>
                </c:pt>
                <c:pt idx="14">
                  <c:v>5.3396375559378685E-2</c:v>
                </c:pt>
                <c:pt idx="15">
                  <c:v>5.3396442022841085E-2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A1-437D-800A-0F07993AD124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Competitive'!$AP$72:$BE$72</c:f>
              <c:numCache>
                <c:formatCode>General</c:formatCode>
                <c:ptCount val="16"/>
                <c:pt idx="0">
                  <c:v>5.6025669965725271E-2</c:v>
                </c:pt>
                <c:pt idx="1">
                  <c:v>5.6025688233468519E-2</c:v>
                </c:pt>
                <c:pt idx="2">
                  <c:v>5.6025692800404342E-2</c:v>
                </c:pt>
                <c:pt idx="3">
                  <c:v>5.6025698509074101E-2</c:v>
                </c:pt>
                <c:pt idx="4">
                  <c:v>5.60257056449113E-2</c:v>
                </c:pt>
                <c:pt idx="5">
                  <c:v>5.6025714564707813E-2</c:v>
                </c:pt>
                <c:pt idx="6">
                  <c:v>5.602572571445346E-2</c:v>
                </c:pt>
                <c:pt idx="7">
                  <c:v>5.6025739651635501E-2</c:v>
                </c:pt>
                <c:pt idx="8">
                  <c:v>5.6025757073113046E-2</c:v>
                </c:pt>
                <c:pt idx="9">
                  <c:v>5.6025778849959997E-2</c:v>
                </c:pt>
                <c:pt idx="10">
                  <c:v>5.6025806071018688E-2</c:v>
                </c:pt>
                <c:pt idx="11">
                  <c:v>5.6025840097342031E-2</c:v>
                </c:pt>
                <c:pt idx="12">
                  <c:v>5.6025882630246229E-2</c:v>
                </c:pt>
                <c:pt idx="13">
                  <c:v>5.602593579637645E-2</c:v>
                </c:pt>
                <c:pt idx="14">
                  <c:v>5.6026002254039246E-2</c:v>
                </c:pt>
                <c:pt idx="15">
                  <c:v>5.6026085326117754E-2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A1-437D-800A-0F07993AD124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Competitive'!$AP$73:$BE$73</c:f>
              <c:numCache>
                <c:formatCode>General</c:formatCode>
                <c:ptCount val="16"/>
                <c:pt idx="0">
                  <c:v>5.9312620290970543E-2</c:v>
                </c:pt>
                <c:pt idx="1">
                  <c:v>5.9312643124055417E-2</c:v>
                </c:pt>
                <c:pt idx="2">
                  <c:v>5.9312648832326634E-2</c:v>
                </c:pt>
                <c:pt idx="3">
                  <c:v>5.9312655967665662E-2</c:v>
                </c:pt>
                <c:pt idx="4">
                  <c:v>5.9312664886839443E-2</c:v>
                </c:pt>
                <c:pt idx="5">
                  <c:v>5.9312676035806672E-2</c:v>
                </c:pt>
                <c:pt idx="6">
                  <c:v>5.9312689972015699E-2</c:v>
                </c:pt>
                <c:pt idx="7">
                  <c:v>5.9312707392276995E-2</c:v>
                </c:pt>
                <c:pt idx="8">
                  <c:v>5.9312729167603599E-2</c:v>
                </c:pt>
                <c:pt idx="9">
                  <c:v>5.9312756386761874E-2</c:v>
                </c:pt>
                <c:pt idx="10">
                  <c:v>5.9312790410709706E-2</c:v>
                </c:pt>
                <c:pt idx="11">
                  <c:v>5.9312832940644496E-2</c:v>
                </c:pt>
                <c:pt idx="12">
                  <c:v>5.9312886103062984E-2</c:v>
                </c:pt>
                <c:pt idx="13">
                  <c:v>5.9312952556086082E-2</c:v>
                </c:pt>
                <c:pt idx="14">
                  <c:v>5.9313035622364972E-2</c:v>
                </c:pt>
                <c:pt idx="15">
                  <c:v>5.9313139455213576E-2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A1-437D-800A-0F07993AD124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Competitive'!$AP$74:$BE$74</c:f>
              <c:numCache>
                <c:formatCode>General</c:formatCode>
                <c:ptCount val="16"/>
                <c:pt idx="0">
                  <c:v>6.3421308197527143E-2</c:v>
                </c:pt>
                <c:pt idx="1">
                  <c:v>6.3421336737289058E-2</c:v>
                </c:pt>
                <c:pt idx="2">
                  <c:v>6.342134387222953E-2</c:v>
                </c:pt>
                <c:pt idx="3">
                  <c:v>6.3421352790905133E-2</c:v>
                </c:pt>
                <c:pt idx="4">
                  <c:v>6.3421363939249617E-2</c:v>
                </c:pt>
                <c:pt idx="5">
                  <c:v>6.342137787468026E-2</c:v>
                </c:pt>
                <c:pt idx="6">
                  <c:v>6.3421395293968535E-2</c:v>
                </c:pt>
                <c:pt idx="7">
                  <c:v>6.3421417068078884E-2</c:v>
                </c:pt>
                <c:pt idx="8">
                  <c:v>6.3421444285716805E-2</c:v>
                </c:pt>
                <c:pt idx="9">
                  <c:v>6.342147830776422E-2</c:v>
                </c:pt>
                <c:pt idx="10">
                  <c:v>6.34215208353235E-2</c:v>
                </c:pt>
                <c:pt idx="11">
                  <c:v>6.3421573994772579E-2</c:v>
                </c:pt>
                <c:pt idx="12">
                  <c:v>6.3421640444083938E-2</c:v>
                </c:pt>
                <c:pt idx="13">
                  <c:v>6.3421723505723143E-2</c:v>
                </c:pt>
                <c:pt idx="14">
                  <c:v>6.3421827332772129E-2</c:v>
                </c:pt>
                <c:pt idx="15">
                  <c:v>6.3421957116583369E-2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A1-437D-800A-0F07993AD124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Competitive'!$AP$75:$BE$75</c:f>
              <c:numCache>
                <c:formatCode>General</c:formatCode>
                <c:ptCount val="16"/>
                <c:pt idx="0">
                  <c:v>6.8557168080722874E-2</c:v>
                </c:pt>
                <c:pt idx="1">
                  <c:v>6.8557203753831092E-2</c:v>
                </c:pt>
                <c:pt idx="2">
                  <c:v>6.8557212672108139E-2</c:v>
                </c:pt>
                <c:pt idx="3">
                  <c:v>6.8557223819954452E-2</c:v>
                </c:pt>
                <c:pt idx="4">
                  <c:v>6.8557237754762343E-2</c:v>
                </c:pt>
                <c:pt idx="5">
                  <c:v>6.8557255173272214E-2</c:v>
                </c:pt>
                <c:pt idx="6">
                  <c:v>6.8557276946409548E-2</c:v>
                </c:pt>
                <c:pt idx="7">
                  <c:v>6.8557304162831206E-2</c:v>
                </c:pt>
                <c:pt idx="8">
                  <c:v>6.8557338183358296E-2</c:v>
                </c:pt>
                <c:pt idx="9">
                  <c:v>6.8557380709017138E-2</c:v>
                </c:pt>
                <c:pt idx="10">
                  <c:v>6.8557433866090714E-2</c:v>
                </c:pt>
                <c:pt idx="11">
                  <c:v>6.855750031243267E-2</c:v>
                </c:pt>
                <c:pt idx="12">
                  <c:v>6.8557583370360123E-2</c:v>
                </c:pt>
                <c:pt idx="13">
                  <c:v>6.8557687192769431E-2</c:v>
                </c:pt>
                <c:pt idx="14">
                  <c:v>6.855781697078106E-2</c:v>
                </c:pt>
                <c:pt idx="15">
                  <c:v>6.8557979193295607E-2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A1-437D-800A-0F07993AD124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Competitive'!$AP$76:$BE$76</c:f>
              <c:numCache>
                <c:formatCode>General</c:formatCode>
                <c:ptCount val="16"/>
                <c:pt idx="0">
                  <c:v>7.4976992934717546E-2</c:v>
                </c:pt>
                <c:pt idx="1">
                  <c:v>7.4977037524508613E-2</c:v>
                </c:pt>
                <c:pt idx="2">
                  <c:v>7.4977048671956384E-2</c:v>
                </c:pt>
                <c:pt idx="3">
                  <c:v>7.4977062606266104E-2</c:v>
                </c:pt>
                <c:pt idx="4">
                  <c:v>7.4977080024153236E-2</c:v>
                </c:pt>
                <c:pt idx="5">
                  <c:v>7.4977101796512152E-2</c:v>
                </c:pt>
                <c:pt idx="6">
                  <c:v>7.4977129011960797E-2</c:v>
                </c:pt>
                <c:pt idx="7">
                  <c:v>7.4977163031271624E-2</c:v>
                </c:pt>
                <c:pt idx="8">
                  <c:v>7.497720555541014E-2</c:v>
                </c:pt>
                <c:pt idx="9">
                  <c:v>7.4977258710583305E-2</c:v>
                </c:pt>
                <c:pt idx="10">
                  <c:v>7.4977325154549745E-2</c:v>
                </c:pt>
                <c:pt idx="11">
                  <c:v>7.4977408209507782E-2</c:v>
                </c:pt>
                <c:pt idx="12">
                  <c:v>7.4977512028205351E-2</c:v>
                </c:pt>
                <c:pt idx="13">
                  <c:v>7.4977641801577302E-2</c:v>
                </c:pt>
                <c:pt idx="14">
                  <c:v>7.4977804018292224E-2</c:v>
                </c:pt>
                <c:pt idx="15">
                  <c:v>7.4978006789185911E-2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A1-437D-800A-0F07993AD124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Competitive'!$AP$77:$BE$77</c:f>
              <c:numCache>
                <c:formatCode>General</c:formatCode>
                <c:ptCount val="16"/>
                <c:pt idx="0">
                  <c:v>8.3001774002210885E-2</c:v>
                </c:pt>
                <c:pt idx="1">
                  <c:v>8.300182973785554E-2</c:v>
                </c:pt>
                <c:pt idx="2">
                  <c:v>8.300184367176669E-2</c:v>
                </c:pt>
                <c:pt idx="3">
                  <c:v>8.3001861089155665E-2</c:v>
                </c:pt>
                <c:pt idx="4">
                  <c:v>8.3001882860891871E-2</c:v>
                </c:pt>
                <c:pt idx="5">
                  <c:v>8.3001910075562096E-2</c:v>
                </c:pt>
                <c:pt idx="6">
                  <c:v>8.3001944093899896E-2</c:v>
                </c:pt>
                <c:pt idx="7">
                  <c:v>8.3001986616822149E-2</c:v>
                </c:pt>
                <c:pt idx="8">
                  <c:v>8.3002039770474989E-2</c:v>
                </c:pt>
                <c:pt idx="9">
                  <c:v>8.3002106212540991E-2</c:v>
                </c:pt>
                <c:pt idx="10">
                  <c:v>8.3002189265123538E-2</c:v>
                </c:pt>
                <c:pt idx="11">
                  <c:v>8.3002293080851691E-2</c:v>
                </c:pt>
                <c:pt idx="12">
                  <c:v>8.3002422850511889E-2</c:v>
                </c:pt>
                <c:pt idx="13">
                  <c:v>8.3002585062587134E-2</c:v>
                </c:pt>
                <c:pt idx="14">
                  <c:v>8.3002787827681196E-2</c:v>
                </c:pt>
                <c:pt idx="15">
                  <c:v>8.300304128404877E-2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8A1-437D-800A-0F07993AD124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Competitive'!$AP$78:$BE$78</c:f>
              <c:numCache>
                <c:formatCode>General</c:formatCode>
                <c:ptCount val="16"/>
                <c:pt idx="0">
                  <c:v>9.3032750336577555E-2</c:v>
                </c:pt>
                <c:pt idx="1">
                  <c:v>9.3032820004539191E-2</c:v>
                </c:pt>
                <c:pt idx="2">
                  <c:v>9.303283742152961E-2</c:v>
                </c:pt>
                <c:pt idx="3">
                  <c:v>9.3032859192767603E-2</c:v>
                </c:pt>
                <c:pt idx="4">
                  <c:v>9.3032886406815118E-2</c:v>
                </c:pt>
                <c:pt idx="5">
                  <c:v>9.3032920424374513E-2</c:v>
                </c:pt>
                <c:pt idx="6">
                  <c:v>9.3032962946323766E-2</c:v>
                </c:pt>
                <c:pt idx="7">
                  <c:v>9.3033016098760302E-2</c:v>
                </c:pt>
                <c:pt idx="8">
                  <c:v>9.3033082539306006E-2</c:v>
                </c:pt>
                <c:pt idx="9">
                  <c:v>9.3033165589988101E-2</c:v>
                </c:pt>
                <c:pt idx="10">
                  <c:v>9.3033269403340738E-2</c:v>
                </c:pt>
                <c:pt idx="11">
                  <c:v>9.3033399170031547E-2</c:v>
                </c:pt>
                <c:pt idx="12">
                  <c:v>9.3033561378395052E-2</c:v>
                </c:pt>
                <c:pt idx="13">
                  <c:v>9.3033764138849423E-2</c:v>
                </c:pt>
                <c:pt idx="14">
                  <c:v>9.3034017589417387E-2</c:v>
                </c:pt>
                <c:pt idx="15">
                  <c:v>9.3034334402627358E-2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8A1-437D-800A-0F07993AD124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Competitive'!$AP$79:$BE$79</c:f>
              <c:numCache>
                <c:formatCode>General</c:formatCode>
                <c:ptCount val="16"/>
                <c:pt idx="0">
                  <c:v>0.10557147075453589</c:v>
                </c:pt>
                <c:pt idx="1">
                  <c:v>0.10557155783789375</c:v>
                </c:pt>
                <c:pt idx="2">
                  <c:v>0.10557157960873323</c:v>
                </c:pt>
                <c:pt idx="3">
                  <c:v>0.10557160682228256</c:v>
                </c:pt>
                <c:pt idx="4">
                  <c:v>0.10557164083921922</c:v>
                </c:pt>
                <c:pt idx="5">
                  <c:v>0.10557168336039005</c:v>
                </c:pt>
                <c:pt idx="6">
                  <c:v>0.10557173651185359</c:v>
                </c:pt>
                <c:pt idx="7">
                  <c:v>0.10557180295118303</c:v>
                </c:pt>
                <c:pt idx="8">
                  <c:v>0.10557188600034481</c:v>
                </c:pt>
                <c:pt idx="9">
                  <c:v>0.10557198981179702</c:v>
                </c:pt>
                <c:pt idx="10">
                  <c:v>0.10557211957611227</c:v>
                </c:pt>
                <c:pt idx="11">
                  <c:v>0.10557228178150638</c:v>
                </c:pt>
                <c:pt idx="12">
                  <c:v>0.10557248453824901</c:v>
                </c:pt>
                <c:pt idx="13">
                  <c:v>0.10557273798417728</c:v>
                </c:pt>
                <c:pt idx="14">
                  <c:v>0.10557305479158763</c:v>
                </c:pt>
                <c:pt idx="15">
                  <c:v>0.10557345080085058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8A1-437D-800A-0F07993AD124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Competitive'!$AP$80:$BE$80</c:f>
              <c:numCache>
                <c:formatCode>General</c:formatCode>
                <c:ptCount val="16"/>
                <c:pt idx="0">
                  <c:v>0.12124487127698383</c:v>
                </c:pt>
                <c:pt idx="1">
                  <c:v>0.121244980129587</c:v>
                </c:pt>
                <c:pt idx="2">
                  <c:v>0.12124500734273777</c:v>
                </c:pt>
                <c:pt idx="3">
                  <c:v>0.12124504135917624</c:v>
                </c:pt>
                <c:pt idx="4">
                  <c:v>0.12124508387972435</c:v>
                </c:pt>
                <c:pt idx="5">
                  <c:v>0.1212451370304095</c:v>
                </c:pt>
                <c:pt idx="6">
                  <c:v>0.12124520346876588</c:v>
                </c:pt>
                <c:pt idx="7">
                  <c:v>0.12124528651671139</c:v>
                </c:pt>
                <c:pt idx="8">
                  <c:v>0.12124539032664332</c:v>
                </c:pt>
                <c:pt idx="9">
                  <c:v>0.12124552008905817</c:v>
                </c:pt>
                <c:pt idx="10">
                  <c:v>0.12124568229207675</c:v>
                </c:pt>
                <c:pt idx="11">
                  <c:v>0.12124588504584995</c:v>
                </c:pt>
                <c:pt idx="12">
                  <c:v>0.12124613848806649</c:v>
                </c:pt>
                <c:pt idx="13">
                  <c:v>0.12124645529083714</c:v>
                </c:pt>
                <c:pt idx="14">
                  <c:v>0.12124685129430048</c:v>
                </c:pt>
                <c:pt idx="15">
                  <c:v>0.12124734629862963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8A1-437D-800A-0F07993AD124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Competitive'!$AP$81:$BF$81</c:f>
              <c:numCache>
                <c:formatCode>General</c:formatCode>
                <c:ptCount val="17"/>
                <c:pt idx="0">
                  <c:v>0.14083662193004376</c:v>
                </c:pt>
                <c:pt idx="1">
                  <c:v>0.14083675799420348</c:v>
                </c:pt>
                <c:pt idx="2">
                  <c:v>0.14083679201024346</c:v>
                </c:pt>
                <c:pt idx="3">
                  <c:v>0.14083683453029333</c:v>
                </c:pt>
                <c:pt idx="4">
                  <c:v>0.14083688768035574</c:v>
                </c:pt>
                <c:pt idx="5">
                  <c:v>0.14083695411793376</c:v>
                </c:pt>
                <c:pt idx="6">
                  <c:v>0.14083703716490623</c:v>
                </c:pt>
                <c:pt idx="7">
                  <c:v>0.14083714097362185</c:v>
                </c:pt>
                <c:pt idx="8">
                  <c:v>0.14083727073451641</c:v>
                </c:pt>
                <c:pt idx="9">
                  <c:v>0.14083743293563455</c:v>
                </c:pt>
                <c:pt idx="10">
                  <c:v>0.14083763568703225</c:v>
                </c:pt>
                <c:pt idx="11">
                  <c:v>0.1408378891262794</c:v>
                </c:pt>
                <c:pt idx="12">
                  <c:v>0.14083820592533827</c:v>
                </c:pt>
                <c:pt idx="13">
                  <c:v>0.14083860192416195</c:v>
                </c:pt>
                <c:pt idx="14">
                  <c:v>0.14083909692269148</c:v>
                </c:pt>
                <c:pt idx="15">
                  <c:v>0.1408397156708534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8A1-437D-800A-0F07993AD124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Competitive'!$AP$82:$BE$82</c:f>
              <c:numCache>
                <c:formatCode>General</c:formatCode>
                <c:ptCount val="16"/>
                <c:pt idx="0">
                  <c:v>0.16532631024636862</c:v>
                </c:pt>
                <c:pt idx="1">
                  <c:v>0.1653264803249741</c:v>
                </c:pt>
                <c:pt idx="2">
                  <c:v>0.16532652284462548</c:v>
                </c:pt>
                <c:pt idx="3">
                  <c:v>0.16532657599418971</c:v>
                </c:pt>
                <c:pt idx="4">
                  <c:v>0.16532664243114495</c:v>
                </c:pt>
                <c:pt idx="5">
                  <c:v>0.16532672547733906</c:v>
                </c:pt>
                <c:pt idx="6">
                  <c:v>0.16532682928508166</c:v>
                </c:pt>
                <c:pt idx="7">
                  <c:v>0.16532695904475991</c:v>
                </c:pt>
                <c:pt idx="8">
                  <c:v>0.16532712124435775</c:v>
                </c:pt>
                <c:pt idx="9">
                  <c:v>0.16532732399385505</c:v>
                </c:pt>
                <c:pt idx="10">
                  <c:v>0.16532757743072665</c:v>
                </c:pt>
                <c:pt idx="11">
                  <c:v>0.16532789422681618</c:v>
                </c:pt>
                <c:pt idx="12">
                  <c:v>0.16532829022192805</c:v>
                </c:pt>
                <c:pt idx="13">
                  <c:v>0.16532878521581792</c:v>
                </c:pt>
                <c:pt idx="14">
                  <c:v>0.16532940395818022</c:v>
                </c:pt>
                <c:pt idx="15">
                  <c:v>0.16533017738613315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8A1-437D-800A-0F07993AD124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Competitive'!$AP$83:$BE$83</c:f>
              <c:numCache>
                <c:formatCode>General</c:formatCode>
                <c:ptCount val="16"/>
                <c:pt idx="0">
                  <c:v>0.19593842064177469</c:v>
                </c:pt>
                <c:pt idx="1">
                  <c:v>0.19593863323843738</c:v>
                </c:pt>
                <c:pt idx="2">
                  <c:v>0.19593868638760306</c:v>
                </c:pt>
                <c:pt idx="3">
                  <c:v>0.19593875282406015</c:v>
                </c:pt>
                <c:pt idx="4">
                  <c:v>0.19593883586963148</c:v>
                </c:pt>
                <c:pt idx="5">
                  <c:v>0.19593893967659567</c:v>
                </c:pt>
                <c:pt idx="6">
                  <c:v>0.19593906943530096</c:v>
                </c:pt>
                <c:pt idx="7">
                  <c:v>0.19593923163368249</c:v>
                </c:pt>
                <c:pt idx="8">
                  <c:v>0.19593943438165948</c:v>
                </c:pt>
                <c:pt idx="9">
                  <c:v>0.19593968781663063</c:v>
                </c:pt>
                <c:pt idx="10">
                  <c:v>0.19594000461034461</c:v>
                </c:pt>
                <c:pt idx="11">
                  <c:v>0.19594040060248713</c:v>
                </c:pt>
                <c:pt idx="12">
                  <c:v>0.19594089559266525</c:v>
                </c:pt>
                <c:pt idx="13">
                  <c:v>0.19594151433038789</c:v>
                </c:pt>
                <c:pt idx="14">
                  <c:v>0.19594228775254116</c:v>
                </c:pt>
                <c:pt idx="15">
                  <c:v>0.19594325453023281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8A1-437D-800A-0F07993AD124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8A1-437D-800A-0F07993AD124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8A1-437D-800A-0F07993AD124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8A1-437D-800A-0F07993AD124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8A1-437D-800A-0F07993AD124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8A1-437D-800A-0F07993AD124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8A1-437D-800A-0F07993AD124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8A1-437D-800A-0F07993AD124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8A1-437D-800A-0F07993AD124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8A1-437D-800A-0F07993AD124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8A1-437D-800A-0F07993AD124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8A1-437D-800A-0F07993AD124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8A1-437D-800A-0F07993AD124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8A1-437D-800A-0F07993AD124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38A1-437D-800A-0F07993AD124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8A1-437D-800A-0F07993A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Uncompetitive'!$AP$69:$BE$69</c:f>
              <c:numCache>
                <c:formatCode>General</c:formatCode>
                <c:ptCount val="16"/>
                <c:pt idx="0">
                  <c:v>5.3892364038456847E-2</c:v>
                </c:pt>
                <c:pt idx="1">
                  <c:v>5.2927567060371099E-2</c:v>
                </c:pt>
                <c:pt idx="2">
                  <c:v>5.2701955988997566E-2</c:v>
                </c:pt>
                <c:pt idx="3">
                  <c:v>5.2428013411356299E-2</c:v>
                </c:pt>
                <c:pt idx="4">
                  <c:v>5.2097596864842381E-2</c:v>
                </c:pt>
                <c:pt idx="5">
                  <c:v>5.1702255413094311E-2</c:v>
                </c:pt>
                <c:pt idx="6">
                  <c:v>5.1233756675171653E-2</c:v>
                </c:pt>
                <c:pt idx="7">
                  <c:v>5.0684845714617295E-2</c:v>
                </c:pt>
                <c:pt idx="8">
                  <c:v>5.0050231091804065E-2</c:v>
                </c:pt>
                <c:pt idx="9">
                  <c:v>4.9327733216532083E-2</c:v>
                </c:pt>
                <c:pt idx="10">
                  <c:v>4.8519448895579007E-2</c:v>
                </c:pt>
                <c:pt idx="11">
                  <c:v>4.7632702731670154E-2</c:v>
                </c:pt>
                <c:pt idx="12">
                  <c:v>4.6680506488554735E-2</c:v>
                </c:pt>
                <c:pt idx="13">
                  <c:v>4.5681274304823334E-2</c:v>
                </c:pt>
                <c:pt idx="14">
                  <c:v>4.4657670879807605E-2</c:v>
                </c:pt>
                <c:pt idx="15">
                  <c:v>4.3634683990580091E-2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52-4826-BA61-343A95DB9D88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Uncompetitive'!$AP$70:$BE$70</c:f>
              <c:numCache>
                <c:formatCode>General</c:formatCode>
                <c:ptCount val="16"/>
                <c:pt idx="0">
                  <c:v>5.6219894906647881E-2</c:v>
                </c:pt>
                <c:pt idx="1">
                  <c:v>5.5133183584327138E-2</c:v>
                </c:pt>
                <c:pt idx="2">
                  <c:v>5.4879063690430947E-2</c:v>
                </c:pt>
                <c:pt idx="3">
                  <c:v>5.4570504990983988E-2</c:v>
                </c:pt>
                <c:pt idx="4">
                  <c:v>5.4198336119879911E-2</c:v>
                </c:pt>
                <c:pt idx="5">
                  <c:v>5.375303825768122E-2</c:v>
                </c:pt>
                <c:pt idx="6">
                  <c:v>5.3225338757622996E-2</c:v>
                </c:pt>
                <c:pt idx="7">
                  <c:v>5.2607065929940744E-2</c:v>
                </c:pt>
                <c:pt idx="8">
                  <c:v>5.189225969444676E-2</c:v>
                </c:pt>
                <c:pt idx="9">
                  <c:v>5.1078465042054134E-2</c:v>
                </c:pt>
                <c:pt idx="10">
                  <c:v>5.0168043737691417E-2</c:v>
                </c:pt>
                <c:pt idx="11">
                  <c:v>4.9169245940608571E-2</c:v>
                </c:pt>
                <c:pt idx="12">
                  <c:v>4.8096727616061319E-2</c:v>
                </c:pt>
                <c:pt idx="13">
                  <c:v>4.6971229762779593E-2</c:v>
                </c:pt>
                <c:pt idx="14">
                  <c:v>4.5818281052535992E-2</c:v>
                </c:pt>
                <c:pt idx="15">
                  <c:v>4.4666026785203074E-2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52-4826-BA61-343A95DB9D88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Uncompetitive'!$AP$71:$BE$71</c:f>
              <c:numCache>
                <c:formatCode>General</c:formatCode>
                <c:ptCount val="16"/>
                <c:pt idx="0">
                  <c:v>5.912930849188669E-2</c:v>
                </c:pt>
                <c:pt idx="1">
                  <c:v>5.78902042392722E-2</c:v>
                </c:pt>
                <c:pt idx="2">
                  <c:v>5.7600448317222656E-2</c:v>
                </c:pt>
                <c:pt idx="3">
                  <c:v>5.724861946551859E-2</c:v>
                </c:pt>
                <c:pt idx="4">
                  <c:v>5.6824260188676819E-2</c:v>
                </c:pt>
                <c:pt idx="5">
                  <c:v>5.6316516813414839E-2</c:v>
                </c:pt>
                <c:pt idx="6">
                  <c:v>5.5714816360687168E-2</c:v>
                </c:pt>
                <c:pt idx="7">
                  <c:v>5.500984119909505E-2</c:v>
                </c:pt>
                <c:pt idx="8">
                  <c:v>5.4194795447750126E-2</c:v>
                </c:pt>
                <c:pt idx="9">
                  <c:v>5.3266879823956705E-2</c:v>
                </c:pt>
                <c:pt idx="10">
                  <c:v>5.2228787290331931E-2</c:v>
                </c:pt>
                <c:pt idx="11">
                  <c:v>5.1089924951781593E-2</c:v>
                </c:pt>
                <c:pt idx="12">
                  <c:v>4.9867004025444514E-2</c:v>
                </c:pt>
                <c:pt idx="13">
                  <c:v>4.8583674085224904E-2</c:v>
                </c:pt>
                <c:pt idx="14">
                  <c:v>4.7269043768446477E-2</c:v>
                </c:pt>
                <c:pt idx="15">
                  <c:v>4.5955205278481799E-2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52-4826-BA61-343A95DB9D88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Uncompetitive'!$AP$72:$BE$72</c:f>
              <c:numCache>
                <c:formatCode>General</c:formatCode>
                <c:ptCount val="16"/>
                <c:pt idx="0">
                  <c:v>6.2766075473435184E-2</c:v>
                </c:pt>
                <c:pt idx="1">
                  <c:v>6.133648005795353E-2</c:v>
                </c:pt>
                <c:pt idx="2">
                  <c:v>6.100217910071231E-2</c:v>
                </c:pt>
                <c:pt idx="3">
                  <c:v>6.0596262558686845E-2</c:v>
                </c:pt>
                <c:pt idx="4">
                  <c:v>6.0106665274672962E-2</c:v>
                </c:pt>
                <c:pt idx="5">
                  <c:v>5.9520865008081882E-2</c:v>
                </c:pt>
                <c:pt idx="6">
                  <c:v>5.8826663364517411E-2</c:v>
                </c:pt>
                <c:pt idx="7">
                  <c:v>5.8013310285537932E-2</c:v>
                </c:pt>
                <c:pt idx="8">
                  <c:v>5.7072965139379338E-2</c:v>
                </c:pt>
                <c:pt idx="9">
                  <c:v>5.6002398301334903E-2</c:v>
                </c:pt>
                <c:pt idx="10">
                  <c:v>5.4804716731132574E-2</c:v>
                </c:pt>
                <c:pt idx="11">
                  <c:v>5.3490773715747862E-2</c:v>
                </c:pt>
                <c:pt idx="12">
                  <c:v>5.2079849537173518E-2</c:v>
                </c:pt>
                <c:pt idx="13">
                  <c:v>5.059922948828155E-2</c:v>
                </c:pt>
                <c:pt idx="14">
                  <c:v>4.9082497163334585E-2</c:v>
                </c:pt>
                <c:pt idx="15">
                  <c:v>4.7566678395080213E-2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52-4826-BA61-343A95DB9D88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Uncompetitive'!$AP$73:$BE$73</c:f>
              <c:numCache>
                <c:formatCode>General</c:formatCode>
                <c:ptCount val="16"/>
                <c:pt idx="0">
                  <c:v>6.731203420037081E-2</c:v>
                </c:pt>
                <c:pt idx="1">
                  <c:v>6.5644324831305167E-2</c:v>
                </c:pt>
                <c:pt idx="2">
                  <c:v>6.525434258007437E-2</c:v>
                </c:pt>
                <c:pt idx="3">
                  <c:v>6.4780816425147159E-2</c:v>
                </c:pt>
                <c:pt idx="4">
                  <c:v>6.4209671632168147E-2</c:v>
                </c:pt>
                <c:pt idx="5">
                  <c:v>6.3526300251415674E-2</c:v>
                </c:pt>
                <c:pt idx="6">
                  <c:v>6.2716472119305186E-2</c:v>
                </c:pt>
                <c:pt idx="7">
                  <c:v>6.176764664359153E-2</c:v>
                </c:pt>
                <c:pt idx="8">
                  <c:v>6.0670677253915839E-2</c:v>
                </c:pt>
                <c:pt idx="9">
                  <c:v>5.9421796398057669E-2</c:v>
                </c:pt>
                <c:pt idx="10">
                  <c:v>5.8024628532133374E-2</c:v>
                </c:pt>
                <c:pt idx="11">
                  <c:v>5.6491834670705725E-2</c:v>
                </c:pt>
                <c:pt idx="12">
                  <c:v>5.4845906426834776E-2</c:v>
                </c:pt>
                <c:pt idx="13">
                  <c:v>5.3118673742102371E-2</c:v>
                </c:pt>
                <c:pt idx="14">
                  <c:v>5.1349313906944714E-2</c:v>
                </c:pt>
                <c:pt idx="15">
                  <c:v>4.9581019790828212E-2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52-4826-BA61-343A95DB9D88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Uncompetitive'!$AP$74:$BE$74</c:f>
              <c:numCache>
                <c:formatCode>General</c:formatCode>
                <c:ptCount val="16"/>
                <c:pt idx="0">
                  <c:v>7.2994482609040318E-2</c:v>
                </c:pt>
                <c:pt idx="1">
                  <c:v>7.1029130797994736E-2</c:v>
                </c:pt>
                <c:pt idx="2">
                  <c:v>7.0569546929276944E-2</c:v>
                </c:pt>
                <c:pt idx="3">
                  <c:v>7.0011508758222568E-2</c:v>
                </c:pt>
                <c:pt idx="4">
                  <c:v>6.9338429579037103E-2</c:v>
                </c:pt>
                <c:pt idx="5">
                  <c:v>6.8533094305582937E-2</c:v>
                </c:pt>
                <c:pt idx="6">
                  <c:v>6.7578733062789914E-2</c:v>
                </c:pt>
                <c:pt idx="7">
                  <c:v>6.6460567091158537E-2</c:v>
                </c:pt>
                <c:pt idx="8">
                  <c:v>6.5167817397086464E-2</c:v>
                </c:pt>
                <c:pt idx="9">
                  <c:v>6.3696044018961132E-2</c:v>
                </c:pt>
                <c:pt idx="10">
                  <c:v>6.2049518283384363E-2</c:v>
                </c:pt>
                <c:pt idx="11">
                  <c:v>6.0243160864403025E-2</c:v>
                </c:pt>
                <c:pt idx="12">
                  <c:v>5.8303477538911359E-2</c:v>
                </c:pt>
                <c:pt idx="13">
                  <c:v>5.6267979059378366E-2</c:v>
                </c:pt>
                <c:pt idx="14">
                  <c:v>5.4182834836457382E-2</c:v>
                </c:pt>
                <c:pt idx="15">
                  <c:v>5.2098946535513217E-2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52-4826-BA61-343A95DB9D88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Uncompetitive'!$AP$75:$BE$75</c:f>
              <c:numCache>
                <c:formatCode>General</c:formatCode>
                <c:ptCount val="16"/>
                <c:pt idx="0">
                  <c:v>8.009754311987724E-2</c:v>
                </c:pt>
                <c:pt idx="1">
                  <c:v>7.7760138256356706E-2</c:v>
                </c:pt>
                <c:pt idx="2">
                  <c:v>7.7213552365780175E-2</c:v>
                </c:pt>
                <c:pt idx="3">
                  <c:v>7.6549874174566809E-2</c:v>
                </c:pt>
                <c:pt idx="4">
                  <c:v>7.5749377012623326E-2</c:v>
                </c:pt>
                <c:pt idx="5">
                  <c:v>7.4791586873291988E-2</c:v>
                </c:pt>
                <c:pt idx="6">
                  <c:v>7.3656559242145828E-2</c:v>
                </c:pt>
                <c:pt idx="7">
                  <c:v>7.2326717650617295E-2</c:v>
                </c:pt>
                <c:pt idx="8">
                  <c:v>7.0789242576049752E-2</c:v>
                </c:pt>
                <c:pt idx="9">
                  <c:v>6.9038853545090456E-2</c:v>
                </c:pt>
                <c:pt idx="10">
                  <c:v>6.7080630472448124E-2</c:v>
                </c:pt>
                <c:pt idx="11">
                  <c:v>6.4932318606524667E-2</c:v>
                </c:pt>
                <c:pt idx="12">
                  <c:v>6.2625441429007084E-2</c:v>
                </c:pt>
                <c:pt idx="13">
                  <c:v>6.0204610705973376E-2</c:v>
                </c:pt>
                <c:pt idx="14">
                  <c:v>5.772473599834823E-2</c:v>
                </c:pt>
                <c:pt idx="15">
                  <c:v>5.5246354966369482E-2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52-4826-BA61-343A95DB9D88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Uncompetitive'!$AP$76:$BE$76</c:f>
              <c:numCache>
                <c:formatCode>General</c:formatCode>
                <c:ptCount val="16"/>
                <c:pt idx="0">
                  <c:v>8.8976368758423352E-2</c:v>
                </c:pt>
                <c:pt idx="1">
                  <c:v>8.6173897579309169E-2</c:v>
                </c:pt>
                <c:pt idx="2">
                  <c:v>8.5518559161409172E-2</c:v>
                </c:pt>
                <c:pt idx="3">
                  <c:v>8.4722830944997135E-2</c:v>
                </c:pt>
                <c:pt idx="4">
                  <c:v>8.376306130460609E-2</c:v>
                </c:pt>
                <c:pt idx="5">
                  <c:v>8.2614702582928315E-2</c:v>
                </c:pt>
                <c:pt idx="6">
                  <c:v>8.1253841966340723E-2</c:v>
                </c:pt>
                <c:pt idx="7">
                  <c:v>7.9659405849940745E-2</c:v>
                </c:pt>
                <c:pt idx="8">
                  <c:v>7.7816024049753879E-2</c:v>
                </c:pt>
                <c:pt idx="9">
                  <c:v>7.5717365452752095E-2</c:v>
                </c:pt>
                <c:pt idx="10">
                  <c:v>7.3369520708777808E-2</c:v>
                </c:pt>
                <c:pt idx="11">
                  <c:v>7.079376578417669E-2</c:v>
                </c:pt>
                <c:pt idx="12">
                  <c:v>6.8027896291626713E-2</c:v>
                </c:pt>
                <c:pt idx="13">
                  <c:v>6.512540026421712E-2</c:v>
                </c:pt>
                <c:pt idx="14">
                  <c:v>6.2152112450711762E-2</c:v>
                </c:pt>
                <c:pt idx="15">
                  <c:v>5.9180615504939811E-2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52-4826-BA61-343A95DB9D88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Uncompetitive'!$AP$77:$BE$77</c:f>
              <c:numCache>
                <c:formatCode>General</c:formatCode>
                <c:ptCount val="16"/>
                <c:pt idx="0">
                  <c:v>0.10007490080660605</c:v>
                </c:pt>
                <c:pt idx="1">
                  <c:v>9.6691096732999721E-2</c:v>
                </c:pt>
                <c:pt idx="2">
                  <c:v>9.5899817655945463E-2</c:v>
                </c:pt>
                <c:pt idx="3">
                  <c:v>9.4939026908035018E-2</c:v>
                </c:pt>
                <c:pt idx="4">
                  <c:v>9.3780166669584553E-2</c:v>
                </c:pt>
                <c:pt idx="5">
                  <c:v>9.2393597219973714E-2</c:v>
                </c:pt>
                <c:pt idx="6">
                  <c:v>9.0750445371584304E-2</c:v>
                </c:pt>
                <c:pt idx="7">
                  <c:v>8.8825266099095052E-2</c:v>
                </c:pt>
                <c:pt idx="8">
                  <c:v>8.6599500891884021E-2</c:v>
                </c:pt>
                <c:pt idx="9">
                  <c:v>8.4065505337329177E-2</c:v>
                </c:pt>
                <c:pt idx="10">
                  <c:v>8.1230633504189922E-2</c:v>
                </c:pt>
                <c:pt idx="11">
                  <c:v>7.8120574756241734E-2</c:v>
                </c:pt>
                <c:pt idx="12">
                  <c:v>7.4780964869901281E-2</c:v>
                </c:pt>
                <c:pt idx="13">
                  <c:v>7.1276387212021841E-2</c:v>
                </c:pt>
                <c:pt idx="14">
                  <c:v>6.7686333016166181E-2</c:v>
                </c:pt>
                <c:pt idx="15">
                  <c:v>6.4098441178152721E-2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52-4826-BA61-343A95DB9D88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Uncompetitive'!$AP$78:$BE$78</c:f>
              <c:numCache>
                <c:formatCode>General</c:formatCode>
                <c:ptCount val="16"/>
                <c:pt idx="0">
                  <c:v>0.1139480658668344</c:v>
                </c:pt>
                <c:pt idx="1">
                  <c:v>0.10983759567511292</c:v>
                </c:pt>
                <c:pt idx="2">
                  <c:v>0.10887639077411583</c:v>
                </c:pt>
                <c:pt idx="3">
                  <c:v>0.10770927186183238</c:v>
                </c:pt>
                <c:pt idx="4">
                  <c:v>0.10630154837580764</c:v>
                </c:pt>
                <c:pt idx="5">
                  <c:v>0.10461721551628048</c:v>
                </c:pt>
                <c:pt idx="6">
                  <c:v>0.10262119962813884</c:v>
                </c:pt>
                <c:pt idx="7">
                  <c:v>0.10028259141053791</c:v>
                </c:pt>
                <c:pt idx="8">
                  <c:v>9.7578846944546702E-2</c:v>
                </c:pt>
                <c:pt idx="9">
                  <c:v>9.4500680193050482E-2</c:v>
                </c:pt>
                <c:pt idx="10">
                  <c:v>9.1057024498455069E-2</c:v>
                </c:pt>
                <c:pt idx="11">
                  <c:v>8.727908597132307E-2</c:v>
                </c:pt>
                <c:pt idx="12">
                  <c:v>8.3222300592744464E-2</c:v>
                </c:pt>
                <c:pt idx="13">
                  <c:v>7.8965120896777735E-2</c:v>
                </c:pt>
                <c:pt idx="14">
                  <c:v>7.4604108722984216E-2</c:v>
                </c:pt>
                <c:pt idx="15">
                  <c:v>7.0245723269668853E-2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D52-4826-BA61-343A95DB9D88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Uncompetitive'!$AP$79:$BE$79</c:f>
              <c:numCache>
                <c:formatCode>General</c:formatCode>
                <c:ptCount val="16"/>
                <c:pt idx="0">
                  <c:v>0.13128952219211984</c:v>
                </c:pt>
                <c:pt idx="1">
                  <c:v>0.12627071935275441</c:v>
                </c:pt>
                <c:pt idx="2">
                  <c:v>0.12509710717182876</c:v>
                </c:pt>
                <c:pt idx="3">
                  <c:v>0.12367207805407909</c:v>
                </c:pt>
                <c:pt idx="4">
                  <c:v>0.12195327550858648</c:v>
                </c:pt>
                <c:pt idx="5">
                  <c:v>0.11989673838666393</c:v>
                </c:pt>
                <c:pt idx="6">
                  <c:v>0.11745964244883197</c:v>
                </c:pt>
                <c:pt idx="7">
                  <c:v>0.11460424804984151</c:v>
                </c:pt>
                <c:pt idx="8">
                  <c:v>0.11130302951037505</c:v>
                </c:pt>
                <c:pt idx="9">
                  <c:v>0.10754464876270214</c:v>
                </c:pt>
                <c:pt idx="10">
                  <c:v>0.1033400132412865</c:v>
                </c:pt>
                <c:pt idx="11">
                  <c:v>9.8727224990174695E-2</c:v>
                </c:pt>
                <c:pt idx="12">
                  <c:v>9.3773970246298452E-2</c:v>
                </c:pt>
                <c:pt idx="13">
                  <c:v>8.8576038002722582E-2</c:v>
                </c:pt>
                <c:pt idx="14">
                  <c:v>8.3251328356506754E-2</c:v>
                </c:pt>
                <c:pt idx="15">
                  <c:v>7.7929825884064025E-2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D52-4826-BA61-343A95DB9D88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Uncompetitive'!$AP$80:$BE$80</c:f>
              <c:numCache>
                <c:formatCode>General</c:formatCode>
                <c:ptCount val="16"/>
                <c:pt idx="0">
                  <c:v>0.15296634259872657</c:v>
                </c:pt>
                <c:pt idx="1">
                  <c:v>0.14681212394980631</c:v>
                </c:pt>
                <c:pt idx="2">
                  <c:v>0.14537300266896994</c:v>
                </c:pt>
                <c:pt idx="3">
                  <c:v>0.14362558579438747</c:v>
                </c:pt>
                <c:pt idx="4">
                  <c:v>0.14151793442456001</c:v>
                </c:pt>
                <c:pt idx="5">
                  <c:v>0.13899614197464324</c:v>
                </c:pt>
                <c:pt idx="6">
                  <c:v>0.13600769597469836</c:v>
                </c:pt>
                <c:pt idx="7">
                  <c:v>0.13250631884897102</c:v>
                </c:pt>
                <c:pt idx="8">
                  <c:v>0.12845825771766048</c:v>
                </c:pt>
                <c:pt idx="9">
                  <c:v>0.12384960947476671</c:v>
                </c:pt>
                <c:pt idx="10">
                  <c:v>0.11869374916982578</c:v>
                </c:pt>
                <c:pt idx="11">
                  <c:v>0.11303739876373925</c:v>
                </c:pt>
                <c:pt idx="12">
                  <c:v>0.10696355731324098</c:v>
                </c:pt>
                <c:pt idx="13">
                  <c:v>0.10058968438515364</c:v>
                </c:pt>
                <c:pt idx="14">
                  <c:v>9.406035289840993E-2</c:v>
                </c:pt>
                <c:pt idx="15">
                  <c:v>8.7534954152057989E-2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D52-4826-BA61-343A95DB9D88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Uncompetitive'!$AP$81:$BF$81</c:f>
              <c:numCache>
                <c:formatCode>General</c:formatCode>
                <c:ptCount val="17"/>
                <c:pt idx="0">
                  <c:v>0.18006236810698506</c:v>
                </c:pt>
                <c:pt idx="1">
                  <c:v>0.17248887969612117</c:v>
                </c:pt>
                <c:pt idx="2">
                  <c:v>0.1707178720403964</c:v>
                </c:pt>
                <c:pt idx="3">
                  <c:v>0.16856747046977294</c:v>
                </c:pt>
                <c:pt idx="4">
                  <c:v>0.16597375806952694</c:v>
                </c:pt>
                <c:pt idx="5">
                  <c:v>0.16287039645961737</c:v>
                </c:pt>
                <c:pt idx="6">
                  <c:v>0.15919276288203141</c:v>
                </c:pt>
                <c:pt idx="7">
                  <c:v>0.15488390734788288</c:v>
                </c:pt>
                <c:pt idx="8">
                  <c:v>0.14990229297676727</c:v>
                </c:pt>
                <c:pt idx="9">
                  <c:v>0.14423081036484739</c:v>
                </c:pt>
                <c:pt idx="10">
                  <c:v>0.13788591908049988</c:v>
                </c:pt>
                <c:pt idx="11">
                  <c:v>0.13092511598069495</c:v>
                </c:pt>
                <c:pt idx="12">
                  <c:v>0.12345054114691907</c:v>
                </c:pt>
                <c:pt idx="13">
                  <c:v>0.11560674236319246</c:v>
                </c:pt>
                <c:pt idx="14">
                  <c:v>0.10757163357578892</c:v>
                </c:pt>
                <c:pt idx="15">
                  <c:v>9.9541364487050449E-2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D52-4826-BA61-343A95DB9D88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Uncompetitive'!$AP$82:$BE$82</c:f>
              <c:numCache>
                <c:formatCode>General</c:formatCode>
                <c:ptCount val="16"/>
                <c:pt idx="0">
                  <c:v>0.21393239999230818</c:v>
                </c:pt>
                <c:pt idx="1">
                  <c:v>0.20458482437901471</c:v>
                </c:pt>
                <c:pt idx="2">
                  <c:v>0.20239895875467945</c:v>
                </c:pt>
                <c:pt idx="3">
                  <c:v>0.19974482631400475</c:v>
                </c:pt>
                <c:pt idx="4">
                  <c:v>0.19654353762573556</c:v>
                </c:pt>
                <c:pt idx="5">
                  <c:v>0.19271321456583507</c:v>
                </c:pt>
                <c:pt idx="6">
                  <c:v>0.18817409651619768</c:v>
                </c:pt>
                <c:pt idx="7">
                  <c:v>0.18285589297152272</c:v>
                </c:pt>
                <c:pt idx="8">
                  <c:v>0.17670733705065075</c:v>
                </c:pt>
                <c:pt idx="9">
                  <c:v>0.16970731147744827</c:v>
                </c:pt>
                <c:pt idx="10">
                  <c:v>0.16187613146884247</c:v>
                </c:pt>
                <c:pt idx="11">
                  <c:v>0.15328476250188955</c:v>
                </c:pt>
                <c:pt idx="12">
                  <c:v>0.14405927093901674</c:v>
                </c:pt>
                <c:pt idx="13">
                  <c:v>0.134378064835741</c:v>
                </c:pt>
                <c:pt idx="14">
                  <c:v>0.12446073442251263</c:v>
                </c:pt>
                <c:pt idx="15">
                  <c:v>0.11454937740579099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D52-4826-BA61-343A95DB9D88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Uncompetitive'!$AP$83:$BE$83</c:f>
              <c:numCache>
                <c:formatCode>General</c:formatCode>
                <c:ptCount val="16"/>
                <c:pt idx="0">
                  <c:v>0.25626993984896207</c:v>
                </c:pt>
                <c:pt idx="1">
                  <c:v>0.24470475523263169</c:v>
                </c:pt>
                <c:pt idx="2">
                  <c:v>0.24200031714753328</c:v>
                </c:pt>
                <c:pt idx="3">
                  <c:v>0.23871652111929456</c:v>
                </c:pt>
                <c:pt idx="4">
                  <c:v>0.23475576207099644</c:v>
                </c:pt>
                <c:pt idx="5">
                  <c:v>0.23001673719860716</c:v>
                </c:pt>
                <c:pt idx="6">
                  <c:v>0.22440076355890551</c:v>
                </c:pt>
                <c:pt idx="7">
                  <c:v>0.2178208750010725</c:v>
                </c:pt>
                <c:pt idx="8">
                  <c:v>0.21021364214300511</c:v>
                </c:pt>
                <c:pt idx="9">
                  <c:v>0.20155293786819939</c:v>
                </c:pt>
                <c:pt idx="10">
                  <c:v>0.19186389695427075</c:v>
                </c:pt>
                <c:pt idx="11">
                  <c:v>0.1812343206533828</c:v>
                </c:pt>
                <c:pt idx="12">
                  <c:v>0.16982018317913877</c:v>
                </c:pt>
                <c:pt idx="13">
                  <c:v>0.15784221792642666</c:v>
                </c:pt>
                <c:pt idx="14">
                  <c:v>0.14557211048091726</c:v>
                </c:pt>
                <c:pt idx="15">
                  <c:v>0.1333093935542167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D52-4826-BA61-343A95DB9D88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D52-4826-BA61-343A95DB9D88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D52-4826-BA61-343A95DB9D88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D52-4826-BA61-343A95DB9D88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D52-4826-BA61-343A95DB9D88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D52-4826-BA61-343A95DB9D88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D52-4826-BA61-343A95DB9D88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D52-4826-BA61-343A95DB9D88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D52-4826-BA61-343A95DB9D88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D52-4826-BA61-343A95DB9D88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D52-4826-BA61-343A95DB9D88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D52-4826-BA61-343A95DB9D88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D52-4826-BA61-343A95DB9D88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D52-4826-BA61-343A95DB9D88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D52-4826-BA61-343A95DB9D88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D52-4826-BA61-343A95DB9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Non-competitive'!$AP$69:$BE$69</c:f>
              <c:numCache>
                <c:formatCode>General</c:formatCode>
                <c:ptCount val="16"/>
                <c:pt idx="0">
                  <c:v>7.3335799853824601E-2</c:v>
                </c:pt>
                <c:pt idx="1">
                  <c:v>5.9881604108631699E-2</c:v>
                </c:pt>
                <c:pt idx="2">
                  <c:v>5.8059448877048732E-2</c:v>
                </c:pt>
                <c:pt idx="3">
                  <c:v>5.6203177541746197E-2</c:v>
                </c:pt>
                <c:pt idx="4">
                  <c:v>5.4358378719100216E-2</c:v>
                </c:pt>
                <c:pt idx="5">
                  <c:v>5.2569529829857922E-2</c:v>
                </c:pt>
                <c:pt idx="6">
                  <c:v>5.0875833490566902E-2</c:v>
                </c:pt>
                <c:pt idx="7">
                  <c:v>4.9308072962340146E-2</c:v>
                </c:pt>
                <c:pt idx="8">
                  <c:v>4.7886960002025754E-2</c:v>
                </c:pt>
                <c:pt idx="9">
                  <c:v>4.6623024501838986E-2</c:v>
                </c:pt>
                <c:pt idx="10">
                  <c:v>4.5517740882305951E-2</c:v>
                </c:pt>
                <c:pt idx="11">
                  <c:v>4.4565404131044067E-2</c:v>
                </c:pt>
                <c:pt idx="12">
                  <c:v>4.3755264769069303E-2</c:v>
                </c:pt>
                <c:pt idx="13">
                  <c:v>4.3073546154131344E-2</c:v>
                </c:pt>
                <c:pt idx="14">
                  <c:v>4.2505122448801336E-2</c:v>
                </c:pt>
                <c:pt idx="15">
                  <c:v>4.2034774268647483E-2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BE-4330-95A7-6FDF7BE52A1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Non-competitive'!$AP$70:$BE$70</c:f>
              <c:numCache>
                <c:formatCode>General</c:formatCode>
                <c:ptCount val="16"/>
                <c:pt idx="0">
                  <c:v>7.500247467636012E-2</c:v>
                </c:pt>
                <c:pt idx="1">
                  <c:v>6.1548266974049269E-2</c:v>
                </c:pt>
                <c:pt idx="2">
                  <c:v>5.9726110123066244E-2</c:v>
                </c:pt>
                <c:pt idx="3">
                  <c:v>5.7869837138043757E-2</c:v>
                </c:pt>
                <c:pt idx="4">
                  <c:v>5.6025036675873774E-2</c:v>
                </c:pt>
                <c:pt idx="5">
                  <c:v>5.4236186196831702E-2</c:v>
                </c:pt>
                <c:pt idx="6">
                  <c:v>5.2542488352305634E-2</c:v>
                </c:pt>
                <c:pt idx="7">
                  <c:v>5.0974726430766511E-2</c:v>
                </c:pt>
                <c:pt idx="8">
                  <c:v>4.9553612207469504E-2</c:v>
                </c:pt>
                <c:pt idx="9">
                  <c:v>4.8289675583988105E-2</c:v>
                </c:pt>
                <c:pt idx="10">
                  <c:v>4.7184390982158764E-2</c:v>
                </c:pt>
                <c:pt idx="11">
                  <c:v>4.6232053384528737E-2</c:v>
                </c:pt>
                <c:pt idx="12">
                  <c:v>4.5421913302560582E-2</c:v>
                </c:pt>
                <c:pt idx="13">
                  <c:v>4.4740194081760332E-2</c:v>
                </c:pt>
                <c:pt idx="14">
                  <c:v>4.4171769871256351E-2</c:v>
                </c:pt>
                <c:pt idx="15">
                  <c:v>4.3701421273090998E-2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BE-4330-95A7-6FDF7BE52A1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Non-competitive'!$AP$71:$BE$71</c:f>
              <c:numCache>
                <c:formatCode>General</c:formatCode>
                <c:ptCount val="16"/>
                <c:pt idx="0">
                  <c:v>7.7085818204529505E-2</c:v>
                </c:pt>
                <c:pt idx="1">
                  <c:v>6.3631595555821194E-2</c:v>
                </c:pt>
                <c:pt idx="2">
                  <c:v>6.1809436680588158E-2</c:v>
                </c:pt>
                <c:pt idx="3">
                  <c:v>5.9953161633415727E-2</c:v>
                </c:pt>
                <c:pt idx="4">
                  <c:v>5.8108359121840689E-2</c:v>
                </c:pt>
                <c:pt idx="5">
                  <c:v>5.6319506655548919E-2</c:v>
                </c:pt>
                <c:pt idx="6">
                  <c:v>5.4625806929479055E-2</c:v>
                </c:pt>
                <c:pt idx="7">
                  <c:v>5.3058043266299454E-2</c:v>
                </c:pt>
                <c:pt idx="8">
                  <c:v>5.1636927464274181E-2</c:v>
                </c:pt>
                <c:pt idx="9">
                  <c:v>5.0372989436674502E-2</c:v>
                </c:pt>
                <c:pt idx="10">
                  <c:v>4.9267703606974786E-2</c:v>
                </c:pt>
                <c:pt idx="11">
                  <c:v>4.8315364951384554E-2</c:v>
                </c:pt>
                <c:pt idx="12">
                  <c:v>4.7505223969424665E-2</c:v>
                </c:pt>
                <c:pt idx="13">
                  <c:v>4.6823503991296554E-2</c:v>
                </c:pt>
                <c:pt idx="14">
                  <c:v>4.6255079149325133E-2</c:v>
                </c:pt>
                <c:pt idx="15">
                  <c:v>4.5784730028645401E-2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BE-4330-95A7-6FDF7BE52A1D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Non-competitive'!$AP$72:$BE$72</c:f>
              <c:numCache>
                <c:formatCode>General</c:formatCode>
                <c:ptCount val="16"/>
                <c:pt idx="0">
                  <c:v>7.9689997614741243E-2</c:v>
                </c:pt>
                <c:pt idx="1">
                  <c:v>6.6235756283036157E-2</c:v>
                </c:pt>
                <c:pt idx="2">
                  <c:v>6.4413594877490543E-2</c:v>
                </c:pt>
                <c:pt idx="3">
                  <c:v>6.2557317252630654E-2</c:v>
                </c:pt>
                <c:pt idx="4">
                  <c:v>6.0712512179299349E-2</c:v>
                </c:pt>
                <c:pt idx="5">
                  <c:v>5.8923657228945457E-2</c:v>
                </c:pt>
                <c:pt idx="6">
                  <c:v>5.7229955150945838E-2</c:v>
                </c:pt>
                <c:pt idx="7">
                  <c:v>5.5662189310715642E-2</c:v>
                </c:pt>
                <c:pt idx="8">
                  <c:v>5.4241071535280024E-2</c:v>
                </c:pt>
                <c:pt idx="9">
                  <c:v>5.2977131752532484E-2</c:v>
                </c:pt>
                <c:pt idx="10">
                  <c:v>5.187184438799481E-2</c:v>
                </c:pt>
                <c:pt idx="11">
                  <c:v>5.0919504409954339E-2</c:v>
                </c:pt>
                <c:pt idx="12">
                  <c:v>5.0109362303004792E-2</c:v>
                </c:pt>
                <c:pt idx="13">
                  <c:v>4.9427641378216834E-2</c:v>
                </c:pt>
                <c:pt idx="14">
                  <c:v>4.8859215746911114E-2</c:v>
                </c:pt>
                <c:pt idx="15">
                  <c:v>4.8388865973088384E-2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BE-4330-95A7-6FDF7BE52A1D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Non-competitive'!$AP$73:$BE$73</c:f>
              <c:numCache>
                <c:formatCode>General</c:formatCode>
                <c:ptCount val="16"/>
                <c:pt idx="0">
                  <c:v>8.2945221877505915E-2</c:v>
                </c:pt>
                <c:pt idx="1">
                  <c:v>6.9490957192054809E-2</c:v>
                </c:pt>
                <c:pt idx="2">
                  <c:v>6.7668792623618523E-2</c:v>
                </c:pt>
                <c:pt idx="3">
                  <c:v>6.5812511776649332E-2</c:v>
                </c:pt>
                <c:pt idx="4">
                  <c:v>6.3967703501122672E-2</c:v>
                </c:pt>
                <c:pt idx="5">
                  <c:v>6.2178845445691126E-2</c:v>
                </c:pt>
                <c:pt idx="6">
                  <c:v>6.0485140427779326E-2</c:v>
                </c:pt>
                <c:pt idx="7">
                  <c:v>5.8917371866235871E-2</c:v>
                </c:pt>
                <c:pt idx="8">
                  <c:v>5.7496251624037334E-2</c:v>
                </c:pt>
                <c:pt idx="9">
                  <c:v>5.6232309647354969E-2</c:v>
                </c:pt>
                <c:pt idx="10">
                  <c:v>5.5127020364269849E-2</c:v>
                </c:pt>
                <c:pt idx="11">
                  <c:v>5.4174678733166573E-2</c:v>
                </c:pt>
                <c:pt idx="12">
                  <c:v>5.3364535219979935E-2</c:v>
                </c:pt>
                <c:pt idx="13">
                  <c:v>5.2682813111867219E-2</c:v>
                </c:pt>
                <c:pt idx="14">
                  <c:v>5.2114386493893605E-2</c:v>
                </c:pt>
                <c:pt idx="15">
                  <c:v>5.1644035903642138E-2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BE-4330-95A7-6FDF7BE52A1D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Non-competitive'!$AP$74:$BE$74</c:f>
              <c:numCache>
                <c:formatCode>General</c:formatCode>
                <c:ptCount val="16"/>
                <c:pt idx="0">
                  <c:v>8.7014252205961762E-2</c:v>
                </c:pt>
                <c:pt idx="1">
                  <c:v>7.3559958328328165E-2</c:v>
                </c:pt>
                <c:pt idx="2">
                  <c:v>7.1737789806278512E-2</c:v>
                </c:pt>
                <c:pt idx="3">
                  <c:v>6.9881504931672694E-2</c:v>
                </c:pt>
                <c:pt idx="4">
                  <c:v>6.8036692653401842E-2</c:v>
                </c:pt>
                <c:pt idx="5">
                  <c:v>6.6247830716623241E-2</c:v>
                </c:pt>
                <c:pt idx="6">
                  <c:v>6.4554122023821187E-2</c:v>
                </c:pt>
                <c:pt idx="7">
                  <c:v>6.2986350060636132E-2</c:v>
                </c:pt>
                <c:pt idx="8">
                  <c:v>6.1565226734983977E-2</c:v>
                </c:pt>
                <c:pt idx="9">
                  <c:v>6.0301282015883063E-2</c:v>
                </c:pt>
                <c:pt idx="10">
                  <c:v>5.9195990334613639E-2</c:v>
                </c:pt>
                <c:pt idx="11">
                  <c:v>5.8243646637181866E-2</c:v>
                </c:pt>
                <c:pt idx="12">
                  <c:v>5.7433501366198875E-2</c:v>
                </c:pt>
                <c:pt idx="13">
                  <c:v>5.6751777778930153E-2</c:v>
                </c:pt>
                <c:pt idx="14">
                  <c:v>5.6183349927621695E-2</c:v>
                </c:pt>
                <c:pt idx="15">
                  <c:v>5.5712998316834329E-2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BE-4330-95A7-6FDF7BE52A1D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Non-competitive'!$AP$75:$BE$75</c:f>
              <c:numCache>
                <c:formatCode>General</c:formatCode>
                <c:ptCount val="16"/>
                <c:pt idx="0">
                  <c:v>9.2100540116531557E-2</c:v>
                </c:pt>
                <c:pt idx="1">
                  <c:v>7.8646209748669829E-2</c:v>
                </c:pt>
                <c:pt idx="2">
                  <c:v>7.6824036284603492E-2</c:v>
                </c:pt>
                <c:pt idx="3">
                  <c:v>7.496774637545188E-2</c:v>
                </c:pt>
                <c:pt idx="4">
                  <c:v>7.3122929093750774E-2</c:v>
                </c:pt>
                <c:pt idx="5">
                  <c:v>7.1334062305288326E-2</c:v>
                </c:pt>
                <c:pt idx="6">
                  <c:v>6.964034901887349E-2</c:v>
                </c:pt>
                <c:pt idx="7">
                  <c:v>6.8072572803636489E-2</c:v>
                </c:pt>
                <c:pt idx="8">
                  <c:v>6.665144562366726E-2</c:v>
                </c:pt>
                <c:pt idx="9">
                  <c:v>6.5387497476543183E-2</c:v>
                </c:pt>
                <c:pt idx="10">
                  <c:v>6.4282202797543389E-2</c:v>
                </c:pt>
                <c:pt idx="11">
                  <c:v>6.3329856517200966E-2</c:v>
                </c:pt>
                <c:pt idx="12">
                  <c:v>6.2519709048972555E-2</c:v>
                </c:pt>
                <c:pt idx="13">
                  <c:v>6.183798361275885E-2</c:v>
                </c:pt>
                <c:pt idx="14">
                  <c:v>6.1269554219781808E-2</c:v>
                </c:pt>
                <c:pt idx="15">
                  <c:v>6.0799201333324553E-2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BE-4330-95A7-6FDF7BE52A1D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Non-competitive'!$AP$76:$BE$76</c:f>
              <c:numCache>
                <c:formatCode>General</c:formatCode>
                <c:ptCount val="16"/>
                <c:pt idx="0">
                  <c:v>9.8458400004743818E-2</c:v>
                </c:pt>
                <c:pt idx="1">
                  <c:v>8.5004024024096916E-2</c:v>
                </c:pt>
                <c:pt idx="2">
                  <c:v>8.3181844382509681E-2</c:v>
                </c:pt>
                <c:pt idx="3">
                  <c:v>8.1325548180175872E-2</c:v>
                </c:pt>
                <c:pt idx="4">
                  <c:v>7.948072464418697E-2</c:v>
                </c:pt>
                <c:pt idx="5">
                  <c:v>7.7691851791119718E-2</c:v>
                </c:pt>
                <c:pt idx="6">
                  <c:v>7.5998132762688866E-2</c:v>
                </c:pt>
                <c:pt idx="7">
                  <c:v>7.4430351232386949E-2</c:v>
                </c:pt>
                <c:pt idx="8">
                  <c:v>7.3009219234521402E-2</c:v>
                </c:pt>
                <c:pt idx="9">
                  <c:v>7.1745266802368368E-2</c:v>
                </c:pt>
                <c:pt idx="10">
                  <c:v>7.0639968376205564E-2</c:v>
                </c:pt>
                <c:pt idx="11">
                  <c:v>6.9687618867224854E-2</c:v>
                </c:pt>
                <c:pt idx="12">
                  <c:v>6.8877468652439655E-2</c:v>
                </c:pt>
                <c:pt idx="13">
                  <c:v>6.8195740905044711E-2</c:v>
                </c:pt>
                <c:pt idx="14">
                  <c:v>6.7627309584981962E-2</c:v>
                </c:pt>
                <c:pt idx="15">
                  <c:v>6.7156955103937335E-2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BE-4330-95A7-6FDF7BE52A1D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Non-competitive'!$AP$77:$BE$77</c:f>
              <c:numCache>
                <c:formatCode>General</c:formatCode>
                <c:ptCount val="16"/>
                <c:pt idx="0">
                  <c:v>0.10640572486500911</c:v>
                </c:pt>
                <c:pt idx="1">
                  <c:v>9.2951291868380789E-2</c:v>
                </c:pt>
                <c:pt idx="2">
                  <c:v>9.112910450489245E-2</c:v>
                </c:pt>
                <c:pt idx="3">
                  <c:v>8.9272800436080865E-2</c:v>
                </c:pt>
                <c:pt idx="4">
                  <c:v>8.7427969082232174E-2</c:v>
                </c:pt>
                <c:pt idx="5">
                  <c:v>8.5639088648408926E-2</c:v>
                </c:pt>
                <c:pt idx="6">
                  <c:v>8.3945362442458094E-2</c:v>
                </c:pt>
                <c:pt idx="7">
                  <c:v>8.2377574268324996E-2</c:v>
                </c:pt>
                <c:pt idx="8">
                  <c:v>8.0956436248089042E-2</c:v>
                </c:pt>
                <c:pt idx="9">
                  <c:v>7.9692478459649801E-2</c:v>
                </c:pt>
                <c:pt idx="10">
                  <c:v>7.8587175349533273E-2</c:v>
                </c:pt>
                <c:pt idx="11">
                  <c:v>7.76348218047547E-2</c:v>
                </c:pt>
                <c:pt idx="12">
                  <c:v>7.682466815677351E-2</c:v>
                </c:pt>
                <c:pt idx="13">
                  <c:v>7.6142937520402021E-2</c:v>
                </c:pt>
                <c:pt idx="14">
                  <c:v>7.5574503791482145E-2</c:v>
                </c:pt>
                <c:pt idx="15">
                  <c:v>7.5104147317203315E-2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2BE-4330-95A7-6FDF7BE52A1D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Non-competitive'!$AP$78:$BE$78</c:f>
              <c:numCache>
                <c:formatCode>General</c:formatCode>
                <c:ptCount val="16"/>
                <c:pt idx="0">
                  <c:v>0.11633988094034074</c:v>
                </c:pt>
                <c:pt idx="1">
                  <c:v>0.10288537667373565</c:v>
                </c:pt>
                <c:pt idx="2">
                  <c:v>0.10106317965787093</c:v>
                </c:pt>
                <c:pt idx="3">
                  <c:v>9.9206865755962076E-2</c:v>
                </c:pt>
                <c:pt idx="4">
                  <c:v>9.736202462978874E-2</c:v>
                </c:pt>
                <c:pt idx="5">
                  <c:v>9.557313472002045E-2</c:v>
                </c:pt>
                <c:pt idx="6">
                  <c:v>9.3879399542169617E-2</c:v>
                </c:pt>
                <c:pt idx="7">
                  <c:v>9.2311603063247552E-2</c:v>
                </c:pt>
                <c:pt idx="8">
                  <c:v>9.0890457515048609E-2</c:v>
                </c:pt>
                <c:pt idx="9">
                  <c:v>8.9626493031251628E-2</c:v>
                </c:pt>
                <c:pt idx="10">
                  <c:v>8.8521184066192929E-2</c:v>
                </c:pt>
                <c:pt idx="11">
                  <c:v>8.7568825476667014E-2</c:v>
                </c:pt>
                <c:pt idx="12">
                  <c:v>8.6758667537190845E-2</c:v>
                </c:pt>
                <c:pt idx="13">
                  <c:v>8.6076933289598673E-2</c:v>
                </c:pt>
                <c:pt idx="14">
                  <c:v>8.5508496549607377E-2</c:v>
                </c:pt>
                <c:pt idx="15">
                  <c:v>8.5038137583785797E-2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BE-4330-95A7-6FDF7BE52A1D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Non-competitive'!$AP$79:$BE$79</c:f>
              <c:numCache>
                <c:formatCode>General</c:formatCode>
                <c:ptCount val="16"/>
                <c:pt idx="0">
                  <c:v>0.12875757603450533</c:v>
                </c:pt>
                <c:pt idx="1">
                  <c:v>0.11530298268042917</c:v>
                </c:pt>
                <c:pt idx="2">
                  <c:v>0.113480773599094</c:v>
                </c:pt>
                <c:pt idx="3">
                  <c:v>0.11162444740581362</c:v>
                </c:pt>
                <c:pt idx="4">
                  <c:v>0.10977959406423439</c:v>
                </c:pt>
                <c:pt idx="5">
                  <c:v>0.1079906923095349</c:v>
                </c:pt>
                <c:pt idx="6">
                  <c:v>0.10629694591680905</c:v>
                </c:pt>
                <c:pt idx="7">
                  <c:v>0.10472913905690075</c:v>
                </c:pt>
                <c:pt idx="8">
                  <c:v>0.10330798409874808</c:v>
                </c:pt>
                <c:pt idx="9">
                  <c:v>0.10204401124575388</c:v>
                </c:pt>
                <c:pt idx="10">
                  <c:v>0.10093869496201752</c:v>
                </c:pt>
                <c:pt idx="11">
                  <c:v>9.9986330066557397E-2</c:v>
                </c:pt>
                <c:pt idx="12">
                  <c:v>9.91761667627125E-2</c:v>
                </c:pt>
                <c:pt idx="13">
                  <c:v>9.8494428001094481E-2</c:v>
                </c:pt>
                <c:pt idx="14">
                  <c:v>9.7925987497263917E-2</c:v>
                </c:pt>
                <c:pt idx="15">
                  <c:v>9.74556254170139E-2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2BE-4330-95A7-6FDF7BE52A1D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Non-competitive'!$AP$80:$BE$80</c:f>
              <c:numCache>
                <c:formatCode>General</c:formatCode>
                <c:ptCount val="16"/>
                <c:pt idx="0">
                  <c:v>0.14427969490221099</c:v>
                </c:pt>
                <c:pt idx="1">
                  <c:v>0.13082499018879612</c:v>
                </c:pt>
                <c:pt idx="2">
                  <c:v>0.12900276602562283</c:v>
                </c:pt>
                <c:pt idx="3">
                  <c:v>0.12714642446812802</c:v>
                </c:pt>
                <c:pt idx="4">
                  <c:v>0.12530155585729147</c:v>
                </c:pt>
                <c:pt idx="5">
                  <c:v>0.1235126392964279</c:v>
                </c:pt>
                <c:pt idx="6">
                  <c:v>0.12181887888510833</c:v>
                </c:pt>
                <c:pt idx="7">
                  <c:v>0.12025105904896725</c:v>
                </c:pt>
                <c:pt idx="8">
                  <c:v>0.11882989232837238</c:v>
                </c:pt>
                <c:pt idx="9">
                  <c:v>0.11756590901388171</c:v>
                </c:pt>
                <c:pt idx="10">
                  <c:v>0.11646058358179817</c:v>
                </c:pt>
                <c:pt idx="11">
                  <c:v>0.11550821080392037</c:v>
                </c:pt>
                <c:pt idx="12">
                  <c:v>0.1146980407946146</c:v>
                </c:pt>
                <c:pt idx="13">
                  <c:v>0.11401629639046423</c:v>
                </c:pt>
                <c:pt idx="14">
                  <c:v>0.11344785118183462</c:v>
                </c:pt>
                <c:pt idx="15">
                  <c:v>0.112977485208549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2BE-4330-95A7-6FDF7BE52A1D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Non-competitive'!$AP$81:$BF$81</c:f>
              <c:numCache>
                <c:formatCode>General</c:formatCode>
                <c:ptCount val="17"/>
                <c:pt idx="0">
                  <c:v>0.1636823434868431</c:v>
                </c:pt>
                <c:pt idx="1">
                  <c:v>0.1502274995742548</c:v>
                </c:pt>
                <c:pt idx="2">
                  <c:v>0.14840525655878389</c:v>
                </c:pt>
                <c:pt idx="3">
                  <c:v>0.14654889579602107</c:v>
                </c:pt>
                <c:pt idx="4">
                  <c:v>0.14470400809861284</c:v>
                </c:pt>
                <c:pt idx="5">
                  <c:v>0.14291507303004419</c:v>
                </c:pt>
                <c:pt idx="6">
                  <c:v>0.14122129509548242</c:v>
                </c:pt>
                <c:pt idx="7">
                  <c:v>0.13965345903905038</c:v>
                </c:pt>
                <c:pt idx="8">
                  <c:v>0.1382322776154028</c:v>
                </c:pt>
                <c:pt idx="9">
                  <c:v>0.13696828122404153</c:v>
                </c:pt>
                <c:pt idx="10">
                  <c:v>0.13586294435652407</c:v>
                </c:pt>
                <c:pt idx="11">
                  <c:v>0.13491056172562413</c:v>
                </c:pt>
                <c:pt idx="12">
                  <c:v>0.13410038333449217</c:v>
                </c:pt>
                <c:pt idx="13">
                  <c:v>0.13341863187717648</c:v>
                </c:pt>
                <c:pt idx="14">
                  <c:v>0.13285018078754796</c:v>
                </c:pt>
                <c:pt idx="15">
                  <c:v>0.13237980994796794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2BE-4330-95A7-6FDF7BE52A1D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Non-competitive'!$AP$82:$BE$82</c:f>
              <c:numCache>
                <c:formatCode>General</c:formatCode>
                <c:ptCount val="16"/>
                <c:pt idx="0">
                  <c:v>0.18793565421763325</c:v>
                </c:pt>
                <c:pt idx="1">
                  <c:v>0.1744806363060781</c:v>
                </c:pt>
                <c:pt idx="2">
                  <c:v>0.17265836972523524</c:v>
                </c:pt>
                <c:pt idx="3">
                  <c:v>0.1708019849558873</c:v>
                </c:pt>
                <c:pt idx="4">
                  <c:v>0.16895707340026453</c:v>
                </c:pt>
                <c:pt idx="5">
                  <c:v>0.16716811519706457</c:v>
                </c:pt>
                <c:pt idx="6">
                  <c:v>0.16547431535845003</c:v>
                </c:pt>
                <c:pt idx="7">
                  <c:v>0.16390645902665432</c:v>
                </c:pt>
                <c:pt idx="8">
                  <c:v>0.16248525922419083</c:v>
                </c:pt>
                <c:pt idx="9">
                  <c:v>0.16122124648674127</c:v>
                </c:pt>
                <c:pt idx="10">
                  <c:v>0.1601158953249314</c:v>
                </c:pt>
                <c:pt idx="11">
                  <c:v>0.15916350037775381</c:v>
                </c:pt>
                <c:pt idx="12">
                  <c:v>0.15835331150933921</c:v>
                </c:pt>
                <c:pt idx="13">
                  <c:v>0.15767155123556673</c:v>
                </c:pt>
                <c:pt idx="14">
                  <c:v>0.15710309279468962</c:v>
                </c:pt>
                <c:pt idx="15">
                  <c:v>0.15663271587224156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BE-4330-95A7-6FDF7BE52A1D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Non-competitive'!$AP$83:$BE$83</c:f>
              <c:numCache>
                <c:formatCode>General</c:formatCode>
                <c:ptCount val="16"/>
                <c:pt idx="0">
                  <c:v>0.21825229263112092</c:v>
                </c:pt>
                <c:pt idx="1">
                  <c:v>0.20479705722085725</c:v>
                </c:pt>
                <c:pt idx="2">
                  <c:v>0.20297476118329938</c:v>
                </c:pt>
                <c:pt idx="3">
                  <c:v>0.20111834640572016</c:v>
                </c:pt>
                <c:pt idx="4">
                  <c:v>0.19927340502732913</c:v>
                </c:pt>
                <c:pt idx="5">
                  <c:v>0.19748441790584001</c:v>
                </c:pt>
                <c:pt idx="6">
                  <c:v>0.19579059068715957</c:v>
                </c:pt>
                <c:pt idx="7">
                  <c:v>0.19422270901115918</c:v>
                </c:pt>
                <c:pt idx="8">
                  <c:v>0.19280148623517579</c:v>
                </c:pt>
                <c:pt idx="9">
                  <c:v>0.19153745306511585</c:v>
                </c:pt>
                <c:pt idx="10">
                  <c:v>0.19043208403544062</c:v>
                </c:pt>
                <c:pt idx="11">
                  <c:v>0.18947967369291588</c:v>
                </c:pt>
                <c:pt idx="12">
                  <c:v>0.18866947172789791</c:v>
                </c:pt>
                <c:pt idx="13">
                  <c:v>0.18798770043355453</c:v>
                </c:pt>
                <c:pt idx="14">
                  <c:v>0.18741923280361669</c:v>
                </c:pt>
                <c:pt idx="15">
                  <c:v>0.1869488482775836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2BE-4330-95A7-6FDF7BE52A1D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2BE-4330-95A7-6FDF7BE52A1D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2BE-4330-95A7-6FDF7BE52A1D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2BE-4330-95A7-6FDF7BE52A1D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2BE-4330-95A7-6FDF7BE52A1D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2BE-4330-95A7-6FDF7BE52A1D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2BE-4330-95A7-6FDF7BE52A1D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2BE-4330-95A7-6FDF7BE52A1D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2BE-4330-95A7-6FDF7BE52A1D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2BE-4330-95A7-6FDF7BE52A1D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2BE-4330-95A7-6FDF7BE52A1D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2BE-4330-95A7-6FDF7BE52A1D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2BE-4330-95A7-6FDF7BE52A1D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2BE-4330-95A7-6FDF7BE52A1D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2BE-4330-95A7-6FDF7BE52A1D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2BE-4330-95A7-6FDF7BE52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5.6203074672093421E-2</c:v>
                </c:pt>
                <c:pt idx="4">
                  <c:v>5.4358356913060013E-2</c:v>
                </c:pt>
                <c:pt idx="5">
                  <c:v>5.2569554422244306E-2</c:v>
                </c:pt>
                <c:pt idx="6">
                  <c:v>5.0875872787117957E-2</c:v>
                </c:pt>
                <c:pt idx="7">
                  <c:v>4.9308100533442943E-2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4.5517639468948427E-2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4.2504816955684012E-2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96-4A96-A153-4047ABAF09B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5.7869741338760092E-2</c:v>
                </c:pt>
                <c:pt idx="4">
                  <c:v>5.6025023579726677E-2</c:v>
                </c:pt>
                <c:pt idx="5">
                  <c:v>5.423622108891097E-2</c:v>
                </c:pt>
                <c:pt idx="6">
                  <c:v>5.2542539453784627E-2</c:v>
                </c:pt>
                <c:pt idx="7">
                  <c:v>5.0974767200109607E-2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4.7184306135615098E-2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4.4171483622350675E-2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96-4A96-A153-4047ABAF09B3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6.363123894001603E-2</c:v>
                </c:pt>
                <c:pt idx="2">
                  <c:v>6.1809230399936452E-2</c:v>
                </c:pt>
                <c:pt idx="3">
                  <c:v>5.9953074672093432E-2</c:v>
                </c:pt>
                <c:pt idx="4">
                  <c:v>5.8108356913060003E-2</c:v>
                </c:pt>
                <c:pt idx="5">
                  <c:v>5.6319554422244303E-2</c:v>
                </c:pt>
                <c:pt idx="6">
                  <c:v>5.4625872787117953E-2</c:v>
                </c:pt>
                <c:pt idx="7">
                  <c:v>5.3058100533442946E-2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4.9267639468948424E-2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4.6254816955684008E-2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96-4A96-A153-4047ABAF09B3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6.2557241338760089E-2</c:v>
                </c:pt>
                <c:pt idx="4">
                  <c:v>6.0712523579726681E-2</c:v>
                </c:pt>
                <c:pt idx="5">
                  <c:v>5.8923721088910967E-2</c:v>
                </c:pt>
                <c:pt idx="6">
                  <c:v>5.7230039453784631E-2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5.1871806135615095E-2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4.885898362235068E-2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96-4A96-A153-4047ABAF09B3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6.7668605399936424E-2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6.2178929422244317E-2</c:v>
                </c:pt>
                <c:pt idx="6">
                  <c:v>6.048524778711796E-2</c:v>
                </c:pt>
                <c:pt idx="7">
                  <c:v>5.8917475533442953E-2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5.512701446894841E-2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5.2114191955684008E-2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96-4A96-A153-4047ABAF09B3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7.3559624356682687E-2</c:v>
                </c:pt>
                <c:pt idx="2">
                  <c:v>7.1737615816603109E-2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6.4554258203784617E-2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6.0301360824030578E-2</c:v>
                </c:pt>
                <c:pt idx="10">
                  <c:v>5.9196024885615067E-2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5.618320237235068E-2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96-4A96-A153-4047ABAF09B3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7.8645887377516016E-2</c:v>
                </c:pt>
                <c:pt idx="2">
                  <c:v>7.6823878837436438E-2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7.1334202859744303E-2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6.1269465393184001E-2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796-4A96-A153-4047ABAF09B3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7.769203163578596E-2</c:v>
                </c:pt>
                <c:pt idx="6">
                  <c:v>7.5998350000659604E-2</c:v>
                </c:pt>
                <c:pt idx="7">
                  <c:v>7.4430577746984597E-2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7.0640116682490081E-2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6.7627294169225666E-2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96-4A96-A153-4047ABAF09B3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9.112899358353016E-2</c:v>
                </c:pt>
                <c:pt idx="3">
                  <c:v>8.9272837855687154E-2</c:v>
                </c:pt>
                <c:pt idx="4">
                  <c:v>8.7428120096653739E-2</c:v>
                </c:pt>
                <c:pt idx="5">
                  <c:v>8.5639317605838025E-2</c:v>
                </c:pt>
                <c:pt idx="6">
                  <c:v>8.3945635970711696E-2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7.858740265254216E-2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7.5574580139277744E-2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96-4A96-A153-4047ABAF09B3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0.10288510958617486</c:v>
                </c:pt>
                <c:pt idx="2">
                  <c:v>0.1010631010460953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9.5573425068403148E-2</c:v>
                </c:pt>
                <c:pt idx="6">
                  <c:v>9.3879743433276777E-2</c:v>
                </c:pt>
                <c:pt idx="7">
                  <c:v>9.2311971179601784E-2</c:v>
                </c:pt>
                <c:pt idx="8">
                  <c:v>9.0890826543272171E-2</c:v>
                </c:pt>
                <c:pt idx="9">
                  <c:v>8.9626846053522766E-2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8.5508687601842853E-2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796-4A96-A153-4047ABAF09B3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0.11530274391438122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0.10629737776148317</c:v>
                </c:pt>
                <c:pt idx="7">
                  <c:v>0.10472960550780813</c:v>
                </c:pt>
                <c:pt idx="8">
                  <c:v>0.10330846087147855</c:v>
                </c:pt>
                <c:pt idx="9">
                  <c:v>0.10204448038172911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9.7926321930049229E-2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96-4A96-A153-4047ABAF09B3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0.1271466225567166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0.12025164841806607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0.11344836484030718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796-4A96-A153-4047ABAF09B3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0.16367943485577896</c:v>
                </c:pt>
                <c:pt idx="1">
                  <c:v>0.15022734046246164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0.13965420205588858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0.13285091847812966</c:v>
                </c:pt>
                <c:pt idx="15">
                  <c:v>0.13238053031743779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796-4A96-A153-4047ABAF09B3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0.17448053250973972</c:v>
                </c:pt>
                <c:pt idx="2">
                  <c:v>0.17265852396966011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0.16122226897708761</c:v>
                </c:pt>
                <c:pt idx="10">
                  <c:v>0.16011693303867214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0.15710411052540771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796-4A96-A153-4047ABAF09B3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0.20479702256883725</c:v>
                </c:pt>
                <c:pt idx="2">
                  <c:v>0.20297501402875767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0.19043342309776967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796-4A96-A153-4047ABAF09B3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796-4A96-A153-4047ABAF09B3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796-4A96-A153-4047ABAF09B3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796-4A96-A153-4047ABAF09B3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796-4A96-A153-4047ABAF09B3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796-4A96-A153-4047ABAF09B3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796-4A96-A153-4047ABAF09B3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796-4A96-A153-4047ABAF09B3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796-4A96-A153-4047ABAF09B3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796-4A96-A153-4047ABAF09B3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796-4A96-A153-4047ABAF09B3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796-4A96-A153-4047ABAF09B3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796-4A96-A153-4047ABAF09B3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796-4A96-A153-4047ABAF09B3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796-4A96-A153-4047ABAF09B3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796-4A96-A153-4047ABAF0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1359223300974"/>
          <c:y val="8.4485628855022477E-2"/>
          <c:w val="0.8519417475728156"/>
          <c:h val="0.7788038878090253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B5-408F-A426-E75CC5A14DD8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B5-408F-A426-E75CC5A14DD8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B5-408F-A426-E75CC5A14DD8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B5-408F-A426-E75CC5A14DD8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BB5-408F-A426-E75CC5A14DD8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BB5-408F-A426-E75CC5A14DD8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BB5-408F-A426-E75CC5A14DD8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BB5-408F-A426-E75CC5A14DD8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BB5-408F-A426-E75CC5A14DD8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BB5-408F-A426-E75CC5A14DD8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BB5-408F-A426-E75CC5A14DD8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BB5-408F-A426-E75CC5A14DD8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BB5-408F-A426-E75CC5A14DD8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BB5-408F-A426-E75CC5A14DD8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BB5-408F-A426-E75CC5A14DD8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BB5-408F-A426-E75CC5A14DD8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BB5-408F-A426-E75CC5A14DD8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BB5-408F-A426-E75CC5A14DD8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BB5-408F-A426-E75CC5A1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6248"/>
        <c:axId val="1"/>
      </c:scatterChart>
      <c:valAx>
        <c:axId val="43234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878640091863517"/>
              <c:y val="0.92473359319150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950787401574801E-3"/>
              <c:y val="0.4516140949578121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6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87883164027926"/>
          <c:y val="7.7017149394281781E-2"/>
          <c:w val="0.78060629160934292"/>
          <c:h val="0.7958438770742448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FE-4553-A9A5-3446E6C1B22C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FE-4553-A9A5-3446E6C1B22C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FE-4553-A9A5-3446E6C1B22C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FE-4553-A9A5-3446E6C1B22C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BFE-4553-A9A5-3446E6C1B22C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BFE-4553-A9A5-3446E6C1B22C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BFE-4553-A9A5-3446E6C1B22C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BFE-4553-A9A5-3446E6C1B22C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BFE-4553-A9A5-3446E6C1B22C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BFE-4553-A9A5-3446E6C1B22C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BFE-4553-A9A5-3446E6C1B22C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BFE-4553-A9A5-3446E6C1B22C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BFE-4553-A9A5-3446E6C1B22C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BFE-4553-A9A5-3446E6C1B22C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BFE-4553-A9A5-3446E6C1B22C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2BFE-4553-A9A5-3446E6C1B22C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2BFE-4553-A9A5-3446E6C1B22C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2BFE-4553-A9A5-3446E6C1B22C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2BFE-4553-A9A5-3446E6C1B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 Non-competitive'!$Y$21:$Y$260</c:f>
              <c:numCache>
                <c:formatCode>General</c:formatCode>
                <c:ptCount val="240"/>
                <c:pt idx="0">
                  <c:v>20.161647863393188</c:v>
                </c:pt>
                <c:pt idx="1">
                  <c:v>19.500266474918092</c:v>
                </c:pt>
                <c:pt idx="2">
                  <c:v>18.732155939726979</c:v>
                </c:pt>
                <c:pt idx="3">
                  <c:v>17.853118686153408</c:v>
                </c:pt>
                <c:pt idx="4">
                  <c:v>16.863910249726697</c:v>
                </c:pt>
                <c:pt idx="5">
                  <c:v>15.771568297474275</c:v>
                </c:pt>
                <c:pt idx="6">
                  <c:v>14.590234532290625</c:v>
                </c:pt>
                <c:pt idx="7">
                  <c:v>13.341125841506544</c:v>
                </c:pt>
                <c:pt idx="8">
                  <c:v>12.051432003896801</c:v>
                </c:pt>
                <c:pt idx="9">
                  <c:v>10.752160547713363</c:v>
                </c:pt>
                <c:pt idx="10">
                  <c:v>9.4752462202043208</c:v>
                </c:pt>
                <c:pt idx="11">
                  <c:v>8.2504749695129522</c:v>
                </c:pt>
                <c:pt idx="12">
                  <c:v>7.1028337416447478</c:v>
                </c:pt>
                <c:pt idx="13">
                  <c:v>6.0507580409554969</c:v>
                </c:pt>
                <c:pt idx="14">
                  <c:v>5.1054756585625878</c:v>
                </c:pt>
                <c:pt idx="15">
                  <c:v>20.161647849951414</c:v>
                </c:pt>
                <c:pt idx="16">
                  <c:v>19.500266461917263</c:v>
                </c:pt>
                <c:pt idx="17">
                  <c:v>18.732155927238246</c:v>
                </c:pt>
                <c:pt idx="18">
                  <c:v>17.85311867425073</c:v>
                </c:pt>
                <c:pt idx="19">
                  <c:v>16.863910238483527</c:v>
                </c:pt>
                <c:pt idx="20">
                  <c:v>15.771568286959367</c:v>
                </c:pt>
                <c:pt idx="21">
                  <c:v>14.590234522563314</c:v>
                </c:pt>
                <c:pt idx="22">
                  <c:v>13.341125832612013</c:v>
                </c:pt>
                <c:pt idx="23">
                  <c:v>12.05143199586211</c:v>
                </c:pt>
                <c:pt idx="24">
                  <c:v>10.752160540544898</c:v>
                </c:pt>
                <c:pt idx="25">
                  <c:v>9.4752462138871749</c:v>
                </c:pt>
                <c:pt idx="26">
                  <c:v>8.2504749640123602</c:v>
                </c:pt>
                <c:pt idx="27">
                  <c:v>7.1028337369092878</c:v>
                </c:pt>
                <c:pt idx="28">
                  <c:v>6.0507580369214562</c:v>
                </c:pt>
                <c:pt idx="29">
                  <c:v>5.1054756551587666</c:v>
                </c:pt>
                <c:pt idx="30">
                  <c:v>20.16164784659097</c:v>
                </c:pt>
                <c:pt idx="31">
                  <c:v>19.500266458667056</c:v>
                </c:pt>
                <c:pt idx="32">
                  <c:v>18.732155924116068</c:v>
                </c:pt>
                <c:pt idx="33">
                  <c:v>17.853118671275062</c:v>
                </c:pt>
                <c:pt idx="34">
                  <c:v>16.863910235672734</c:v>
                </c:pt>
                <c:pt idx="35">
                  <c:v>15.771568284330643</c:v>
                </c:pt>
                <c:pt idx="36">
                  <c:v>14.590234520131483</c:v>
                </c:pt>
                <c:pt idx="37">
                  <c:v>13.341125830388384</c:v>
                </c:pt>
                <c:pt idx="38">
                  <c:v>12.051431993853436</c:v>
                </c:pt>
                <c:pt idx="39">
                  <c:v>10.752160538752779</c:v>
                </c:pt>
                <c:pt idx="40">
                  <c:v>9.4752462123078871</c:v>
                </c:pt>
                <c:pt idx="41">
                  <c:v>8.2504749626372114</c:v>
                </c:pt>
                <c:pt idx="42">
                  <c:v>7.1028337357254214</c:v>
                </c:pt>
                <c:pt idx="43">
                  <c:v>6.0507580359129456</c:v>
                </c:pt>
                <c:pt idx="44">
                  <c:v>5.1054756543078108</c:v>
                </c:pt>
                <c:pt idx="45">
                  <c:v>20.161647842390416</c:v>
                </c:pt>
                <c:pt idx="46">
                  <c:v>19.500266454604297</c:v>
                </c:pt>
                <c:pt idx="47">
                  <c:v>18.732155920213337</c:v>
                </c:pt>
                <c:pt idx="48">
                  <c:v>17.853118667555478</c:v>
                </c:pt>
                <c:pt idx="49">
                  <c:v>16.863910232159242</c:v>
                </c:pt>
                <c:pt idx="50">
                  <c:v>15.771568281044733</c:v>
                </c:pt>
                <c:pt idx="51">
                  <c:v>14.5902345170917</c:v>
                </c:pt>
                <c:pt idx="52">
                  <c:v>13.341125827608838</c:v>
                </c:pt>
                <c:pt idx="53">
                  <c:v>12.051431991342596</c:v>
                </c:pt>
                <c:pt idx="54">
                  <c:v>10.752160536512633</c:v>
                </c:pt>
                <c:pt idx="55">
                  <c:v>9.4752462103337773</c:v>
                </c:pt>
                <c:pt idx="56">
                  <c:v>8.2504749609182753</c:v>
                </c:pt>
                <c:pt idx="57">
                  <c:v>7.1028337342455909</c:v>
                </c:pt>
                <c:pt idx="58">
                  <c:v>6.0507580346523078</c:v>
                </c:pt>
                <c:pt idx="59">
                  <c:v>5.1054756532441168</c:v>
                </c:pt>
                <c:pt idx="60">
                  <c:v>20.161647837139725</c:v>
                </c:pt>
                <c:pt idx="61">
                  <c:v>19.500266449525846</c:v>
                </c:pt>
                <c:pt idx="62">
                  <c:v>18.732155915334925</c:v>
                </c:pt>
                <c:pt idx="63">
                  <c:v>17.853118662905995</c:v>
                </c:pt>
                <c:pt idx="64">
                  <c:v>16.863910227767377</c:v>
                </c:pt>
                <c:pt idx="65">
                  <c:v>15.771568276937346</c:v>
                </c:pt>
                <c:pt idx="66">
                  <c:v>14.590234513291968</c:v>
                </c:pt>
                <c:pt idx="67">
                  <c:v>13.341125824134412</c:v>
                </c:pt>
                <c:pt idx="68">
                  <c:v>12.051431988204042</c:v>
                </c:pt>
                <c:pt idx="69">
                  <c:v>10.752160533712452</c:v>
                </c:pt>
                <c:pt idx="70">
                  <c:v>9.4752462078661424</c:v>
                </c:pt>
                <c:pt idx="71">
                  <c:v>8.2504749587696065</c:v>
                </c:pt>
                <c:pt idx="72">
                  <c:v>7.1028337323958022</c:v>
                </c:pt>
                <c:pt idx="73">
                  <c:v>6.0507580330765105</c:v>
                </c:pt>
                <c:pt idx="74">
                  <c:v>5.1054756519144986</c:v>
                </c:pt>
                <c:pt idx="75">
                  <c:v>20.161647830576356</c:v>
                </c:pt>
                <c:pt idx="76">
                  <c:v>19.500266443177786</c:v>
                </c:pt>
                <c:pt idx="77">
                  <c:v>18.732155909236912</c:v>
                </c:pt>
                <c:pt idx="78">
                  <c:v>17.853118657094139</c:v>
                </c:pt>
                <c:pt idx="79">
                  <c:v>16.863910222277546</c:v>
                </c:pt>
                <c:pt idx="80">
                  <c:v>15.771568271803115</c:v>
                </c:pt>
                <c:pt idx="81">
                  <c:v>14.590234508542304</c:v>
                </c:pt>
                <c:pt idx="82">
                  <c:v>13.34112581979138</c:v>
                </c:pt>
                <c:pt idx="83">
                  <c:v>12.051431984280853</c:v>
                </c:pt>
                <c:pt idx="84">
                  <c:v>10.752160530212224</c:v>
                </c:pt>
                <c:pt idx="85">
                  <c:v>9.4752462047815964</c:v>
                </c:pt>
                <c:pt idx="86">
                  <c:v>8.2504749560837709</c:v>
                </c:pt>
                <c:pt idx="87">
                  <c:v>7.1028337300835656</c:v>
                </c:pt>
                <c:pt idx="88">
                  <c:v>6.0507580311067644</c:v>
                </c:pt>
                <c:pt idx="89">
                  <c:v>5.1054756502524778</c:v>
                </c:pt>
                <c:pt idx="90">
                  <c:v>20.161647822372149</c:v>
                </c:pt>
                <c:pt idx="91">
                  <c:v>19.500266435242708</c:v>
                </c:pt>
                <c:pt idx="92">
                  <c:v>18.732155901614398</c:v>
                </c:pt>
                <c:pt idx="93">
                  <c:v>17.853118649829323</c:v>
                </c:pt>
                <c:pt idx="94">
                  <c:v>16.863910215415263</c:v>
                </c:pt>
                <c:pt idx="95">
                  <c:v>15.771568265385325</c:v>
                </c:pt>
                <c:pt idx="96">
                  <c:v>14.590234502605224</c:v>
                </c:pt>
                <c:pt idx="97">
                  <c:v>13.34112581436259</c:v>
                </c:pt>
                <c:pt idx="98">
                  <c:v>12.051431979376867</c:v>
                </c:pt>
                <c:pt idx="99">
                  <c:v>10.752160525836938</c:v>
                </c:pt>
                <c:pt idx="100">
                  <c:v>9.4752462009259162</c:v>
                </c:pt>
                <c:pt idx="101">
                  <c:v>8.2504749527264742</c:v>
                </c:pt>
                <c:pt idx="102">
                  <c:v>7.1028337271932696</c:v>
                </c:pt>
                <c:pt idx="103">
                  <c:v>6.0507580286445801</c:v>
                </c:pt>
                <c:pt idx="104">
                  <c:v>5.1054756481749495</c:v>
                </c:pt>
                <c:pt idx="105">
                  <c:v>20.16164781211689</c:v>
                </c:pt>
                <c:pt idx="106">
                  <c:v>19.500266425323861</c:v>
                </c:pt>
                <c:pt idx="107">
                  <c:v>18.732155892086247</c:v>
                </c:pt>
                <c:pt idx="108">
                  <c:v>17.853118640748299</c:v>
                </c:pt>
                <c:pt idx="109">
                  <c:v>16.863910206837403</c:v>
                </c:pt>
                <c:pt idx="110">
                  <c:v>15.771568257363089</c:v>
                </c:pt>
                <c:pt idx="111">
                  <c:v>14.590234495183875</c:v>
                </c:pt>
                <c:pt idx="112">
                  <c:v>13.341125807576603</c:v>
                </c:pt>
                <c:pt idx="113">
                  <c:v>12.051431973246885</c:v>
                </c:pt>
                <c:pt idx="114">
                  <c:v>10.752160520367832</c:v>
                </c:pt>
                <c:pt idx="115">
                  <c:v>9.4752461961063155</c:v>
                </c:pt>
                <c:pt idx="116">
                  <c:v>8.2504749485298561</c:v>
                </c:pt>
                <c:pt idx="117">
                  <c:v>7.1028337235803995</c:v>
                </c:pt>
                <c:pt idx="118">
                  <c:v>6.0507580255668518</c:v>
                </c:pt>
                <c:pt idx="119">
                  <c:v>5.1054756455780401</c:v>
                </c:pt>
                <c:pt idx="120">
                  <c:v>20.161647799297814</c:v>
                </c:pt>
                <c:pt idx="121">
                  <c:v>19.500266412925299</c:v>
                </c:pt>
                <c:pt idx="122">
                  <c:v>18.732155880176069</c:v>
                </c:pt>
                <c:pt idx="123">
                  <c:v>17.85311862939702</c:v>
                </c:pt>
                <c:pt idx="124">
                  <c:v>16.863910196115079</c:v>
                </c:pt>
                <c:pt idx="125">
                  <c:v>15.771568247335292</c:v>
                </c:pt>
                <c:pt idx="126">
                  <c:v>14.590234485907189</c:v>
                </c:pt>
                <c:pt idx="127">
                  <c:v>13.341125799094117</c:v>
                </c:pt>
                <c:pt idx="128">
                  <c:v>12.051431965584406</c:v>
                </c:pt>
                <c:pt idx="129">
                  <c:v>10.752160513531448</c:v>
                </c:pt>
                <c:pt idx="130">
                  <c:v>9.4752461900818137</c:v>
                </c:pt>
                <c:pt idx="131">
                  <c:v>8.2504749432840825</c:v>
                </c:pt>
                <c:pt idx="132">
                  <c:v>7.1028337190643134</c:v>
                </c:pt>
                <c:pt idx="133">
                  <c:v>6.0507580217196892</c:v>
                </c:pt>
                <c:pt idx="134">
                  <c:v>5.1054756423319034</c:v>
                </c:pt>
                <c:pt idx="135">
                  <c:v>20.161647783273978</c:v>
                </c:pt>
                <c:pt idx="136">
                  <c:v>19.500266397427108</c:v>
                </c:pt>
                <c:pt idx="137">
                  <c:v>18.732155865288341</c:v>
                </c:pt>
                <c:pt idx="138">
                  <c:v>17.853118615207929</c:v>
                </c:pt>
                <c:pt idx="139">
                  <c:v>16.863910182712175</c:v>
                </c:pt>
                <c:pt idx="140">
                  <c:v>15.771568234800545</c:v>
                </c:pt>
                <c:pt idx="141">
                  <c:v>14.590234474311329</c:v>
                </c:pt>
                <c:pt idx="142">
                  <c:v>13.341125788491011</c:v>
                </c:pt>
                <c:pt idx="143">
                  <c:v>12.051431956006308</c:v>
                </c:pt>
                <c:pt idx="144">
                  <c:v>10.752160504985969</c:v>
                </c:pt>
                <c:pt idx="145">
                  <c:v>9.4752461825511851</c:v>
                </c:pt>
                <c:pt idx="146">
                  <c:v>8.2504749367268637</c:v>
                </c:pt>
                <c:pt idx="147">
                  <c:v>7.1028337134192041</c:v>
                </c:pt>
                <c:pt idx="148">
                  <c:v>6.0507580169107378</c:v>
                </c:pt>
                <c:pt idx="149">
                  <c:v>5.105475638274231</c:v>
                </c:pt>
                <c:pt idx="150">
                  <c:v>20.161647763244169</c:v>
                </c:pt>
                <c:pt idx="151">
                  <c:v>19.500266378054359</c:v>
                </c:pt>
                <c:pt idx="152">
                  <c:v>18.732155846678683</c:v>
                </c:pt>
                <c:pt idx="153">
                  <c:v>17.853118597471553</c:v>
                </c:pt>
                <c:pt idx="154">
                  <c:v>16.863910165958544</c:v>
                </c:pt>
                <c:pt idx="155">
                  <c:v>15.771568219132117</c:v>
                </c:pt>
                <c:pt idx="156">
                  <c:v>14.590234459816505</c:v>
                </c:pt>
                <c:pt idx="157">
                  <c:v>13.341125775237128</c:v>
                </c:pt>
                <c:pt idx="158">
                  <c:v>12.051431944033684</c:v>
                </c:pt>
                <c:pt idx="159">
                  <c:v>10.752160494304123</c:v>
                </c:pt>
                <c:pt idx="160">
                  <c:v>9.4752461731379007</c:v>
                </c:pt>
                <c:pt idx="161">
                  <c:v>8.2504749285303411</c:v>
                </c:pt>
                <c:pt idx="162">
                  <c:v>7.1028337063628193</c:v>
                </c:pt>
                <c:pt idx="163">
                  <c:v>6.050758010899548</c:v>
                </c:pt>
                <c:pt idx="164">
                  <c:v>5.1054756332021434</c:v>
                </c:pt>
                <c:pt idx="165">
                  <c:v>20.161647738206916</c:v>
                </c:pt>
                <c:pt idx="166">
                  <c:v>19.500266353838423</c:v>
                </c:pt>
                <c:pt idx="167">
                  <c:v>18.732155823416608</c:v>
                </c:pt>
                <c:pt idx="168">
                  <c:v>17.853118575301092</c:v>
                </c:pt>
                <c:pt idx="169">
                  <c:v>16.863910145016504</c:v>
                </c:pt>
                <c:pt idx="170">
                  <c:v>15.771568199546573</c:v>
                </c:pt>
                <c:pt idx="171">
                  <c:v>14.590234441697978</c:v>
                </c:pt>
                <c:pt idx="172">
                  <c:v>13.341125758669774</c:v>
                </c:pt>
                <c:pt idx="173">
                  <c:v>12.051431929067904</c:v>
                </c:pt>
                <c:pt idx="174">
                  <c:v>10.752160480951812</c:v>
                </c:pt>
                <c:pt idx="175">
                  <c:v>9.4752461613712953</c:v>
                </c:pt>
                <c:pt idx="176">
                  <c:v>8.2504749182846879</c:v>
                </c:pt>
                <c:pt idx="177">
                  <c:v>7.1028336975423363</c:v>
                </c:pt>
                <c:pt idx="178">
                  <c:v>6.0507580033855595</c:v>
                </c:pt>
                <c:pt idx="179">
                  <c:v>5.1054756268620309</c:v>
                </c:pt>
                <c:pt idx="180">
                  <c:v>20.161647706910347</c:v>
                </c:pt>
                <c:pt idx="181">
                  <c:v>19.500266323568507</c:v>
                </c:pt>
                <c:pt idx="182">
                  <c:v>18.732155794339015</c:v>
                </c:pt>
                <c:pt idx="183">
                  <c:v>17.853118547588014</c:v>
                </c:pt>
                <c:pt idx="184">
                  <c:v>16.863910118838955</c:v>
                </c:pt>
                <c:pt idx="185">
                  <c:v>15.771568175064649</c:v>
                </c:pt>
                <c:pt idx="186">
                  <c:v>14.590234419049814</c:v>
                </c:pt>
                <c:pt idx="187">
                  <c:v>13.341125737960581</c:v>
                </c:pt>
                <c:pt idx="188">
                  <c:v>12.051431910360682</c:v>
                </c:pt>
                <c:pt idx="189">
                  <c:v>10.752160464261424</c:v>
                </c:pt>
                <c:pt idx="190">
                  <c:v>9.4752461466630411</c:v>
                </c:pt>
                <c:pt idx="191">
                  <c:v>8.2504749054776223</c:v>
                </c:pt>
                <c:pt idx="192">
                  <c:v>7.1028336865167345</c:v>
                </c:pt>
                <c:pt idx="193">
                  <c:v>6.0507579939930762</c:v>
                </c:pt>
                <c:pt idx="194">
                  <c:v>5.1054756189368922</c:v>
                </c:pt>
                <c:pt idx="195">
                  <c:v>20.161647667789637</c:v>
                </c:pt>
                <c:pt idx="196">
                  <c:v>19.500266285731112</c:v>
                </c:pt>
                <c:pt idx="197">
                  <c:v>18.732155757992022</c:v>
                </c:pt>
                <c:pt idx="198">
                  <c:v>17.853118512946665</c:v>
                </c:pt>
                <c:pt idx="199">
                  <c:v>16.86391008611702</c:v>
                </c:pt>
                <c:pt idx="200">
                  <c:v>15.771568144462242</c:v>
                </c:pt>
                <c:pt idx="201">
                  <c:v>14.590234390739614</c:v>
                </c:pt>
                <c:pt idx="202">
                  <c:v>13.341125712074088</c:v>
                </c:pt>
                <c:pt idx="203">
                  <c:v>12.051431886976653</c:v>
                </c:pt>
                <c:pt idx="204">
                  <c:v>10.75216044339844</c:v>
                </c:pt>
                <c:pt idx="205">
                  <c:v>9.4752461282777194</c:v>
                </c:pt>
                <c:pt idx="206">
                  <c:v>8.2504748894687925</c:v>
                </c:pt>
                <c:pt idx="207">
                  <c:v>7.1028336727347305</c:v>
                </c:pt>
                <c:pt idx="208">
                  <c:v>6.0507579822524704</c:v>
                </c:pt>
                <c:pt idx="209">
                  <c:v>5.105475609030468</c:v>
                </c:pt>
                <c:pt idx="210">
                  <c:v>20.161647618888754</c:v>
                </c:pt>
                <c:pt idx="211">
                  <c:v>19.500266238434367</c:v>
                </c:pt>
                <c:pt idx="212">
                  <c:v>18.732155712558285</c:v>
                </c:pt>
                <c:pt idx="213">
                  <c:v>17.853118469644983</c:v>
                </c:pt>
                <c:pt idx="214">
                  <c:v>16.863910045214602</c:v>
                </c:pt>
                <c:pt idx="215">
                  <c:v>15.771568106209234</c:v>
                </c:pt>
                <c:pt idx="216">
                  <c:v>14.590234355351859</c:v>
                </c:pt>
                <c:pt idx="217">
                  <c:v>13.341125679715978</c:v>
                </c:pt>
                <c:pt idx="218">
                  <c:v>12.051431857746614</c:v>
                </c:pt>
                <c:pt idx="219">
                  <c:v>10.752160417319709</c:v>
                </c:pt>
                <c:pt idx="220">
                  <c:v>9.475246105296069</c:v>
                </c:pt>
                <c:pt idx="221">
                  <c:v>8.2504748694577508</c:v>
                </c:pt>
                <c:pt idx="222">
                  <c:v>7.1028336555072276</c:v>
                </c:pt>
                <c:pt idx="223">
                  <c:v>6.0507579675767138</c:v>
                </c:pt>
                <c:pt idx="224">
                  <c:v>5.1054755966474383</c:v>
                </c:pt>
                <c:pt idx="225">
                  <c:v>20.161647557762645</c:v>
                </c:pt>
                <c:pt idx="226">
                  <c:v>19.500266179313439</c:v>
                </c:pt>
                <c:pt idx="227">
                  <c:v>18.732155655766114</c:v>
                </c:pt>
                <c:pt idx="228">
                  <c:v>17.853118415517876</c:v>
                </c:pt>
                <c:pt idx="229">
                  <c:v>16.86390999408658</c:v>
                </c:pt>
                <c:pt idx="230">
                  <c:v>15.771568058392978</c:v>
                </c:pt>
                <c:pt idx="231">
                  <c:v>14.590234311117172</c:v>
                </c:pt>
                <c:pt idx="232">
                  <c:v>13.341125639268336</c:v>
                </c:pt>
                <c:pt idx="233">
                  <c:v>12.051431821209071</c:v>
                </c:pt>
                <c:pt idx="234">
                  <c:v>10.752160384721297</c:v>
                </c:pt>
                <c:pt idx="235">
                  <c:v>9.4752460765690056</c:v>
                </c:pt>
                <c:pt idx="236">
                  <c:v>8.2504748444439517</c:v>
                </c:pt>
                <c:pt idx="237">
                  <c:v>7.1028336339728479</c:v>
                </c:pt>
                <c:pt idx="238">
                  <c:v>6.0507579492320192</c:v>
                </c:pt>
                <c:pt idx="239">
                  <c:v>5.1054755811686512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0F-449F-B185-36FEEB96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Non-competitive'!$AO$20:$AO$34</c:f>
              <c:numCache>
                <c:formatCode>General</c:formatCode>
                <c:ptCount val="15"/>
                <c:pt idx="0">
                  <c:v>20.161647863393188</c:v>
                </c:pt>
                <c:pt idx="1">
                  <c:v>19.500266474918092</c:v>
                </c:pt>
                <c:pt idx="2">
                  <c:v>18.732155939726979</c:v>
                </c:pt>
                <c:pt idx="3">
                  <c:v>17.853118686153408</c:v>
                </c:pt>
                <c:pt idx="4">
                  <c:v>16.863910249726697</c:v>
                </c:pt>
                <c:pt idx="5">
                  <c:v>15.771568297474275</c:v>
                </c:pt>
                <c:pt idx="6">
                  <c:v>14.590234532290625</c:v>
                </c:pt>
                <c:pt idx="7">
                  <c:v>13.341125841506544</c:v>
                </c:pt>
                <c:pt idx="8">
                  <c:v>12.051432003896801</c:v>
                </c:pt>
                <c:pt idx="9">
                  <c:v>10.752160547713363</c:v>
                </c:pt>
                <c:pt idx="10">
                  <c:v>9.4752462202043208</c:v>
                </c:pt>
                <c:pt idx="11">
                  <c:v>8.2504749695129522</c:v>
                </c:pt>
                <c:pt idx="12">
                  <c:v>7.1028337416447478</c:v>
                </c:pt>
                <c:pt idx="13">
                  <c:v>6.0507580409554969</c:v>
                </c:pt>
                <c:pt idx="14">
                  <c:v>5.1054756585625878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3A-48C5-84FD-4F03C0EE7AC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Non-competitive'!$AP$20:$AP$34</c:f>
              <c:numCache>
                <c:formatCode>General</c:formatCode>
                <c:ptCount val="15"/>
                <c:pt idx="0">
                  <c:v>20.161647849951414</c:v>
                </c:pt>
                <c:pt idx="1">
                  <c:v>19.500266461917263</c:v>
                </c:pt>
                <c:pt idx="2">
                  <c:v>18.732155927238246</c:v>
                </c:pt>
                <c:pt idx="3">
                  <c:v>17.85311867425073</c:v>
                </c:pt>
                <c:pt idx="4">
                  <c:v>16.863910238483527</c:v>
                </c:pt>
                <c:pt idx="5">
                  <c:v>15.771568286959367</c:v>
                </c:pt>
                <c:pt idx="6">
                  <c:v>14.590234522563314</c:v>
                </c:pt>
                <c:pt idx="7">
                  <c:v>13.341125832612013</c:v>
                </c:pt>
                <c:pt idx="8">
                  <c:v>12.05143199586211</c:v>
                </c:pt>
                <c:pt idx="9">
                  <c:v>10.752160540544898</c:v>
                </c:pt>
                <c:pt idx="10">
                  <c:v>9.4752462138871749</c:v>
                </c:pt>
                <c:pt idx="11">
                  <c:v>8.2504749640123602</c:v>
                </c:pt>
                <c:pt idx="12">
                  <c:v>7.1028337369092878</c:v>
                </c:pt>
                <c:pt idx="13">
                  <c:v>6.0507580369214562</c:v>
                </c:pt>
                <c:pt idx="14">
                  <c:v>5.1054756551587666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3A-48C5-84FD-4F03C0EE7AC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Non-competitive'!$AQ$20:$AQ$34</c:f>
              <c:numCache>
                <c:formatCode>General</c:formatCode>
                <c:ptCount val="15"/>
                <c:pt idx="0">
                  <c:v>20.16164784659097</c:v>
                </c:pt>
                <c:pt idx="1">
                  <c:v>19.500266458667056</c:v>
                </c:pt>
                <c:pt idx="2">
                  <c:v>18.732155924116068</c:v>
                </c:pt>
                <c:pt idx="3">
                  <c:v>17.853118671275062</c:v>
                </c:pt>
                <c:pt idx="4">
                  <c:v>16.863910235672734</c:v>
                </c:pt>
                <c:pt idx="5">
                  <c:v>15.771568284330643</c:v>
                </c:pt>
                <c:pt idx="6">
                  <c:v>14.590234520131483</c:v>
                </c:pt>
                <c:pt idx="7">
                  <c:v>13.341125830388384</c:v>
                </c:pt>
                <c:pt idx="8">
                  <c:v>12.051431993853436</c:v>
                </c:pt>
                <c:pt idx="9">
                  <c:v>10.752160538752779</c:v>
                </c:pt>
                <c:pt idx="10">
                  <c:v>9.4752462123078871</c:v>
                </c:pt>
                <c:pt idx="11">
                  <c:v>8.2504749626372114</c:v>
                </c:pt>
                <c:pt idx="12">
                  <c:v>7.1028337357254214</c:v>
                </c:pt>
                <c:pt idx="13">
                  <c:v>6.0507580359129456</c:v>
                </c:pt>
                <c:pt idx="14">
                  <c:v>5.1054756543078108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3A-48C5-84FD-4F03C0EE7AC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Non-competitive'!$AR$20:$AR$34</c:f>
              <c:numCache>
                <c:formatCode>General</c:formatCode>
                <c:ptCount val="15"/>
                <c:pt idx="0">
                  <c:v>20.161647842390416</c:v>
                </c:pt>
                <c:pt idx="1">
                  <c:v>19.500266454604297</c:v>
                </c:pt>
                <c:pt idx="2">
                  <c:v>18.732155920213337</c:v>
                </c:pt>
                <c:pt idx="3">
                  <c:v>17.853118667555478</c:v>
                </c:pt>
                <c:pt idx="4">
                  <c:v>16.863910232159242</c:v>
                </c:pt>
                <c:pt idx="5">
                  <c:v>15.771568281044733</c:v>
                </c:pt>
                <c:pt idx="6">
                  <c:v>14.5902345170917</c:v>
                </c:pt>
                <c:pt idx="7">
                  <c:v>13.341125827608838</c:v>
                </c:pt>
                <c:pt idx="8">
                  <c:v>12.051431991342596</c:v>
                </c:pt>
                <c:pt idx="9">
                  <c:v>10.752160536512633</c:v>
                </c:pt>
                <c:pt idx="10">
                  <c:v>9.4752462103337773</c:v>
                </c:pt>
                <c:pt idx="11">
                  <c:v>8.2504749609182753</c:v>
                </c:pt>
                <c:pt idx="12">
                  <c:v>7.1028337342455909</c:v>
                </c:pt>
                <c:pt idx="13">
                  <c:v>6.0507580346523078</c:v>
                </c:pt>
                <c:pt idx="14">
                  <c:v>5.1054756532441168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3A-48C5-84FD-4F03C0EE7AC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Non-competitive'!$AS$20:$AS$34</c:f>
              <c:numCache>
                <c:formatCode>General</c:formatCode>
                <c:ptCount val="15"/>
                <c:pt idx="0">
                  <c:v>20.161647837139725</c:v>
                </c:pt>
                <c:pt idx="1">
                  <c:v>19.500266449525846</c:v>
                </c:pt>
                <c:pt idx="2">
                  <c:v>18.732155915334925</c:v>
                </c:pt>
                <c:pt idx="3">
                  <c:v>17.853118662905995</c:v>
                </c:pt>
                <c:pt idx="4">
                  <c:v>16.863910227767377</c:v>
                </c:pt>
                <c:pt idx="5">
                  <c:v>15.771568276937346</c:v>
                </c:pt>
                <c:pt idx="6">
                  <c:v>14.590234513291968</c:v>
                </c:pt>
                <c:pt idx="7">
                  <c:v>13.341125824134412</c:v>
                </c:pt>
                <c:pt idx="8">
                  <c:v>12.051431988204042</c:v>
                </c:pt>
                <c:pt idx="9">
                  <c:v>10.752160533712452</c:v>
                </c:pt>
                <c:pt idx="10">
                  <c:v>9.4752462078661424</c:v>
                </c:pt>
                <c:pt idx="11">
                  <c:v>8.2504749587696065</c:v>
                </c:pt>
                <c:pt idx="12">
                  <c:v>7.1028337323958022</c:v>
                </c:pt>
                <c:pt idx="13">
                  <c:v>6.0507580330765105</c:v>
                </c:pt>
                <c:pt idx="14">
                  <c:v>5.1054756519144986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3A-48C5-84FD-4F03C0EE7AC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Non-competitive'!$AT$20:$AT$34</c:f>
              <c:numCache>
                <c:formatCode>General</c:formatCode>
                <c:ptCount val="15"/>
                <c:pt idx="0">
                  <c:v>20.161647830576356</c:v>
                </c:pt>
                <c:pt idx="1">
                  <c:v>19.500266443177786</c:v>
                </c:pt>
                <c:pt idx="2">
                  <c:v>18.732155909236912</c:v>
                </c:pt>
                <c:pt idx="3">
                  <c:v>17.853118657094139</c:v>
                </c:pt>
                <c:pt idx="4">
                  <c:v>16.863910222277546</c:v>
                </c:pt>
                <c:pt idx="5">
                  <c:v>15.771568271803115</c:v>
                </c:pt>
                <c:pt idx="6">
                  <c:v>14.590234508542304</c:v>
                </c:pt>
                <c:pt idx="7">
                  <c:v>13.34112581979138</c:v>
                </c:pt>
                <c:pt idx="8">
                  <c:v>12.051431984280853</c:v>
                </c:pt>
                <c:pt idx="9">
                  <c:v>10.752160530212224</c:v>
                </c:pt>
                <c:pt idx="10">
                  <c:v>9.4752462047815964</c:v>
                </c:pt>
                <c:pt idx="11">
                  <c:v>8.2504749560837709</c:v>
                </c:pt>
                <c:pt idx="12">
                  <c:v>7.1028337300835656</c:v>
                </c:pt>
                <c:pt idx="13">
                  <c:v>6.0507580311067644</c:v>
                </c:pt>
                <c:pt idx="14">
                  <c:v>5.1054756502524778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3A-48C5-84FD-4F03C0EE7AC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Non-competitive'!$AU$20:$AU$34</c:f>
              <c:numCache>
                <c:formatCode>General</c:formatCode>
                <c:ptCount val="15"/>
                <c:pt idx="0">
                  <c:v>20.161647822372149</c:v>
                </c:pt>
                <c:pt idx="1">
                  <c:v>19.500266435242708</c:v>
                </c:pt>
                <c:pt idx="2">
                  <c:v>18.732155901614398</c:v>
                </c:pt>
                <c:pt idx="3">
                  <c:v>17.853118649829323</c:v>
                </c:pt>
                <c:pt idx="4">
                  <c:v>16.863910215415263</c:v>
                </c:pt>
                <c:pt idx="5">
                  <c:v>15.771568265385325</c:v>
                </c:pt>
                <c:pt idx="6">
                  <c:v>14.590234502605224</c:v>
                </c:pt>
                <c:pt idx="7">
                  <c:v>13.34112581436259</c:v>
                </c:pt>
                <c:pt idx="8">
                  <c:v>12.051431979376867</c:v>
                </c:pt>
                <c:pt idx="9">
                  <c:v>10.752160525836938</c:v>
                </c:pt>
                <c:pt idx="10">
                  <c:v>9.4752462009259162</c:v>
                </c:pt>
                <c:pt idx="11">
                  <c:v>8.2504749527264742</c:v>
                </c:pt>
                <c:pt idx="12">
                  <c:v>7.1028337271932696</c:v>
                </c:pt>
                <c:pt idx="13">
                  <c:v>6.0507580286445801</c:v>
                </c:pt>
                <c:pt idx="14">
                  <c:v>5.1054756481749495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3A-48C5-84FD-4F03C0EE7AC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Non-competitive'!$AV$20:$AV$34</c:f>
              <c:numCache>
                <c:formatCode>General</c:formatCode>
                <c:ptCount val="15"/>
                <c:pt idx="0">
                  <c:v>20.16164781211689</c:v>
                </c:pt>
                <c:pt idx="1">
                  <c:v>19.500266425323861</c:v>
                </c:pt>
                <c:pt idx="2">
                  <c:v>18.732155892086247</c:v>
                </c:pt>
                <c:pt idx="3">
                  <c:v>17.853118640748299</c:v>
                </c:pt>
                <c:pt idx="4">
                  <c:v>16.863910206837403</c:v>
                </c:pt>
                <c:pt idx="5">
                  <c:v>15.771568257363089</c:v>
                </c:pt>
                <c:pt idx="6">
                  <c:v>14.590234495183875</c:v>
                </c:pt>
                <c:pt idx="7">
                  <c:v>13.341125807576603</c:v>
                </c:pt>
                <c:pt idx="8">
                  <c:v>12.051431973246885</c:v>
                </c:pt>
                <c:pt idx="9">
                  <c:v>10.752160520367832</c:v>
                </c:pt>
                <c:pt idx="10">
                  <c:v>9.4752461961063155</c:v>
                </c:pt>
                <c:pt idx="11">
                  <c:v>8.2504749485298561</c:v>
                </c:pt>
                <c:pt idx="12">
                  <c:v>7.1028337235803995</c:v>
                </c:pt>
                <c:pt idx="13">
                  <c:v>6.0507580255668518</c:v>
                </c:pt>
                <c:pt idx="14">
                  <c:v>5.1054756455780401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93A-48C5-84FD-4F03C0EE7AC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Non-competitive'!$AW$20:$AW$34</c:f>
              <c:numCache>
                <c:formatCode>General</c:formatCode>
                <c:ptCount val="15"/>
                <c:pt idx="0">
                  <c:v>20.161647799297814</c:v>
                </c:pt>
                <c:pt idx="1">
                  <c:v>19.500266412925299</c:v>
                </c:pt>
                <c:pt idx="2">
                  <c:v>18.732155880176069</c:v>
                </c:pt>
                <c:pt idx="3">
                  <c:v>17.85311862939702</c:v>
                </c:pt>
                <c:pt idx="4">
                  <c:v>16.863910196115079</c:v>
                </c:pt>
                <c:pt idx="5">
                  <c:v>15.771568247335292</c:v>
                </c:pt>
                <c:pt idx="6">
                  <c:v>14.590234485907189</c:v>
                </c:pt>
                <c:pt idx="7">
                  <c:v>13.341125799094117</c:v>
                </c:pt>
                <c:pt idx="8">
                  <c:v>12.051431965584406</c:v>
                </c:pt>
                <c:pt idx="9">
                  <c:v>10.752160513531448</c:v>
                </c:pt>
                <c:pt idx="10">
                  <c:v>9.4752461900818137</c:v>
                </c:pt>
                <c:pt idx="11">
                  <c:v>8.2504749432840825</c:v>
                </c:pt>
                <c:pt idx="12">
                  <c:v>7.1028337190643134</c:v>
                </c:pt>
                <c:pt idx="13">
                  <c:v>6.0507580217196892</c:v>
                </c:pt>
                <c:pt idx="14">
                  <c:v>5.1054756423319034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93A-48C5-84FD-4F03C0EE7AC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Non-competitive'!$AX$20:$AX$34</c:f>
              <c:numCache>
                <c:formatCode>General</c:formatCode>
                <c:ptCount val="15"/>
                <c:pt idx="0">
                  <c:v>20.161647783273978</c:v>
                </c:pt>
                <c:pt idx="1">
                  <c:v>19.500266397427108</c:v>
                </c:pt>
                <c:pt idx="2">
                  <c:v>18.732155865288341</c:v>
                </c:pt>
                <c:pt idx="3">
                  <c:v>17.853118615207929</c:v>
                </c:pt>
                <c:pt idx="4">
                  <c:v>16.863910182712175</c:v>
                </c:pt>
                <c:pt idx="5">
                  <c:v>15.771568234800545</c:v>
                </c:pt>
                <c:pt idx="6">
                  <c:v>14.590234474311329</c:v>
                </c:pt>
                <c:pt idx="7">
                  <c:v>13.341125788491011</c:v>
                </c:pt>
                <c:pt idx="8">
                  <c:v>12.051431956006308</c:v>
                </c:pt>
                <c:pt idx="9">
                  <c:v>10.752160504985969</c:v>
                </c:pt>
                <c:pt idx="10">
                  <c:v>9.4752461825511851</c:v>
                </c:pt>
                <c:pt idx="11">
                  <c:v>8.2504749367268637</c:v>
                </c:pt>
                <c:pt idx="12">
                  <c:v>7.1028337134192041</c:v>
                </c:pt>
                <c:pt idx="13">
                  <c:v>6.0507580169107378</c:v>
                </c:pt>
                <c:pt idx="14">
                  <c:v>5.105475638274231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93A-48C5-84FD-4F03C0EE7AC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Non-competitive'!$AY$20:$AY$34</c:f>
              <c:numCache>
                <c:formatCode>General</c:formatCode>
                <c:ptCount val="15"/>
                <c:pt idx="0">
                  <c:v>20.161647763244169</c:v>
                </c:pt>
                <c:pt idx="1">
                  <c:v>19.500266378054359</c:v>
                </c:pt>
                <c:pt idx="2">
                  <c:v>18.732155846678683</c:v>
                </c:pt>
                <c:pt idx="3">
                  <c:v>17.853118597471553</c:v>
                </c:pt>
                <c:pt idx="4">
                  <c:v>16.863910165958544</c:v>
                </c:pt>
                <c:pt idx="5">
                  <c:v>15.771568219132117</c:v>
                </c:pt>
                <c:pt idx="6">
                  <c:v>14.590234459816505</c:v>
                </c:pt>
                <c:pt idx="7">
                  <c:v>13.341125775237128</c:v>
                </c:pt>
                <c:pt idx="8">
                  <c:v>12.051431944033684</c:v>
                </c:pt>
                <c:pt idx="9">
                  <c:v>10.752160494304123</c:v>
                </c:pt>
                <c:pt idx="10">
                  <c:v>9.4752461731379007</c:v>
                </c:pt>
                <c:pt idx="11">
                  <c:v>8.2504749285303411</c:v>
                </c:pt>
                <c:pt idx="12">
                  <c:v>7.1028337063628193</c:v>
                </c:pt>
                <c:pt idx="13">
                  <c:v>6.050758010899548</c:v>
                </c:pt>
                <c:pt idx="14">
                  <c:v>5.1054756332021434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93A-48C5-84FD-4F03C0EE7AC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Non-competitive'!$AZ$20:$AZ$34</c:f>
              <c:numCache>
                <c:formatCode>General</c:formatCode>
                <c:ptCount val="15"/>
                <c:pt idx="0">
                  <c:v>20.161647738206916</c:v>
                </c:pt>
                <c:pt idx="1">
                  <c:v>19.500266353838423</c:v>
                </c:pt>
                <c:pt idx="2">
                  <c:v>18.732155823416608</c:v>
                </c:pt>
                <c:pt idx="3">
                  <c:v>17.853118575301092</c:v>
                </c:pt>
                <c:pt idx="4">
                  <c:v>16.863910145016504</c:v>
                </c:pt>
                <c:pt idx="5">
                  <c:v>15.771568199546573</c:v>
                </c:pt>
                <c:pt idx="6">
                  <c:v>14.590234441697978</c:v>
                </c:pt>
                <c:pt idx="7">
                  <c:v>13.341125758669774</c:v>
                </c:pt>
                <c:pt idx="8">
                  <c:v>12.051431929067904</c:v>
                </c:pt>
                <c:pt idx="9">
                  <c:v>10.752160480951812</c:v>
                </c:pt>
                <c:pt idx="10">
                  <c:v>9.4752461613712953</c:v>
                </c:pt>
                <c:pt idx="11">
                  <c:v>8.2504749182846879</c:v>
                </c:pt>
                <c:pt idx="12">
                  <c:v>7.1028336975423363</c:v>
                </c:pt>
                <c:pt idx="13">
                  <c:v>6.0507580033855595</c:v>
                </c:pt>
                <c:pt idx="14">
                  <c:v>5.1054756268620309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93A-48C5-84FD-4F03C0EE7AC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Non-competitive'!$BA$20:$BA$34</c:f>
              <c:numCache>
                <c:formatCode>General</c:formatCode>
                <c:ptCount val="15"/>
                <c:pt idx="0">
                  <c:v>20.161647706910347</c:v>
                </c:pt>
                <c:pt idx="1">
                  <c:v>19.500266323568507</c:v>
                </c:pt>
                <c:pt idx="2">
                  <c:v>18.732155794339015</c:v>
                </c:pt>
                <c:pt idx="3">
                  <c:v>17.853118547588014</c:v>
                </c:pt>
                <c:pt idx="4">
                  <c:v>16.863910118838955</c:v>
                </c:pt>
                <c:pt idx="5">
                  <c:v>15.771568175064649</c:v>
                </c:pt>
                <c:pt idx="6">
                  <c:v>14.590234419049814</c:v>
                </c:pt>
                <c:pt idx="7">
                  <c:v>13.341125737960581</c:v>
                </c:pt>
                <c:pt idx="8">
                  <c:v>12.051431910360682</c:v>
                </c:pt>
                <c:pt idx="9">
                  <c:v>10.752160464261424</c:v>
                </c:pt>
                <c:pt idx="10">
                  <c:v>9.4752461466630411</c:v>
                </c:pt>
                <c:pt idx="11">
                  <c:v>8.2504749054776223</c:v>
                </c:pt>
                <c:pt idx="12">
                  <c:v>7.1028336865167345</c:v>
                </c:pt>
                <c:pt idx="13">
                  <c:v>6.0507579939930762</c:v>
                </c:pt>
                <c:pt idx="14">
                  <c:v>5.1054756189368922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93A-48C5-84FD-4F03C0EE7AC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Non-competitive'!$BB$20:$BB$34</c:f>
              <c:numCache>
                <c:formatCode>General</c:formatCode>
                <c:ptCount val="15"/>
                <c:pt idx="0">
                  <c:v>20.161647667789637</c:v>
                </c:pt>
                <c:pt idx="1">
                  <c:v>19.500266285731112</c:v>
                </c:pt>
                <c:pt idx="2">
                  <c:v>18.732155757992022</c:v>
                </c:pt>
                <c:pt idx="3">
                  <c:v>17.853118512946665</c:v>
                </c:pt>
                <c:pt idx="4">
                  <c:v>16.86391008611702</c:v>
                </c:pt>
                <c:pt idx="5">
                  <c:v>15.771568144462242</c:v>
                </c:pt>
                <c:pt idx="6">
                  <c:v>14.590234390739614</c:v>
                </c:pt>
                <c:pt idx="7">
                  <c:v>13.341125712074088</c:v>
                </c:pt>
                <c:pt idx="8">
                  <c:v>12.051431886976653</c:v>
                </c:pt>
                <c:pt idx="9">
                  <c:v>10.75216044339844</c:v>
                </c:pt>
                <c:pt idx="10">
                  <c:v>9.4752461282777194</c:v>
                </c:pt>
                <c:pt idx="11">
                  <c:v>8.2504748894687925</c:v>
                </c:pt>
                <c:pt idx="12">
                  <c:v>7.1028336727347305</c:v>
                </c:pt>
                <c:pt idx="13">
                  <c:v>6.0507579822524704</c:v>
                </c:pt>
                <c:pt idx="14">
                  <c:v>5.105475609030468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93A-48C5-84FD-4F03C0EE7AC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Non-competitive'!$BC$20:$BC$34</c:f>
              <c:numCache>
                <c:formatCode>General</c:formatCode>
                <c:ptCount val="15"/>
                <c:pt idx="0">
                  <c:v>20.161647618888754</c:v>
                </c:pt>
                <c:pt idx="1">
                  <c:v>19.500266238434367</c:v>
                </c:pt>
                <c:pt idx="2">
                  <c:v>18.732155712558285</c:v>
                </c:pt>
                <c:pt idx="3">
                  <c:v>17.853118469644983</c:v>
                </c:pt>
                <c:pt idx="4">
                  <c:v>16.863910045214602</c:v>
                </c:pt>
                <c:pt idx="5">
                  <c:v>15.771568106209234</c:v>
                </c:pt>
                <c:pt idx="6">
                  <c:v>14.590234355351859</c:v>
                </c:pt>
                <c:pt idx="7">
                  <c:v>13.341125679715978</c:v>
                </c:pt>
                <c:pt idx="8">
                  <c:v>12.051431857746614</c:v>
                </c:pt>
                <c:pt idx="9">
                  <c:v>10.752160417319709</c:v>
                </c:pt>
                <c:pt idx="10">
                  <c:v>9.475246105296069</c:v>
                </c:pt>
                <c:pt idx="11">
                  <c:v>8.2504748694577508</c:v>
                </c:pt>
                <c:pt idx="12">
                  <c:v>7.1028336555072276</c:v>
                </c:pt>
                <c:pt idx="13">
                  <c:v>6.0507579675767138</c:v>
                </c:pt>
                <c:pt idx="14">
                  <c:v>5.1054755966474383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93A-48C5-84FD-4F03C0EE7AC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Non-competitive'!$BD$20:$BD$34</c:f>
              <c:numCache>
                <c:formatCode>General</c:formatCode>
                <c:ptCount val="15"/>
                <c:pt idx="0">
                  <c:v>20.161647557762645</c:v>
                </c:pt>
                <c:pt idx="1">
                  <c:v>19.500266179313439</c:v>
                </c:pt>
                <c:pt idx="2">
                  <c:v>18.732155655766114</c:v>
                </c:pt>
                <c:pt idx="3">
                  <c:v>17.853118415517876</c:v>
                </c:pt>
                <c:pt idx="4">
                  <c:v>16.86390999408658</c:v>
                </c:pt>
                <c:pt idx="5">
                  <c:v>15.771568058392978</c:v>
                </c:pt>
                <c:pt idx="6">
                  <c:v>14.590234311117172</c:v>
                </c:pt>
                <c:pt idx="7">
                  <c:v>13.341125639268336</c:v>
                </c:pt>
                <c:pt idx="8">
                  <c:v>12.051431821209071</c:v>
                </c:pt>
                <c:pt idx="9">
                  <c:v>10.752160384721297</c:v>
                </c:pt>
                <c:pt idx="10">
                  <c:v>9.4752460765690056</c:v>
                </c:pt>
                <c:pt idx="11">
                  <c:v>8.2504748444439517</c:v>
                </c:pt>
                <c:pt idx="12">
                  <c:v>7.1028336339728479</c:v>
                </c:pt>
                <c:pt idx="13">
                  <c:v>6.0507579492320192</c:v>
                </c:pt>
                <c:pt idx="14">
                  <c:v>5.1054755811686512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93A-48C5-84FD-4F03C0EE7AC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93A-48C5-84FD-4F03C0EE7AC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93A-48C5-84FD-4F03C0EE7AC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93A-48C5-84FD-4F03C0EE7AC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93A-48C5-84FD-4F03C0EE7AC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93A-48C5-84FD-4F03C0EE7AC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93A-48C5-84FD-4F03C0EE7AC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93A-48C5-84FD-4F03C0EE7AC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93A-48C5-84FD-4F03C0EE7AC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93A-48C5-84FD-4F03C0EE7AC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93A-48C5-84FD-4F03C0EE7AC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93A-48C5-84FD-4F03C0EE7AC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93A-48C5-84FD-4F03C0EE7AC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93A-48C5-84FD-4F03C0EE7AC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93A-48C5-84FD-4F03C0EE7AC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93A-48C5-84FD-4F03C0EE7AC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93A-48C5-84FD-4F03C0EE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Non-competitive'!$AO$36:$AO$50</c:f>
              <c:numCache>
                <c:formatCode>General</c:formatCode>
                <c:ptCount val="15"/>
                <c:pt idx="0">
                  <c:v>4.9599120407993323E-2</c:v>
                </c:pt>
                <c:pt idx="1">
                  <c:v>5.1281350502888463E-2</c:v>
                </c:pt>
                <c:pt idx="2">
                  <c:v>5.3384138121507385E-2</c:v>
                </c:pt>
                <c:pt idx="3">
                  <c:v>5.6012622644781046E-2</c:v>
                </c:pt>
                <c:pt idx="4">
                  <c:v>5.9298228298873115E-2</c:v>
                </c:pt>
                <c:pt idx="5">
                  <c:v>6.3405235366488205E-2</c:v>
                </c:pt>
                <c:pt idx="6">
                  <c:v>6.853899420100705E-2</c:v>
                </c:pt>
                <c:pt idx="7">
                  <c:v>7.4956192744155631E-2</c:v>
                </c:pt>
                <c:pt idx="8">
                  <c:v>8.2977690923091332E-2</c:v>
                </c:pt>
                <c:pt idx="9">
                  <c:v>9.300456364676099E-2</c:v>
                </c:pt>
                <c:pt idx="10">
                  <c:v>0.10553815455134805</c:v>
                </c:pt>
                <c:pt idx="11">
                  <c:v>0.12120514318208188</c:v>
                </c:pt>
                <c:pt idx="12">
                  <c:v>0.14078887897049916</c:v>
                </c:pt>
                <c:pt idx="13">
                  <c:v>0.1652685487060207</c:v>
                </c:pt>
                <c:pt idx="14">
                  <c:v>0.19586813587542268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C5-4CFA-BD42-E3B9CD05DE8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Non-competitive'!$AP$36:$AP$50</c:f>
              <c:numCache>
                <c:formatCode>General</c:formatCode>
                <c:ptCount val="15"/>
                <c:pt idx="0">
                  <c:v>4.9599120441061059E-2</c:v>
                </c:pt>
                <c:pt idx="1">
                  <c:v>5.1281350537077747E-2</c:v>
                </c:pt>
                <c:pt idx="2">
                  <c:v>5.3384138157098603E-2</c:v>
                </c:pt>
                <c:pt idx="3">
                  <c:v>5.6012622682124674E-2</c:v>
                </c:pt>
                <c:pt idx="4">
                  <c:v>5.9298228338407248E-2</c:v>
                </c:pt>
                <c:pt idx="5">
                  <c:v>6.3405235408760488E-2</c:v>
                </c:pt>
                <c:pt idx="6">
                  <c:v>6.8538994246702012E-2</c:v>
                </c:pt>
                <c:pt idx="7">
                  <c:v>7.4956192794128934E-2</c:v>
                </c:pt>
                <c:pt idx="8">
                  <c:v>8.2977690978412566E-2</c:v>
                </c:pt>
                <c:pt idx="9">
                  <c:v>9.3004563708767141E-2</c:v>
                </c:pt>
                <c:pt idx="10">
                  <c:v>0.10553815462171032</c:v>
                </c:pt>
                <c:pt idx="11">
                  <c:v>0.12120514326288935</c:v>
                </c:pt>
                <c:pt idx="12">
                  <c:v>0.1407888790643631</c:v>
                </c:pt>
                <c:pt idx="13">
                  <c:v>0.16526854881620526</c:v>
                </c:pt>
                <c:pt idx="14">
                  <c:v>0.19586813600600797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C5-4CFA-BD42-E3B9CD05DE8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Non-competitive'!$AQ$36:$AQ$50</c:f>
              <c:numCache>
                <c:formatCode>General</c:formatCode>
                <c:ptCount val="15"/>
                <c:pt idx="0">
                  <c:v>4.9599120449328002E-2</c:v>
                </c:pt>
                <c:pt idx="1">
                  <c:v>5.1281350545625062E-2</c:v>
                </c:pt>
                <c:pt idx="2">
                  <c:v>5.3384138165996395E-2</c:v>
                </c:pt>
                <c:pt idx="3">
                  <c:v>5.6012622691460574E-2</c:v>
                </c:pt>
                <c:pt idx="4">
                  <c:v>5.9298228348290787E-2</c:v>
                </c:pt>
                <c:pt idx="5">
                  <c:v>6.3405235419328548E-2</c:v>
                </c:pt>
                <c:pt idx="6">
                  <c:v>6.8538994258125763E-2</c:v>
                </c:pt>
                <c:pt idx="7">
                  <c:v>7.4956192806622246E-2</c:v>
                </c:pt>
                <c:pt idx="8">
                  <c:v>8.2977690992242892E-2</c:v>
                </c:pt>
                <c:pt idx="9">
                  <c:v>9.3004563724268685E-2</c:v>
                </c:pt>
                <c:pt idx="10">
                  <c:v>0.10553815463930091</c:v>
                </c:pt>
                <c:pt idx="11">
                  <c:v>0.12120514328309123</c:v>
                </c:pt>
                <c:pt idx="12">
                  <c:v>0.14078887908782911</c:v>
                </c:pt>
                <c:pt idx="13">
                  <c:v>0.16526854884375142</c:v>
                </c:pt>
                <c:pt idx="14">
                  <c:v>0.19586813603865433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C5-4CFA-BD42-E3B9CD05DE8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Non-competitive'!$AR$36:$AR$50</c:f>
              <c:numCache>
                <c:formatCode>General</c:formatCode>
                <c:ptCount val="15"/>
                <c:pt idx="0">
                  <c:v>4.9599120459661666E-2</c:v>
                </c:pt>
                <c:pt idx="1">
                  <c:v>5.1281350556309217E-2</c:v>
                </c:pt>
                <c:pt idx="2">
                  <c:v>5.3384138177118651E-2</c:v>
                </c:pt>
                <c:pt idx="3">
                  <c:v>5.6012622703130448E-2</c:v>
                </c:pt>
                <c:pt idx="4">
                  <c:v>5.9298228360645203E-2</c:v>
                </c:pt>
                <c:pt idx="5">
                  <c:v>6.3405235432538634E-2</c:v>
                </c:pt>
                <c:pt idx="6">
                  <c:v>6.8538994272405424E-2</c:v>
                </c:pt>
                <c:pt idx="7">
                  <c:v>7.4956192822238935E-2</c:v>
                </c:pt>
                <c:pt idx="8">
                  <c:v>8.2977691009530757E-2</c:v>
                </c:pt>
                <c:pt idx="9">
                  <c:v>9.3004563743645616E-2</c:v>
                </c:pt>
                <c:pt idx="10">
                  <c:v>0.10553815466128914</c:v>
                </c:pt>
                <c:pt idx="11">
                  <c:v>0.12120514330834359</c:v>
                </c:pt>
                <c:pt idx="12">
                  <c:v>0.14078887911716159</c:v>
                </c:pt>
                <c:pt idx="13">
                  <c:v>0.1652685488781841</c:v>
                </c:pt>
                <c:pt idx="14">
                  <c:v>0.19586813607946224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C5-4CFA-BD42-E3B9CD05DE8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Non-competitive'!$AS$36:$AS$50</c:f>
              <c:numCache>
                <c:formatCode>General</c:formatCode>
                <c:ptCount val="15"/>
                <c:pt idx="0">
                  <c:v>4.959912047257875E-2</c:v>
                </c:pt>
                <c:pt idx="1">
                  <c:v>5.1281350569664409E-2</c:v>
                </c:pt>
                <c:pt idx="2">
                  <c:v>5.3384138191021474E-2</c:v>
                </c:pt>
                <c:pt idx="3">
                  <c:v>5.60126227177178E-2</c:v>
                </c:pt>
                <c:pt idx="4">
                  <c:v>5.9298228376088231E-2</c:v>
                </c:pt>
                <c:pt idx="5">
                  <c:v>6.3405235449051259E-2</c:v>
                </c:pt>
                <c:pt idx="6">
                  <c:v>6.853899429025502E-2</c:v>
                </c:pt>
                <c:pt idx="7">
                  <c:v>7.495619284175975E-2</c:v>
                </c:pt>
                <c:pt idx="8">
                  <c:v>8.2977691031140638E-2</c:v>
                </c:pt>
                <c:pt idx="9">
                  <c:v>9.3004563767866755E-2</c:v>
                </c:pt>
                <c:pt idx="10">
                  <c:v>0.10553815468877441</c:v>
                </c:pt>
                <c:pt idx="11">
                  <c:v>0.12120514333990901</c:v>
                </c:pt>
                <c:pt idx="12">
                  <c:v>0.14078887915382721</c:v>
                </c:pt>
                <c:pt idx="13">
                  <c:v>0.16526854892122492</c:v>
                </c:pt>
                <c:pt idx="14">
                  <c:v>0.19586813613047213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C5-4CFA-BD42-E3B9CD05DE8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Non-competitive'!$AT$36:$AT$50</c:f>
              <c:numCache>
                <c:formatCode>General</c:formatCode>
                <c:ptCount val="15"/>
                <c:pt idx="0">
                  <c:v>4.9599120488725112E-2</c:v>
                </c:pt>
                <c:pt idx="1">
                  <c:v>5.1281350586358389E-2</c:v>
                </c:pt>
                <c:pt idx="2">
                  <c:v>5.3384138208399996E-2</c:v>
                </c:pt>
                <c:pt idx="3">
                  <c:v>5.6012622735951999E-2</c:v>
                </c:pt>
                <c:pt idx="4">
                  <c:v>5.9298228395392012E-2</c:v>
                </c:pt>
                <c:pt idx="5">
                  <c:v>6.3405235469692012E-2</c:v>
                </c:pt>
                <c:pt idx="6">
                  <c:v>6.853899431256702E-2</c:v>
                </c:pt>
                <c:pt idx="7">
                  <c:v>7.4956192866160787E-2</c:v>
                </c:pt>
                <c:pt idx="8">
                  <c:v>8.2977691058152961E-2</c:v>
                </c:pt>
                <c:pt idx="9">
                  <c:v>9.3004563798143203E-2</c:v>
                </c:pt>
                <c:pt idx="10">
                  <c:v>0.10553815472313101</c:v>
                </c:pt>
                <c:pt idx="11">
                  <c:v>0.12120514337936578</c:v>
                </c:pt>
                <c:pt idx="12">
                  <c:v>0.14078887919965921</c:v>
                </c:pt>
                <c:pt idx="13">
                  <c:v>0.16526854897502596</c:v>
                </c:pt>
                <c:pt idx="14">
                  <c:v>0.19586813619423443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7C5-4CFA-BD42-E3B9CD05DE8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Non-competitive'!$AU$36:$AU$50</c:f>
              <c:numCache>
                <c:formatCode>General</c:formatCode>
                <c:ptCount val="15"/>
                <c:pt idx="0">
                  <c:v>4.9599120508908058E-2</c:v>
                </c:pt>
                <c:pt idx="1">
                  <c:v>5.1281350607225877E-2</c:v>
                </c:pt>
                <c:pt idx="2">
                  <c:v>5.338413823012314E-2</c:v>
                </c:pt>
                <c:pt idx="3">
                  <c:v>5.6012622758744732E-2</c:v>
                </c:pt>
                <c:pt idx="4">
                  <c:v>5.9298228419521717E-2</c:v>
                </c:pt>
                <c:pt idx="5">
                  <c:v>6.340523549549297E-2</c:v>
                </c:pt>
                <c:pt idx="6">
                  <c:v>6.8538994340457002E-2</c:v>
                </c:pt>
                <c:pt idx="7">
                  <c:v>7.4956192896662055E-2</c:v>
                </c:pt>
                <c:pt idx="8">
                  <c:v>8.2977691091918368E-2</c:v>
                </c:pt>
                <c:pt idx="9">
                  <c:v>9.3004563835988763E-2</c:v>
                </c:pt>
                <c:pt idx="10">
                  <c:v>0.10553815476607674</c:v>
                </c:pt>
                <c:pt idx="11">
                  <c:v>0.12120514342868677</c:v>
                </c:pt>
                <c:pt idx="12">
                  <c:v>0.14078887925694925</c:v>
                </c:pt>
                <c:pt idx="13">
                  <c:v>0.16526854904227731</c:v>
                </c:pt>
                <c:pt idx="14">
                  <c:v>0.19586813627393743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7C5-4CFA-BD42-E3B9CD05DE8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Non-competitive'!$AV$36:$AV$50</c:f>
              <c:numCache>
                <c:formatCode>General</c:formatCode>
                <c:ptCount val="15"/>
                <c:pt idx="0">
                  <c:v>4.9599120534136745E-2</c:v>
                </c:pt>
                <c:pt idx="1">
                  <c:v>5.1281350633310227E-2</c:v>
                </c:pt>
                <c:pt idx="2">
                  <c:v>5.3384138257277093E-2</c:v>
                </c:pt>
                <c:pt idx="3">
                  <c:v>5.6012622787235664E-2</c:v>
                </c:pt>
                <c:pt idx="4">
                  <c:v>5.9298228449683875E-2</c:v>
                </c:pt>
                <c:pt idx="5">
                  <c:v>6.3405235527744144E-2</c:v>
                </c:pt>
                <c:pt idx="6">
                  <c:v>6.853899437531949E-2</c:v>
                </c:pt>
                <c:pt idx="7">
                  <c:v>7.4956192934788654E-2</c:v>
                </c:pt>
                <c:pt idx="8">
                  <c:v>8.297769113412512E-2</c:v>
                </c:pt>
                <c:pt idx="9">
                  <c:v>9.3004563883295699E-2</c:v>
                </c:pt>
                <c:pt idx="10">
                  <c:v>0.10553815481975891</c:v>
                </c:pt>
                <c:pt idx="11">
                  <c:v>0.12120514349033797</c:v>
                </c:pt>
                <c:pt idx="12">
                  <c:v>0.14078887932856177</c:v>
                </c:pt>
                <c:pt idx="13">
                  <c:v>0.16526854912634145</c:v>
                </c:pt>
                <c:pt idx="14">
                  <c:v>0.19586813637356609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7C5-4CFA-BD42-E3B9CD05DE8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Non-competitive'!$AW$36:$AW$50</c:f>
              <c:numCache>
                <c:formatCode>General</c:formatCode>
                <c:ptCount val="15"/>
                <c:pt idx="0">
                  <c:v>4.9599120565672603E-2</c:v>
                </c:pt>
                <c:pt idx="1">
                  <c:v>5.128135066591568E-2</c:v>
                </c:pt>
                <c:pt idx="2">
                  <c:v>5.3384138291219511E-2</c:v>
                </c:pt>
                <c:pt idx="3">
                  <c:v>5.6012622822849328E-2</c:v>
                </c:pt>
                <c:pt idx="4">
                  <c:v>5.929822848738657E-2</c:v>
                </c:pt>
                <c:pt idx="5">
                  <c:v>6.3405235568058133E-2</c:v>
                </c:pt>
                <c:pt idx="6">
                  <c:v>6.8538994418897589E-2</c:v>
                </c:pt>
                <c:pt idx="7">
                  <c:v>7.495619298244692E-2</c:v>
                </c:pt>
                <c:pt idx="8">
                  <c:v>8.2977691186883556E-2</c:v>
                </c:pt>
                <c:pt idx="9">
                  <c:v>9.3004563942429383E-2</c:v>
                </c:pt>
                <c:pt idx="10">
                  <c:v>0.10553815488686163</c:v>
                </c:pt>
                <c:pt idx="11">
                  <c:v>0.12120514356740199</c:v>
                </c:pt>
                <c:pt idx="12">
                  <c:v>0.14078887941807741</c:v>
                </c:pt>
                <c:pt idx="13">
                  <c:v>0.16526854923142167</c:v>
                </c:pt>
                <c:pt idx="14">
                  <c:v>0.19586813649810195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7C5-4CFA-BD42-E3B9CD05DE8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Non-competitive'!$AX$36:$AX$50</c:f>
              <c:numCache>
                <c:formatCode>General</c:formatCode>
                <c:ptCount val="15"/>
                <c:pt idx="0">
                  <c:v>4.959912060509241E-2</c:v>
                </c:pt>
                <c:pt idx="1">
                  <c:v>5.1281350706672467E-2</c:v>
                </c:pt>
                <c:pt idx="2">
                  <c:v>5.3384138333647545E-2</c:v>
                </c:pt>
                <c:pt idx="3">
                  <c:v>5.6012622867366378E-2</c:v>
                </c:pt>
                <c:pt idx="4">
                  <c:v>5.9298228534514934E-2</c:v>
                </c:pt>
                <c:pt idx="5">
                  <c:v>6.3405235618450628E-2</c:v>
                </c:pt>
                <c:pt idx="6">
                  <c:v>6.8538994473370238E-2</c:v>
                </c:pt>
                <c:pt idx="7">
                  <c:v>7.4956193042019739E-2</c:v>
                </c:pt>
                <c:pt idx="8">
                  <c:v>8.2977691252831609E-2</c:v>
                </c:pt>
                <c:pt idx="9">
                  <c:v>9.3004564016346492E-2</c:v>
                </c:pt>
                <c:pt idx="10">
                  <c:v>0.10553815497074004</c:v>
                </c:pt>
                <c:pt idx="11">
                  <c:v>0.12120514366373204</c:v>
                </c:pt>
                <c:pt idx="12">
                  <c:v>0.14078887952997199</c:v>
                </c:pt>
                <c:pt idx="13">
                  <c:v>0.16526854936277188</c:v>
                </c:pt>
                <c:pt idx="14">
                  <c:v>0.19586813665377181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7C5-4CFA-BD42-E3B9CD05DE8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Non-competitive'!$AY$36:$AY$50</c:f>
              <c:numCache>
                <c:formatCode>General</c:formatCode>
                <c:ptCount val="15"/>
                <c:pt idx="0">
                  <c:v>4.9599120654367196E-2</c:v>
                </c:pt>
                <c:pt idx="1">
                  <c:v>5.1281350757618478E-2</c:v>
                </c:pt>
                <c:pt idx="2">
                  <c:v>5.3384138386682579E-2</c:v>
                </c:pt>
                <c:pt idx="3">
                  <c:v>5.6012622923012727E-2</c:v>
                </c:pt>
                <c:pt idx="4">
                  <c:v>5.9298228593425387E-2</c:v>
                </c:pt>
                <c:pt idx="5">
                  <c:v>6.3405235681441213E-2</c:v>
                </c:pt>
                <c:pt idx="6">
                  <c:v>6.8538994541461021E-2</c:v>
                </c:pt>
                <c:pt idx="7">
                  <c:v>7.495619311648577E-2</c:v>
                </c:pt>
                <c:pt idx="8">
                  <c:v>8.2977691335266682E-2</c:v>
                </c:pt>
                <c:pt idx="9">
                  <c:v>9.3004564108742846E-2</c:v>
                </c:pt>
                <c:pt idx="10">
                  <c:v>0.10553815507558806</c:v>
                </c:pt>
                <c:pt idx="11">
                  <c:v>0.12120514378414458</c:v>
                </c:pt>
                <c:pt idx="12">
                  <c:v>0.14078887966984019</c:v>
                </c:pt>
                <c:pt idx="13">
                  <c:v>0.16526854952695968</c:v>
                </c:pt>
                <c:pt idx="14">
                  <c:v>0.19586813684835905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7C5-4CFA-BD42-E3B9CD05DE8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Non-competitive'!$AZ$36:$AZ$50</c:f>
              <c:numCache>
                <c:formatCode>General</c:formatCode>
                <c:ptCount val="15"/>
                <c:pt idx="0">
                  <c:v>4.9599120715960655E-2</c:v>
                </c:pt>
                <c:pt idx="1">
                  <c:v>5.1281350821300982E-2</c:v>
                </c:pt>
                <c:pt idx="2">
                  <c:v>5.3384138452976383E-2</c:v>
                </c:pt>
                <c:pt idx="3">
                  <c:v>5.6012622992570642E-2</c:v>
                </c:pt>
                <c:pt idx="4">
                  <c:v>5.9298228667063461E-2</c:v>
                </c:pt>
                <c:pt idx="5">
                  <c:v>6.3405235760179493E-2</c:v>
                </c:pt>
                <c:pt idx="6">
                  <c:v>6.8538994626574506E-2</c:v>
                </c:pt>
                <c:pt idx="7">
                  <c:v>7.4956193209568298E-2</c:v>
                </c:pt>
                <c:pt idx="8">
                  <c:v>8.2977691438310533E-2</c:v>
                </c:pt>
                <c:pt idx="9">
                  <c:v>9.300456422423832E-2</c:v>
                </c:pt>
                <c:pt idx="10">
                  <c:v>0.10553815520664805</c:v>
                </c:pt>
                <c:pt idx="11">
                  <c:v>0.12120514393466027</c:v>
                </c:pt>
                <c:pt idx="12">
                  <c:v>0.14078887984467547</c:v>
                </c:pt>
                <c:pt idx="13">
                  <c:v>0.16526854973219446</c:v>
                </c:pt>
                <c:pt idx="14">
                  <c:v>0.1958681370915932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7C5-4CFA-BD42-E3B9CD05DE8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Non-competitive'!$BA$36:$BA$50</c:f>
              <c:numCache>
                <c:formatCode>General</c:formatCode>
                <c:ptCount val="15"/>
                <c:pt idx="0">
                  <c:v>4.9599120792952492E-2</c:v>
                </c:pt>
                <c:pt idx="1">
                  <c:v>5.1281350900904112E-2</c:v>
                </c:pt>
                <c:pt idx="2">
                  <c:v>5.3384138535843631E-2</c:v>
                </c:pt>
                <c:pt idx="3">
                  <c:v>5.6012623079518042E-2</c:v>
                </c:pt>
                <c:pt idx="4">
                  <c:v>5.9298228759111053E-2</c:v>
                </c:pt>
                <c:pt idx="5">
                  <c:v>6.3405235858602305E-2</c:v>
                </c:pt>
                <c:pt idx="6">
                  <c:v>6.8538994732966374E-2</c:v>
                </c:pt>
                <c:pt idx="7">
                  <c:v>7.4956193325921461E-2</c:v>
                </c:pt>
                <c:pt idx="8">
                  <c:v>8.2977691567115319E-2</c:v>
                </c:pt>
                <c:pt idx="9">
                  <c:v>9.3004564368607656E-2</c:v>
                </c:pt>
                <c:pt idx="10">
                  <c:v>0.10553815537047304</c:v>
                </c:pt>
                <c:pt idx="11">
                  <c:v>0.12120514412280486</c:v>
                </c:pt>
                <c:pt idx="12">
                  <c:v>0.14078888006321955</c:v>
                </c:pt>
                <c:pt idx="13">
                  <c:v>0.16526854998873788</c:v>
                </c:pt>
                <c:pt idx="14">
                  <c:v>0.19586813739563583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7C5-4CFA-BD42-E3B9CD05DE8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Non-competitive'!$BB$36:$BB$50</c:f>
              <c:numCache>
                <c:formatCode>General</c:formatCode>
                <c:ptCount val="15"/>
                <c:pt idx="0">
                  <c:v>4.9599120889192293E-2</c:v>
                </c:pt>
                <c:pt idx="1">
                  <c:v>5.1281351000408024E-2</c:v>
                </c:pt>
                <c:pt idx="2">
                  <c:v>5.3384138639427703E-2</c:v>
                </c:pt>
                <c:pt idx="3">
                  <c:v>5.6012623188202292E-2</c:v>
                </c:pt>
                <c:pt idx="4">
                  <c:v>5.9298228874170536E-2</c:v>
                </c:pt>
                <c:pt idx="5">
                  <c:v>6.3405235981630836E-2</c:v>
                </c:pt>
                <c:pt idx="6">
                  <c:v>6.8538994865956201E-2</c:v>
                </c:pt>
                <c:pt idx="7">
                  <c:v>7.4956193471362939E-2</c:v>
                </c:pt>
                <c:pt idx="8">
                  <c:v>8.2977691728121306E-2</c:v>
                </c:pt>
                <c:pt idx="9">
                  <c:v>9.3004564549069316E-2</c:v>
                </c:pt>
                <c:pt idx="10">
                  <c:v>0.10553815557525431</c:v>
                </c:pt>
                <c:pt idx="11">
                  <c:v>0.12120514435798557</c:v>
                </c:pt>
                <c:pt idx="12">
                  <c:v>0.14078888033639964</c:v>
                </c:pt>
                <c:pt idx="13">
                  <c:v>0.16526855030941717</c:v>
                </c:pt>
                <c:pt idx="14">
                  <c:v>0.19586813777568912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7C5-4CFA-BD42-E3B9CD05DE8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Non-competitive'!$BC$36:$BC$50</c:f>
              <c:numCache>
                <c:formatCode>General</c:formatCode>
                <c:ptCount val="15"/>
                <c:pt idx="0">
                  <c:v>4.9599121009492021E-2</c:v>
                </c:pt>
                <c:pt idx="1">
                  <c:v>5.1281351124787912E-2</c:v>
                </c:pt>
                <c:pt idx="2">
                  <c:v>5.3384138768907775E-2</c:v>
                </c:pt>
                <c:pt idx="3">
                  <c:v>5.6012623324057598E-2</c:v>
                </c:pt>
                <c:pt idx="4">
                  <c:v>5.9298229017994884E-2</c:v>
                </c:pt>
                <c:pt idx="5">
                  <c:v>6.3405236135416501E-2</c:v>
                </c:pt>
                <c:pt idx="6">
                  <c:v>6.8538995032193503E-2</c:v>
                </c:pt>
                <c:pt idx="7">
                  <c:v>7.4956193653164749E-2</c:v>
                </c:pt>
                <c:pt idx="8">
                  <c:v>8.2977691929378816E-2</c:v>
                </c:pt>
                <c:pt idx="9">
                  <c:v>9.30045647746464E-2</c:v>
                </c:pt>
                <c:pt idx="10">
                  <c:v>0.10553815583123088</c:v>
                </c:pt>
                <c:pt idx="11">
                  <c:v>0.12120514465196151</c:v>
                </c:pt>
                <c:pt idx="12">
                  <c:v>0.14078888067787476</c:v>
                </c:pt>
                <c:pt idx="13">
                  <c:v>0.1652685507102663</c:v>
                </c:pt>
                <c:pt idx="14">
                  <c:v>0.19586813825075572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7C5-4CFA-BD42-E3B9CD05DE8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Non-competitive'!$BD$36:$BD$50</c:f>
              <c:numCache>
                <c:formatCode>General</c:formatCode>
                <c:ptCount val="15"/>
                <c:pt idx="0">
                  <c:v>4.9599121159866699E-2</c:v>
                </c:pt>
                <c:pt idx="1">
                  <c:v>5.1281351280262767E-2</c:v>
                </c:pt>
                <c:pt idx="2">
                  <c:v>5.3384138930757871E-2</c:v>
                </c:pt>
                <c:pt idx="3">
                  <c:v>5.6012623493876736E-2</c:v>
                </c:pt>
                <c:pt idx="4">
                  <c:v>5.9298229197775332E-2</c:v>
                </c:pt>
                <c:pt idx="5">
                  <c:v>6.3405236327648551E-2</c:v>
                </c:pt>
                <c:pt idx="6">
                  <c:v>6.8538995239990089E-2</c:v>
                </c:pt>
                <c:pt idx="7">
                  <c:v>7.4956193880417035E-2</c:v>
                </c:pt>
                <c:pt idx="8">
                  <c:v>8.2977692180950663E-2</c:v>
                </c:pt>
                <c:pt idx="9">
                  <c:v>9.300456505661775E-2</c:v>
                </c:pt>
                <c:pt idx="10">
                  <c:v>0.1055381561512016</c:v>
                </c:pt>
                <c:pt idx="11">
                  <c:v>0.12120514501943142</c:v>
                </c:pt>
                <c:pt idx="12">
                  <c:v>0.14078888110471866</c:v>
                </c:pt>
                <c:pt idx="13">
                  <c:v>0.16526855121132769</c:v>
                </c:pt>
                <c:pt idx="14">
                  <c:v>0.19586813884458898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7C5-4CFA-BD42-E3B9CD05DE8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7C5-4CFA-BD42-E3B9CD05DE8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7C5-4CFA-BD42-E3B9CD05DE8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7C5-4CFA-BD42-E3B9CD05DE8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7C5-4CFA-BD42-E3B9CD05DE8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7C5-4CFA-BD42-E3B9CD05DE8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7C5-4CFA-BD42-E3B9CD05DE8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7C5-4CFA-BD42-E3B9CD05DE8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7C5-4CFA-BD42-E3B9CD05DE8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7C5-4CFA-BD42-E3B9CD05DE8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7C5-4CFA-BD42-E3B9CD05DE8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7C5-4CFA-BD42-E3B9CD05DE8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7C5-4CFA-BD42-E3B9CD05DE8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7C5-4CFA-BD42-E3B9CD05DE8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7C5-4CFA-BD42-E3B9CD05DE8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7C5-4CFA-BD42-E3B9CD05DE8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7C5-4CFA-BD42-E3B9CD05D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BB-486A-AAB3-268F7953E56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BB-486A-AAB3-268F7953E56A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BB-486A-AAB3-268F7953E56A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BB-486A-AAB3-268F7953E56A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0BB-486A-AAB3-268F7953E56A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0BB-486A-AAB3-268F7953E56A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0BB-486A-AAB3-268F7953E56A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0BB-486A-AAB3-268F7953E56A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0BB-486A-AAB3-268F7953E56A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0BB-486A-AAB3-268F7953E56A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0BB-486A-AAB3-268F7953E56A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0BB-486A-AAB3-268F7953E56A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0BB-486A-AAB3-268F7953E56A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0BB-486A-AAB3-268F7953E56A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0BB-486A-AAB3-268F7953E56A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0BB-486A-AAB3-268F7953E56A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60BB-486A-AAB3-268F7953E56A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60BB-486A-AAB3-268F7953E56A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0BB-486A-AAB3-268F7953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Non-competitive'!$AP$69:$BE$69</c:f>
              <c:numCache>
                <c:formatCode>General</c:formatCode>
                <c:ptCount val="16"/>
                <c:pt idx="0">
                  <c:v>4.9599120407993323E-2</c:v>
                </c:pt>
                <c:pt idx="1">
                  <c:v>4.9599120441061059E-2</c:v>
                </c:pt>
                <c:pt idx="2">
                  <c:v>4.9599120449328002E-2</c:v>
                </c:pt>
                <c:pt idx="3">
                  <c:v>4.9599120459661666E-2</c:v>
                </c:pt>
                <c:pt idx="4">
                  <c:v>4.959912047257875E-2</c:v>
                </c:pt>
                <c:pt idx="5">
                  <c:v>4.9599120488725112E-2</c:v>
                </c:pt>
                <c:pt idx="6">
                  <c:v>4.9599120508908058E-2</c:v>
                </c:pt>
                <c:pt idx="7">
                  <c:v>4.9599120534136745E-2</c:v>
                </c:pt>
                <c:pt idx="8">
                  <c:v>4.9599120565672603E-2</c:v>
                </c:pt>
                <c:pt idx="9">
                  <c:v>4.959912060509241E-2</c:v>
                </c:pt>
                <c:pt idx="10">
                  <c:v>4.9599120654367196E-2</c:v>
                </c:pt>
                <c:pt idx="11">
                  <c:v>4.9599120715960655E-2</c:v>
                </c:pt>
                <c:pt idx="12">
                  <c:v>4.9599120792952492E-2</c:v>
                </c:pt>
                <c:pt idx="13">
                  <c:v>4.9599120889192293E-2</c:v>
                </c:pt>
                <c:pt idx="14">
                  <c:v>4.9599121009492021E-2</c:v>
                </c:pt>
                <c:pt idx="15">
                  <c:v>4.9599121159866699E-2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C3-4161-A82C-2BFC52A30D4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Non-competitive'!$AP$70:$BE$70</c:f>
              <c:numCache>
                <c:formatCode>General</c:formatCode>
                <c:ptCount val="16"/>
                <c:pt idx="0">
                  <c:v>5.1281350502888463E-2</c:v>
                </c:pt>
                <c:pt idx="1">
                  <c:v>5.1281350537077747E-2</c:v>
                </c:pt>
                <c:pt idx="2">
                  <c:v>5.1281350545625062E-2</c:v>
                </c:pt>
                <c:pt idx="3">
                  <c:v>5.1281350556309217E-2</c:v>
                </c:pt>
                <c:pt idx="4">
                  <c:v>5.1281350569664409E-2</c:v>
                </c:pt>
                <c:pt idx="5">
                  <c:v>5.1281350586358389E-2</c:v>
                </c:pt>
                <c:pt idx="6">
                  <c:v>5.1281350607225877E-2</c:v>
                </c:pt>
                <c:pt idx="7">
                  <c:v>5.1281350633310227E-2</c:v>
                </c:pt>
                <c:pt idx="8">
                  <c:v>5.128135066591568E-2</c:v>
                </c:pt>
                <c:pt idx="9">
                  <c:v>5.1281350706672467E-2</c:v>
                </c:pt>
                <c:pt idx="10">
                  <c:v>5.1281350757618478E-2</c:v>
                </c:pt>
                <c:pt idx="11">
                  <c:v>5.1281350821300982E-2</c:v>
                </c:pt>
                <c:pt idx="12">
                  <c:v>5.1281350900904112E-2</c:v>
                </c:pt>
                <c:pt idx="13">
                  <c:v>5.1281351000408024E-2</c:v>
                </c:pt>
                <c:pt idx="14">
                  <c:v>5.1281351124787912E-2</c:v>
                </c:pt>
                <c:pt idx="15">
                  <c:v>5.1281351280262767E-2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C3-4161-A82C-2BFC52A30D4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Non-competitive'!$AP$71:$BE$71</c:f>
              <c:numCache>
                <c:formatCode>General</c:formatCode>
                <c:ptCount val="16"/>
                <c:pt idx="0">
                  <c:v>5.3384138121507385E-2</c:v>
                </c:pt>
                <c:pt idx="1">
                  <c:v>5.3384138157098603E-2</c:v>
                </c:pt>
                <c:pt idx="2">
                  <c:v>5.3384138165996395E-2</c:v>
                </c:pt>
                <c:pt idx="3">
                  <c:v>5.3384138177118651E-2</c:v>
                </c:pt>
                <c:pt idx="4">
                  <c:v>5.3384138191021474E-2</c:v>
                </c:pt>
                <c:pt idx="5">
                  <c:v>5.3384138208399996E-2</c:v>
                </c:pt>
                <c:pt idx="6">
                  <c:v>5.338413823012314E-2</c:v>
                </c:pt>
                <c:pt idx="7">
                  <c:v>5.3384138257277093E-2</c:v>
                </c:pt>
                <c:pt idx="8">
                  <c:v>5.3384138291219511E-2</c:v>
                </c:pt>
                <c:pt idx="9">
                  <c:v>5.3384138333647545E-2</c:v>
                </c:pt>
                <c:pt idx="10">
                  <c:v>5.3384138386682579E-2</c:v>
                </c:pt>
                <c:pt idx="11">
                  <c:v>5.3384138452976383E-2</c:v>
                </c:pt>
                <c:pt idx="12">
                  <c:v>5.3384138535843631E-2</c:v>
                </c:pt>
                <c:pt idx="13">
                  <c:v>5.3384138639427703E-2</c:v>
                </c:pt>
                <c:pt idx="14">
                  <c:v>5.3384138768907775E-2</c:v>
                </c:pt>
                <c:pt idx="15">
                  <c:v>5.3384138930757871E-2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C3-4161-A82C-2BFC52A30D4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Non-competitive'!$AP$72:$BE$72</c:f>
              <c:numCache>
                <c:formatCode>General</c:formatCode>
                <c:ptCount val="16"/>
                <c:pt idx="0">
                  <c:v>5.6012622644781046E-2</c:v>
                </c:pt>
                <c:pt idx="1">
                  <c:v>5.6012622682124674E-2</c:v>
                </c:pt>
                <c:pt idx="2">
                  <c:v>5.6012622691460574E-2</c:v>
                </c:pt>
                <c:pt idx="3">
                  <c:v>5.6012622703130448E-2</c:v>
                </c:pt>
                <c:pt idx="4">
                  <c:v>5.60126227177178E-2</c:v>
                </c:pt>
                <c:pt idx="5">
                  <c:v>5.6012622735951999E-2</c:v>
                </c:pt>
                <c:pt idx="6">
                  <c:v>5.6012622758744732E-2</c:v>
                </c:pt>
                <c:pt idx="7">
                  <c:v>5.6012622787235664E-2</c:v>
                </c:pt>
                <c:pt idx="8">
                  <c:v>5.6012622822849328E-2</c:v>
                </c:pt>
                <c:pt idx="9">
                  <c:v>5.6012622867366378E-2</c:v>
                </c:pt>
                <c:pt idx="10">
                  <c:v>5.6012622923012727E-2</c:v>
                </c:pt>
                <c:pt idx="11">
                  <c:v>5.6012622992570642E-2</c:v>
                </c:pt>
                <c:pt idx="12">
                  <c:v>5.6012623079518042E-2</c:v>
                </c:pt>
                <c:pt idx="13">
                  <c:v>5.6012623188202292E-2</c:v>
                </c:pt>
                <c:pt idx="14">
                  <c:v>5.6012623324057598E-2</c:v>
                </c:pt>
                <c:pt idx="15">
                  <c:v>5.6012623493876736E-2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C3-4161-A82C-2BFC52A30D4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Non-competitive'!$AP$73:$BE$73</c:f>
              <c:numCache>
                <c:formatCode>General</c:formatCode>
                <c:ptCount val="16"/>
                <c:pt idx="0">
                  <c:v>5.9298228298873115E-2</c:v>
                </c:pt>
                <c:pt idx="1">
                  <c:v>5.9298228338407248E-2</c:v>
                </c:pt>
                <c:pt idx="2">
                  <c:v>5.9298228348290787E-2</c:v>
                </c:pt>
                <c:pt idx="3">
                  <c:v>5.9298228360645203E-2</c:v>
                </c:pt>
                <c:pt idx="4">
                  <c:v>5.9298228376088231E-2</c:v>
                </c:pt>
                <c:pt idx="5">
                  <c:v>5.9298228395392012E-2</c:v>
                </c:pt>
                <c:pt idx="6">
                  <c:v>5.9298228419521717E-2</c:v>
                </c:pt>
                <c:pt idx="7">
                  <c:v>5.9298228449683875E-2</c:v>
                </c:pt>
                <c:pt idx="8">
                  <c:v>5.929822848738657E-2</c:v>
                </c:pt>
                <c:pt idx="9">
                  <c:v>5.9298228534514934E-2</c:v>
                </c:pt>
                <c:pt idx="10">
                  <c:v>5.9298228593425387E-2</c:v>
                </c:pt>
                <c:pt idx="11">
                  <c:v>5.9298228667063461E-2</c:v>
                </c:pt>
                <c:pt idx="12">
                  <c:v>5.9298228759111053E-2</c:v>
                </c:pt>
                <c:pt idx="13">
                  <c:v>5.9298228874170536E-2</c:v>
                </c:pt>
                <c:pt idx="14">
                  <c:v>5.9298229017994884E-2</c:v>
                </c:pt>
                <c:pt idx="15">
                  <c:v>5.9298229197775332E-2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C3-4161-A82C-2BFC52A30D4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Non-competitive'!$AP$74:$BE$74</c:f>
              <c:numCache>
                <c:formatCode>General</c:formatCode>
                <c:ptCount val="16"/>
                <c:pt idx="0">
                  <c:v>6.3405235366488205E-2</c:v>
                </c:pt>
                <c:pt idx="1">
                  <c:v>6.3405235408760488E-2</c:v>
                </c:pt>
                <c:pt idx="2">
                  <c:v>6.3405235419328548E-2</c:v>
                </c:pt>
                <c:pt idx="3">
                  <c:v>6.3405235432538634E-2</c:v>
                </c:pt>
                <c:pt idx="4">
                  <c:v>6.3405235449051259E-2</c:v>
                </c:pt>
                <c:pt idx="5">
                  <c:v>6.3405235469692012E-2</c:v>
                </c:pt>
                <c:pt idx="6">
                  <c:v>6.340523549549297E-2</c:v>
                </c:pt>
                <c:pt idx="7">
                  <c:v>6.3405235527744144E-2</c:v>
                </c:pt>
                <c:pt idx="8">
                  <c:v>6.3405235568058133E-2</c:v>
                </c:pt>
                <c:pt idx="9">
                  <c:v>6.3405235618450628E-2</c:v>
                </c:pt>
                <c:pt idx="10">
                  <c:v>6.3405235681441213E-2</c:v>
                </c:pt>
                <c:pt idx="11">
                  <c:v>6.3405235760179493E-2</c:v>
                </c:pt>
                <c:pt idx="12">
                  <c:v>6.3405235858602305E-2</c:v>
                </c:pt>
                <c:pt idx="13">
                  <c:v>6.3405235981630836E-2</c:v>
                </c:pt>
                <c:pt idx="14">
                  <c:v>6.3405236135416501E-2</c:v>
                </c:pt>
                <c:pt idx="15">
                  <c:v>6.3405236327648551E-2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C3-4161-A82C-2BFC52A30D4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Non-competitive'!$AP$75:$BE$75</c:f>
              <c:numCache>
                <c:formatCode>General</c:formatCode>
                <c:ptCount val="16"/>
                <c:pt idx="0">
                  <c:v>6.853899420100705E-2</c:v>
                </c:pt>
                <c:pt idx="1">
                  <c:v>6.8538994246702012E-2</c:v>
                </c:pt>
                <c:pt idx="2">
                  <c:v>6.8538994258125763E-2</c:v>
                </c:pt>
                <c:pt idx="3">
                  <c:v>6.8538994272405424E-2</c:v>
                </c:pt>
                <c:pt idx="4">
                  <c:v>6.853899429025502E-2</c:v>
                </c:pt>
                <c:pt idx="5">
                  <c:v>6.853899431256702E-2</c:v>
                </c:pt>
                <c:pt idx="6">
                  <c:v>6.8538994340457002E-2</c:v>
                </c:pt>
                <c:pt idx="7">
                  <c:v>6.853899437531949E-2</c:v>
                </c:pt>
                <c:pt idx="8">
                  <c:v>6.8538994418897589E-2</c:v>
                </c:pt>
                <c:pt idx="9">
                  <c:v>6.8538994473370238E-2</c:v>
                </c:pt>
                <c:pt idx="10">
                  <c:v>6.8538994541461021E-2</c:v>
                </c:pt>
                <c:pt idx="11">
                  <c:v>6.8538994626574506E-2</c:v>
                </c:pt>
                <c:pt idx="12">
                  <c:v>6.8538994732966374E-2</c:v>
                </c:pt>
                <c:pt idx="13">
                  <c:v>6.8538994865956201E-2</c:v>
                </c:pt>
                <c:pt idx="14">
                  <c:v>6.8538995032193503E-2</c:v>
                </c:pt>
                <c:pt idx="15">
                  <c:v>6.8538995239990089E-2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C3-4161-A82C-2BFC52A30D4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Non-competitive'!$AP$76:$BE$76</c:f>
              <c:numCache>
                <c:formatCode>General</c:formatCode>
                <c:ptCount val="16"/>
                <c:pt idx="0">
                  <c:v>7.4956192744155631E-2</c:v>
                </c:pt>
                <c:pt idx="1">
                  <c:v>7.4956192794128934E-2</c:v>
                </c:pt>
                <c:pt idx="2">
                  <c:v>7.4956192806622246E-2</c:v>
                </c:pt>
                <c:pt idx="3">
                  <c:v>7.4956192822238935E-2</c:v>
                </c:pt>
                <c:pt idx="4">
                  <c:v>7.495619284175975E-2</c:v>
                </c:pt>
                <c:pt idx="5">
                  <c:v>7.4956192866160787E-2</c:v>
                </c:pt>
                <c:pt idx="6">
                  <c:v>7.4956192896662055E-2</c:v>
                </c:pt>
                <c:pt idx="7">
                  <c:v>7.4956192934788654E-2</c:v>
                </c:pt>
                <c:pt idx="8">
                  <c:v>7.495619298244692E-2</c:v>
                </c:pt>
                <c:pt idx="9">
                  <c:v>7.4956193042019739E-2</c:v>
                </c:pt>
                <c:pt idx="10">
                  <c:v>7.495619311648577E-2</c:v>
                </c:pt>
                <c:pt idx="11">
                  <c:v>7.4956193209568298E-2</c:v>
                </c:pt>
                <c:pt idx="12">
                  <c:v>7.4956193325921461E-2</c:v>
                </c:pt>
                <c:pt idx="13">
                  <c:v>7.4956193471362939E-2</c:v>
                </c:pt>
                <c:pt idx="14">
                  <c:v>7.4956193653164749E-2</c:v>
                </c:pt>
                <c:pt idx="15">
                  <c:v>7.4956193880417035E-2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C3-4161-A82C-2BFC52A30D4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Non-competitive'!$AP$77:$BE$77</c:f>
              <c:numCache>
                <c:formatCode>General</c:formatCode>
                <c:ptCount val="16"/>
                <c:pt idx="0">
                  <c:v>8.2977690923091332E-2</c:v>
                </c:pt>
                <c:pt idx="1">
                  <c:v>8.2977690978412566E-2</c:v>
                </c:pt>
                <c:pt idx="2">
                  <c:v>8.2977690992242892E-2</c:v>
                </c:pt>
                <c:pt idx="3">
                  <c:v>8.2977691009530757E-2</c:v>
                </c:pt>
                <c:pt idx="4">
                  <c:v>8.2977691031140638E-2</c:v>
                </c:pt>
                <c:pt idx="5">
                  <c:v>8.2977691058152961E-2</c:v>
                </c:pt>
                <c:pt idx="6">
                  <c:v>8.2977691091918368E-2</c:v>
                </c:pt>
                <c:pt idx="7">
                  <c:v>8.297769113412512E-2</c:v>
                </c:pt>
                <c:pt idx="8">
                  <c:v>8.2977691186883556E-2</c:v>
                </c:pt>
                <c:pt idx="9">
                  <c:v>8.2977691252831609E-2</c:v>
                </c:pt>
                <c:pt idx="10">
                  <c:v>8.2977691335266682E-2</c:v>
                </c:pt>
                <c:pt idx="11">
                  <c:v>8.2977691438310533E-2</c:v>
                </c:pt>
                <c:pt idx="12">
                  <c:v>8.2977691567115319E-2</c:v>
                </c:pt>
                <c:pt idx="13">
                  <c:v>8.2977691728121306E-2</c:v>
                </c:pt>
                <c:pt idx="14">
                  <c:v>8.2977691929378816E-2</c:v>
                </c:pt>
                <c:pt idx="15">
                  <c:v>8.2977692180950663E-2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C3-4161-A82C-2BFC52A30D4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Non-competitive'!$AP$78:$BE$78</c:f>
              <c:numCache>
                <c:formatCode>General</c:formatCode>
                <c:ptCount val="16"/>
                <c:pt idx="0">
                  <c:v>9.300456364676099E-2</c:v>
                </c:pt>
                <c:pt idx="1">
                  <c:v>9.3004563708767141E-2</c:v>
                </c:pt>
                <c:pt idx="2">
                  <c:v>9.3004563724268685E-2</c:v>
                </c:pt>
                <c:pt idx="3">
                  <c:v>9.3004563743645616E-2</c:v>
                </c:pt>
                <c:pt idx="4">
                  <c:v>9.3004563767866755E-2</c:v>
                </c:pt>
                <c:pt idx="5">
                  <c:v>9.3004563798143203E-2</c:v>
                </c:pt>
                <c:pt idx="6">
                  <c:v>9.3004563835988763E-2</c:v>
                </c:pt>
                <c:pt idx="7">
                  <c:v>9.3004563883295699E-2</c:v>
                </c:pt>
                <c:pt idx="8">
                  <c:v>9.3004563942429383E-2</c:v>
                </c:pt>
                <c:pt idx="9">
                  <c:v>9.3004564016346492E-2</c:v>
                </c:pt>
                <c:pt idx="10">
                  <c:v>9.3004564108742846E-2</c:v>
                </c:pt>
                <c:pt idx="11">
                  <c:v>9.300456422423832E-2</c:v>
                </c:pt>
                <c:pt idx="12">
                  <c:v>9.3004564368607656E-2</c:v>
                </c:pt>
                <c:pt idx="13">
                  <c:v>9.3004564549069316E-2</c:v>
                </c:pt>
                <c:pt idx="14">
                  <c:v>9.30045647746464E-2</c:v>
                </c:pt>
                <c:pt idx="15">
                  <c:v>9.300456505661775E-2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C3-4161-A82C-2BFC52A30D4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Non-competitive'!$AP$79:$BE$79</c:f>
              <c:numCache>
                <c:formatCode>General</c:formatCode>
                <c:ptCount val="16"/>
                <c:pt idx="0">
                  <c:v>0.10553815455134805</c:v>
                </c:pt>
                <c:pt idx="1">
                  <c:v>0.10553815462171032</c:v>
                </c:pt>
                <c:pt idx="2">
                  <c:v>0.10553815463930091</c:v>
                </c:pt>
                <c:pt idx="3">
                  <c:v>0.10553815466128914</c:v>
                </c:pt>
                <c:pt idx="4">
                  <c:v>0.10553815468877441</c:v>
                </c:pt>
                <c:pt idx="5">
                  <c:v>0.10553815472313101</c:v>
                </c:pt>
                <c:pt idx="6">
                  <c:v>0.10553815476607674</c:v>
                </c:pt>
                <c:pt idx="7">
                  <c:v>0.10553815481975891</c:v>
                </c:pt>
                <c:pt idx="8">
                  <c:v>0.10553815488686163</c:v>
                </c:pt>
                <c:pt idx="9">
                  <c:v>0.10553815497074004</c:v>
                </c:pt>
                <c:pt idx="10">
                  <c:v>0.10553815507558806</c:v>
                </c:pt>
                <c:pt idx="11">
                  <c:v>0.10553815520664805</c:v>
                </c:pt>
                <c:pt idx="12">
                  <c:v>0.10553815537047304</c:v>
                </c:pt>
                <c:pt idx="13">
                  <c:v>0.10553815557525431</c:v>
                </c:pt>
                <c:pt idx="14">
                  <c:v>0.10553815583123088</c:v>
                </c:pt>
                <c:pt idx="15">
                  <c:v>0.1055381561512016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6C3-4161-A82C-2BFC52A30D4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Non-competitive'!$AP$80:$BE$80</c:f>
              <c:numCache>
                <c:formatCode>General</c:formatCode>
                <c:ptCount val="16"/>
                <c:pt idx="0">
                  <c:v>0.12120514318208188</c:v>
                </c:pt>
                <c:pt idx="1">
                  <c:v>0.12120514326288935</c:v>
                </c:pt>
                <c:pt idx="2">
                  <c:v>0.12120514328309123</c:v>
                </c:pt>
                <c:pt idx="3">
                  <c:v>0.12120514330834359</c:v>
                </c:pt>
                <c:pt idx="4">
                  <c:v>0.12120514333990901</c:v>
                </c:pt>
                <c:pt idx="5">
                  <c:v>0.12120514337936578</c:v>
                </c:pt>
                <c:pt idx="6">
                  <c:v>0.12120514342868677</c:v>
                </c:pt>
                <c:pt idx="7">
                  <c:v>0.12120514349033797</c:v>
                </c:pt>
                <c:pt idx="8">
                  <c:v>0.12120514356740199</c:v>
                </c:pt>
                <c:pt idx="9">
                  <c:v>0.12120514366373204</c:v>
                </c:pt>
                <c:pt idx="10">
                  <c:v>0.12120514378414458</c:v>
                </c:pt>
                <c:pt idx="11">
                  <c:v>0.12120514393466027</c:v>
                </c:pt>
                <c:pt idx="12">
                  <c:v>0.12120514412280486</c:v>
                </c:pt>
                <c:pt idx="13">
                  <c:v>0.12120514435798557</c:v>
                </c:pt>
                <c:pt idx="14">
                  <c:v>0.12120514465196151</c:v>
                </c:pt>
                <c:pt idx="15">
                  <c:v>0.12120514501943142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C3-4161-A82C-2BFC52A30D4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Non-competitive'!$AP$81:$BF$81</c:f>
              <c:numCache>
                <c:formatCode>General</c:formatCode>
                <c:ptCount val="17"/>
                <c:pt idx="0">
                  <c:v>0.14078887897049916</c:v>
                </c:pt>
                <c:pt idx="1">
                  <c:v>0.1407888790643631</c:v>
                </c:pt>
                <c:pt idx="2">
                  <c:v>0.14078887908782911</c:v>
                </c:pt>
                <c:pt idx="3">
                  <c:v>0.14078887911716159</c:v>
                </c:pt>
                <c:pt idx="4">
                  <c:v>0.14078887915382721</c:v>
                </c:pt>
                <c:pt idx="5">
                  <c:v>0.14078887919965921</c:v>
                </c:pt>
                <c:pt idx="6">
                  <c:v>0.14078887925694925</c:v>
                </c:pt>
                <c:pt idx="7">
                  <c:v>0.14078887932856177</c:v>
                </c:pt>
                <c:pt idx="8">
                  <c:v>0.14078887941807741</c:v>
                </c:pt>
                <c:pt idx="9">
                  <c:v>0.14078887952997199</c:v>
                </c:pt>
                <c:pt idx="10">
                  <c:v>0.14078887966984019</c:v>
                </c:pt>
                <c:pt idx="11">
                  <c:v>0.14078887984467547</c:v>
                </c:pt>
                <c:pt idx="12">
                  <c:v>0.14078888006321955</c:v>
                </c:pt>
                <c:pt idx="13">
                  <c:v>0.14078888033639964</c:v>
                </c:pt>
                <c:pt idx="14">
                  <c:v>0.14078888067787476</c:v>
                </c:pt>
                <c:pt idx="15">
                  <c:v>0.14078888110471866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6C3-4161-A82C-2BFC52A30D4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Non-competitive'!$AP$82:$BE$82</c:f>
              <c:numCache>
                <c:formatCode>General</c:formatCode>
                <c:ptCount val="16"/>
                <c:pt idx="0">
                  <c:v>0.1652685487060207</c:v>
                </c:pt>
                <c:pt idx="1">
                  <c:v>0.16526854881620526</c:v>
                </c:pt>
                <c:pt idx="2">
                  <c:v>0.16526854884375142</c:v>
                </c:pt>
                <c:pt idx="3">
                  <c:v>0.1652685488781841</c:v>
                </c:pt>
                <c:pt idx="4">
                  <c:v>0.16526854892122492</c:v>
                </c:pt>
                <c:pt idx="5">
                  <c:v>0.16526854897502596</c:v>
                </c:pt>
                <c:pt idx="6">
                  <c:v>0.16526854904227731</c:v>
                </c:pt>
                <c:pt idx="7">
                  <c:v>0.16526854912634145</c:v>
                </c:pt>
                <c:pt idx="8">
                  <c:v>0.16526854923142167</c:v>
                </c:pt>
                <c:pt idx="9">
                  <c:v>0.16526854936277188</c:v>
                </c:pt>
                <c:pt idx="10">
                  <c:v>0.16526854952695968</c:v>
                </c:pt>
                <c:pt idx="11">
                  <c:v>0.16526854973219446</c:v>
                </c:pt>
                <c:pt idx="12">
                  <c:v>0.16526854998873788</c:v>
                </c:pt>
                <c:pt idx="13">
                  <c:v>0.16526855030941717</c:v>
                </c:pt>
                <c:pt idx="14">
                  <c:v>0.1652685507102663</c:v>
                </c:pt>
                <c:pt idx="15">
                  <c:v>0.16526855121132769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C3-4161-A82C-2BFC52A30D4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Non-competitive'!$AP$83:$BE$83</c:f>
              <c:numCache>
                <c:formatCode>General</c:formatCode>
                <c:ptCount val="16"/>
                <c:pt idx="0">
                  <c:v>0.19586813587542268</c:v>
                </c:pt>
                <c:pt idx="1">
                  <c:v>0.19586813600600797</c:v>
                </c:pt>
                <c:pt idx="2">
                  <c:v>0.19586813603865433</c:v>
                </c:pt>
                <c:pt idx="3">
                  <c:v>0.19586813607946224</c:v>
                </c:pt>
                <c:pt idx="4">
                  <c:v>0.19586813613047213</c:v>
                </c:pt>
                <c:pt idx="5">
                  <c:v>0.19586813619423443</c:v>
                </c:pt>
                <c:pt idx="6">
                  <c:v>0.19586813627393743</c:v>
                </c:pt>
                <c:pt idx="7">
                  <c:v>0.19586813637356609</c:v>
                </c:pt>
                <c:pt idx="8">
                  <c:v>0.19586813649810195</c:v>
                </c:pt>
                <c:pt idx="9">
                  <c:v>0.19586813665377181</c:v>
                </c:pt>
                <c:pt idx="10">
                  <c:v>0.19586813684835905</c:v>
                </c:pt>
                <c:pt idx="11">
                  <c:v>0.1958681370915932</c:v>
                </c:pt>
                <c:pt idx="12">
                  <c:v>0.19586813739563583</c:v>
                </c:pt>
                <c:pt idx="13">
                  <c:v>0.19586813777568912</c:v>
                </c:pt>
                <c:pt idx="14">
                  <c:v>0.19586813825075572</c:v>
                </c:pt>
                <c:pt idx="15">
                  <c:v>0.19586813884458898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6C3-4161-A82C-2BFC52A30D4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C3-4161-A82C-2BFC52A30D4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6C3-4161-A82C-2BFC52A30D4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C3-4161-A82C-2BFC52A30D4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6C3-4161-A82C-2BFC52A30D4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6C3-4161-A82C-2BFC52A30D4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6C3-4161-A82C-2BFC52A30D4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6C3-4161-A82C-2BFC52A30D4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6C3-4161-A82C-2BFC52A30D4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6C3-4161-A82C-2BFC52A30D4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6C3-4161-A82C-2BFC52A30D4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6C3-4161-A82C-2BFC52A30D4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6C3-4161-A82C-2BFC52A30D4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6C3-4161-A82C-2BFC52A30D4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6C3-4161-A82C-2BFC52A30D4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6C3-4161-A82C-2BFC52A30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'Partial Competitive'!$Y$21:$Y$260</c:f>
              <c:numCache>
                <c:formatCode>General</c:formatCode>
                <c:ptCount val="240"/>
                <c:pt idx="0">
                  <c:v>20.157412080856208</c:v>
                </c:pt>
                <c:pt idx="1">
                  <c:v>19.496042319030334</c:v>
                </c:pt>
                <c:pt idx="2">
                  <c:v>18.727956128542676</c:v>
                </c:pt>
                <c:pt idx="3">
                  <c:v>17.848961031822881</c:v>
                </c:pt>
                <c:pt idx="4">
                  <c:v>16.859818283095393</c:v>
                </c:pt>
                <c:pt idx="5">
                  <c:v>15.767571316653965</c:v>
                </c:pt>
                <c:pt idx="6">
                  <c:v>14.586366794243112</c:v>
                </c:pt>
                <c:pt idx="7">
                  <c:v>13.337424733353869</c:v>
                </c:pt>
                <c:pt idx="8">
                  <c:v>12.04793526429162</c:v>
                </c:pt>
                <c:pt idx="9">
                  <c:v>10.748902901205872</c:v>
                </c:pt>
                <c:pt idx="10">
                  <c:v>9.4722560257315997</c:v>
                </c:pt>
                <c:pt idx="11">
                  <c:v>8.2477715508105955</c:v>
                </c:pt>
                <c:pt idx="12">
                  <c:v>7.1004259140546493</c:v>
                </c:pt>
                <c:pt idx="13">
                  <c:v>6.0486440331838525</c:v>
                </c:pt>
                <c:pt idx="14">
                  <c:v>5.1036442813237457</c:v>
                </c:pt>
                <c:pt idx="15">
                  <c:v>20.157408279235401</c:v>
                </c:pt>
                <c:pt idx="16">
                  <c:v>19.496037874325165</c:v>
                </c:pt>
                <c:pt idx="17">
                  <c:v>18.727951002367632</c:v>
                </c:pt>
                <c:pt idx="18">
                  <c:v>17.848955211988308</c:v>
                </c:pt>
                <c:pt idx="19">
                  <c:v>16.859811792714229</c:v>
                </c:pt>
                <c:pt idx="20">
                  <c:v>15.767564221207</c:v>
                </c:pt>
                <c:pt idx="21">
                  <c:v>14.586359204361779</c:v>
                </c:pt>
                <c:pt idx="22">
                  <c:v>13.337416801418946</c:v>
                </c:pt>
                <c:pt idx="23">
                  <c:v>12.047927174115285</c:v>
                </c:pt>
                <c:pt idx="24">
                  <c:v>10.748894851851301</c:v>
                </c:pt>
                <c:pt idx="25">
                  <c:v>9.4722482123026985</c:v>
                </c:pt>
                <c:pt idx="26">
                  <c:v>8.2477641460388469</c:v>
                </c:pt>
                <c:pt idx="27">
                  <c:v>7.1004190542440471</c:v>
                </c:pt>
                <c:pt idx="28">
                  <c:v>6.0486378106782972</c:v>
                </c:pt>
                <c:pt idx="29">
                  <c:v>5.1036387437851616</c:v>
                </c:pt>
                <c:pt idx="30">
                  <c:v>20.157407328830423</c:v>
                </c:pt>
                <c:pt idx="31">
                  <c:v>19.496036763149188</c:v>
                </c:pt>
                <c:pt idx="32">
                  <c:v>18.727949720824309</c:v>
                </c:pt>
                <c:pt idx="33">
                  <c:v>17.848953757030255</c:v>
                </c:pt>
                <c:pt idx="34">
                  <c:v>16.859810170119719</c:v>
                </c:pt>
                <c:pt idx="35">
                  <c:v>15.767562447346256</c:v>
                </c:pt>
                <c:pt idx="36">
                  <c:v>14.58635730689268</c:v>
                </c:pt>
                <c:pt idx="37">
                  <c:v>13.33741481843669</c:v>
                </c:pt>
                <c:pt idx="38">
                  <c:v>12.047925151572901</c:v>
                </c:pt>
                <c:pt idx="39">
                  <c:v>10.748892839514541</c:v>
                </c:pt>
                <c:pt idx="40">
                  <c:v>9.4722462589474858</c:v>
                </c:pt>
                <c:pt idx="41">
                  <c:v>8.2477622948479876</c:v>
                </c:pt>
                <c:pt idx="42">
                  <c:v>7.1004173392934655</c:v>
                </c:pt>
                <c:pt idx="43">
                  <c:v>6.0486362550539088</c:v>
                </c:pt>
                <c:pt idx="44">
                  <c:v>5.1036373594023923</c:v>
                </c:pt>
                <c:pt idx="45">
                  <c:v>20.157406140824328</c:v>
                </c:pt>
                <c:pt idx="46">
                  <c:v>19.496035374179396</c:v>
                </c:pt>
                <c:pt idx="47">
                  <c:v>18.727948118895405</c:v>
                </c:pt>
                <c:pt idx="48">
                  <c:v>17.848951938333027</c:v>
                </c:pt>
                <c:pt idx="49">
                  <c:v>16.859808141877018</c:v>
                </c:pt>
                <c:pt idx="50">
                  <c:v>15.767560230020889</c:v>
                </c:pt>
                <c:pt idx="51">
                  <c:v>14.586354935057001</c:v>
                </c:pt>
                <c:pt idx="52">
                  <c:v>13.337412339709697</c:v>
                </c:pt>
                <c:pt idx="53">
                  <c:v>12.047922623395872</c:v>
                </c:pt>
                <c:pt idx="54">
                  <c:v>10.748890324094653</c:v>
                </c:pt>
                <c:pt idx="55">
                  <c:v>9.4722438172546042</c:v>
                </c:pt>
                <c:pt idx="56">
                  <c:v>8.2477599808605824</c:v>
                </c:pt>
                <c:pt idx="57">
                  <c:v>7.1004151956064074</c:v>
                </c:pt>
                <c:pt idx="58">
                  <c:v>6.0486343105245481</c:v>
                </c:pt>
                <c:pt idx="59">
                  <c:v>5.1036356289249882</c:v>
                </c:pt>
                <c:pt idx="60">
                  <c:v>20.157404655816904</c:v>
                </c:pt>
                <c:pt idx="61">
                  <c:v>19.496033637967436</c:v>
                </c:pt>
                <c:pt idx="62">
                  <c:v>18.727946116484656</c:v>
                </c:pt>
                <c:pt idx="63">
                  <c:v>17.848949664962014</c:v>
                </c:pt>
                <c:pt idx="64">
                  <c:v>16.85980560657433</c:v>
                </c:pt>
                <c:pt idx="65">
                  <c:v>15.767557458365056</c:v>
                </c:pt>
                <c:pt idx="66">
                  <c:v>14.586351970263488</c:v>
                </c:pt>
                <c:pt idx="67">
                  <c:v>13.337409241302254</c:v>
                </c:pt>
                <c:pt idx="68">
                  <c:v>12.047919463176077</c:v>
                </c:pt>
                <c:pt idx="69">
                  <c:v>10.748887179821446</c:v>
                </c:pt>
                <c:pt idx="70">
                  <c:v>9.472240765140274</c:v>
                </c:pt>
                <c:pt idx="71">
                  <c:v>8.247757088378151</c:v>
                </c:pt>
                <c:pt idx="72">
                  <c:v>7.1004125159994027</c:v>
                </c:pt>
                <c:pt idx="73">
                  <c:v>6.0486318798646073</c:v>
                </c:pt>
                <c:pt idx="74">
                  <c:v>5.1036334658298834</c:v>
                </c:pt>
                <c:pt idx="75">
                  <c:v>20.157402799557932</c:v>
                </c:pt>
                <c:pt idx="76">
                  <c:v>19.49603146770292</c:v>
                </c:pt>
                <c:pt idx="77">
                  <c:v>18.727943613471819</c:v>
                </c:pt>
                <c:pt idx="78">
                  <c:v>17.848946823249058</c:v>
                </c:pt>
                <c:pt idx="79">
                  <c:v>16.859802437447041</c:v>
                </c:pt>
                <c:pt idx="80">
                  <c:v>15.767553993796632</c:v>
                </c:pt>
                <c:pt idx="81">
                  <c:v>14.586348264273289</c:v>
                </c:pt>
                <c:pt idx="82">
                  <c:v>13.337405368294975</c:v>
                </c:pt>
                <c:pt idx="83">
                  <c:v>12.047915512903669</c:v>
                </c:pt>
                <c:pt idx="84">
                  <c:v>10.748883249482526</c:v>
                </c:pt>
                <c:pt idx="85">
                  <c:v>9.4722369500001253</c:v>
                </c:pt>
                <c:pt idx="86">
                  <c:v>8.2477534727779638</c:v>
                </c:pt>
                <c:pt idx="87">
                  <c:v>7.100409166493491</c:v>
                </c:pt>
                <c:pt idx="88">
                  <c:v>6.0486288415424259</c:v>
                </c:pt>
                <c:pt idx="89">
                  <c:v>5.1036307619635801</c:v>
                </c:pt>
                <c:pt idx="90">
                  <c:v>20.157400479234699</c:v>
                </c:pt>
                <c:pt idx="91">
                  <c:v>19.496028754872956</c:v>
                </c:pt>
                <c:pt idx="92">
                  <c:v>18.727940484706721</c:v>
                </c:pt>
                <c:pt idx="93">
                  <c:v>17.848943271109132</c:v>
                </c:pt>
                <c:pt idx="94">
                  <c:v>16.859798476039607</c:v>
                </c:pt>
                <c:pt idx="95">
                  <c:v>15.767549663088246</c:v>
                </c:pt>
                <c:pt idx="96">
                  <c:v>14.586343631788187</c:v>
                </c:pt>
                <c:pt idx="97">
                  <c:v>13.337400527039039</c:v>
                </c:pt>
                <c:pt idx="98">
                  <c:v>12.047910575066801</c:v>
                </c:pt>
                <c:pt idx="99">
                  <c:v>10.748878336562916</c:v>
                </c:pt>
                <c:pt idx="100">
                  <c:v>9.4722321810792618</c:v>
                </c:pt>
                <c:pt idx="101">
                  <c:v>8.2477489532821906</c:v>
                </c:pt>
                <c:pt idx="102">
                  <c:v>7.1004049796155462</c:v>
                </c:pt>
                <c:pt idx="103">
                  <c:v>6.0486250436439928</c:v>
                </c:pt>
                <c:pt idx="104">
                  <c:v>5.1036273821347296</c:v>
                </c:pt>
                <c:pt idx="105">
                  <c:v>20.157397578831407</c:v>
                </c:pt>
                <c:pt idx="106">
                  <c:v>19.496025363836555</c:v>
                </c:pt>
                <c:pt idx="107">
                  <c:v>18.727936573751816</c:v>
                </c:pt>
                <c:pt idx="108">
                  <c:v>17.84893883093622</c:v>
                </c:pt>
                <c:pt idx="109">
                  <c:v>16.859793524282932</c:v>
                </c:pt>
                <c:pt idx="110">
                  <c:v>15.767544249706109</c:v>
                </c:pt>
                <c:pt idx="111">
                  <c:v>14.586337841185951</c:v>
                </c:pt>
                <c:pt idx="112">
                  <c:v>13.337394475474058</c:v>
                </c:pt>
                <c:pt idx="113">
                  <c:v>12.047904402776407</c:v>
                </c:pt>
                <c:pt idx="114">
                  <c:v>10.748872195419722</c:v>
                </c:pt>
                <c:pt idx="115">
                  <c:v>9.4722262199349334</c:v>
                </c:pt>
                <c:pt idx="116">
                  <c:v>8.247743303919437</c:v>
                </c:pt>
                <c:pt idx="117">
                  <c:v>7.100399746025059</c:v>
                </c:pt>
                <c:pt idx="118">
                  <c:v>6.0486202962776581</c:v>
                </c:pt>
                <c:pt idx="119">
                  <c:v>5.1036231573549626</c:v>
                </c:pt>
                <c:pt idx="120">
                  <c:v>20.157393953328469</c:v>
                </c:pt>
                <c:pt idx="121">
                  <c:v>19.496021125042724</c:v>
                </c:pt>
                <c:pt idx="122">
                  <c:v>18.727931685060479</c:v>
                </c:pt>
                <c:pt idx="123">
                  <c:v>17.848933280723188</c:v>
                </c:pt>
                <c:pt idx="124">
                  <c:v>16.859787334591179</c:v>
                </c:pt>
                <c:pt idx="125">
                  <c:v>15.767537482983666</c:v>
                </c:pt>
                <c:pt idx="126">
                  <c:v>14.586330602939618</c:v>
                </c:pt>
                <c:pt idx="127">
                  <c:v>13.337386911025558</c:v>
                </c:pt>
                <c:pt idx="128">
                  <c:v>12.047896687422305</c:v>
                </c:pt>
                <c:pt idx="129">
                  <c:v>10.748864519000595</c:v>
                </c:pt>
                <c:pt idx="130">
                  <c:v>9.4722187685150754</c:v>
                </c:pt>
                <c:pt idx="131">
                  <c:v>8.2477362422268765</c:v>
                </c:pt>
                <c:pt idx="132">
                  <c:v>7.1003932040477977</c:v>
                </c:pt>
                <c:pt idx="133">
                  <c:v>6.0486143620802189</c:v>
                </c:pt>
                <c:pt idx="134">
                  <c:v>5.1036178763900883</c:v>
                </c:pt>
                <c:pt idx="135">
                  <c:v>20.157389421451629</c:v>
                </c:pt>
                <c:pt idx="136">
                  <c:v>19.496015826553023</c:v>
                </c:pt>
                <c:pt idx="137">
                  <c:v>18.727925574199904</c:v>
                </c:pt>
                <c:pt idx="138">
                  <c:v>17.848926342961747</c:v>
                </c:pt>
                <c:pt idx="139">
                  <c:v>16.859779597482877</c:v>
                </c:pt>
                <c:pt idx="140">
                  <c:v>15.767529024588779</c:v>
                </c:pt>
                <c:pt idx="141">
                  <c:v>14.58632155514181</c:v>
                </c:pt>
                <c:pt idx="142">
                  <c:v>13.337377455476997</c:v>
                </c:pt>
                <c:pt idx="143">
                  <c:v>12.047887043243579</c:v>
                </c:pt>
                <c:pt idx="144">
                  <c:v>10.748854923492106</c:v>
                </c:pt>
                <c:pt idx="145">
                  <c:v>9.4722094542567401</c:v>
                </c:pt>
                <c:pt idx="146">
                  <c:v>8.2477274151281836</c:v>
                </c:pt>
                <c:pt idx="147">
                  <c:v>7.1003850265931741</c:v>
                </c:pt>
                <c:pt idx="148">
                  <c:v>6.0486069443497943</c:v>
                </c:pt>
                <c:pt idx="149">
                  <c:v>5.1036112751993663</c:v>
                </c:pt>
                <c:pt idx="150">
                  <c:v>20.157383756608446</c:v>
                </c:pt>
                <c:pt idx="151">
                  <c:v>19.496009203444942</c:v>
                </c:pt>
                <c:pt idx="152">
                  <c:v>18.727917935629787</c:v>
                </c:pt>
                <c:pt idx="153">
                  <c:v>17.848917670767527</c:v>
                </c:pt>
                <c:pt idx="154">
                  <c:v>16.859769926107486</c:v>
                </c:pt>
                <c:pt idx="155">
                  <c:v>15.767518451607929</c:v>
                </c:pt>
                <c:pt idx="156">
                  <c:v>14.586310245410328</c:v>
                </c:pt>
                <c:pt idx="157">
                  <c:v>13.33736563606015</c:v>
                </c:pt>
                <c:pt idx="158">
                  <c:v>12.04787498804188</c:v>
                </c:pt>
                <c:pt idx="159">
                  <c:v>10.748842929130586</c:v>
                </c:pt>
                <c:pt idx="160">
                  <c:v>9.4721978114595817</c:v>
                </c:pt>
                <c:pt idx="161">
                  <c:v>8.2477163812813874</c:v>
                </c:pt>
                <c:pt idx="162">
                  <c:v>7.1003748048013833</c:v>
                </c:pt>
                <c:pt idx="163">
                  <c:v>6.048597672212348</c:v>
                </c:pt>
                <c:pt idx="164">
                  <c:v>5.1036030237349763</c:v>
                </c:pt>
                <c:pt idx="165">
                  <c:v>20.157376675558943</c:v>
                </c:pt>
                <c:pt idx="166">
                  <c:v>19.496000924566172</c:v>
                </c:pt>
                <c:pt idx="167">
                  <c:v>18.727908387425902</c:v>
                </c:pt>
                <c:pt idx="168">
                  <c:v>17.84890683053661</c:v>
                </c:pt>
                <c:pt idx="169">
                  <c:v>16.859757836903853</c:v>
                </c:pt>
                <c:pt idx="170">
                  <c:v>15.76750523540181</c:v>
                </c:pt>
                <c:pt idx="171">
                  <c:v>14.586296108270641</c:v>
                </c:pt>
                <c:pt idx="172">
                  <c:v>13.337350861818551</c:v>
                </c:pt>
                <c:pt idx="173">
                  <c:v>12.047859919073684</c:v>
                </c:pt>
                <c:pt idx="174">
                  <c:v>10.748827936216328</c:v>
                </c:pt>
                <c:pt idx="175">
                  <c:v>9.4721832580033798</c:v>
                </c:pt>
                <c:pt idx="176">
                  <c:v>8.2477025890144091</c:v>
                </c:pt>
                <c:pt idx="177">
                  <c:v>7.1003620276030306</c:v>
                </c:pt>
                <c:pt idx="178">
                  <c:v>6.048586082080516</c:v>
                </c:pt>
                <c:pt idx="179">
                  <c:v>5.103592709442009</c:v>
                </c:pt>
                <c:pt idx="180">
                  <c:v>20.157367824254059</c:v>
                </c:pt>
                <c:pt idx="181">
                  <c:v>19.495990575977597</c:v>
                </c:pt>
                <c:pt idx="182">
                  <c:v>18.727896452184744</c:v>
                </c:pt>
                <c:pt idx="183">
                  <c:v>17.848893280266473</c:v>
                </c:pt>
                <c:pt idx="184">
                  <c:v>16.85974272542369</c:v>
                </c:pt>
                <c:pt idx="185">
                  <c:v>15.767488715175316</c:v>
                </c:pt>
                <c:pt idx="186">
                  <c:v>14.586278436884569</c:v>
                </c:pt>
                <c:pt idx="187">
                  <c:v>13.33733239406258</c:v>
                </c:pt>
                <c:pt idx="188">
                  <c:v>12.047841082916447</c:v>
                </c:pt>
                <c:pt idx="189">
                  <c:v>10.748809195132322</c:v>
                </c:pt>
                <c:pt idx="190">
                  <c:v>9.4721650662460171</c:v>
                </c:pt>
                <c:pt idx="191">
                  <c:v>8.2476853487455504</c:v>
                </c:pt>
                <c:pt idx="192">
                  <c:v>7.1003460561697587</c:v>
                </c:pt>
                <c:pt idx="193">
                  <c:v>6.0485715944781884</c:v>
                </c:pt>
                <c:pt idx="194">
                  <c:v>5.1035798166344275</c:v>
                </c:pt>
                <c:pt idx="195">
                  <c:v>20.15735676013389</c:v>
                </c:pt>
                <c:pt idx="196">
                  <c:v>19.49597764025733</c:v>
                </c:pt>
                <c:pt idx="197">
                  <c:v>18.727881533154687</c:v>
                </c:pt>
                <c:pt idx="198">
                  <c:v>17.848876342457743</c:v>
                </c:pt>
                <c:pt idx="199">
                  <c:v>16.859723836111584</c:v>
                </c:pt>
                <c:pt idx="200">
                  <c:v>15.76746806494088</c:v>
                </c:pt>
                <c:pt idx="201">
                  <c:v>14.586256347712192</c:v>
                </c:pt>
                <c:pt idx="202">
                  <c:v>13.337309309439538</c:v>
                </c:pt>
                <c:pt idx="203">
                  <c:v>12.047817537802727</c:v>
                </c:pt>
                <c:pt idx="204">
                  <c:v>10.748785768869217</c:v>
                </c:pt>
                <c:pt idx="205">
                  <c:v>9.4721423266475764</c:v>
                </c:pt>
                <c:pt idx="206">
                  <c:v>8.2476637985108354</c:v>
                </c:pt>
                <c:pt idx="207">
                  <c:v>7.1003260919792073</c:v>
                </c:pt>
                <c:pt idx="208">
                  <c:v>6.0485534850728735</c:v>
                </c:pt>
                <c:pt idx="209">
                  <c:v>5.1035637007165535</c:v>
                </c:pt>
                <c:pt idx="210">
                  <c:v>20.157342930000752</c:v>
                </c:pt>
                <c:pt idx="211">
                  <c:v>19.495961470631133</c:v>
                </c:pt>
                <c:pt idx="212">
                  <c:v>18.727862884400537</c:v>
                </c:pt>
                <c:pt idx="213">
                  <c:v>17.848855170242029</c:v>
                </c:pt>
                <c:pt idx="214">
                  <c:v>16.859700224530968</c:v>
                </c:pt>
                <c:pt idx="215">
                  <c:v>15.767442252223901</c:v>
                </c:pt>
                <c:pt idx="216">
                  <c:v>14.586228736340804</c:v>
                </c:pt>
                <c:pt idx="217">
                  <c:v>13.337280453773111</c:v>
                </c:pt>
                <c:pt idx="218">
                  <c:v>12.047788106539993</c:v>
                </c:pt>
                <c:pt idx="219">
                  <c:v>10.748756486183931</c:v>
                </c:pt>
                <c:pt idx="220">
                  <c:v>9.4721139023030609</c:v>
                </c:pt>
                <c:pt idx="221">
                  <c:v>8.2476368608758062</c:v>
                </c:pt>
                <c:pt idx="222">
                  <c:v>7.1003011368988957</c:v>
                </c:pt>
                <c:pt idx="223">
                  <c:v>6.0485308484687224</c:v>
                </c:pt>
                <c:pt idx="224">
                  <c:v>5.1035435559623403</c:v>
                </c:pt>
                <c:pt idx="225">
                  <c:v>20.157325642361023</c:v>
                </c:pt>
                <c:pt idx="226">
                  <c:v>19.495941258636101</c:v>
                </c:pt>
                <c:pt idx="227">
                  <c:v>18.727839573510082</c:v>
                </c:pt>
                <c:pt idx="228">
                  <c:v>17.848828705043019</c:v>
                </c:pt>
                <c:pt idx="229">
                  <c:v>16.859670710148201</c:v>
                </c:pt>
                <c:pt idx="230">
                  <c:v>15.767409986446527</c:v>
                </c:pt>
                <c:pt idx="231">
                  <c:v>14.586194222273571</c:v>
                </c:pt>
                <c:pt idx="232">
                  <c:v>13.337244384365659</c:v>
                </c:pt>
                <c:pt idx="233">
                  <c:v>12.047751317663783</c:v>
                </c:pt>
                <c:pt idx="234">
                  <c:v>10.748719883051685</c:v>
                </c:pt>
                <c:pt idx="235">
                  <c:v>9.4720783721123123</c:v>
                </c:pt>
                <c:pt idx="236">
                  <c:v>8.2476031890794648</c:v>
                </c:pt>
                <c:pt idx="237">
                  <c:v>7.1002699432951824</c:v>
                </c:pt>
                <c:pt idx="238">
                  <c:v>6.0485025529517982</c:v>
                </c:pt>
                <c:pt idx="239">
                  <c:v>5.1035183752432074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92-45A5-AD71-FBD1DFB23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Competitive'!$AO$20:$AO$34</c:f>
              <c:numCache>
                <c:formatCode>General</c:formatCode>
                <c:ptCount val="15"/>
                <c:pt idx="0">
                  <c:v>20.157412080856208</c:v>
                </c:pt>
                <c:pt idx="1">
                  <c:v>19.496042319030334</c:v>
                </c:pt>
                <c:pt idx="2">
                  <c:v>18.727956128542676</c:v>
                </c:pt>
                <c:pt idx="3">
                  <c:v>17.848961031822881</c:v>
                </c:pt>
                <c:pt idx="4">
                  <c:v>16.859818283095393</c:v>
                </c:pt>
                <c:pt idx="5">
                  <c:v>15.767571316653965</c:v>
                </c:pt>
                <c:pt idx="6">
                  <c:v>14.586366794243112</c:v>
                </c:pt>
                <c:pt idx="7">
                  <c:v>13.337424733353869</c:v>
                </c:pt>
                <c:pt idx="8">
                  <c:v>12.04793526429162</c:v>
                </c:pt>
                <c:pt idx="9">
                  <c:v>10.748902901205872</c:v>
                </c:pt>
                <c:pt idx="10">
                  <c:v>9.4722560257315997</c:v>
                </c:pt>
                <c:pt idx="11">
                  <c:v>8.2477715508105955</c:v>
                </c:pt>
                <c:pt idx="12">
                  <c:v>7.1004259140546493</c:v>
                </c:pt>
                <c:pt idx="13">
                  <c:v>6.0486440331838525</c:v>
                </c:pt>
                <c:pt idx="14">
                  <c:v>5.1036442813237457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1C-4BBF-8FCF-0BF1DCB8C07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Competitive'!$AP$20:$AP$34</c:f>
              <c:numCache>
                <c:formatCode>General</c:formatCode>
                <c:ptCount val="15"/>
                <c:pt idx="0">
                  <c:v>20.157408279235401</c:v>
                </c:pt>
                <c:pt idx="1">
                  <c:v>19.496037874325165</c:v>
                </c:pt>
                <c:pt idx="2">
                  <c:v>18.727951002367632</c:v>
                </c:pt>
                <c:pt idx="3">
                  <c:v>17.848955211988308</c:v>
                </c:pt>
                <c:pt idx="4">
                  <c:v>16.859811792714229</c:v>
                </c:pt>
                <c:pt idx="5">
                  <c:v>15.767564221207</c:v>
                </c:pt>
                <c:pt idx="6">
                  <c:v>14.586359204361779</c:v>
                </c:pt>
                <c:pt idx="7">
                  <c:v>13.337416801418946</c:v>
                </c:pt>
                <c:pt idx="8">
                  <c:v>12.047927174115285</c:v>
                </c:pt>
                <c:pt idx="9">
                  <c:v>10.748894851851301</c:v>
                </c:pt>
                <c:pt idx="10">
                  <c:v>9.4722482123026985</c:v>
                </c:pt>
                <c:pt idx="11">
                  <c:v>8.2477641460388469</c:v>
                </c:pt>
                <c:pt idx="12">
                  <c:v>7.1004190542440471</c:v>
                </c:pt>
                <c:pt idx="13">
                  <c:v>6.0486378106782972</c:v>
                </c:pt>
                <c:pt idx="14">
                  <c:v>5.1036387437851616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1C-4BBF-8FCF-0BF1DCB8C07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Competitive'!$AQ$20:$AQ$34</c:f>
              <c:numCache>
                <c:formatCode>General</c:formatCode>
                <c:ptCount val="15"/>
                <c:pt idx="0">
                  <c:v>20.157407328830423</c:v>
                </c:pt>
                <c:pt idx="1">
                  <c:v>19.496036763149188</c:v>
                </c:pt>
                <c:pt idx="2">
                  <c:v>18.727949720824309</c:v>
                </c:pt>
                <c:pt idx="3">
                  <c:v>17.848953757030255</c:v>
                </c:pt>
                <c:pt idx="4">
                  <c:v>16.859810170119719</c:v>
                </c:pt>
                <c:pt idx="5">
                  <c:v>15.767562447346256</c:v>
                </c:pt>
                <c:pt idx="6">
                  <c:v>14.58635730689268</c:v>
                </c:pt>
                <c:pt idx="7">
                  <c:v>13.33741481843669</c:v>
                </c:pt>
                <c:pt idx="8">
                  <c:v>12.047925151572901</c:v>
                </c:pt>
                <c:pt idx="9">
                  <c:v>10.748892839514541</c:v>
                </c:pt>
                <c:pt idx="10">
                  <c:v>9.4722462589474858</c:v>
                </c:pt>
                <c:pt idx="11">
                  <c:v>8.2477622948479876</c:v>
                </c:pt>
                <c:pt idx="12">
                  <c:v>7.1004173392934655</c:v>
                </c:pt>
                <c:pt idx="13">
                  <c:v>6.0486362550539088</c:v>
                </c:pt>
                <c:pt idx="14">
                  <c:v>5.1036373594023923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1C-4BBF-8FCF-0BF1DCB8C07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Competitive'!$AR$20:$AR$34</c:f>
              <c:numCache>
                <c:formatCode>General</c:formatCode>
                <c:ptCount val="15"/>
                <c:pt idx="0">
                  <c:v>20.157406140824328</c:v>
                </c:pt>
                <c:pt idx="1">
                  <c:v>19.496035374179396</c:v>
                </c:pt>
                <c:pt idx="2">
                  <c:v>18.727948118895405</c:v>
                </c:pt>
                <c:pt idx="3">
                  <c:v>17.848951938333027</c:v>
                </c:pt>
                <c:pt idx="4">
                  <c:v>16.859808141877018</c:v>
                </c:pt>
                <c:pt idx="5">
                  <c:v>15.767560230020889</c:v>
                </c:pt>
                <c:pt idx="6">
                  <c:v>14.586354935057001</c:v>
                </c:pt>
                <c:pt idx="7">
                  <c:v>13.337412339709697</c:v>
                </c:pt>
                <c:pt idx="8">
                  <c:v>12.047922623395872</c:v>
                </c:pt>
                <c:pt idx="9">
                  <c:v>10.748890324094653</c:v>
                </c:pt>
                <c:pt idx="10">
                  <c:v>9.4722438172546042</c:v>
                </c:pt>
                <c:pt idx="11">
                  <c:v>8.2477599808605824</c:v>
                </c:pt>
                <c:pt idx="12">
                  <c:v>7.1004151956064074</c:v>
                </c:pt>
                <c:pt idx="13">
                  <c:v>6.0486343105245481</c:v>
                </c:pt>
                <c:pt idx="14">
                  <c:v>5.1036356289249882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1C-4BBF-8FCF-0BF1DCB8C07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Competitive'!$AS$20:$AS$34</c:f>
              <c:numCache>
                <c:formatCode>General</c:formatCode>
                <c:ptCount val="15"/>
                <c:pt idx="0">
                  <c:v>20.157404655816904</c:v>
                </c:pt>
                <c:pt idx="1">
                  <c:v>19.496033637967436</c:v>
                </c:pt>
                <c:pt idx="2">
                  <c:v>18.727946116484656</c:v>
                </c:pt>
                <c:pt idx="3">
                  <c:v>17.848949664962014</c:v>
                </c:pt>
                <c:pt idx="4">
                  <c:v>16.85980560657433</c:v>
                </c:pt>
                <c:pt idx="5">
                  <c:v>15.767557458365056</c:v>
                </c:pt>
                <c:pt idx="6">
                  <c:v>14.586351970263488</c:v>
                </c:pt>
                <c:pt idx="7">
                  <c:v>13.337409241302254</c:v>
                </c:pt>
                <c:pt idx="8">
                  <c:v>12.047919463176077</c:v>
                </c:pt>
                <c:pt idx="9">
                  <c:v>10.748887179821446</c:v>
                </c:pt>
                <c:pt idx="10">
                  <c:v>9.472240765140274</c:v>
                </c:pt>
                <c:pt idx="11">
                  <c:v>8.247757088378151</c:v>
                </c:pt>
                <c:pt idx="12">
                  <c:v>7.1004125159994027</c:v>
                </c:pt>
                <c:pt idx="13">
                  <c:v>6.0486318798646073</c:v>
                </c:pt>
                <c:pt idx="14">
                  <c:v>5.1036334658298834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1C-4BBF-8FCF-0BF1DCB8C07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Competitive'!$AT$20:$AT$34</c:f>
              <c:numCache>
                <c:formatCode>General</c:formatCode>
                <c:ptCount val="15"/>
                <c:pt idx="0">
                  <c:v>20.157402799557932</c:v>
                </c:pt>
                <c:pt idx="1">
                  <c:v>19.49603146770292</c:v>
                </c:pt>
                <c:pt idx="2">
                  <c:v>18.727943613471819</c:v>
                </c:pt>
                <c:pt idx="3">
                  <c:v>17.848946823249058</c:v>
                </c:pt>
                <c:pt idx="4">
                  <c:v>16.859802437447041</c:v>
                </c:pt>
                <c:pt idx="5">
                  <c:v>15.767553993796632</c:v>
                </c:pt>
                <c:pt idx="6">
                  <c:v>14.586348264273289</c:v>
                </c:pt>
                <c:pt idx="7">
                  <c:v>13.337405368294975</c:v>
                </c:pt>
                <c:pt idx="8">
                  <c:v>12.047915512903669</c:v>
                </c:pt>
                <c:pt idx="9">
                  <c:v>10.748883249482526</c:v>
                </c:pt>
                <c:pt idx="10">
                  <c:v>9.4722369500001253</c:v>
                </c:pt>
                <c:pt idx="11">
                  <c:v>8.2477534727779638</c:v>
                </c:pt>
                <c:pt idx="12">
                  <c:v>7.100409166493491</c:v>
                </c:pt>
                <c:pt idx="13">
                  <c:v>6.0486288415424259</c:v>
                </c:pt>
                <c:pt idx="14">
                  <c:v>5.1036307619635801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91C-4BBF-8FCF-0BF1DCB8C07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Competitive'!$AU$20:$AU$34</c:f>
              <c:numCache>
                <c:formatCode>General</c:formatCode>
                <c:ptCount val="15"/>
                <c:pt idx="0">
                  <c:v>20.157400479234699</c:v>
                </c:pt>
                <c:pt idx="1">
                  <c:v>19.496028754872956</c:v>
                </c:pt>
                <c:pt idx="2">
                  <c:v>18.727940484706721</c:v>
                </c:pt>
                <c:pt idx="3">
                  <c:v>17.848943271109132</c:v>
                </c:pt>
                <c:pt idx="4">
                  <c:v>16.859798476039607</c:v>
                </c:pt>
                <c:pt idx="5">
                  <c:v>15.767549663088246</c:v>
                </c:pt>
                <c:pt idx="6">
                  <c:v>14.586343631788187</c:v>
                </c:pt>
                <c:pt idx="7">
                  <c:v>13.337400527039039</c:v>
                </c:pt>
                <c:pt idx="8">
                  <c:v>12.047910575066801</c:v>
                </c:pt>
                <c:pt idx="9">
                  <c:v>10.748878336562916</c:v>
                </c:pt>
                <c:pt idx="10">
                  <c:v>9.4722321810792618</c:v>
                </c:pt>
                <c:pt idx="11">
                  <c:v>8.2477489532821906</c:v>
                </c:pt>
                <c:pt idx="12">
                  <c:v>7.1004049796155462</c:v>
                </c:pt>
                <c:pt idx="13">
                  <c:v>6.0486250436439928</c:v>
                </c:pt>
                <c:pt idx="14">
                  <c:v>5.1036273821347296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91C-4BBF-8FCF-0BF1DCB8C07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Competitive'!$AV$20:$AV$34</c:f>
              <c:numCache>
                <c:formatCode>General</c:formatCode>
                <c:ptCount val="15"/>
                <c:pt idx="0">
                  <c:v>20.157397578831407</c:v>
                </c:pt>
                <c:pt idx="1">
                  <c:v>19.496025363836555</c:v>
                </c:pt>
                <c:pt idx="2">
                  <c:v>18.727936573751816</c:v>
                </c:pt>
                <c:pt idx="3">
                  <c:v>17.84893883093622</c:v>
                </c:pt>
                <c:pt idx="4">
                  <c:v>16.859793524282932</c:v>
                </c:pt>
                <c:pt idx="5">
                  <c:v>15.767544249706109</c:v>
                </c:pt>
                <c:pt idx="6">
                  <c:v>14.586337841185951</c:v>
                </c:pt>
                <c:pt idx="7">
                  <c:v>13.337394475474058</c:v>
                </c:pt>
                <c:pt idx="8">
                  <c:v>12.047904402776407</c:v>
                </c:pt>
                <c:pt idx="9">
                  <c:v>10.748872195419722</c:v>
                </c:pt>
                <c:pt idx="10">
                  <c:v>9.4722262199349334</c:v>
                </c:pt>
                <c:pt idx="11">
                  <c:v>8.247743303919437</c:v>
                </c:pt>
                <c:pt idx="12">
                  <c:v>7.100399746025059</c:v>
                </c:pt>
                <c:pt idx="13">
                  <c:v>6.0486202962776581</c:v>
                </c:pt>
                <c:pt idx="14">
                  <c:v>5.1036231573549626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91C-4BBF-8FCF-0BF1DCB8C07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Competitive'!$AW$20:$AW$34</c:f>
              <c:numCache>
                <c:formatCode>General</c:formatCode>
                <c:ptCount val="15"/>
                <c:pt idx="0">
                  <c:v>20.157393953328469</c:v>
                </c:pt>
                <c:pt idx="1">
                  <c:v>19.496021125042724</c:v>
                </c:pt>
                <c:pt idx="2">
                  <c:v>18.727931685060479</c:v>
                </c:pt>
                <c:pt idx="3">
                  <c:v>17.848933280723188</c:v>
                </c:pt>
                <c:pt idx="4">
                  <c:v>16.859787334591179</c:v>
                </c:pt>
                <c:pt idx="5">
                  <c:v>15.767537482983666</c:v>
                </c:pt>
                <c:pt idx="6">
                  <c:v>14.586330602939618</c:v>
                </c:pt>
                <c:pt idx="7">
                  <c:v>13.337386911025558</c:v>
                </c:pt>
                <c:pt idx="8">
                  <c:v>12.047896687422305</c:v>
                </c:pt>
                <c:pt idx="9">
                  <c:v>10.748864519000595</c:v>
                </c:pt>
                <c:pt idx="10">
                  <c:v>9.4722187685150754</c:v>
                </c:pt>
                <c:pt idx="11">
                  <c:v>8.2477362422268765</c:v>
                </c:pt>
                <c:pt idx="12">
                  <c:v>7.1003932040477977</c:v>
                </c:pt>
                <c:pt idx="13">
                  <c:v>6.0486143620802189</c:v>
                </c:pt>
                <c:pt idx="14">
                  <c:v>5.1036178763900883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91C-4BBF-8FCF-0BF1DCB8C07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Competitive'!$AX$20:$AX$34</c:f>
              <c:numCache>
                <c:formatCode>General</c:formatCode>
                <c:ptCount val="15"/>
                <c:pt idx="0">
                  <c:v>20.157389421451629</c:v>
                </c:pt>
                <c:pt idx="1">
                  <c:v>19.496015826553023</c:v>
                </c:pt>
                <c:pt idx="2">
                  <c:v>18.727925574199904</c:v>
                </c:pt>
                <c:pt idx="3">
                  <c:v>17.848926342961747</c:v>
                </c:pt>
                <c:pt idx="4">
                  <c:v>16.859779597482877</c:v>
                </c:pt>
                <c:pt idx="5">
                  <c:v>15.767529024588779</c:v>
                </c:pt>
                <c:pt idx="6">
                  <c:v>14.58632155514181</c:v>
                </c:pt>
                <c:pt idx="7">
                  <c:v>13.337377455476997</c:v>
                </c:pt>
                <c:pt idx="8">
                  <c:v>12.047887043243579</c:v>
                </c:pt>
                <c:pt idx="9">
                  <c:v>10.748854923492106</c:v>
                </c:pt>
                <c:pt idx="10">
                  <c:v>9.4722094542567401</c:v>
                </c:pt>
                <c:pt idx="11">
                  <c:v>8.2477274151281836</c:v>
                </c:pt>
                <c:pt idx="12">
                  <c:v>7.1003850265931741</c:v>
                </c:pt>
                <c:pt idx="13">
                  <c:v>6.0486069443497943</c:v>
                </c:pt>
                <c:pt idx="14">
                  <c:v>5.1036112751993663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91C-4BBF-8FCF-0BF1DCB8C07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Competitive'!$AY$20:$AY$34</c:f>
              <c:numCache>
                <c:formatCode>General</c:formatCode>
                <c:ptCount val="15"/>
                <c:pt idx="0">
                  <c:v>20.157383756608446</c:v>
                </c:pt>
                <c:pt idx="1">
                  <c:v>19.496009203444942</c:v>
                </c:pt>
                <c:pt idx="2">
                  <c:v>18.727917935629787</c:v>
                </c:pt>
                <c:pt idx="3">
                  <c:v>17.848917670767527</c:v>
                </c:pt>
                <c:pt idx="4">
                  <c:v>16.859769926107486</c:v>
                </c:pt>
                <c:pt idx="5">
                  <c:v>15.767518451607929</c:v>
                </c:pt>
                <c:pt idx="6">
                  <c:v>14.586310245410328</c:v>
                </c:pt>
                <c:pt idx="7">
                  <c:v>13.33736563606015</c:v>
                </c:pt>
                <c:pt idx="8">
                  <c:v>12.04787498804188</c:v>
                </c:pt>
                <c:pt idx="9">
                  <c:v>10.748842929130586</c:v>
                </c:pt>
                <c:pt idx="10">
                  <c:v>9.4721978114595817</c:v>
                </c:pt>
                <c:pt idx="11">
                  <c:v>8.2477163812813874</c:v>
                </c:pt>
                <c:pt idx="12">
                  <c:v>7.1003748048013833</c:v>
                </c:pt>
                <c:pt idx="13">
                  <c:v>6.048597672212348</c:v>
                </c:pt>
                <c:pt idx="14">
                  <c:v>5.1036030237349763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91C-4BBF-8FCF-0BF1DCB8C07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Competitive'!$AZ$20:$AZ$34</c:f>
              <c:numCache>
                <c:formatCode>General</c:formatCode>
                <c:ptCount val="15"/>
                <c:pt idx="0">
                  <c:v>20.157376675558943</c:v>
                </c:pt>
                <c:pt idx="1">
                  <c:v>19.496000924566172</c:v>
                </c:pt>
                <c:pt idx="2">
                  <c:v>18.727908387425902</c:v>
                </c:pt>
                <c:pt idx="3">
                  <c:v>17.84890683053661</c:v>
                </c:pt>
                <c:pt idx="4">
                  <c:v>16.859757836903853</c:v>
                </c:pt>
                <c:pt idx="5">
                  <c:v>15.76750523540181</c:v>
                </c:pt>
                <c:pt idx="6">
                  <c:v>14.586296108270641</c:v>
                </c:pt>
                <c:pt idx="7">
                  <c:v>13.337350861818551</c:v>
                </c:pt>
                <c:pt idx="8">
                  <c:v>12.047859919073684</c:v>
                </c:pt>
                <c:pt idx="9">
                  <c:v>10.748827936216328</c:v>
                </c:pt>
                <c:pt idx="10">
                  <c:v>9.4721832580033798</c:v>
                </c:pt>
                <c:pt idx="11">
                  <c:v>8.2477025890144091</c:v>
                </c:pt>
                <c:pt idx="12">
                  <c:v>7.1003620276030306</c:v>
                </c:pt>
                <c:pt idx="13">
                  <c:v>6.048586082080516</c:v>
                </c:pt>
                <c:pt idx="14">
                  <c:v>5.103592709442009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91C-4BBF-8FCF-0BF1DCB8C07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Competitive'!$BA$20:$BA$34</c:f>
              <c:numCache>
                <c:formatCode>General</c:formatCode>
                <c:ptCount val="15"/>
                <c:pt idx="0">
                  <c:v>20.157367824254059</c:v>
                </c:pt>
                <c:pt idx="1">
                  <c:v>19.495990575977597</c:v>
                </c:pt>
                <c:pt idx="2">
                  <c:v>18.727896452184744</c:v>
                </c:pt>
                <c:pt idx="3">
                  <c:v>17.848893280266473</c:v>
                </c:pt>
                <c:pt idx="4">
                  <c:v>16.85974272542369</c:v>
                </c:pt>
                <c:pt idx="5">
                  <c:v>15.767488715175316</c:v>
                </c:pt>
                <c:pt idx="6">
                  <c:v>14.586278436884569</c:v>
                </c:pt>
                <c:pt idx="7">
                  <c:v>13.33733239406258</c:v>
                </c:pt>
                <c:pt idx="8">
                  <c:v>12.047841082916447</c:v>
                </c:pt>
                <c:pt idx="9">
                  <c:v>10.748809195132322</c:v>
                </c:pt>
                <c:pt idx="10">
                  <c:v>9.4721650662460171</c:v>
                </c:pt>
                <c:pt idx="11">
                  <c:v>8.2476853487455504</c:v>
                </c:pt>
                <c:pt idx="12">
                  <c:v>7.1003460561697587</c:v>
                </c:pt>
                <c:pt idx="13">
                  <c:v>6.0485715944781884</c:v>
                </c:pt>
                <c:pt idx="14">
                  <c:v>5.1035798166344275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91C-4BBF-8FCF-0BF1DCB8C07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Competitive'!$BB$20:$BB$34</c:f>
              <c:numCache>
                <c:formatCode>General</c:formatCode>
                <c:ptCount val="15"/>
                <c:pt idx="0">
                  <c:v>20.15735676013389</c:v>
                </c:pt>
                <c:pt idx="1">
                  <c:v>19.49597764025733</c:v>
                </c:pt>
                <c:pt idx="2">
                  <c:v>18.727881533154687</c:v>
                </c:pt>
                <c:pt idx="3">
                  <c:v>17.848876342457743</c:v>
                </c:pt>
                <c:pt idx="4">
                  <c:v>16.859723836111584</c:v>
                </c:pt>
                <c:pt idx="5">
                  <c:v>15.76746806494088</c:v>
                </c:pt>
                <c:pt idx="6">
                  <c:v>14.586256347712192</c:v>
                </c:pt>
                <c:pt idx="7">
                  <c:v>13.337309309439538</c:v>
                </c:pt>
                <c:pt idx="8">
                  <c:v>12.047817537802727</c:v>
                </c:pt>
                <c:pt idx="9">
                  <c:v>10.748785768869217</c:v>
                </c:pt>
                <c:pt idx="10">
                  <c:v>9.4721423266475764</c:v>
                </c:pt>
                <c:pt idx="11">
                  <c:v>8.2476637985108354</c:v>
                </c:pt>
                <c:pt idx="12">
                  <c:v>7.1003260919792073</c:v>
                </c:pt>
                <c:pt idx="13">
                  <c:v>6.0485534850728735</c:v>
                </c:pt>
                <c:pt idx="14">
                  <c:v>5.1035637007165535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91C-4BBF-8FCF-0BF1DCB8C07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Competitive'!$BC$20:$BC$34</c:f>
              <c:numCache>
                <c:formatCode>General</c:formatCode>
                <c:ptCount val="15"/>
                <c:pt idx="0">
                  <c:v>20.157342930000752</c:v>
                </c:pt>
                <c:pt idx="1">
                  <c:v>19.495961470631133</c:v>
                </c:pt>
                <c:pt idx="2">
                  <c:v>18.727862884400537</c:v>
                </c:pt>
                <c:pt idx="3">
                  <c:v>17.848855170242029</c:v>
                </c:pt>
                <c:pt idx="4">
                  <c:v>16.859700224530968</c:v>
                </c:pt>
                <c:pt idx="5">
                  <c:v>15.767442252223901</c:v>
                </c:pt>
                <c:pt idx="6">
                  <c:v>14.586228736340804</c:v>
                </c:pt>
                <c:pt idx="7">
                  <c:v>13.337280453773111</c:v>
                </c:pt>
                <c:pt idx="8">
                  <c:v>12.047788106539993</c:v>
                </c:pt>
                <c:pt idx="9">
                  <c:v>10.748756486183931</c:v>
                </c:pt>
                <c:pt idx="10">
                  <c:v>9.4721139023030609</c:v>
                </c:pt>
                <c:pt idx="11">
                  <c:v>8.2476368608758062</c:v>
                </c:pt>
                <c:pt idx="12">
                  <c:v>7.1003011368988957</c:v>
                </c:pt>
                <c:pt idx="13">
                  <c:v>6.0485308484687224</c:v>
                </c:pt>
                <c:pt idx="14">
                  <c:v>5.1035435559623403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91C-4BBF-8FCF-0BF1DCB8C07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Competitive'!$BD$20:$BD$34</c:f>
              <c:numCache>
                <c:formatCode>General</c:formatCode>
                <c:ptCount val="15"/>
                <c:pt idx="0">
                  <c:v>20.157325642361023</c:v>
                </c:pt>
                <c:pt idx="1">
                  <c:v>19.495941258636101</c:v>
                </c:pt>
                <c:pt idx="2">
                  <c:v>18.727839573510082</c:v>
                </c:pt>
                <c:pt idx="3">
                  <c:v>17.848828705043019</c:v>
                </c:pt>
                <c:pt idx="4">
                  <c:v>16.859670710148201</c:v>
                </c:pt>
                <c:pt idx="5">
                  <c:v>15.767409986446527</c:v>
                </c:pt>
                <c:pt idx="6">
                  <c:v>14.586194222273571</c:v>
                </c:pt>
                <c:pt idx="7">
                  <c:v>13.337244384365659</c:v>
                </c:pt>
                <c:pt idx="8">
                  <c:v>12.047751317663783</c:v>
                </c:pt>
                <c:pt idx="9">
                  <c:v>10.748719883051685</c:v>
                </c:pt>
                <c:pt idx="10">
                  <c:v>9.4720783721123123</c:v>
                </c:pt>
                <c:pt idx="11">
                  <c:v>8.2476031890794648</c:v>
                </c:pt>
                <c:pt idx="12">
                  <c:v>7.1002699432951824</c:v>
                </c:pt>
                <c:pt idx="13">
                  <c:v>6.0485025529517982</c:v>
                </c:pt>
                <c:pt idx="14">
                  <c:v>5.1035183752432074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91C-4BBF-8FCF-0BF1DCB8C07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91C-4BBF-8FCF-0BF1DCB8C07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91C-4BBF-8FCF-0BF1DCB8C07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91C-4BBF-8FCF-0BF1DCB8C07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91C-4BBF-8FCF-0BF1DCB8C07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91C-4BBF-8FCF-0BF1DCB8C07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91C-4BBF-8FCF-0BF1DCB8C07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91C-4BBF-8FCF-0BF1DCB8C07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91C-4BBF-8FCF-0BF1DCB8C07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91C-4BBF-8FCF-0BF1DCB8C07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91C-4BBF-8FCF-0BF1DCB8C07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91C-4BBF-8FCF-0BF1DCB8C07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91C-4BBF-8FCF-0BF1DCB8C07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91C-4BBF-8FCF-0BF1DCB8C07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91C-4BBF-8FCF-0BF1DCB8C07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91C-4BBF-8FCF-0BF1DCB8C07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91C-4BBF-8FCF-0BF1DCB8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Competitive'!$AO$36:$AO$50</c:f>
              <c:numCache>
                <c:formatCode>General</c:formatCode>
                <c:ptCount val="15"/>
                <c:pt idx="0">
                  <c:v>4.9609542930846504E-2</c:v>
                </c:pt>
                <c:pt idx="1">
                  <c:v>5.1292461497372079E-2</c:v>
                </c:pt>
                <c:pt idx="2">
                  <c:v>5.3396109705529056E-2</c:v>
                </c:pt>
                <c:pt idx="3">
                  <c:v>5.6025669965725271E-2</c:v>
                </c:pt>
                <c:pt idx="4">
                  <c:v>5.9312620290970543E-2</c:v>
                </c:pt>
                <c:pt idx="5">
                  <c:v>6.3421308197527143E-2</c:v>
                </c:pt>
                <c:pt idx="6">
                  <c:v>6.8557168080722874E-2</c:v>
                </c:pt>
                <c:pt idx="7">
                  <c:v>7.4976992934717546E-2</c:v>
                </c:pt>
                <c:pt idx="8">
                  <c:v>8.3001774002210885E-2</c:v>
                </c:pt>
                <c:pt idx="9">
                  <c:v>9.3032750336577555E-2</c:v>
                </c:pt>
                <c:pt idx="10">
                  <c:v>0.10557147075453589</c:v>
                </c:pt>
                <c:pt idx="11">
                  <c:v>0.12124487127698383</c:v>
                </c:pt>
                <c:pt idx="12">
                  <c:v>0.14083662193004376</c:v>
                </c:pt>
                <c:pt idx="13">
                  <c:v>0.16532631024636862</c:v>
                </c:pt>
                <c:pt idx="14">
                  <c:v>0.19593842064177469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91-4BA7-A859-D60A3692D21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Competitive'!$AP$36:$AP$50</c:f>
              <c:numCache>
                <c:formatCode>General</c:formatCode>
                <c:ptCount val="15"/>
                <c:pt idx="0">
                  <c:v>4.9609552287042898E-2</c:v>
                </c:pt>
                <c:pt idx="1">
                  <c:v>5.1292473191023383E-2</c:v>
                </c:pt>
                <c:pt idx="2">
                  <c:v>5.3396124320999001E-2</c:v>
                </c:pt>
                <c:pt idx="3">
                  <c:v>5.6025688233468519E-2</c:v>
                </c:pt>
                <c:pt idx="4">
                  <c:v>5.9312643124055417E-2</c:v>
                </c:pt>
                <c:pt idx="5">
                  <c:v>6.3421336737289058E-2</c:v>
                </c:pt>
                <c:pt idx="6">
                  <c:v>6.8557203753831092E-2</c:v>
                </c:pt>
                <c:pt idx="7">
                  <c:v>7.4977037524508613E-2</c:v>
                </c:pt>
                <c:pt idx="8">
                  <c:v>8.300182973785554E-2</c:v>
                </c:pt>
                <c:pt idx="9">
                  <c:v>9.3032820004539191E-2</c:v>
                </c:pt>
                <c:pt idx="10">
                  <c:v>0.10557155783789375</c:v>
                </c:pt>
                <c:pt idx="11">
                  <c:v>0.121244980129587</c:v>
                </c:pt>
                <c:pt idx="12">
                  <c:v>0.14083675799420348</c:v>
                </c:pt>
                <c:pt idx="13">
                  <c:v>0.1653264803249741</c:v>
                </c:pt>
                <c:pt idx="14">
                  <c:v>0.19593863323843738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91-4BA7-A859-D60A3692D21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Competitive'!$AQ$36:$AQ$50</c:f>
              <c:numCache>
                <c:formatCode>General</c:formatCode>
                <c:ptCount val="15"/>
                <c:pt idx="0">
                  <c:v>4.9609554626091991E-2</c:v>
                </c:pt>
                <c:pt idx="1">
                  <c:v>5.1292476114436214E-2</c:v>
                </c:pt>
                <c:pt idx="2">
                  <c:v>5.3396127974866495E-2</c:v>
                </c:pt>
                <c:pt idx="3">
                  <c:v>5.6025692800404342E-2</c:v>
                </c:pt>
                <c:pt idx="4">
                  <c:v>5.9312648832326634E-2</c:v>
                </c:pt>
                <c:pt idx="5">
                  <c:v>6.342134387222953E-2</c:v>
                </c:pt>
                <c:pt idx="6">
                  <c:v>6.8557212672108139E-2</c:v>
                </c:pt>
                <c:pt idx="7">
                  <c:v>7.4977048671956384E-2</c:v>
                </c:pt>
                <c:pt idx="8">
                  <c:v>8.300184367176669E-2</c:v>
                </c:pt>
                <c:pt idx="9">
                  <c:v>9.303283742152961E-2</c:v>
                </c:pt>
                <c:pt idx="10">
                  <c:v>0.10557157960873323</c:v>
                </c:pt>
                <c:pt idx="11">
                  <c:v>0.12124500734273777</c:v>
                </c:pt>
                <c:pt idx="12">
                  <c:v>0.14083679201024346</c:v>
                </c:pt>
                <c:pt idx="13">
                  <c:v>0.16532652284462548</c:v>
                </c:pt>
                <c:pt idx="14">
                  <c:v>0.19593868638760306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91-4BA7-A859-D60A3692D21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Competitive'!$AR$36:$AR$50</c:f>
              <c:numCache>
                <c:formatCode>General</c:formatCode>
                <c:ptCount val="15"/>
                <c:pt idx="0">
                  <c:v>4.9609557549903364E-2</c:v>
                </c:pt>
                <c:pt idx="1">
                  <c:v>5.129247976870225E-2</c:v>
                </c:pt>
                <c:pt idx="2">
                  <c:v>5.3396132542200846E-2</c:v>
                </c:pt>
                <c:pt idx="3">
                  <c:v>5.6025698509074101E-2</c:v>
                </c:pt>
                <c:pt idx="4">
                  <c:v>5.9312655967665662E-2</c:v>
                </c:pt>
                <c:pt idx="5">
                  <c:v>6.3421352790905133E-2</c:v>
                </c:pt>
                <c:pt idx="6">
                  <c:v>6.8557223819954452E-2</c:v>
                </c:pt>
                <c:pt idx="7">
                  <c:v>7.4977062606266104E-2</c:v>
                </c:pt>
                <c:pt idx="8">
                  <c:v>8.3001861089155665E-2</c:v>
                </c:pt>
                <c:pt idx="9">
                  <c:v>9.3032859192767603E-2</c:v>
                </c:pt>
                <c:pt idx="10">
                  <c:v>0.10557160682228256</c:v>
                </c:pt>
                <c:pt idx="11">
                  <c:v>0.12124504135917624</c:v>
                </c:pt>
                <c:pt idx="12">
                  <c:v>0.14083683453029333</c:v>
                </c:pt>
                <c:pt idx="13">
                  <c:v>0.16532657599418971</c:v>
                </c:pt>
                <c:pt idx="14">
                  <c:v>0.19593875282406015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91-4BA7-A859-D60A3692D21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Competitive'!$AS$36:$AS$50</c:f>
              <c:numCache>
                <c:formatCode>General</c:formatCode>
                <c:ptCount val="15"/>
                <c:pt idx="0">
                  <c:v>4.9609561204667585E-2</c:v>
                </c:pt>
                <c:pt idx="1">
                  <c:v>5.1292484336534785E-2</c:v>
                </c:pt>
                <c:pt idx="2">
                  <c:v>5.3396138251368797E-2</c:v>
                </c:pt>
                <c:pt idx="3">
                  <c:v>5.60257056449113E-2</c:v>
                </c:pt>
                <c:pt idx="4">
                  <c:v>5.9312664886839443E-2</c:v>
                </c:pt>
                <c:pt idx="5">
                  <c:v>6.3421363939249617E-2</c:v>
                </c:pt>
                <c:pt idx="6">
                  <c:v>6.8557237754762343E-2</c:v>
                </c:pt>
                <c:pt idx="7">
                  <c:v>7.4977080024153236E-2</c:v>
                </c:pt>
                <c:pt idx="8">
                  <c:v>8.3001882860891871E-2</c:v>
                </c:pt>
                <c:pt idx="9">
                  <c:v>9.3032886406815118E-2</c:v>
                </c:pt>
                <c:pt idx="10">
                  <c:v>0.10557164083921922</c:v>
                </c:pt>
                <c:pt idx="11">
                  <c:v>0.12124508387972435</c:v>
                </c:pt>
                <c:pt idx="12">
                  <c:v>0.14083688768035574</c:v>
                </c:pt>
                <c:pt idx="13">
                  <c:v>0.16532664243114495</c:v>
                </c:pt>
                <c:pt idx="14">
                  <c:v>0.19593883586963148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891-4BA7-A859-D60A3692D21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Competitive'!$AT$36:$AT$50</c:f>
              <c:numCache>
                <c:formatCode>General</c:formatCode>
                <c:ptCount val="15"/>
                <c:pt idx="0">
                  <c:v>4.9609565773122852E-2</c:v>
                </c:pt>
                <c:pt idx="1">
                  <c:v>5.129249004632546E-2</c:v>
                </c:pt>
                <c:pt idx="2">
                  <c:v>5.339614538782874E-2</c:v>
                </c:pt>
                <c:pt idx="3">
                  <c:v>5.6025714564707813E-2</c:v>
                </c:pt>
                <c:pt idx="4">
                  <c:v>5.9312676035806672E-2</c:v>
                </c:pt>
                <c:pt idx="5">
                  <c:v>6.342137787468026E-2</c:v>
                </c:pt>
                <c:pt idx="6">
                  <c:v>6.8557255173272214E-2</c:v>
                </c:pt>
                <c:pt idx="7">
                  <c:v>7.4977101796512152E-2</c:v>
                </c:pt>
                <c:pt idx="8">
                  <c:v>8.3001910075562096E-2</c:v>
                </c:pt>
                <c:pt idx="9">
                  <c:v>9.3032920424374513E-2</c:v>
                </c:pt>
                <c:pt idx="10">
                  <c:v>0.10557168336039005</c:v>
                </c:pt>
                <c:pt idx="11">
                  <c:v>0.1212451370304095</c:v>
                </c:pt>
                <c:pt idx="12">
                  <c:v>0.14083695411793376</c:v>
                </c:pt>
                <c:pt idx="13">
                  <c:v>0.16532672547733906</c:v>
                </c:pt>
                <c:pt idx="14">
                  <c:v>0.19593893967659567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891-4BA7-A859-D60A3692D21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Competitive'!$AU$36:$AU$50</c:f>
              <c:numCache>
                <c:formatCode>General</c:formatCode>
                <c:ptCount val="15"/>
                <c:pt idx="0">
                  <c:v>4.9609571483691939E-2</c:v>
                </c:pt>
                <c:pt idx="1">
                  <c:v>5.1292497183563802E-2</c:v>
                </c:pt>
                <c:pt idx="2">
                  <c:v>5.3396154308403651E-2</c:v>
                </c:pt>
                <c:pt idx="3">
                  <c:v>5.602572571445346E-2</c:v>
                </c:pt>
                <c:pt idx="4">
                  <c:v>5.9312689972015699E-2</c:v>
                </c:pt>
                <c:pt idx="5">
                  <c:v>6.3421395293968535E-2</c:v>
                </c:pt>
                <c:pt idx="6">
                  <c:v>6.8557276946409548E-2</c:v>
                </c:pt>
                <c:pt idx="7">
                  <c:v>7.4977129011960797E-2</c:v>
                </c:pt>
                <c:pt idx="8">
                  <c:v>8.3001944093899896E-2</c:v>
                </c:pt>
                <c:pt idx="9">
                  <c:v>9.3032962946323766E-2</c:v>
                </c:pt>
                <c:pt idx="10">
                  <c:v>0.10557173651185359</c:v>
                </c:pt>
                <c:pt idx="11">
                  <c:v>0.12124520346876588</c:v>
                </c:pt>
                <c:pt idx="12">
                  <c:v>0.14083703716490623</c:v>
                </c:pt>
                <c:pt idx="13">
                  <c:v>0.16532682928508166</c:v>
                </c:pt>
                <c:pt idx="14">
                  <c:v>0.19593906943530096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891-4BA7-A859-D60A3692D21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Competitive'!$AV$36:$AV$50</c:f>
              <c:numCache>
                <c:formatCode>General</c:formatCode>
                <c:ptCount val="15"/>
                <c:pt idx="0">
                  <c:v>4.9609578621903301E-2</c:v>
                </c:pt>
                <c:pt idx="1">
                  <c:v>5.1292506105111747E-2</c:v>
                </c:pt>
                <c:pt idx="2">
                  <c:v>5.3396165459122305E-2</c:v>
                </c:pt>
                <c:pt idx="3">
                  <c:v>5.6025739651635501E-2</c:v>
                </c:pt>
                <c:pt idx="4">
                  <c:v>5.9312707392276995E-2</c:v>
                </c:pt>
                <c:pt idx="5">
                  <c:v>6.3421417068078884E-2</c:v>
                </c:pt>
                <c:pt idx="6">
                  <c:v>6.8557304162831206E-2</c:v>
                </c:pt>
                <c:pt idx="7">
                  <c:v>7.4977163031271624E-2</c:v>
                </c:pt>
                <c:pt idx="8">
                  <c:v>8.3001986616822149E-2</c:v>
                </c:pt>
                <c:pt idx="9">
                  <c:v>9.3033016098760302E-2</c:v>
                </c:pt>
                <c:pt idx="10">
                  <c:v>0.10557180295118303</c:v>
                </c:pt>
                <c:pt idx="11">
                  <c:v>0.12124528651671139</c:v>
                </c:pt>
                <c:pt idx="12">
                  <c:v>0.14083714097362185</c:v>
                </c:pt>
                <c:pt idx="13">
                  <c:v>0.16532695904475991</c:v>
                </c:pt>
                <c:pt idx="14">
                  <c:v>0.19593923163368249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891-4BA7-A859-D60A3692D21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Competitive'!$AW$36:$AW$50</c:f>
              <c:numCache>
                <c:formatCode>General</c:formatCode>
                <c:ptCount val="15"/>
                <c:pt idx="0">
                  <c:v>4.9609587544667502E-2</c:v>
                </c:pt>
                <c:pt idx="1">
                  <c:v>5.1292517257046651E-2</c:v>
                </c:pt>
                <c:pt idx="2">
                  <c:v>5.3396179397520623E-2</c:v>
                </c:pt>
                <c:pt idx="3">
                  <c:v>5.6025757073113046E-2</c:v>
                </c:pt>
                <c:pt idx="4">
                  <c:v>5.9312729167603599E-2</c:v>
                </c:pt>
                <c:pt idx="5">
                  <c:v>6.3421444285716805E-2</c:v>
                </c:pt>
                <c:pt idx="6">
                  <c:v>6.8557338183358296E-2</c:v>
                </c:pt>
                <c:pt idx="7">
                  <c:v>7.497720555541014E-2</c:v>
                </c:pt>
                <c:pt idx="8">
                  <c:v>8.3002039770474989E-2</c:v>
                </c:pt>
                <c:pt idx="9">
                  <c:v>9.3033082539306006E-2</c:v>
                </c:pt>
                <c:pt idx="10">
                  <c:v>0.10557188600034481</c:v>
                </c:pt>
                <c:pt idx="11">
                  <c:v>0.12124539032664332</c:v>
                </c:pt>
                <c:pt idx="12">
                  <c:v>0.14083727073451641</c:v>
                </c:pt>
                <c:pt idx="13">
                  <c:v>0.16532712124435775</c:v>
                </c:pt>
                <c:pt idx="14">
                  <c:v>0.19593943438165948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891-4BA7-A859-D60A3692D21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Competitive'!$AX$36:$AX$50</c:f>
              <c:numCache>
                <c:formatCode>General</c:formatCode>
                <c:ptCount val="15"/>
                <c:pt idx="0">
                  <c:v>4.9609598698122745E-2</c:v>
                </c:pt>
                <c:pt idx="1">
                  <c:v>5.1292531196965294E-2</c:v>
                </c:pt>
                <c:pt idx="2">
                  <c:v>5.33961968205185E-2</c:v>
                </c:pt>
                <c:pt idx="3">
                  <c:v>5.6025778849959997E-2</c:v>
                </c:pt>
                <c:pt idx="4">
                  <c:v>5.9312756386761874E-2</c:v>
                </c:pt>
                <c:pt idx="5">
                  <c:v>6.342147830776422E-2</c:v>
                </c:pt>
                <c:pt idx="6">
                  <c:v>6.8557380709017138E-2</c:v>
                </c:pt>
                <c:pt idx="7">
                  <c:v>7.4977258710583305E-2</c:v>
                </c:pt>
                <c:pt idx="8">
                  <c:v>8.3002106212540991E-2</c:v>
                </c:pt>
                <c:pt idx="9">
                  <c:v>9.3033165589988101E-2</c:v>
                </c:pt>
                <c:pt idx="10">
                  <c:v>0.10557198981179702</c:v>
                </c:pt>
                <c:pt idx="11">
                  <c:v>0.12124552008905817</c:v>
                </c:pt>
                <c:pt idx="12">
                  <c:v>0.14083743293563455</c:v>
                </c:pt>
                <c:pt idx="13">
                  <c:v>0.16532732399385505</c:v>
                </c:pt>
                <c:pt idx="14">
                  <c:v>0.19593968781663063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891-4BA7-A859-D60A3692D21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Competitive'!$AY$36:$AY$50</c:f>
              <c:numCache>
                <c:formatCode>General</c:formatCode>
                <c:ptCount val="15"/>
                <c:pt idx="0">
                  <c:v>4.9609612639941805E-2</c:v>
                </c:pt>
                <c:pt idx="1">
                  <c:v>5.1292548621863603E-2</c:v>
                </c:pt>
                <c:pt idx="2">
                  <c:v>5.3396218599265868E-2</c:v>
                </c:pt>
                <c:pt idx="3">
                  <c:v>5.6025806071018688E-2</c:v>
                </c:pt>
                <c:pt idx="4">
                  <c:v>5.9312790410709706E-2</c:v>
                </c:pt>
                <c:pt idx="5">
                  <c:v>6.34215208353235E-2</c:v>
                </c:pt>
                <c:pt idx="6">
                  <c:v>6.8557433866090714E-2</c:v>
                </c:pt>
                <c:pt idx="7">
                  <c:v>7.4977325154549745E-2</c:v>
                </c:pt>
                <c:pt idx="8">
                  <c:v>8.3002189265123538E-2</c:v>
                </c:pt>
                <c:pt idx="9">
                  <c:v>9.3033269403340738E-2</c:v>
                </c:pt>
                <c:pt idx="10">
                  <c:v>0.10557211957611227</c:v>
                </c:pt>
                <c:pt idx="11">
                  <c:v>0.12124568229207675</c:v>
                </c:pt>
                <c:pt idx="12">
                  <c:v>0.14083763568703225</c:v>
                </c:pt>
                <c:pt idx="13">
                  <c:v>0.16532757743072665</c:v>
                </c:pt>
                <c:pt idx="14">
                  <c:v>0.19594000461034461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891-4BA7-A859-D60A3692D21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Competitive'!$AZ$36:$AZ$50</c:f>
              <c:numCache>
                <c:formatCode>General</c:formatCode>
                <c:ptCount val="15"/>
                <c:pt idx="0">
                  <c:v>4.9609630067215631E-2</c:v>
                </c:pt>
                <c:pt idx="1">
                  <c:v>5.1292570402986487E-2</c:v>
                </c:pt>
                <c:pt idx="2">
                  <c:v>5.3396245822700077E-2</c:v>
                </c:pt>
                <c:pt idx="3">
                  <c:v>5.6025840097342031E-2</c:v>
                </c:pt>
                <c:pt idx="4">
                  <c:v>5.9312832940644496E-2</c:v>
                </c:pt>
                <c:pt idx="5">
                  <c:v>6.3421573994772579E-2</c:v>
                </c:pt>
                <c:pt idx="6">
                  <c:v>6.855750031243267E-2</c:v>
                </c:pt>
                <c:pt idx="7">
                  <c:v>7.4977408209507782E-2</c:v>
                </c:pt>
                <c:pt idx="8">
                  <c:v>8.3002293080851691E-2</c:v>
                </c:pt>
                <c:pt idx="9">
                  <c:v>9.3033399170031547E-2</c:v>
                </c:pt>
                <c:pt idx="10">
                  <c:v>0.10557228178150638</c:v>
                </c:pt>
                <c:pt idx="11">
                  <c:v>0.12124588504584995</c:v>
                </c:pt>
                <c:pt idx="12">
                  <c:v>0.1408378891262794</c:v>
                </c:pt>
                <c:pt idx="13">
                  <c:v>0.16532789422681618</c:v>
                </c:pt>
                <c:pt idx="14">
                  <c:v>0.19594040060248713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891-4BA7-A859-D60A3692D21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Competitive'!$BA$36:$BA$50</c:f>
              <c:numCache>
                <c:formatCode>General</c:formatCode>
                <c:ptCount val="15"/>
                <c:pt idx="0">
                  <c:v>4.9609651851307918E-2</c:v>
                </c:pt>
                <c:pt idx="1">
                  <c:v>5.1292597629390091E-2</c:v>
                </c:pt>
                <c:pt idx="2">
                  <c:v>5.3396279851992814E-2</c:v>
                </c:pt>
                <c:pt idx="3">
                  <c:v>5.6025882630246229E-2</c:v>
                </c:pt>
                <c:pt idx="4">
                  <c:v>5.9312886103062984E-2</c:v>
                </c:pt>
                <c:pt idx="5">
                  <c:v>6.3421640444083938E-2</c:v>
                </c:pt>
                <c:pt idx="6">
                  <c:v>6.8557583370360123E-2</c:v>
                </c:pt>
                <c:pt idx="7">
                  <c:v>7.4977512028205351E-2</c:v>
                </c:pt>
                <c:pt idx="8">
                  <c:v>8.3002422850511889E-2</c:v>
                </c:pt>
                <c:pt idx="9">
                  <c:v>9.3033561378395052E-2</c:v>
                </c:pt>
                <c:pt idx="10">
                  <c:v>0.10557248453824901</c:v>
                </c:pt>
                <c:pt idx="11">
                  <c:v>0.12124613848806649</c:v>
                </c:pt>
                <c:pt idx="12">
                  <c:v>0.14083820592533827</c:v>
                </c:pt>
                <c:pt idx="13">
                  <c:v>0.16532829022192805</c:v>
                </c:pt>
                <c:pt idx="14">
                  <c:v>0.19594089559266525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891-4BA7-A859-D60A3692D21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Competitive'!$BB$36:$BB$50</c:f>
              <c:numCache>
                <c:formatCode>General</c:formatCode>
                <c:ptCount val="15"/>
                <c:pt idx="0">
                  <c:v>4.9609679081423261E-2</c:v>
                </c:pt>
                <c:pt idx="1">
                  <c:v>5.1292631662394589E-2</c:v>
                </c:pt>
                <c:pt idx="2">
                  <c:v>5.3396322388608752E-2</c:v>
                </c:pt>
                <c:pt idx="3">
                  <c:v>5.602593579637645E-2</c:v>
                </c:pt>
                <c:pt idx="4">
                  <c:v>5.9312952556086082E-2</c:v>
                </c:pt>
                <c:pt idx="5">
                  <c:v>6.3421723505723143E-2</c:v>
                </c:pt>
                <c:pt idx="6">
                  <c:v>6.8557687192769431E-2</c:v>
                </c:pt>
                <c:pt idx="7">
                  <c:v>7.4977641801577302E-2</c:v>
                </c:pt>
                <c:pt idx="8">
                  <c:v>8.3002585062587134E-2</c:v>
                </c:pt>
                <c:pt idx="9">
                  <c:v>9.3033764138849423E-2</c:v>
                </c:pt>
                <c:pt idx="10">
                  <c:v>0.10557273798417728</c:v>
                </c:pt>
                <c:pt idx="11">
                  <c:v>0.12124645529083714</c:v>
                </c:pt>
                <c:pt idx="12">
                  <c:v>0.14083860192416195</c:v>
                </c:pt>
                <c:pt idx="13">
                  <c:v>0.16532878521581792</c:v>
                </c:pt>
                <c:pt idx="14">
                  <c:v>0.19594151433038789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891-4BA7-A859-D60A3692D21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Competitive'!$BC$36:$BC$50</c:f>
              <c:numCache>
                <c:formatCode>General</c:formatCode>
                <c:ptCount val="15"/>
                <c:pt idx="0">
                  <c:v>4.9609713119067457E-2</c:v>
                </c:pt>
                <c:pt idx="1">
                  <c:v>5.1292674203650211E-2</c:v>
                </c:pt>
                <c:pt idx="2">
                  <c:v>5.3396375559378685E-2</c:v>
                </c:pt>
                <c:pt idx="3">
                  <c:v>5.6026002254039246E-2</c:v>
                </c:pt>
                <c:pt idx="4">
                  <c:v>5.9313035622364972E-2</c:v>
                </c:pt>
                <c:pt idx="5">
                  <c:v>6.3421827332772129E-2</c:v>
                </c:pt>
                <c:pt idx="6">
                  <c:v>6.855781697078106E-2</c:v>
                </c:pt>
                <c:pt idx="7">
                  <c:v>7.4977804018292224E-2</c:v>
                </c:pt>
                <c:pt idx="8">
                  <c:v>8.3002787827681196E-2</c:v>
                </c:pt>
                <c:pt idx="9">
                  <c:v>9.3034017589417387E-2</c:v>
                </c:pt>
                <c:pt idx="10">
                  <c:v>0.10557305479158763</c:v>
                </c:pt>
                <c:pt idx="11">
                  <c:v>0.12124685129430048</c:v>
                </c:pt>
                <c:pt idx="12">
                  <c:v>0.14083909692269148</c:v>
                </c:pt>
                <c:pt idx="13">
                  <c:v>0.16532940395818022</c:v>
                </c:pt>
                <c:pt idx="14">
                  <c:v>0.19594228775254116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891-4BA7-A859-D60A3692D21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Competitive'!$BD$36:$BD$50</c:f>
              <c:numCache>
                <c:formatCode>General</c:formatCode>
                <c:ptCount val="15"/>
                <c:pt idx="0">
                  <c:v>4.960975566612269E-2</c:v>
                </c:pt>
                <c:pt idx="1">
                  <c:v>5.1292727380219755E-2</c:v>
                </c:pt>
                <c:pt idx="2">
                  <c:v>5.3396442022841085E-2</c:v>
                </c:pt>
                <c:pt idx="3">
                  <c:v>5.6026085326117754E-2</c:v>
                </c:pt>
                <c:pt idx="4">
                  <c:v>5.9313139455213576E-2</c:v>
                </c:pt>
                <c:pt idx="5">
                  <c:v>6.3421957116583369E-2</c:v>
                </c:pt>
                <c:pt idx="6">
                  <c:v>6.8557979193295607E-2</c:v>
                </c:pt>
                <c:pt idx="7">
                  <c:v>7.4978006789185911E-2</c:v>
                </c:pt>
                <c:pt idx="8">
                  <c:v>8.300304128404877E-2</c:v>
                </c:pt>
                <c:pt idx="9">
                  <c:v>9.3034334402627358E-2</c:v>
                </c:pt>
                <c:pt idx="10">
                  <c:v>0.10557345080085058</c:v>
                </c:pt>
                <c:pt idx="11">
                  <c:v>0.12124734629862963</c:v>
                </c:pt>
                <c:pt idx="12">
                  <c:v>0.1408397156708534</c:v>
                </c:pt>
                <c:pt idx="13">
                  <c:v>0.16533017738613315</c:v>
                </c:pt>
                <c:pt idx="14">
                  <c:v>0.19594325453023281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891-4BA7-A859-D60A3692D21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891-4BA7-A859-D60A3692D21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891-4BA7-A859-D60A3692D21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891-4BA7-A859-D60A3692D21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891-4BA7-A859-D60A3692D21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891-4BA7-A859-D60A3692D21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891-4BA7-A859-D60A3692D21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891-4BA7-A859-D60A3692D21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891-4BA7-A859-D60A3692D21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891-4BA7-A859-D60A3692D21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891-4BA7-A859-D60A3692D21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891-4BA7-A859-D60A3692D21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891-4BA7-A859-D60A3692D21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891-4BA7-A859-D60A3692D21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891-4BA7-A859-D60A3692D21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891-4BA7-A859-D60A3692D21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891-4BA7-A859-D60A3692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Competitive'!$AP$69:$BE$69</c:f>
              <c:numCache>
                <c:formatCode>General</c:formatCode>
                <c:ptCount val="16"/>
                <c:pt idx="0">
                  <c:v>4.9609542930846504E-2</c:v>
                </c:pt>
                <c:pt idx="1">
                  <c:v>4.9609552287042898E-2</c:v>
                </c:pt>
                <c:pt idx="2">
                  <c:v>4.9609554626091991E-2</c:v>
                </c:pt>
                <c:pt idx="3">
                  <c:v>4.9609557549903364E-2</c:v>
                </c:pt>
                <c:pt idx="4">
                  <c:v>4.9609561204667585E-2</c:v>
                </c:pt>
                <c:pt idx="5">
                  <c:v>4.9609565773122852E-2</c:v>
                </c:pt>
                <c:pt idx="6">
                  <c:v>4.9609571483691939E-2</c:v>
                </c:pt>
                <c:pt idx="7">
                  <c:v>4.9609578621903301E-2</c:v>
                </c:pt>
                <c:pt idx="8">
                  <c:v>4.9609587544667502E-2</c:v>
                </c:pt>
                <c:pt idx="9">
                  <c:v>4.9609598698122745E-2</c:v>
                </c:pt>
                <c:pt idx="10">
                  <c:v>4.9609612639941805E-2</c:v>
                </c:pt>
                <c:pt idx="11">
                  <c:v>4.9609630067215631E-2</c:v>
                </c:pt>
                <c:pt idx="12">
                  <c:v>4.9609651851307918E-2</c:v>
                </c:pt>
                <c:pt idx="13">
                  <c:v>4.9609679081423261E-2</c:v>
                </c:pt>
                <c:pt idx="14">
                  <c:v>4.9609713119067457E-2</c:v>
                </c:pt>
                <c:pt idx="15">
                  <c:v>4.960975566612269E-2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16-4C60-BF6D-528F4870136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Competitive'!$AP$70:$BE$70</c:f>
              <c:numCache>
                <c:formatCode>General</c:formatCode>
                <c:ptCount val="16"/>
                <c:pt idx="0">
                  <c:v>5.1292461497372079E-2</c:v>
                </c:pt>
                <c:pt idx="1">
                  <c:v>5.1292473191023383E-2</c:v>
                </c:pt>
                <c:pt idx="2">
                  <c:v>5.1292476114436214E-2</c:v>
                </c:pt>
                <c:pt idx="3">
                  <c:v>5.129247976870225E-2</c:v>
                </c:pt>
                <c:pt idx="4">
                  <c:v>5.1292484336534785E-2</c:v>
                </c:pt>
                <c:pt idx="5">
                  <c:v>5.129249004632546E-2</c:v>
                </c:pt>
                <c:pt idx="6">
                  <c:v>5.1292497183563802E-2</c:v>
                </c:pt>
                <c:pt idx="7">
                  <c:v>5.1292506105111747E-2</c:v>
                </c:pt>
                <c:pt idx="8">
                  <c:v>5.1292517257046651E-2</c:v>
                </c:pt>
                <c:pt idx="9">
                  <c:v>5.1292531196965294E-2</c:v>
                </c:pt>
                <c:pt idx="10">
                  <c:v>5.1292548621863603E-2</c:v>
                </c:pt>
                <c:pt idx="11">
                  <c:v>5.1292570402986487E-2</c:v>
                </c:pt>
                <c:pt idx="12">
                  <c:v>5.1292597629390091E-2</c:v>
                </c:pt>
                <c:pt idx="13">
                  <c:v>5.1292631662394589E-2</c:v>
                </c:pt>
                <c:pt idx="14">
                  <c:v>5.1292674203650211E-2</c:v>
                </c:pt>
                <c:pt idx="15">
                  <c:v>5.1292727380219755E-2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16-4C60-BF6D-528F4870136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Competitive'!$AP$71:$BE$71</c:f>
              <c:numCache>
                <c:formatCode>General</c:formatCode>
                <c:ptCount val="16"/>
                <c:pt idx="0">
                  <c:v>5.3396109705529056E-2</c:v>
                </c:pt>
                <c:pt idx="1">
                  <c:v>5.3396124320999001E-2</c:v>
                </c:pt>
                <c:pt idx="2">
                  <c:v>5.3396127974866495E-2</c:v>
                </c:pt>
                <c:pt idx="3">
                  <c:v>5.3396132542200846E-2</c:v>
                </c:pt>
                <c:pt idx="4">
                  <c:v>5.3396138251368797E-2</c:v>
                </c:pt>
                <c:pt idx="5">
                  <c:v>5.339614538782874E-2</c:v>
                </c:pt>
                <c:pt idx="6">
                  <c:v>5.3396154308403651E-2</c:v>
                </c:pt>
                <c:pt idx="7">
                  <c:v>5.3396165459122305E-2</c:v>
                </c:pt>
                <c:pt idx="8">
                  <c:v>5.3396179397520623E-2</c:v>
                </c:pt>
                <c:pt idx="9">
                  <c:v>5.33961968205185E-2</c:v>
                </c:pt>
                <c:pt idx="10">
                  <c:v>5.3396218599265868E-2</c:v>
                </c:pt>
                <c:pt idx="11">
                  <c:v>5.3396245822700077E-2</c:v>
                </c:pt>
                <c:pt idx="12">
                  <c:v>5.3396279851992814E-2</c:v>
                </c:pt>
                <c:pt idx="13">
                  <c:v>5.3396322388608752E-2</c:v>
                </c:pt>
                <c:pt idx="14">
                  <c:v>5.3396375559378685E-2</c:v>
                </c:pt>
                <c:pt idx="15">
                  <c:v>5.3396442022841085E-2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16-4C60-BF6D-528F4870136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Competitive'!$AP$72:$BE$72</c:f>
              <c:numCache>
                <c:formatCode>General</c:formatCode>
                <c:ptCount val="16"/>
                <c:pt idx="0">
                  <c:v>5.6025669965725271E-2</c:v>
                </c:pt>
                <c:pt idx="1">
                  <c:v>5.6025688233468519E-2</c:v>
                </c:pt>
                <c:pt idx="2">
                  <c:v>5.6025692800404342E-2</c:v>
                </c:pt>
                <c:pt idx="3">
                  <c:v>5.6025698509074101E-2</c:v>
                </c:pt>
                <c:pt idx="4">
                  <c:v>5.60257056449113E-2</c:v>
                </c:pt>
                <c:pt idx="5">
                  <c:v>5.6025714564707813E-2</c:v>
                </c:pt>
                <c:pt idx="6">
                  <c:v>5.602572571445346E-2</c:v>
                </c:pt>
                <c:pt idx="7">
                  <c:v>5.6025739651635501E-2</c:v>
                </c:pt>
                <c:pt idx="8">
                  <c:v>5.6025757073113046E-2</c:v>
                </c:pt>
                <c:pt idx="9">
                  <c:v>5.6025778849959997E-2</c:v>
                </c:pt>
                <c:pt idx="10">
                  <c:v>5.6025806071018688E-2</c:v>
                </c:pt>
                <c:pt idx="11">
                  <c:v>5.6025840097342031E-2</c:v>
                </c:pt>
                <c:pt idx="12">
                  <c:v>5.6025882630246229E-2</c:v>
                </c:pt>
                <c:pt idx="13">
                  <c:v>5.602593579637645E-2</c:v>
                </c:pt>
                <c:pt idx="14">
                  <c:v>5.6026002254039246E-2</c:v>
                </c:pt>
                <c:pt idx="15">
                  <c:v>5.6026085326117754E-2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16-4C60-BF6D-528F4870136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Competitive'!$AP$73:$BE$73</c:f>
              <c:numCache>
                <c:formatCode>General</c:formatCode>
                <c:ptCount val="16"/>
                <c:pt idx="0">
                  <c:v>5.9312620290970543E-2</c:v>
                </c:pt>
                <c:pt idx="1">
                  <c:v>5.9312643124055417E-2</c:v>
                </c:pt>
                <c:pt idx="2">
                  <c:v>5.9312648832326634E-2</c:v>
                </c:pt>
                <c:pt idx="3">
                  <c:v>5.9312655967665662E-2</c:v>
                </c:pt>
                <c:pt idx="4">
                  <c:v>5.9312664886839443E-2</c:v>
                </c:pt>
                <c:pt idx="5">
                  <c:v>5.9312676035806672E-2</c:v>
                </c:pt>
                <c:pt idx="6">
                  <c:v>5.9312689972015699E-2</c:v>
                </c:pt>
                <c:pt idx="7">
                  <c:v>5.9312707392276995E-2</c:v>
                </c:pt>
                <c:pt idx="8">
                  <c:v>5.9312729167603599E-2</c:v>
                </c:pt>
                <c:pt idx="9">
                  <c:v>5.9312756386761874E-2</c:v>
                </c:pt>
                <c:pt idx="10">
                  <c:v>5.9312790410709706E-2</c:v>
                </c:pt>
                <c:pt idx="11">
                  <c:v>5.9312832940644496E-2</c:v>
                </c:pt>
                <c:pt idx="12">
                  <c:v>5.9312886103062984E-2</c:v>
                </c:pt>
                <c:pt idx="13">
                  <c:v>5.9312952556086082E-2</c:v>
                </c:pt>
                <c:pt idx="14">
                  <c:v>5.9313035622364972E-2</c:v>
                </c:pt>
                <c:pt idx="15">
                  <c:v>5.9313139455213576E-2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16-4C60-BF6D-528F4870136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Competitive'!$AP$74:$BE$74</c:f>
              <c:numCache>
                <c:formatCode>General</c:formatCode>
                <c:ptCount val="16"/>
                <c:pt idx="0">
                  <c:v>6.3421308197527143E-2</c:v>
                </c:pt>
                <c:pt idx="1">
                  <c:v>6.3421336737289058E-2</c:v>
                </c:pt>
                <c:pt idx="2">
                  <c:v>6.342134387222953E-2</c:v>
                </c:pt>
                <c:pt idx="3">
                  <c:v>6.3421352790905133E-2</c:v>
                </c:pt>
                <c:pt idx="4">
                  <c:v>6.3421363939249617E-2</c:v>
                </c:pt>
                <c:pt idx="5">
                  <c:v>6.342137787468026E-2</c:v>
                </c:pt>
                <c:pt idx="6">
                  <c:v>6.3421395293968535E-2</c:v>
                </c:pt>
                <c:pt idx="7">
                  <c:v>6.3421417068078884E-2</c:v>
                </c:pt>
                <c:pt idx="8">
                  <c:v>6.3421444285716805E-2</c:v>
                </c:pt>
                <c:pt idx="9">
                  <c:v>6.342147830776422E-2</c:v>
                </c:pt>
                <c:pt idx="10">
                  <c:v>6.34215208353235E-2</c:v>
                </c:pt>
                <c:pt idx="11">
                  <c:v>6.3421573994772579E-2</c:v>
                </c:pt>
                <c:pt idx="12">
                  <c:v>6.3421640444083938E-2</c:v>
                </c:pt>
                <c:pt idx="13">
                  <c:v>6.3421723505723143E-2</c:v>
                </c:pt>
                <c:pt idx="14">
                  <c:v>6.3421827332772129E-2</c:v>
                </c:pt>
                <c:pt idx="15">
                  <c:v>6.3421957116583369E-2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16-4C60-BF6D-528F4870136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Competitive'!$AP$75:$BE$75</c:f>
              <c:numCache>
                <c:formatCode>General</c:formatCode>
                <c:ptCount val="16"/>
                <c:pt idx="0">
                  <c:v>6.8557168080722874E-2</c:v>
                </c:pt>
                <c:pt idx="1">
                  <c:v>6.8557203753831092E-2</c:v>
                </c:pt>
                <c:pt idx="2">
                  <c:v>6.8557212672108139E-2</c:v>
                </c:pt>
                <c:pt idx="3">
                  <c:v>6.8557223819954452E-2</c:v>
                </c:pt>
                <c:pt idx="4">
                  <c:v>6.8557237754762343E-2</c:v>
                </c:pt>
                <c:pt idx="5">
                  <c:v>6.8557255173272214E-2</c:v>
                </c:pt>
                <c:pt idx="6">
                  <c:v>6.8557276946409548E-2</c:v>
                </c:pt>
                <c:pt idx="7">
                  <c:v>6.8557304162831206E-2</c:v>
                </c:pt>
                <c:pt idx="8">
                  <c:v>6.8557338183358296E-2</c:v>
                </c:pt>
                <c:pt idx="9">
                  <c:v>6.8557380709017138E-2</c:v>
                </c:pt>
                <c:pt idx="10">
                  <c:v>6.8557433866090714E-2</c:v>
                </c:pt>
                <c:pt idx="11">
                  <c:v>6.855750031243267E-2</c:v>
                </c:pt>
                <c:pt idx="12">
                  <c:v>6.8557583370360123E-2</c:v>
                </c:pt>
                <c:pt idx="13">
                  <c:v>6.8557687192769431E-2</c:v>
                </c:pt>
                <c:pt idx="14">
                  <c:v>6.855781697078106E-2</c:v>
                </c:pt>
                <c:pt idx="15">
                  <c:v>6.8557979193295607E-2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216-4C60-BF6D-528F4870136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Competitive'!$AP$76:$BE$76</c:f>
              <c:numCache>
                <c:formatCode>General</c:formatCode>
                <c:ptCount val="16"/>
                <c:pt idx="0">
                  <c:v>7.4976992934717546E-2</c:v>
                </c:pt>
                <c:pt idx="1">
                  <c:v>7.4977037524508613E-2</c:v>
                </c:pt>
                <c:pt idx="2">
                  <c:v>7.4977048671956384E-2</c:v>
                </c:pt>
                <c:pt idx="3">
                  <c:v>7.4977062606266104E-2</c:v>
                </c:pt>
                <c:pt idx="4">
                  <c:v>7.4977080024153236E-2</c:v>
                </c:pt>
                <c:pt idx="5">
                  <c:v>7.4977101796512152E-2</c:v>
                </c:pt>
                <c:pt idx="6">
                  <c:v>7.4977129011960797E-2</c:v>
                </c:pt>
                <c:pt idx="7">
                  <c:v>7.4977163031271624E-2</c:v>
                </c:pt>
                <c:pt idx="8">
                  <c:v>7.497720555541014E-2</c:v>
                </c:pt>
                <c:pt idx="9">
                  <c:v>7.4977258710583305E-2</c:v>
                </c:pt>
                <c:pt idx="10">
                  <c:v>7.4977325154549745E-2</c:v>
                </c:pt>
                <c:pt idx="11">
                  <c:v>7.4977408209507782E-2</c:v>
                </c:pt>
                <c:pt idx="12">
                  <c:v>7.4977512028205351E-2</c:v>
                </c:pt>
                <c:pt idx="13">
                  <c:v>7.4977641801577302E-2</c:v>
                </c:pt>
                <c:pt idx="14">
                  <c:v>7.4977804018292224E-2</c:v>
                </c:pt>
                <c:pt idx="15">
                  <c:v>7.4978006789185911E-2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16-4C60-BF6D-528F4870136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Competitive'!$AP$77:$BE$77</c:f>
              <c:numCache>
                <c:formatCode>General</c:formatCode>
                <c:ptCount val="16"/>
                <c:pt idx="0">
                  <c:v>8.3001774002210885E-2</c:v>
                </c:pt>
                <c:pt idx="1">
                  <c:v>8.300182973785554E-2</c:v>
                </c:pt>
                <c:pt idx="2">
                  <c:v>8.300184367176669E-2</c:v>
                </c:pt>
                <c:pt idx="3">
                  <c:v>8.3001861089155665E-2</c:v>
                </c:pt>
                <c:pt idx="4">
                  <c:v>8.3001882860891871E-2</c:v>
                </c:pt>
                <c:pt idx="5">
                  <c:v>8.3001910075562096E-2</c:v>
                </c:pt>
                <c:pt idx="6">
                  <c:v>8.3001944093899896E-2</c:v>
                </c:pt>
                <c:pt idx="7">
                  <c:v>8.3001986616822149E-2</c:v>
                </c:pt>
                <c:pt idx="8">
                  <c:v>8.3002039770474989E-2</c:v>
                </c:pt>
                <c:pt idx="9">
                  <c:v>8.3002106212540991E-2</c:v>
                </c:pt>
                <c:pt idx="10">
                  <c:v>8.3002189265123538E-2</c:v>
                </c:pt>
                <c:pt idx="11">
                  <c:v>8.3002293080851691E-2</c:v>
                </c:pt>
                <c:pt idx="12">
                  <c:v>8.3002422850511889E-2</c:v>
                </c:pt>
                <c:pt idx="13">
                  <c:v>8.3002585062587134E-2</c:v>
                </c:pt>
                <c:pt idx="14">
                  <c:v>8.3002787827681196E-2</c:v>
                </c:pt>
                <c:pt idx="15">
                  <c:v>8.300304128404877E-2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16-4C60-BF6D-528F4870136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Competitive'!$AP$78:$BE$78</c:f>
              <c:numCache>
                <c:formatCode>General</c:formatCode>
                <c:ptCount val="16"/>
                <c:pt idx="0">
                  <c:v>9.3032750336577555E-2</c:v>
                </c:pt>
                <c:pt idx="1">
                  <c:v>9.3032820004539191E-2</c:v>
                </c:pt>
                <c:pt idx="2">
                  <c:v>9.303283742152961E-2</c:v>
                </c:pt>
                <c:pt idx="3">
                  <c:v>9.3032859192767603E-2</c:v>
                </c:pt>
                <c:pt idx="4">
                  <c:v>9.3032886406815118E-2</c:v>
                </c:pt>
                <c:pt idx="5">
                  <c:v>9.3032920424374513E-2</c:v>
                </c:pt>
                <c:pt idx="6">
                  <c:v>9.3032962946323766E-2</c:v>
                </c:pt>
                <c:pt idx="7">
                  <c:v>9.3033016098760302E-2</c:v>
                </c:pt>
                <c:pt idx="8">
                  <c:v>9.3033082539306006E-2</c:v>
                </c:pt>
                <c:pt idx="9">
                  <c:v>9.3033165589988101E-2</c:v>
                </c:pt>
                <c:pt idx="10">
                  <c:v>9.3033269403340738E-2</c:v>
                </c:pt>
                <c:pt idx="11">
                  <c:v>9.3033399170031547E-2</c:v>
                </c:pt>
                <c:pt idx="12">
                  <c:v>9.3033561378395052E-2</c:v>
                </c:pt>
                <c:pt idx="13">
                  <c:v>9.3033764138849423E-2</c:v>
                </c:pt>
                <c:pt idx="14">
                  <c:v>9.3034017589417387E-2</c:v>
                </c:pt>
                <c:pt idx="15">
                  <c:v>9.3034334402627358E-2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216-4C60-BF6D-528F4870136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Competitive'!$AP$79:$BE$79</c:f>
              <c:numCache>
                <c:formatCode>General</c:formatCode>
                <c:ptCount val="16"/>
                <c:pt idx="0">
                  <c:v>0.10557147075453589</c:v>
                </c:pt>
                <c:pt idx="1">
                  <c:v>0.10557155783789375</c:v>
                </c:pt>
                <c:pt idx="2">
                  <c:v>0.10557157960873323</c:v>
                </c:pt>
                <c:pt idx="3">
                  <c:v>0.10557160682228256</c:v>
                </c:pt>
                <c:pt idx="4">
                  <c:v>0.10557164083921922</c:v>
                </c:pt>
                <c:pt idx="5">
                  <c:v>0.10557168336039005</c:v>
                </c:pt>
                <c:pt idx="6">
                  <c:v>0.10557173651185359</c:v>
                </c:pt>
                <c:pt idx="7">
                  <c:v>0.10557180295118303</c:v>
                </c:pt>
                <c:pt idx="8">
                  <c:v>0.10557188600034481</c:v>
                </c:pt>
                <c:pt idx="9">
                  <c:v>0.10557198981179702</c:v>
                </c:pt>
                <c:pt idx="10">
                  <c:v>0.10557211957611227</c:v>
                </c:pt>
                <c:pt idx="11">
                  <c:v>0.10557228178150638</c:v>
                </c:pt>
                <c:pt idx="12">
                  <c:v>0.10557248453824901</c:v>
                </c:pt>
                <c:pt idx="13">
                  <c:v>0.10557273798417728</c:v>
                </c:pt>
                <c:pt idx="14">
                  <c:v>0.10557305479158763</c:v>
                </c:pt>
                <c:pt idx="15">
                  <c:v>0.10557345080085058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216-4C60-BF6D-528F4870136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Competitive'!$AP$80:$BE$80</c:f>
              <c:numCache>
                <c:formatCode>General</c:formatCode>
                <c:ptCount val="16"/>
                <c:pt idx="0">
                  <c:v>0.12124487127698383</c:v>
                </c:pt>
                <c:pt idx="1">
                  <c:v>0.121244980129587</c:v>
                </c:pt>
                <c:pt idx="2">
                  <c:v>0.12124500734273777</c:v>
                </c:pt>
                <c:pt idx="3">
                  <c:v>0.12124504135917624</c:v>
                </c:pt>
                <c:pt idx="4">
                  <c:v>0.12124508387972435</c:v>
                </c:pt>
                <c:pt idx="5">
                  <c:v>0.1212451370304095</c:v>
                </c:pt>
                <c:pt idx="6">
                  <c:v>0.12124520346876588</c:v>
                </c:pt>
                <c:pt idx="7">
                  <c:v>0.12124528651671139</c:v>
                </c:pt>
                <c:pt idx="8">
                  <c:v>0.12124539032664332</c:v>
                </c:pt>
                <c:pt idx="9">
                  <c:v>0.12124552008905817</c:v>
                </c:pt>
                <c:pt idx="10">
                  <c:v>0.12124568229207675</c:v>
                </c:pt>
                <c:pt idx="11">
                  <c:v>0.12124588504584995</c:v>
                </c:pt>
                <c:pt idx="12">
                  <c:v>0.12124613848806649</c:v>
                </c:pt>
                <c:pt idx="13">
                  <c:v>0.12124645529083714</c:v>
                </c:pt>
                <c:pt idx="14">
                  <c:v>0.12124685129430048</c:v>
                </c:pt>
                <c:pt idx="15">
                  <c:v>0.12124734629862963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216-4C60-BF6D-528F4870136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Competitive'!$AP$81:$BF$81</c:f>
              <c:numCache>
                <c:formatCode>General</c:formatCode>
                <c:ptCount val="17"/>
                <c:pt idx="0">
                  <c:v>0.14083662193004376</c:v>
                </c:pt>
                <c:pt idx="1">
                  <c:v>0.14083675799420348</c:v>
                </c:pt>
                <c:pt idx="2">
                  <c:v>0.14083679201024346</c:v>
                </c:pt>
                <c:pt idx="3">
                  <c:v>0.14083683453029333</c:v>
                </c:pt>
                <c:pt idx="4">
                  <c:v>0.14083688768035574</c:v>
                </c:pt>
                <c:pt idx="5">
                  <c:v>0.14083695411793376</c:v>
                </c:pt>
                <c:pt idx="6">
                  <c:v>0.14083703716490623</c:v>
                </c:pt>
                <c:pt idx="7">
                  <c:v>0.14083714097362185</c:v>
                </c:pt>
                <c:pt idx="8">
                  <c:v>0.14083727073451641</c:v>
                </c:pt>
                <c:pt idx="9">
                  <c:v>0.14083743293563455</c:v>
                </c:pt>
                <c:pt idx="10">
                  <c:v>0.14083763568703225</c:v>
                </c:pt>
                <c:pt idx="11">
                  <c:v>0.1408378891262794</c:v>
                </c:pt>
                <c:pt idx="12">
                  <c:v>0.14083820592533827</c:v>
                </c:pt>
                <c:pt idx="13">
                  <c:v>0.14083860192416195</c:v>
                </c:pt>
                <c:pt idx="14">
                  <c:v>0.14083909692269148</c:v>
                </c:pt>
                <c:pt idx="15">
                  <c:v>0.1408397156708534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216-4C60-BF6D-528F4870136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Competitive'!$AP$82:$BE$82</c:f>
              <c:numCache>
                <c:formatCode>General</c:formatCode>
                <c:ptCount val="16"/>
                <c:pt idx="0">
                  <c:v>0.16532631024636862</c:v>
                </c:pt>
                <c:pt idx="1">
                  <c:v>0.1653264803249741</c:v>
                </c:pt>
                <c:pt idx="2">
                  <c:v>0.16532652284462548</c:v>
                </c:pt>
                <c:pt idx="3">
                  <c:v>0.16532657599418971</c:v>
                </c:pt>
                <c:pt idx="4">
                  <c:v>0.16532664243114495</c:v>
                </c:pt>
                <c:pt idx="5">
                  <c:v>0.16532672547733906</c:v>
                </c:pt>
                <c:pt idx="6">
                  <c:v>0.16532682928508166</c:v>
                </c:pt>
                <c:pt idx="7">
                  <c:v>0.16532695904475991</c:v>
                </c:pt>
                <c:pt idx="8">
                  <c:v>0.16532712124435775</c:v>
                </c:pt>
                <c:pt idx="9">
                  <c:v>0.16532732399385505</c:v>
                </c:pt>
                <c:pt idx="10">
                  <c:v>0.16532757743072665</c:v>
                </c:pt>
                <c:pt idx="11">
                  <c:v>0.16532789422681618</c:v>
                </c:pt>
                <c:pt idx="12">
                  <c:v>0.16532829022192805</c:v>
                </c:pt>
                <c:pt idx="13">
                  <c:v>0.16532878521581792</c:v>
                </c:pt>
                <c:pt idx="14">
                  <c:v>0.16532940395818022</c:v>
                </c:pt>
                <c:pt idx="15">
                  <c:v>0.16533017738613315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216-4C60-BF6D-528F4870136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Competitive'!$AP$83:$BE$83</c:f>
              <c:numCache>
                <c:formatCode>General</c:formatCode>
                <c:ptCount val="16"/>
                <c:pt idx="0">
                  <c:v>0.19593842064177469</c:v>
                </c:pt>
                <c:pt idx="1">
                  <c:v>0.19593863323843738</c:v>
                </c:pt>
                <c:pt idx="2">
                  <c:v>0.19593868638760306</c:v>
                </c:pt>
                <c:pt idx="3">
                  <c:v>0.19593875282406015</c:v>
                </c:pt>
                <c:pt idx="4">
                  <c:v>0.19593883586963148</c:v>
                </c:pt>
                <c:pt idx="5">
                  <c:v>0.19593893967659567</c:v>
                </c:pt>
                <c:pt idx="6">
                  <c:v>0.19593906943530096</c:v>
                </c:pt>
                <c:pt idx="7">
                  <c:v>0.19593923163368249</c:v>
                </c:pt>
                <c:pt idx="8">
                  <c:v>0.19593943438165948</c:v>
                </c:pt>
                <c:pt idx="9">
                  <c:v>0.19593968781663063</c:v>
                </c:pt>
                <c:pt idx="10">
                  <c:v>0.19594000461034461</c:v>
                </c:pt>
                <c:pt idx="11">
                  <c:v>0.19594040060248713</c:v>
                </c:pt>
                <c:pt idx="12">
                  <c:v>0.19594089559266525</c:v>
                </c:pt>
                <c:pt idx="13">
                  <c:v>0.19594151433038789</c:v>
                </c:pt>
                <c:pt idx="14">
                  <c:v>0.19594228775254116</c:v>
                </c:pt>
                <c:pt idx="15">
                  <c:v>0.19594325453023281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216-4C60-BF6D-528F4870136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216-4C60-BF6D-528F4870136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216-4C60-BF6D-528F4870136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216-4C60-BF6D-528F4870136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216-4C60-BF6D-528F4870136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216-4C60-BF6D-528F4870136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216-4C60-BF6D-528F4870136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216-4C60-BF6D-528F4870136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216-4C60-BF6D-528F4870136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216-4C60-BF6D-528F4870136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216-4C60-BF6D-528F4870136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216-4C60-BF6D-528F4870136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216-4C60-BF6D-528F4870136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216-4C60-BF6D-528F4870136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216-4C60-BF6D-528F4870136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216-4C60-BF6D-528F48701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Uncompetitive'!$X$21:$X$260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'Partial Uncompetitive'!$Y$21:$Y$260</c:f>
              <c:numCache>
                <c:formatCode>General</c:formatCode>
                <c:ptCount val="240"/>
                <c:pt idx="0">
                  <c:v>18.555504436331905</c:v>
                </c:pt>
                <c:pt idx="1">
                  <c:v>17.787297568956362</c:v>
                </c:pt>
                <c:pt idx="2">
                  <c:v>16.912086839933416</c:v>
                </c:pt>
                <c:pt idx="3">
                  <c:v>15.932173430585689</c:v>
                </c:pt>
                <c:pt idx="4">
                  <c:v>14.856184512612623</c:v>
                </c:pt>
                <c:pt idx="5">
                  <c:v>13.699665567273309</c:v>
                </c:pt>
                <c:pt idx="6">
                  <c:v>12.484777448209108</c:v>
                </c:pt>
                <c:pt idx="7">
                  <c:v>11.238939214467891</c:v>
                </c:pt>
                <c:pt idx="8">
                  <c:v>9.9925155252713367</c:v>
                </c:pt>
                <c:pt idx="9">
                  <c:v>8.775927808802404</c:v>
                </c:pt>
                <c:pt idx="10">
                  <c:v>7.6167540509186296</c:v>
                </c:pt>
                <c:pt idx="11">
                  <c:v>6.5373858262616578</c:v>
                </c:pt>
                <c:pt idx="12">
                  <c:v>5.5536312807229349</c:v>
                </c:pt>
                <c:pt idx="13">
                  <c:v>4.6743737743135423</c:v>
                </c:pt>
                <c:pt idx="14">
                  <c:v>3.9021353834529733</c:v>
                </c:pt>
                <c:pt idx="15">
                  <c:v>18.89374584060068</c:v>
                </c:pt>
                <c:pt idx="16">
                  <c:v>18.137896906868857</c:v>
                </c:pt>
                <c:pt idx="17">
                  <c:v>17.274079667551231</c:v>
                </c:pt>
                <c:pt idx="18">
                  <c:v>16.303511369663763</c:v>
                </c:pt>
                <c:pt idx="19">
                  <c:v>15.233609342008332</c:v>
                </c:pt>
                <c:pt idx="20">
                  <c:v>14.078730638616115</c:v>
                </c:pt>
                <c:pt idx="21">
                  <c:v>12.86005943949376</c:v>
                </c:pt>
                <c:pt idx="22">
                  <c:v>11.604442042088921</c:v>
                </c:pt>
                <c:pt idx="23">
                  <c:v>10.342213852029975</c:v>
                </c:pt>
                <c:pt idx="24">
                  <c:v>9.1043507812924638</c:v>
                </c:pt>
                <c:pt idx="25">
                  <c:v>7.9194923821283068</c:v>
                </c:pt>
                <c:pt idx="26">
                  <c:v>6.8114265572636947</c:v>
                </c:pt>
                <c:pt idx="27">
                  <c:v>5.7974751865843759</c:v>
                </c:pt>
                <c:pt idx="28">
                  <c:v>4.8879480823435655</c:v>
                </c:pt>
                <c:pt idx="29">
                  <c:v>4.0865572843050693</c:v>
                </c:pt>
                <c:pt idx="30">
                  <c:v>18.974627814739307</c:v>
                </c:pt>
                <c:pt idx="31">
                  <c:v>18.221885228234427</c:v>
                </c:pt>
                <c:pt idx="32">
                  <c:v>17.36097598568513</c:v>
                </c:pt>
                <c:pt idx="33">
                  <c:v>16.392857021534223</c:v>
                </c:pt>
                <c:pt idx="34">
                  <c:v>15.324650597358916</c:v>
                </c:pt>
                <c:pt idx="35">
                  <c:v>14.170418310920649</c:v>
                </c:pt>
                <c:pt idx="36">
                  <c:v>12.951094326844936</c:v>
                </c:pt>
                <c:pt idx="37">
                  <c:v>11.693368197569642</c:v>
                </c:pt>
                <c:pt idx="38">
                  <c:v>10.427548502622241</c:v>
                </c:pt>
                <c:pt idx="39">
                  <c:v>9.1847276796186659</c:v>
                </c:pt>
                <c:pt idx="40">
                  <c:v>7.9937899653142024</c:v>
                </c:pt>
                <c:pt idx="41">
                  <c:v>6.8788563326101775</c:v>
                </c:pt>
                <c:pt idx="42">
                  <c:v>5.8576175303038767</c:v>
                </c:pt>
                <c:pt idx="43">
                  <c:v>4.9407368800353577</c:v>
                </c:pt>
                <c:pt idx="44">
                  <c:v>4.1322259895649607</c:v>
                </c:pt>
                <c:pt idx="45">
                  <c:v>19.073772491699877</c:v>
                </c:pt>
                <c:pt idx="46">
                  <c:v>18.324917465308737</c:v>
                </c:pt>
                <c:pt idx="47">
                  <c:v>17.46767012612959</c:v>
                </c:pt>
                <c:pt idx="48">
                  <c:v>16.502667949719019</c:v>
                </c:pt>
                <c:pt idx="49">
                  <c:v>15.436668680387479</c:v>
                </c:pt>
                <c:pt idx="50">
                  <c:v>14.283365945638961</c:v>
                </c:pt>
                <c:pt idx="51">
                  <c:v>13.063378755131167</c:v>
                </c:pt>
                <c:pt idx="52">
                  <c:v>11.803193883467014</c:v>
                </c:pt>
                <c:pt idx="53">
                  <c:v>10.533076149692098</c:v>
                </c:pt>
                <c:pt idx="54">
                  <c:v>9.2842517892311349</c:v>
                </c:pt>
                <c:pt idx="55">
                  <c:v>8.0858995476951705</c:v>
                </c:pt>
                <c:pt idx="56">
                  <c:v>6.9625477554645947</c:v>
                </c:pt>
                <c:pt idx="57">
                  <c:v>5.9323426828031884</c:v>
                </c:pt>
                <c:pt idx="58">
                  <c:v>5.0063874917489501</c:v>
                </c:pt>
                <c:pt idx="59">
                  <c:v>4.1890690904475223</c:v>
                </c:pt>
                <c:pt idx="60">
                  <c:v>19.19474333133476</c:v>
                </c:pt>
                <c:pt idx="61">
                  <c:v>18.450750919513943</c:v>
                </c:pt>
                <c:pt idx="62">
                  <c:v>17.598117365358444</c:v>
                </c:pt>
                <c:pt idx="63">
                  <c:v>16.637090003749854</c:v>
                </c:pt>
                <c:pt idx="64">
                  <c:v>15.573977791517221</c:v>
                </c:pt>
                <c:pt idx="65">
                  <c:v>14.422016853729367</c:v>
                </c:pt>
                <c:pt idx="66">
                  <c:v>13.201428703939758</c:v>
                </c:pt>
                <c:pt idx="67">
                  <c:v>11.938436638119988</c:v>
                </c:pt>
                <c:pt idx="68">
                  <c:v>10.663235474119999</c:v>
                </c:pt>
                <c:pt idx="69">
                  <c:v>9.4072006972532716</c:v>
                </c:pt>
                <c:pt idx="70">
                  <c:v>8.1998617571333057</c:v>
                </c:pt>
                <c:pt idx="71">
                  <c:v>7.066242197967334</c:v>
                </c:pt>
                <c:pt idx="72">
                  <c:v>6.0250488488734275</c:v>
                </c:pt>
                <c:pt idx="73">
                  <c:v>5.0879312140205375</c:v>
                </c:pt>
                <c:pt idx="74">
                  <c:v>4.2597463473444934</c:v>
                </c:pt>
                <c:pt idx="75">
                  <c:v>19.341515994034104</c:v>
                </c:pt>
                <c:pt idx="76">
                  <c:v>18.603599580849771</c:v>
                </c:pt>
                <c:pt idx="77">
                  <c:v>17.756780010261494</c:v>
                </c:pt>
                <c:pt idx="78">
                  <c:v>16.800831101231772</c:v>
                </c:pt>
                <c:pt idx="79">
                  <c:v>15.741511721009049</c:v>
                </c:pt>
                <c:pt idx="80">
                  <c:v>14.591490580318604</c:v>
                </c:pt>
                <c:pt idx="81">
                  <c:v>13.370487802246366</c:v>
                </c:pt>
                <c:pt idx="82">
                  <c:v>12.104382981905719</c:v>
                </c:pt>
                <c:pt idx="83">
                  <c:v>10.823260811235297</c:v>
                </c:pt>
                <c:pt idx="84">
                  <c:v>9.5586562408973741</c:v>
                </c:pt>
                <c:pt idx="85">
                  <c:v>8.3405104547133337</c:v>
                </c:pt>
                <c:pt idx="86">
                  <c:v>7.1944442902769765</c:v>
                </c:pt>
                <c:pt idx="87">
                  <c:v>6.1398512052369405</c:v>
                </c:pt>
                <c:pt idx="88">
                  <c:v>5.1890577522299495</c:v>
                </c:pt>
                <c:pt idx="89">
                  <c:v>4.3475097168105359</c:v>
                </c:pt>
                <c:pt idx="90">
                  <c:v>19.518381334793066</c:v>
                </c:pt>
                <c:pt idx="91">
                  <c:v>18.78804387800686</c:v>
                </c:pt>
                <c:pt idx="92">
                  <c:v>17.948546999171448</c:v>
                </c:pt>
                <c:pt idx="93">
                  <c:v>16.999094335905713</c:v>
                </c:pt>
                <c:pt idx="94">
                  <c:v>15.944774414251262</c:v>
                </c:pt>
                <c:pt idx="95">
                  <c:v>14.797554714008367</c:v>
                </c:pt>
                <c:pt idx="96">
                  <c:v>13.576523398445772</c:v>
                </c:pt>
                <c:pt idx="97">
                  <c:v>12.307110356877013</c:v>
                </c:pt>
                <c:pt idx="98">
                  <c:v>11.019229667749036</c:v>
                </c:pt>
                <c:pt idx="99">
                  <c:v>9.7445752302996755</c:v>
                </c:pt>
                <c:pt idx="100">
                  <c:v>8.5135624385679716</c:v>
                </c:pt>
                <c:pt idx="101">
                  <c:v>7.3525251114174512</c:v>
                </c:pt>
                <c:pt idx="102">
                  <c:v>6.2816925964218768</c:v>
                </c:pt>
                <c:pt idx="103">
                  <c:v>5.3142277205721662</c:v>
                </c:pt>
                <c:pt idx="104">
                  <c:v>4.4563128223826149</c:v>
                </c:pt>
                <c:pt idx="105">
                  <c:v>19.729763125462256</c:v>
                </c:pt>
                <c:pt idx="106">
                  <c:v>19.008853322702812</c:v>
                </c:pt>
                <c:pt idx="107">
                  <c:v>18.178565474870897</c:v>
                </c:pt>
                <c:pt idx="108">
                  <c:v>17.237423533979733</c:v>
                </c:pt>
                <c:pt idx="109">
                  <c:v>16.189705360965881</c:v>
                </c:pt>
                <c:pt idx="110">
                  <c:v>15.046516209053433</c:v>
                </c:pt>
                <c:pt idx="111">
                  <c:v>13.826149346782435</c:v>
                </c:pt>
                <c:pt idx="112">
                  <c:v>12.553445375725758</c:v>
                </c:pt>
                <c:pt idx="113">
                  <c:v>11.258058026917501</c:v>
                </c:pt>
                <c:pt idx="114">
                  <c:v>9.971820491815869</c:v>
                </c:pt>
                <c:pt idx="115">
                  <c:v>8.7256800425504206</c:v>
                </c:pt>
                <c:pt idx="116">
                  <c:v>7.5468099082866162</c:v>
                </c:pt>
                <c:pt idx="117">
                  <c:v>6.4564486854913348</c:v>
                </c:pt>
                <c:pt idx="118">
                  <c:v>5.468787380867929</c:v>
                </c:pt>
                <c:pt idx="119">
                  <c:v>4.5909282110590928</c:v>
                </c:pt>
                <c:pt idx="120">
                  <c:v>19.979927728320803</c:v>
                </c:pt>
                <c:pt idx="121">
                  <c:v>19.270696745299276</c:v>
                </c:pt>
                <c:pt idx="122">
                  <c:v>18.451956350017269</c:v>
                </c:pt>
                <c:pt idx="123">
                  <c:v>17.521430638094142</c:v>
                </c:pt>
                <c:pt idx="124">
                  <c:v>16.482426853665253</c:v>
                </c:pt>
                <c:pt idx="125">
                  <c:v>15.344997576130394</c:v>
                </c:pt>
                <c:pt idx="126">
                  <c:v>14.126440170986259</c:v>
                </c:pt>
                <c:pt idx="127">
                  <c:v>12.850823621631218</c:v>
                </c:pt>
                <c:pt idx="128">
                  <c:v>11.547410662891229</c:v>
                </c:pt>
                <c:pt idx="129">
                  <c:v>10.24812273676786</c:v>
                </c:pt>
                <c:pt idx="130">
                  <c:v>8.9844814143786227</c:v>
                </c:pt>
                <c:pt idx="131">
                  <c:v>7.7846299472464331</c:v>
                </c:pt>
                <c:pt idx="132">
                  <c:v>6.6710120315169945</c:v>
                </c:pt>
                <c:pt idx="133">
                  <c:v>5.6590745845112451</c:v>
                </c:pt>
                <c:pt idx="134">
                  <c:v>4.7570651923708898</c:v>
                </c:pt>
                <c:pt idx="135">
                  <c:v>20.272571529089689</c:v>
                </c:pt>
                <c:pt idx="136">
                  <c:v>19.577722219660984</c:v>
                </c:pt>
                <c:pt idx="137">
                  <c:v>18.773391708035646</c:v>
                </c:pt>
                <c:pt idx="138">
                  <c:v>17.856378125437594</c:v>
                </c:pt>
                <c:pt idx="139">
                  <c:v>16.828841613961828</c:v>
                </c:pt>
                <c:pt idx="140">
                  <c:v>15.69956212197917</c:v>
                </c:pt>
                <c:pt idx="141">
                  <c:v>14.484597420883922</c:v>
                </c:pt>
                <c:pt idx="142">
                  <c:v>13.207009964233418</c:v>
                </c:pt>
                <c:pt idx="143">
                  <c:v>11.89548550249363</c:v>
                </c:pt>
                <c:pt idx="144">
                  <c:v>10.581934415256615</c:v>
                </c:pt>
                <c:pt idx="145">
                  <c:v>9.298463582381542</c:v>
                </c:pt>
                <c:pt idx="146">
                  <c:v>8.0743088673504566</c:v>
                </c:pt>
                <c:pt idx="147">
                  <c:v>6.9333313559730554</c:v>
                </c:pt>
                <c:pt idx="148">
                  <c:v>5.892498038500162</c:v>
                </c:pt>
                <c:pt idx="149">
                  <c:v>4.9614756826513018</c:v>
                </c:pt>
                <c:pt idx="150">
                  <c:v>20.61029180591369</c:v>
                </c:pt>
                <c:pt idx="151">
                  <c:v>19.933007657795049</c:v>
                </c:pt>
                <c:pt idx="152">
                  <c:v>19.14652918209935</c:v>
                </c:pt>
                <c:pt idx="153">
                  <c:v>18.246604665542158</c:v>
                </c:pt>
                <c:pt idx="154">
                  <c:v>17.234061213269317</c:v>
                </c:pt>
                <c:pt idx="155">
                  <c:v>16.116160570867482</c:v>
                </c:pt>
                <c:pt idx="156">
                  <c:v>14.907432934917445</c:v>
                </c:pt>
                <c:pt idx="157">
                  <c:v>13.629637897857519</c:v>
                </c:pt>
                <c:pt idx="158">
                  <c:v>12.310626630142179</c:v>
                </c:pt>
                <c:pt idx="159">
                  <c:v>10.982129116430404</c:v>
                </c:pt>
                <c:pt idx="160">
                  <c:v>9.6767938055622302</c:v>
                </c:pt>
                <c:pt idx="161">
                  <c:v>8.4250435005571394</c:v>
                </c:pt>
                <c:pt idx="162">
                  <c:v>7.2523721542312449</c:v>
                </c:pt>
                <c:pt idx="163">
                  <c:v>6.1775629978683897</c:v>
                </c:pt>
                <c:pt idx="164">
                  <c:v>5.2120279837657115</c:v>
                </c:pt>
                <c:pt idx="165">
                  <c:v>20.993979821663938</c:v>
                </c:pt>
                <c:pt idx="166">
                  <c:v>20.337916127652189</c:v>
                </c:pt>
                <c:pt idx="167">
                  <c:v>19.573330768126883</c:v>
                </c:pt>
                <c:pt idx="168">
                  <c:v>18.694812778630581</c:v>
                </c:pt>
                <c:pt idx="169">
                  <c:v>17.701673274183069</c:v>
                </c:pt>
                <c:pt idx="170">
                  <c:v>16.599394614283732</c:v>
                </c:pt>
                <c:pt idx="171">
                  <c:v>15.400651346824322</c:v>
                </c:pt>
                <c:pt idx="172">
                  <c:v>14.125537593926282</c:v>
                </c:pt>
                <c:pt idx="173">
                  <c:v>12.800725073007751</c:v>
                </c:pt>
                <c:pt idx="174">
                  <c:v>11.457498538980643</c:v>
                </c:pt>
                <c:pt idx="175">
                  <c:v>10.128918341415144</c:v>
                </c:pt>
                <c:pt idx="176">
                  <c:v>8.8466296193714733</c:v>
                </c:pt>
                <c:pt idx="177">
                  <c:v>7.6379538983753976</c:v>
                </c:pt>
                <c:pt idx="178">
                  <c:v>6.5238056521611076</c:v>
                </c:pt>
                <c:pt idx="179">
                  <c:v>5.5177186991670091</c:v>
                </c:pt>
                <c:pt idx="180">
                  <c:v>21.42221829245111</c:v>
                </c:pt>
                <c:pt idx="181">
                  <c:v>20.791435292285087</c:v>
                </c:pt>
                <c:pt idx="182">
                  <c:v>20.053340270647752</c:v>
                </c:pt>
                <c:pt idx="183">
                  <c:v>19.201284352525263</c:v>
                </c:pt>
                <c:pt idx="184">
                  <c:v>18.232901325717251</c:v>
                </c:pt>
                <c:pt idx="185">
                  <c:v>17.151635583531128</c:v>
                </c:pt>
                <c:pt idx="186">
                  <c:v>15.967951317893887</c:v>
                </c:pt>
                <c:pt idx="187">
                  <c:v>14.699851891834646</c:v>
                </c:pt>
                <c:pt idx="188">
                  <c:v>13.372386966920399</c:v>
                </c:pt>
                <c:pt idx="189">
                  <c:v>12.016010046316632</c:v>
                </c:pt>
                <c:pt idx="190">
                  <c:v>10.663940082450258</c:v>
                </c:pt>
                <c:pt idx="191">
                  <c:v>9.3489785223907322</c:v>
                </c:pt>
                <c:pt idx="192">
                  <c:v>8.1004100161043056</c:v>
                </c:pt>
                <c:pt idx="193">
                  <c:v>6.9415872611442033</c:v>
                </c:pt>
                <c:pt idx="194">
                  <c:v>5.8885815648021458</c:v>
                </c:pt>
                <c:pt idx="195">
                  <c:v>21.890807890497339</c:v>
                </c:pt>
                <c:pt idx="196">
                  <c:v>21.289627822186777</c:v>
                </c:pt>
                <c:pt idx="197">
                  <c:v>20.583046029944377</c:v>
                </c:pt>
                <c:pt idx="198">
                  <c:v>19.763146793205486</c:v>
                </c:pt>
                <c:pt idx="199">
                  <c:v>18.825771231697573</c:v>
                </c:pt>
                <c:pt idx="200">
                  <c:v>17.772097322790319</c:v>
                </c:pt>
                <c:pt idx="201">
                  <c:v>16.610023522679835</c:v>
                </c:pt>
                <c:pt idx="202">
                  <c:v>15.354991999173105</c:v>
                </c:pt>
                <c:pt idx="203">
                  <c:v>14.029891793271682</c:v>
                </c:pt>
                <c:pt idx="204">
                  <c:v>12.66381902089643</c:v>
                </c:pt>
                <c:pt idx="205">
                  <c:v>11.289735040635513</c:v>
                </c:pt>
                <c:pt idx="206">
                  <c:v>9.9413772506835034</c:v>
                </c:pt>
                <c:pt idx="207">
                  <c:v>8.6500145195544036</c:v>
                </c:pt>
                <c:pt idx="208">
                  <c:v>7.4416907344391712</c:v>
                </c:pt>
                <c:pt idx="209">
                  <c:v>6.3354406263229244</c:v>
                </c:pt>
                <c:pt idx="210">
                  <c:v>22.392569524985227</c:v>
                </c:pt>
                <c:pt idx="211">
                  <c:v>21.825349555418363</c:v>
                </c:pt>
                <c:pt idx="212">
                  <c:v>21.155494595969177</c:v>
                </c:pt>
                <c:pt idx="213">
                  <c:v>20.373861514670775</c:v>
                </c:pt>
                <c:pt idx="214">
                  <c:v>19.474456889768792</c:v>
                </c:pt>
                <c:pt idx="215">
                  <c:v>18.456029534415233</c:v>
                </c:pt>
                <c:pt idx="216">
                  <c:v>17.323595902259555</c:v>
                </c:pt>
                <c:pt idx="217">
                  <c:v>16.089557708807178</c:v>
                </c:pt>
                <c:pt idx="218">
                  <c:v>14.774031262133233</c:v>
                </c:pt>
                <c:pt idx="219">
                  <c:v>13.404087484151091</c:v>
                </c:pt>
                <c:pt idx="220">
                  <c:v>12.011820348591975</c:v>
                </c:pt>
                <c:pt idx="221">
                  <c:v>10.631471913358139</c:v>
                </c:pt>
                <c:pt idx="222">
                  <c:v>9.2961310222685825</c:v>
                </c:pt>
                <c:pt idx="223">
                  <c:v>8.0346625354567944</c:v>
                </c:pt>
                <c:pt idx="224">
                  <c:v>6.8694477032473058</c:v>
                </c:pt>
                <c:pt idx="225">
                  <c:v>22.917548806263412</c:v>
                </c:pt>
                <c:pt idx="226">
                  <c:v>22.388380430812781</c:v>
                </c:pt>
                <c:pt idx="227">
                  <c:v>21.76032059785495</c:v>
                </c:pt>
                <c:pt idx="228">
                  <c:v>21.023120254354975</c:v>
                </c:pt>
                <c:pt idx="229">
                  <c:v>20.16900830637989</c:v>
                </c:pt>
                <c:pt idx="230">
                  <c:v>19.194246074022832</c:v>
                </c:pt>
                <c:pt idx="231">
                  <c:v>18.100741679858107</c:v>
                </c:pt>
                <c:pt idx="232">
                  <c:v>16.897424798100147</c:v>
                </c:pt>
                <c:pt idx="233">
                  <c:v>15.601003419422305</c:v>
                </c:pt>
                <c:pt idx="234">
                  <c:v>14.235742098647966</c:v>
                </c:pt>
                <c:pt idx="235">
                  <c:v>12.832057413905904</c:v>
                </c:pt>
                <c:pt idx="236">
                  <c:v>11.424007811358287</c:v>
                </c:pt>
                <c:pt idx="237">
                  <c:v>10.04607486699755</c:v>
                </c:pt>
                <c:pt idx="238">
                  <c:v>8.7298597569631617</c:v>
                </c:pt>
                <c:pt idx="239">
                  <c:v>7.5013468544007873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81-4D1C-9598-6B2193F0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Uncompetitive'!$AO$20:$AO$34</c:f>
              <c:numCache>
                <c:formatCode>General</c:formatCode>
                <c:ptCount val="15"/>
                <c:pt idx="0">
                  <c:v>18.555504436331905</c:v>
                </c:pt>
                <c:pt idx="1">
                  <c:v>17.787297568956362</c:v>
                </c:pt>
                <c:pt idx="2">
                  <c:v>16.912086839933416</c:v>
                </c:pt>
                <c:pt idx="3">
                  <c:v>15.932173430585689</c:v>
                </c:pt>
                <c:pt idx="4">
                  <c:v>14.856184512612623</c:v>
                </c:pt>
                <c:pt idx="5">
                  <c:v>13.699665567273309</c:v>
                </c:pt>
                <c:pt idx="6">
                  <c:v>12.484777448209108</c:v>
                </c:pt>
                <c:pt idx="7">
                  <c:v>11.238939214467891</c:v>
                </c:pt>
                <c:pt idx="8">
                  <c:v>9.9925155252713367</c:v>
                </c:pt>
                <c:pt idx="9">
                  <c:v>8.775927808802404</c:v>
                </c:pt>
                <c:pt idx="10">
                  <c:v>7.6167540509186296</c:v>
                </c:pt>
                <c:pt idx="11">
                  <c:v>6.5373858262616578</c:v>
                </c:pt>
                <c:pt idx="12">
                  <c:v>5.5536312807229349</c:v>
                </c:pt>
                <c:pt idx="13">
                  <c:v>4.6743737743135423</c:v>
                </c:pt>
                <c:pt idx="14">
                  <c:v>3.9021353834529733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B3-4058-A85D-55CCB5BD82D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Uncompetitive'!$AP$20:$AP$34</c:f>
              <c:numCache>
                <c:formatCode>General</c:formatCode>
                <c:ptCount val="15"/>
                <c:pt idx="0">
                  <c:v>18.89374584060068</c:v>
                </c:pt>
                <c:pt idx="1">
                  <c:v>18.137896906868857</c:v>
                </c:pt>
                <c:pt idx="2">
                  <c:v>17.274079667551231</c:v>
                </c:pt>
                <c:pt idx="3">
                  <c:v>16.303511369663763</c:v>
                </c:pt>
                <c:pt idx="4">
                  <c:v>15.233609342008332</c:v>
                </c:pt>
                <c:pt idx="5">
                  <c:v>14.078730638616115</c:v>
                </c:pt>
                <c:pt idx="6">
                  <c:v>12.86005943949376</c:v>
                </c:pt>
                <c:pt idx="7">
                  <c:v>11.604442042088921</c:v>
                </c:pt>
                <c:pt idx="8">
                  <c:v>10.342213852029975</c:v>
                </c:pt>
                <c:pt idx="9">
                  <c:v>9.1043507812924638</c:v>
                </c:pt>
                <c:pt idx="10">
                  <c:v>7.9194923821283068</c:v>
                </c:pt>
                <c:pt idx="11">
                  <c:v>6.8114265572636947</c:v>
                </c:pt>
                <c:pt idx="12">
                  <c:v>5.7974751865843759</c:v>
                </c:pt>
                <c:pt idx="13">
                  <c:v>4.8879480823435655</c:v>
                </c:pt>
                <c:pt idx="14">
                  <c:v>4.0865572843050693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B3-4058-A85D-55CCB5BD82D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Uncompetitive'!$AQ$20:$AQ$34</c:f>
              <c:numCache>
                <c:formatCode>General</c:formatCode>
                <c:ptCount val="15"/>
                <c:pt idx="0">
                  <c:v>18.974627814739307</c:v>
                </c:pt>
                <c:pt idx="1">
                  <c:v>18.221885228234427</c:v>
                </c:pt>
                <c:pt idx="2">
                  <c:v>17.36097598568513</c:v>
                </c:pt>
                <c:pt idx="3">
                  <c:v>16.392857021534223</c:v>
                </c:pt>
                <c:pt idx="4">
                  <c:v>15.324650597358916</c:v>
                </c:pt>
                <c:pt idx="5">
                  <c:v>14.170418310920649</c:v>
                </c:pt>
                <c:pt idx="6">
                  <c:v>12.951094326844936</c:v>
                </c:pt>
                <c:pt idx="7">
                  <c:v>11.693368197569642</c:v>
                </c:pt>
                <c:pt idx="8">
                  <c:v>10.427548502622241</c:v>
                </c:pt>
                <c:pt idx="9">
                  <c:v>9.1847276796186659</c:v>
                </c:pt>
                <c:pt idx="10">
                  <c:v>7.9937899653142024</c:v>
                </c:pt>
                <c:pt idx="11">
                  <c:v>6.8788563326101775</c:v>
                </c:pt>
                <c:pt idx="12">
                  <c:v>5.8576175303038767</c:v>
                </c:pt>
                <c:pt idx="13">
                  <c:v>4.9407368800353577</c:v>
                </c:pt>
                <c:pt idx="14">
                  <c:v>4.1322259895649607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B3-4058-A85D-55CCB5BD82D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Uncompetitive'!$AR$20:$AR$34</c:f>
              <c:numCache>
                <c:formatCode>General</c:formatCode>
                <c:ptCount val="15"/>
                <c:pt idx="0">
                  <c:v>19.073772491699877</c:v>
                </c:pt>
                <c:pt idx="1">
                  <c:v>18.324917465308737</c:v>
                </c:pt>
                <c:pt idx="2">
                  <c:v>17.46767012612959</c:v>
                </c:pt>
                <c:pt idx="3">
                  <c:v>16.502667949719019</c:v>
                </c:pt>
                <c:pt idx="4">
                  <c:v>15.436668680387479</c:v>
                </c:pt>
                <c:pt idx="5">
                  <c:v>14.283365945638961</c:v>
                </c:pt>
                <c:pt idx="6">
                  <c:v>13.063378755131167</c:v>
                </c:pt>
                <c:pt idx="7">
                  <c:v>11.803193883467014</c:v>
                </c:pt>
                <c:pt idx="8">
                  <c:v>10.533076149692098</c:v>
                </c:pt>
                <c:pt idx="9">
                  <c:v>9.2842517892311349</c:v>
                </c:pt>
                <c:pt idx="10">
                  <c:v>8.0858995476951705</c:v>
                </c:pt>
                <c:pt idx="11">
                  <c:v>6.9625477554645947</c:v>
                </c:pt>
                <c:pt idx="12">
                  <c:v>5.9323426828031884</c:v>
                </c:pt>
                <c:pt idx="13">
                  <c:v>5.0063874917489501</c:v>
                </c:pt>
                <c:pt idx="14">
                  <c:v>4.1890690904475223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B3-4058-A85D-55CCB5BD82D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Uncompetitive'!$AS$20:$AS$34</c:f>
              <c:numCache>
                <c:formatCode>General</c:formatCode>
                <c:ptCount val="15"/>
                <c:pt idx="0">
                  <c:v>19.19474333133476</c:v>
                </c:pt>
                <c:pt idx="1">
                  <c:v>18.450750919513943</c:v>
                </c:pt>
                <c:pt idx="2">
                  <c:v>17.598117365358444</c:v>
                </c:pt>
                <c:pt idx="3">
                  <c:v>16.637090003749854</c:v>
                </c:pt>
                <c:pt idx="4">
                  <c:v>15.573977791517221</c:v>
                </c:pt>
                <c:pt idx="5">
                  <c:v>14.422016853729367</c:v>
                </c:pt>
                <c:pt idx="6">
                  <c:v>13.201428703939758</c:v>
                </c:pt>
                <c:pt idx="7">
                  <c:v>11.938436638119988</c:v>
                </c:pt>
                <c:pt idx="8">
                  <c:v>10.663235474119999</c:v>
                </c:pt>
                <c:pt idx="9">
                  <c:v>9.4072006972532716</c:v>
                </c:pt>
                <c:pt idx="10">
                  <c:v>8.1998617571333057</c:v>
                </c:pt>
                <c:pt idx="11">
                  <c:v>7.066242197967334</c:v>
                </c:pt>
                <c:pt idx="12">
                  <c:v>6.0250488488734275</c:v>
                </c:pt>
                <c:pt idx="13">
                  <c:v>5.0879312140205375</c:v>
                </c:pt>
                <c:pt idx="14">
                  <c:v>4.2597463473444934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4B3-4058-A85D-55CCB5BD82D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Uncompetitive'!$AT$20:$AT$34</c:f>
              <c:numCache>
                <c:formatCode>General</c:formatCode>
                <c:ptCount val="15"/>
                <c:pt idx="0">
                  <c:v>19.341515994034104</c:v>
                </c:pt>
                <c:pt idx="1">
                  <c:v>18.603599580849771</c:v>
                </c:pt>
                <c:pt idx="2">
                  <c:v>17.756780010261494</c:v>
                </c:pt>
                <c:pt idx="3">
                  <c:v>16.800831101231772</c:v>
                </c:pt>
                <c:pt idx="4">
                  <c:v>15.741511721009049</c:v>
                </c:pt>
                <c:pt idx="5">
                  <c:v>14.591490580318604</c:v>
                </c:pt>
                <c:pt idx="6">
                  <c:v>13.370487802246366</c:v>
                </c:pt>
                <c:pt idx="7">
                  <c:v>12.104382981905719</c:v>
                </c:pt>
                <c:pt idx="8">
                  <c:v>10.823260811235297</c:v>
                </c:pt>
                <c:pt idx="9">
                  <c:v>9.5586562408973741</c:v>
                </c:pt>
                <c:pt idx="10">
                  <c:v>8.3405104547133337</c:v>
                </c:pt>
                <c:pt idx="11">
                  <c:v>7.1944442902769765</c:v>
                </c:pt>
                <c:pt idx="12">
                  <c:v>6.1398512052369405</c:v>
                </c:pt>
                <c:pt idx="13">
                  <c:v>5.1890577522299495</c:v>
                </c:pt>
                <c:pt idx="14">
                  <c:v>4.3475097168105359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4B3-4058-A85D-55CCB5BD82D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Uncompetitive'!$AU$20:$AU$34</c:f>
              <c:numCache>
                <c:formatCode>General</c:formatCode>
                <c:ptCount val="15"/>
                <c:pt idx="0">
                  <c:v>19.518381334793066</c:v>
                </c:pt>
                <c:pt idx="1">
                  <c:v>18.78804387800686</c:v>
                </c:pt>
                <c:pt idx="2">
                  <c:v>17.948546999171448</c:v>
                </c:pt>
                <c:pt idx="3">
                  <c:v>16.999094335905713</c:v>
                </c:pt>
                <c:pt idx="4">
                  <c:v>15.944774414251262</c:v>
                </c:pt>
                <c:pt idx="5">
                  <c:v>14.797554714008367</c:v>
                </c:pt>
                <c:pt idx="6">
                  <c:v>13.576523398445772</c:v>
                </c:pt>
                <c:pt idx="7">
                  <c:v>12.307110356877013</c:v>
                </c:pt>
                <c:pt idx="8">
                  <c:v>11.019229667749036</c:v>
                </c:pt>
                <c:pt idx="9">
                  <c:v>9.7445752302996755</c:v>
                </c:pt>
                <c:pt idx="10">
                  <c:v>8.5135624385679716</c:v>
                </c:pt>
                <c:pt idx="11">
                  <c:v>7.3525251114174512</c:v>
                </c:pt>
                <c:pt idx="12">
                  <c:v>6.2816925964218768</c:v>
                </c:pt>
                <c:pt idx="13">
                  <c:v>5.3142277205721662</c:v>
                </c:pt>
                <c:pt idx="14">
                  <c:v>4.4563128223826149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4B3-4058-A85D-55CCB5BD82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Uncompetitive'!$AV$20:$AV$34</c:f>
              <c:numCache>
                <c:formatCode>General</c:formatCode>
                <c:ptCount val="15"/>
                <c:pt idx="0">
                  <c:v>19.729763125462256</c:v>
                </c:pt>
                <c:pt idx="1">
                  <c:v>19.008853322702812</c:v>
                </c:pt>
                <c:pt idx="2">
                  <c:v>18.178565474870897</c:v>
                </c:pt>
                <c:pt idx="3">
                  <c:v>17.237423533979733</c:v>
                </c:pt>
                <c:pt idx="4">
                  <c:v>16.189705360965881</c:v>
                </c:pt>
                <c:pt idx="5">
                  <c:v>15.046516209053433</c:v>
                </c:pt>
                <c:pt idx="6">
                  <c:v>13.826149346782435</c:v>
                </c:pt>
                <c:pt idx="7">
                  <c:v>12.553445375725758</c:v>
                </c:pt>
                <c:pt idx="8">
                  <c:v>11.258058026917501</c:v>
                </c:pt>
                <c:pt idx="9">
                  <c:v>9.971820491815869</c:v>
                </c:pt>
                <c:pt idx="10">
                  <c:v>8.7256800425504206</c:v>
                </c:pt>
                <c:pt idx="11">
                  <c:v>7.5468099082866162</c:v>
                </c:pt>
                <c:pt idx="12">
                  <c:v>6.4564486854913348</c:v>
                </c:pt>
                <c:pt idx="13">
                  <c:v>5.468787380867929</c:v>
                </c:pt>
                <c:pt idx="14">
                  <c:v>4.5909282110590928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4B3-4058-A85D-55CCB5BD82D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Uncompetitive'!$AW$20:$AW$34</c:f>
              <c:numCache>
                <c:formatCode>General</c:formatCode>
                <c:ptCount val="15"/>
                <c:pt idx="0">
                  <c:v>19.979927728320803</c:v>
                </c:pt>
                <c:pt idx="1">
                  <c:v>19.270696745299276</c:v>
                </c:pt>
                <c:pt idx="2">
                  <c:v>18.451956350017269</c:v>
                </c:pt>
                <c:pt idx="3">
                  <c:v>17.521430638094142</c:v>
                </c:pt>
                <c:pt idx="4">
                  <c:v>16.482426853665253</c:v>
                </c:pt>
                <c:pt idx="5">
                  <c:v>15.344997576130394</c:v>
                </c:pt>
                <c:pt idx="6">
                  <c:v>14.126440170986259</c:v>
                </c:pt>
                <c:pt idx="7">
                  <c:v>12.850823621631218</c:v>
                </c:pt>
                <c:pt idx="8">
                  <c:v>11.547410662891229</c:v>
                </c:pt>
                <c:pt idx="9">
                  <c:v>10.24812273676786</c:v>
                </c:pt>
                <c:pt idx="10">
                  <c:v>8.9844814143786227</c:v>
                </c:pt>
                <c:pt idx="11">
                  <c:v>7.7846299472464331</c:v>
                </c:pt>
                <c:pt idx="12">
                  <c:v>6.6710120315169945</c:v>
                </c:pt>
                <c:pt idx="13">
                  <c:v>5.6590745845112451</c:v>
                </c:pt>
                <c:pt idx="14">
                  <c:v>4.7570651923708898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4B3-4058-A85D-55CCB5BD82D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Uncompetitive'!$AX$20:$AX$34</c:f>
              <c:numCache>
                <c:formatCode>General</c:formatCode>
                <c:ptCount val="15"/>
                <c:pt idx="0">
                  <c:v>20.272571529089689</c:v>
                </c:pt>
                <c:pt idx="1">
                  <c:v>19.577722219660984</c:v>
                </c:pt>
                <c:pt idx="2">
                  <c:v>18.773391708035646</c:v>
                </c:pt>
                <c:pt idx="3">
                  <c:v>17.856378125437594</c:v>
                </c:pt>
                <c:pt idx="4">
                  <c:v>16.828841613961828</c:v>
                </c:pt>
                <c:pt idx="5">
                  <c:v>15.69956212197917</c:v>
                </c:pt>
                <c:pt idx="6">
                  <c:v>14.484597420883922</c:v>
                </c:pt>
                <c:pt idx="7">
                  <c:v>13.207009964233418</c:v>
                </c:pt>
                <c:pt idx="8">
                  <c:v>11.89548550249363</c:v>
                </c:pt>
                <c:pt idx="9">
                  <c:v>10.581934415256615</c:v>
                </c:pt>
                <c:pt idx="10">
                  <c:v>9.298463582381542</c:v>
                </c:pt>
                <c:pt idx="11">
                  <c:v>8.0743088673504566</c:v>
                </c:pt>
                <c:pt idx="12">
                  <c:v>6.9333313559730554</c:v>
                </c:pt>
                <c:pt idx="13">
                  <c:v>5.892498038500162</c:v>
                </c:pt>
                <c:pt idx="14">
                  <c:v>4.9614756826513018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4B3-4058-A85D-55CCB5BD82D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Uncompetitive'!$AY$20:$AY$34</c:f>
              <c:numCache>
                <c:formatCode>General</c:formatCode>
                <c:ptCount val="15"/>
                <c:pt idx="0">
                  <c:v>20.61029180591369</c:v>
                </c:pt>
                <c:pt idx="1">
                  <c:v>19.933007657795049</c:v>
                </c:pt>
                <c:pt idx="2">
                  <c:v>19.14652918209935</c:v>
                </c:pt>
                <c:pt idx="3">
                  <c:v>18.246604665542158</c:v>
                </c:pt>
                <c:pt idx="4">
                  <c:v>17.234061213269317</c:v>
                </c:pt>
                <c:pt idx="5">
                  <c:v>16.116160570867482</c:v>
                </c:pt>
                <c:pt idx="6">
                  <c:v>14.907432934917445</c:v>
                </c:pt>
                <c:pt idx="7">
                  <c:v>13.629637897857519</c:v>
                </c:pt>
                <c:pt idx="8">
                  <c:v>12.310626630142179</c:v>
                </c:pt>
                <c:pt idx="9">
                  <c:v>10.982129116430404</c:v>
                </c:pt>
                <c:pt idx="10">
                  <c:v>9.6767938055622302</c:v>
                </c:pt>
                <c:pt idx="11">
                  <c:v>8.4250435005571394</c:v>
                </c:pt>
                <c:pt idx="12">
                  <c:v>7.2523721542312449</c:v>
                </c:pt>
                <c:pt idx="13">
                  <c:v>6.1775629978683897</c:v>
                </c:pt>
                <c:pt idx="14">
                  <c:v>5.2120279837657115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4B3-4058-A85D-55CCB5BD82D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Uncompetitive'!$AZ$20:$AZ$34</c:f>
              <c:numCache>
                <c:formatCode>General</c:formatCode>
                <c:ptCount val="15"/>
                <c:pt idx="0">
                  <c:v>20.993979821663938</c:v>
                </c:pt>
                <c:pt idx="1">
                  <c:v>20.337916127652189</c:v>
                </c:pt>
                <c:pt idx="2">
                  <c:v>19.573330768126883</c:v>
                </c:pt>
                <c:pt idx="3">
                  <c:v>18.694812778630581</c:v>
                </c:pt>
                <c:pt idx="4">
                  <c:v>17.701673274183069</c:v>
                </c:pt>
                <c:pt idx="5">
                  <c:v>16.599394614283732</c:v>
                </c:pt>
                <c:pt idx="6">
                  <c:v>15.400651346824322</c:v>
                </c:pt>
                <c:pt idx="7">
                  <c:v>14.125537593926282</c:v>
                </c:pt>
                <c:pt idx="8">
                  <c:v>12.800725073007751</c:v>
                </c:pt>
                <c:pt idx="9">
                  <c:v>11.457498538980643</c:v>
                </c:pt>
                <c:pt idx="10">
                  <c:v>10.128918341415144</c:v>
                </c:pt>
                <c:pt idx="11">
                  <c:v>8.8466296193714733</c:v>
                </c:pt>
                <c:pt idx="12">
                  <c:v>7.6379538983753976</c:v>
                </c:pt>
                <c:pt idx="13">
                  <c:v>6.5238056521611076</c:v>
                </c:pt>
                <c:pt idx="14">
                  <c:v>5.5177186991670091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4B3-4058-A85D-55CCB5BD82D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Uncompetitive'!$BA$20:$BA$34</c:f>
              <c:numCache>
                <c:formatCode>General</c:formatCode>
                <c:ptCount val="15"/>
                <c:pt idx="0">
                  <c:v>21.42221829245111</c:v>
                </c:pt>
                <c:pt idx="1">
                  <c:v>20.791435292285087</c:v>
                </c:pt>
                <c:pt idx="2">
                  <c:v>20.053340270647752</c:v>
                </c:pt>
                <c:pt idx="3">
                  <c:v>19.201284352525263</c:v>
                </c:pt>
                <c:pt idx="4">
                  <c:v>18.232901325717251</c:v>
                </c:pt>
                <c:pt idx="5">
                  <c:v>17.151635583531128</c:v>
                </c:pt>
                <c:pt idx="6">
                  <c:v>15.967951317893887</c:v>
                </c:pt>
                <c:pt idx="7">
                  <c:v>14.699851891834646</c:v>
                </c:pt>
                <c:pt idx="8">
                  <c:v>13.372386966920399</c:v>
                </c:pt>
                <c:pt idx="9">
                  <c:v>12.016010046316632</c:v>
                </c:pt>
                <c:pt idx="10">
                  <c:v>10.663940082450258</c:v>
                </c:pt>
                <c:pt idx="11">
                  <c:v>9.3489785223907322</c:v>
                </c:pt>
                <c:pt idx="12">
                  <c:v>8.1004100161043056</c:v>
                </c:pt>
                <c:pt idx="13">
                  <c:v>6.9415872611442033</c:v>
                </c:pt>
                <c:pt idx="14">
                  <c:v>5.8885815648021458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4B3-4058-A85D-55CCB5BD82D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Uncompetitive'!$BB$20:$BB$34</c:f>
              <c:numCache>
                <c:formatCode>General</c:formatCode>
                <c:ptCount val="15"/>
                <c:pt idx="0">
                  <c:v>21.890807890497339</c:v>
                </c:pt>
                <c:pt idx="1">
                  <c:v>21.289627822186777</c:v>
                </c:pt>
                <c:pt idx="2">
                  <c:v>20.583046029944377</c:v>
                </c:pt>
                <c:pt idx="3">
                  <c:v>19.763146793205486</c:v>
                </c:pt>
                <c:pt idx="4">
                  <c:v>18.825771231697573</c:v>
                </c:pt>
                <c:pt idx="5">
                  <c:v>17.772097322790319</c:v>
                </c:pt>
                <c:pt idx="6">
                  <c:v>16.610023522679835</c:v>
                </c:pt>
                <c:pt idx="7">
                  <c:v>15.354991999173105</c:v>
                </c:pt>
                <c:pt idx="8">
                  <c:v>14.029891793271682</c:v>
                </c:pt>
                <c:pt idx="9">
                  <c:v>12.66381902089643</c:v>
                </c:pt>
                <c:pt idx="10">
                  <c:v>11.289735040635513</c:v>
                </c:pt>
                <c:pt idx="11">
                  <c:v>9.9413772506835034</c:v>
                </c:pt>
                <c:pt idx="12">
                  <c:v>8.6500145195544036</c:v>
                </c:pt>
                <c:pt idx="13">
                  <c:v>7.4416907344391712</c:v>
                </c:pt>
                <c:pt idx="14">
                  <c:v>6.3354406263229244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4B3-4058-A85D-55CCB5BD82D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Uncompetitive'!$BC$20:$BC$34</c:f>
              <c:numCache>
                <c:formatCode>General</c:formatCode>
                <c:ptCount val="15"/>
                <c:pt idx="0">
                  <c:v>22.392569524985227</c:v>
                </c:pt>
                <c:pt idx="1">
                  <c:v>21.825349555418363</c:v>
                </c:pt>
                <c:pt idx="2">
                  <c:v>21.155494595969177</c:v>
                </c:pt>
                <c:pt idx="3">
                  <c:v>20.373861514670775</c:v>
                </c:pt>
                <c:pt idx="4">
                  <c:v>19.474456889768792</c:v>
                </c:pt>
                <c:pt idx="5">
                  <c:v>18.456029534415233</c:v>
                </c:pt>
                <c:pt idx="6">
                  <c:v>17.323595902259555</c:v>
                </c:pt>
                <c:pt idx="7">
                  <c:v>16.089557708807178</c:v>
                </c:pt>
                <c:pt idx="8">
                  <c:v>14.774031262133233</c:v>
                </c:pt>
                <c:pt idx="9">
                  <c:v>13.404087484151091</c:v>
                </c:pt>
                <c:pt idx="10">
                  <c:v>12.011820348591975</c:v>
                </c:pt>
                <c:pt idx="11">
                  <c:v>10.631471913358139</c:v>
                </c:pt>
                <c:pt idx="12">
                  <c:v>9.2961310222685825</c:v>
                </c:pt>
                <c:pt idx="13">
                  <c:v>8.0346625354567944</c:v>
                </c:pt>
                <c:pt idx="14">
                  <c:v>6.8694477032473058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4B3-4058-A85D-55CCB5BD82D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Uncompetitive'!$BD$20:$BD$34</c:f>
              <c:numCache>
                <c:formatCode>General</c:formatCode>
                <c:ptCount val="15"/>
                <c:pt idx="0">
                  <c:v>22.917548806263412</c:v>
                </c:pt>
                <c:pt idx="1">
                  <c:v>22.388380430812781</c:v>
                </c:pt>
                <c:pt idx="2">
                  <c:v>21.76032059785495</c:v>
                </c:pt>
                <c:pt idx="3">
                  <c:v>21.023120254354975</c:v>
                </c:pt>
                <c:pt idx="4">
                  <c:v>20.16900830637989</c:v>
                </c:pt>
                <c:pt idx="5">
                  <c:v>19.194246074022832</c:v>
                </c:pt>
                <c:pt idx="6">
                  <c:v>18.100741679858107</c:v>
                </c:pt>
                <c:pt idx="7">
                  <c:v>16.897424798100147</c:v>
                </c:pt>
                <c:pt idx="8">
                  <c:v>15.601003419422305</c:v>
                </c:pt>
                <c:pt idx="9">
                  <c:v>14.235742098647966</c:v>
                </c:pt>
                <c:pt idx="10">
                  <c:v>12.832057413905904</c:v>
                </c:pt>
                <c:pt idx="11">
                  <c:v>11.424007811358287</c:v>
                </c:pt>
                <c:pt idx="12">
                  <c:v>10.04607486699755</c:v>
                </c:pt>
                <c:pt idx="13">
                  <c:v>8.7298597569631617</c:v>
                </c:pt>
                <c:pt idx="14">
                  <c:v>7.5013468544007873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4B3-4058-A85D-55CCB5BD82D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4B3-4058-A85D-55CCB5BD82D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4B3-4058-A85D-55CCB5BD82D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A4B3-4058-A85D-55CCB5BD82D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4B3-4058-A85D-55CCB5BD82D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4B3-4058-A85D-55CCB5BD82D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A4B3-4058-A85D-55CCB5BD82D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4B3-4058-A85D-55CCB5BD82D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4B3-4058-A85D-55CCB5BD82D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4B3-4058-A85D-55CCB5BD82D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4B3-4058-A85D-55CCB5BD82D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4B3-4058-A85D-55CCB5BD82D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4B3-4058-A85D-55CCB5BD82D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4B3-4058-A85D-55CCB5BD82D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4B3-4058-A85D-55CCB5BD82D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4B3-4058-A85D-55CCB5BD82D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4B3-4058-A85D-55CCB5BD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Uncompetitive'!$AO$36:$AO$50</c:f>
              <c:numCache>
                <c:formatCode>General</c:formatCode>
                <c:ptCount val="15"/>
                <c:pt idx="0">
                  <c:v>5.3892364038456847E-2</c:v>
                </c:pt>
                <c:pt idx="1">
                  <c:v>5.6219894906647881E-2</c:v>
                </c:pt>
                <c:pt idx="2">
                  <c:v>5.912930849188669E-2</c:v>
                </c:pt>
                <c:pt idx="3">
                  <c:v>6.2766075473435184E-2</c:v>
                </c:pt>
                <c:pt idx="4">
                  <c:v>6.731203420037081E-2</c:v>
                </c:pt>
                <c:pt idx="5">
                  <c:v>7.2994482609040318E-2</c:v>
                </c:pt>
                <c:pt idx="6">
                  <c:v>8.009754311987724E-2</c:v>
                </c:pt>
                <c:pt idx="7">
                  <c:v>8.8976368758423352E-2</c:v>
                </c:pt>
                <c:pt idx="8">
                  <c:v>0.10007490080660605</c:v>
                </c:pt>
                <c:pt idx="9">
                  <c:v>0.1139480658668344</c:v>
                </c:pt>
                <c:pt idx="10">
                  <c:v>0.13128952219211984</c:v>
                </c:pt>
                <c:pt idx="11">
                  <c:v>0.15296634259872657</c:v>
                </c:pt>
                <c:pt idx="12">
                  <c:v>0.18006236810698506</c:v>
                </c:pt>
                <c:pt idx="13">
                  <c:v>0.21393239999230818</c:v>
                </c:pt>
                <c:pt idx="14">
                  <c:v>0.25626993984896207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7-4891-B388-AA51F607164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Uncompetitive'!$AP$36:$AP$50</c:f>
              <c:numCache>
                <c:formatCode>General</c:formatCode>
                <c:ptCount val="15"/>
                <c:pt idx="0">
                  <c:v>5.2927567060371099E-2</c:v>
                </c:pt>
                <c:pt idx="1">
                  <c:v>5.5133183584327138E-2</c:v>
                </c:pt>
                <c:pt idx="2">
                  <c:v>5.78902042392722E-2</c:v>
                </c:pt>
                <c:pt idx="3">
                  <c:v>6.133648005795353E-2</c:v>
                </c:pt>
                <c:pt idx="4">
                  <c:v>6.5644324831305167E-2</c:v>
                </c:pt>
                <c:pt idx="5">
                  <c:v>7.1029130797994736E-2</c:v>
                </c:pt>
                <c:pt idx="6">
                  <c:v>7.7760138256356706E-2</c:v>
                </c:pt>
                <c:pt idx="7">
                  <c:v>8.6173897579309169E-2</c:v>
                </c:pt>
                <c:pt idx="8">
                  <c:v>9.6691096732999721E-2</c:v>
                </c:pt>
                <c:pt idx="9">
                  <c:v>0.10983759567511292</c:v>
                </c:pt>
                <c:pt idx="10">
                  <c:v>0.12627071935275441</c:v>
                </c:pt>
                <c:pt idx="11">
                  <c:v>0.14681212394980631</c:v>
                </c:pt>
                <c:pt idx="12">
                  <c:v>0.17248887969612117</c:v>
                </c:pt>
                <c:pt idx="13">
                  <c:v>0.20458482437901471</c:v>
                </c:pt>
                <c:pt idx="14">
                  <c:v>0.24470475523263169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F7-4891-B388-AA51F607164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Uncompetitive'!$AQ$36:$AQ$50</c:f>
              <c:numCache>
                <c:formatCode>General</c:formatCode>
                <c:ptCount val="15"/>
                <c:pt idx="0">
                  <c:v>5.2701955988997566E-2</c:v>
                </c:pt>
                <c:pt idx="1">
                  <c:v>5.4879063690430947E-2</c:v>
                </c:pt>
                <c:pt idx="2">
                  <c:v>5.7600448317222656E-2</c:v>
                </c:pt>
                <c:pt idx="3">
                  <c:v>6.100217910071231E-2</c:v>
                </c:pt>
                <c:pt idx="4">
                  <c:v>6.525434258007437E-2</c:v>
                </c:pt>
                <c:pt idx="5">
                  <c:v>7.0569546929276944E-2</c:v>
                </c:pt>
                <c:pt idx="6">
                  <c:v>7.7213552365780175E-2</c:v>
                </c:pt>
                <c:pt idx="7">
                  <c:v>8.5518559161409172E-2</c:v>
                </c:pt>
                <c:pt idx="8">
                  <c:v>9.5899817655945463E-2</c:v>
                </c:pt>
                <c:pt idx="9">
                  <c:v>0.10887639077411583</c:v>
                </c:pt>
                <c:pt idx="10">
                  <c:v>0.12509710717182876</c:v>
                </c:pt>
                <c:pt idx="11">
                  <c:v>0.14537300266896994</c:v>
                </c:pt>
                <c:pt idx="12">
                  <c:v>0.1707178720403964</c:v>
                </c:pt>
                <c:pt idx="13">
                  <c:v>0.20239895875467945</c:v>
                </c:pt>
                <c:pt idx="14">
                  <c:v>0.24200031714753328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F7-4891-B388-AA51F607164D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Uncompetitive'!$AR$36:$AR$50</c:f>
              <c:numCache>
                <c:formatCode>General</c:formatCode>
                <c:ptCount val="15"/>
                <c:pt idx="0">
                  <c:v>5.2428013411356299E-2</c:v>
                </c:pt>
                <c:pt idx="1">
                  <c:v>5.4570504990983988E-2</c:v>
                </c:pt>
                <c:pt idx="2">
                  <c:v>5.724861946551859E-2</c:v>
                </c:pt>
                <c:pt idx="3">
                  <c:v>6.0596262558686845E-2</c:v>
                </c:pt>
                <c:pt idx="4">
                  <c:v>6.4780816425147159E-2</c:v>
                </c:pt>
                <c:pt idx="5">
                  <c:v>7.0011508758222568E-2</c:v>
                </c:pt>
                <c:pt idx="6">
                  <c:v>7.6549874174566809E-2</c:v>
                </c:pt>
                <c:pt idx="7">
                  <c:v>8.4722830944997135E-2</c:v>
                </c:pt>
                <c:pt idx="8">
                  <c:v>9.4939026908035018E-2</c:v>
                </c:pt>
                <c:pt idx="9">
                  <c:v>0.10770927186183238</c:v>
                </c:pt>
                <c:pt idx="10">
                  <c:v>0.12367207805407909</c:v>
                </c:pt>
                <c:pt idx="11">
                  <c:v>0.14362558579438747</c:v>
                </c:pt>
                <c:pt idx="12">
                  <c:v>0.16856747046977294</c:v>
                </c:pt>
                <c:pt idx="13">
                  <c:v>0.19974482631400475</c:v>
                </c:pt>
                <c:pt idx="14">
                  <c:v>0.23871652111929456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F7-4891-B388-AA51F607164D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Uncompetitive'!$AS$36:$AS$50</c:f>
              <c:numCache>
                <c:formatCode>General</c:formatCode>
                <c:ptCount val="15"/>
                <c:pt idx="0">
                  <c:v>5.2097596864842381E-2</c:v>
                </c:pt>
                <c:pt idx="1">
                  <c:v>5.4198336119879911E-2</c:v>
                </c:pt>
                <c:pt idx="2">
                  <c:v>5.6824260188676819E-2</c:v>
                </c:pt>
                <c:pt idx="3">
                  <c:v>6.0106665274672962E-2</c:v>
                </c:pt>
                <c:pt idx="4">
                  <c:v>6.4209671632168147E-2</c:v>
                </c:pt>
                <c:pt idx="5">
                  <c:v>6.9338429579037103E-2</c:v>
                </c:pt>
                <c:pt idx="6">
                  <c:v>7.5749377012623326E-2</c:v>
                </c:pt>
                <c:pt idx="7">
                  <c:v>8.376306130460609E-2</c:v>
                </c:pt>
                <c:pt idx="8">
                  <c:v>9.3780166669584553E-2</c:v>
                </c:pt>
                <c:pt idx="9">
                  <c:v>0.10630154837580764</c:v>
                </c:pt>
                <c:pt idx="10">
                  <c:v>0.12195327550858648</c:v>
                </c:pt>
                <c:pt idx="11">
                  <c:v>0.14151793442456001</c:v>
                </c:pt>
                <c:pt idx="12">
                  <c:v>0.16597375806952694</c:v>
                </c:pt>
                <c:pt idx="13">
                  <c:v>0.19654353762573556</c:v>
                </c:pt>
                <c:pt idx="14">
                  <c:v>0.23475576207099644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EF7-4891-B388-AA51F607164D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Uncompetitive'!$AT$36:$AT$50</c:f>
              <c:numCache>
                <c:formatCode>General</c:formatCode>
                <c:ptCount val="15"/>
                <c:pt idx="0">
                  <c:v>5.1702255413094311E-2</c:v>
                </c:pt>
                <c:pt idx="1">
                  <c:v>5.375303825768122E-2</c:v>
                </c:pt>
                <c:pt idx="2">
                  <c:v>5.6316516813414839E-2</c:v>
                </c:pt>
                <c:pt idx="3">
                  <c:v>5.9520865008081882E-2</c:v>
                </c:pt>
                <c:pt idx="4">
                  <c:v>6.3526300251415674E-2</c:v>
                </c:pt>
                <c:pt idx="5">
                  <c:v>6.8533094305582937E-2</c:v>
                </c:pt>
                <c:pt idx="6">
                  <c:v>7.4791586873291988E-2</c:v>
                </c:pt>
                <c:pt idx="7">
                  <c:v>8.2614702582928315E-2</c:v>
                </c:pt>
                <c:pt idx="8">
                  <c:v>9.2393597219973714E-2</c:v>
                </c:pt>
                <c:pt idx="9">
                  <c:v>0.10461721551628048</c:v>
                </c:pt>
                <c:pt idx="10">
                  <c:v>0.11989673838666393</c:v>
                </c:pt>
                <c:pt idx="11">
                  <c:v>0.13899614197464324</c:v>
                </c:pt>
                <c:pt idx="12">
                  <c:v>0.16287039645961737</c:v>
                </c:pt>
                <c:pt idx="13">
                  <c:v>0.19271321456583507</c:v>
                </c:pt>
                <c:pt idx="14">
                  <c:v>0.23001673719860716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EF7-4891-B388-AA51F607164D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Uncompetitive'!$AU$36:$AU$50</c:f>
              <c:numCache>
                <c:formatCode>General</c:formatCode>
                <c:ptCount val="15"/>
                <c:pt idx="0">
                  <c:v>5.1233756675171653E-2</c:v>
                </c:pt>
                <c:pt idx="1">
                  <c:v>5.3225338757622996E-2</c:v>
                </c:pt>
                <c:pt idx="2">
                  <c:v>5.5714816360687168E-2</c:v>
                </c:pt>
                <c:pt idx="3">
                  <c:v>5.8826663364517411E-2</c:v>
                </c:pt>
                <c:pt idx="4">
                  <c:v>6.2716472119305186E-2</c:v>
                </c:pt>
                <c:pt idx="5">
                  <c:v>6.7578733062789914E-2</c:v>
                </c:pt>
                <c:pt idx="6">
                  <c:v>7.3656559242145828E-2</c:v>
                </c:pt>
                <c:pt idx="7">
                  <c:v>8.1253841966340723E-2</c:v>
                </c:pt>
                <c:pt idx="8">
                  <c:v>9.0750445371584304E-2</c:v>
                </c:pt>
                <c:pt idx="9">
                  <c:v>0.10262119962813884</c:v>
                </c:pt>
                <c:pt idx="10">
                  <c:v>0.11745964244883197</c:v>
                </c:pt>
                <c:pt idx="11">
                  <c:v>0.13600769597469836</c:v>
                </c:pt>
                <c:pt idx="12">
                  <c:v>0.15919276288203141</c:v>
                </c:pt>
                <c:pt idx="13">
                  <c:v>0.18817409651619768</c:v>
                </c:pt>
                <c:pt idx="14">
                  <c:v>0.22440076355890551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EF7-4891-B388-AA51F607164D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Uncompetitive'!$AV$36:$AV$50</c:f>
              <c:numCache>
                <c:formatCode>General</c:formatCode>
                <c:ptCount val="15"/>
                <c:pt idx="0">
                  <c:v>5.0684845714617295E-2</c:v>
                </c:pt>
                <c:pt idx="1">
                  <c:v>5.2607065929940744E-2</c:v>
                </c:pt>
                <c:pt idx="2">
                  <c:v>5.500984119909505E-2</c:v>
                </c:pt>
                <c:pt idx="3">
                  <c:v>5.8013310285537932E-2</c:v>
                </c:pt>
                <c:pt idx="4">
                  <c:v>6.176764664359153E-2</c:v>
                </c:pt>
                <c:pt idx="5">
                  <c:v>6.6460567091158537E-2</c:v>
                </c:pt>
                <c:pt idx="6">
                  <c:v>7.2326717650617295E-2</c:v>
                </c:pt>
                <c:pt idx="7">
                  <c:v>7.9659405849940745E-2</c:v>
                </c:pt>
                <c:pt idx="8">
                  <c:v>8.8825266099095052E-2</c:v>
                </c:pt>
                <c:pt idx="9">
                  <c:v>0.10028259141053791</c:v>
                </c:pt>
                <c:pt idx="10">
                  <c:v>0.11460424804984151</c:v>
                </c:pt>
                <c:pt idx="11">
                  <c:v>0.13250631884897102</c:v>
                </c:pt>
                <c:pt idx="12">
                  <c:v>0.15488390734788288</c:v>
                </c:pt>
                <c:pt idx="13">
                  <c:v>0.18285589297152272</c:v>
                </c:pt>
                <c:pt idx="14">
                  <c:v>0.2178208750010725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EF7-4891-B388-AA51F607164D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Uncompetitive'!$AW$36:$AW$50</c:f>
              <c:numCache>
                <c:formatCode>General</c:formatCode>
                <c:ptCount val="15"/>
                <c:pt idx="0">
                  <c:v>5.0050231091804065E-2</c:v>
                </c:pt>
                <c:pt idx="1">
                  <c:v>5.189225969444676E-2</c:v>
                </c:pt>
                <c:pt idx="2">
                  <c:v>5.4194795447750126E-2</c:v>
                </c:pt>
                <c:pt idx="3">
                  <c:v>5.7072965139379338E-2</c:v>
                </c:pt>
                <c:pt idx="4">
                  <c:v>6.0670677253915839E-2</c:v>
                </c:pt>
                <c:pt idx="5">
                  <c:v>6.5167817397086464E-2</c:v>
                </c:pt>
                <c:pt idx="6">
                  <c:v>7.0789242576049752E-2</c:v>
                </c:pt>
                <c:pt idx="7">
                  <c:v>7.7816024049753879E-2</c:v>
                </c:pt>
                <c:pt idx="8">
                  <c:v>8.6599500891884021E-2</c:v>
                </c:pt>
                <c:pt idx="9">
                  <c:v>9.7578846944546702E-2</c:v>
                </c:pt>
                <c:pt idx="10">
                  <c:v>0.11130302951037505</c:v>
                </c:pt>
                <c:pt idx="11">
                  <c:v>0.12845825771766048</c:v>
                </c:pt>
                <c:pt idx="12">
                  <c:v>0.14990229297676727</c:v>
                </c:pt>
                <c:pt idx="13">
                  <c:v>0.17670733705065075</c:v>
                </c:pt>
                <c:pt idx="14">
                  <c:v>0.21021364214300511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EF7-4891-B388-AA51F607164D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Uncompetitive'!$AX$36:$AX$50</c:f>
              <c:numCache>
                <c:formatCode>General</c:formatCode>
                <c:ptCount val="15"/>
                <c:pt idx="0">
                  <c:v>4.9327733216532083E-2</c:v>
                </c:pt>
                <c:pt idx="1">
                  <c:v>5.1078465042054134E-2</c:v>
                </c:pt>
                <c:pt idx="2">
                  <c:v>5.3266879823956705E-2</c:v>
                </c:pt>
                <c:pt idx="3">
                  <c:v>5.6002398301334903E-2</c:v>
                </c:pt>
                <c:pt idx="4">
                  <c:v>5.9421796398057669E-2</c:v>
                </c:pt>
                <c:pt idx="5">
                  <c:v>6.3696044018961132E-2</c:v>
                </c:pt>
                <c:pt idx="6">
                  <c:v>6.9038853545090456E-2</c:v>
                </c:pt>
                <c:pt idx="7">
                  <c:v>7.5717365452752095E-2</c:v>
                </c:pt>
                <c:pt idx="8">
                  <c:v>8.4065505337329177E-2</c:v>
                </c:pt>
                <c:pt idx="9">
                  <c:v>9.4500680193050482E-2</c:v>
                </c:pt>
                <c:pt idx="10">
                  <c:v>0.10754464876270214</c:v>
                </c:pt>
                <c:pt idx="11">
                  <c:v>0.12384960947476671</c:v>
                </c:pt>
                <c:pt idx="12">
                  <c:v>0.14423081036484739</c:v>
                </c:pt>
                <c:pt idx="13">
                  <c:v>0.16970731147744827</c:v>
                </c:pt>
                <c:pt idx="14">
                  <c:v>0.20155293786819939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EF7-4891-B388-AA51F607164D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Uncompetitive'!$AY$36:$AY$50</c:f>
              <c:numCache>
                <c:formatCode>General</c:formatCode>
                <c:ptCount val="15"/>
                <c:pt idx="0">
                  <c:v>4.8519448895579007E-2</c:v>
                </c:pt>
                <c:pt idx="1">
                  <c:v>5.0168043737691417E-2</c:v>
                </c:pt>
                <c:pt idx="2">
                  <c:v>5.2228787290331931E-2</c:v>
                </c:pt>
                <c:pt idx="3">
                  <c:v>5.4804716731132574E-2</c:v>
                </c:pt>
                <c:pt idx="4">
                  <c:v>5.8024628532133374E-2</c:v>
                </c:pt>
                <c:pt idx="5">
                  <c:v>6.2049518283384363E-2</c:v>
                </c:pt>
                <c:pt idx="6">
                  <c:v>6.7080630472448124E-2</c:v>
                </c:pt>
                <c:pt idx="7">
                  <c:v>7.3369520708777808E-2</c:v>
                </c:pt>
                <c:pt idx="8">
                  <c:v>8.1230633504189922E-2</c:v>
                </c:pt>
                <c:pt idx="9">
                  <c:v>9.1057024498455069E-2</c:v>
                </c:pt>
                <c:pt idx="10">
                  <c:v>0.1033400132412865</c:v>
                </c:pt>
                <c:pt idx="11">
                  <c:v>0.11869374916982578</c:v>
                </c:pt>
                <c:pt idx="12">
                  <c:v>0.13788591908049988</c:v>
                </c:pt>
                <c:pt idx="13">
                  <c:v>0.16187613146884247</c:v>
                </c:pt>
                <c:pt idx="14">
                  <c:v>0.19186389695427075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EF7-4891-B388-AA51F607164D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Uncompetitive'!$AZ$36:$AZ$50</c:f>
              <c:numCache>
                <c:formatCode>General</c:formatCode>
                <c:ptCount val="15"/>
                <c:pt idx="0">
                  <c:v>4.7632702731670154E-2</c:v>
                </c:pt>
                <c:pt idx="1">
                  <c:v>4.9169245940608571E-2</c:v>
                </c:pt>
                <c:pt idx="2">
                  <c:v>5.1089924951781593E-2</c:v>
                </c:pt>
                <c:pt idx="3">
                  <c:v>5.3490773715747862E-2</c:v>
                </c:pt>
                <c:pt idx="4">
                  <c:v>5.6491834670705725E-2</c:v>
                </c:pt>
                <c:pt idx="5">
                  <c:v>6.0243160864403025E-2</c:v>
                </c:pt>
                <c:pt idx="6">
                  <c:v>6.4932318606524667E-2</c:v>
                </c:pt>
                <c:pt idx="7">
                  <c:v>7.079376578417669E-2</c:v>
                </c:pt>
                <c:pt idx="8">
                  <c:v>7.8120574756241734E-2</c:v>
                </c:pt>
                <c:pt idx="9">
                  <c:v>8.727908597132307E-2</c:v>
                </c:pt>
                <c:pt idx="10">
                  <c:v>9.8727224990174695E-2</c:v>
                </c:pt>
                <c:pt idx="11">
                  <c:v>0.11303739876373925</c:v>
                </c:pt>
                <c:pt idx="12">
                  <c:v>0.13092511598069495</c:v>
                </c:pt>
                <c:pt idx="13">
                  <c:v>0.15328476250188955</c:v>
                </c:pt>
                <c:pt idx="14">
                  <c:v>0.1812343206533828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EF7-4891-B388-AA51F607164D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Uncompetitive'!$BA$36:$BA$50</c:f>
              <c:numCache>
                <c:formatCode>General</c:formatCode>
                <c:ptCount val="15"/>
                <c:pt idx="0">
                  <c:v>4.6680506488554735E-2</c:v>
                </c:pt>
                <c:pt idx="1">
                  <c:v>4.8096727616061319E-2</c:v>
                </c:pt>
                <c:pt idx="2">
                  <c:v>4.9867004025444514E-2</c:v>
                </c:pt>
                <c:pt idx="3">
                  <c:v>5.2079849537173518E-2</c:v>
                </c:pt>
                <c:pt idx="4">
                  <c:v>5.4845906426834776E-2</c:v>
                </c:pt>
                <c:pt idx="5">
                  <c:v>5.8303477538911359E-2</c:v>
                </c:pt>
                <c:pt idx="6">
                  <c:v>6.2625441429007084E-2</c:v>
                </c:pt>
                <c:pt idx="7">
                  <c:v>6.8027896291626713E-2</c:v>
                </c:pt>
                <c:pt idx="8">
                  <c:v>7.4780964869901281E-2</c:v>
                </c:pt>
                <c:pt idx="9">
                  <c:v>8.3222300592744464E-2</c:v>
                </c:pt>
                <c:pt idx="10">
                  <c:v>9.3773970246298452E-2</c:v>
                </c:pt>
                <c:pt idx="11">
                  <c:v>0.10696355731324098</c:v>
                </c:pt>
                <c:pt idx="12">
                  <c:v>0.12345054114691907</c:v>
                </c:pt>
                <c:pt idx="13">
                  <c:v>0.14405927093901674</c:v>
                </c:pt>
                <c:pt idx="14">
                  <c:v>0.16982018317913877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EF7-4891-B388-AA51F607164D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Uncompetitive'!$BB$36:$BB$50</c:f>
              <c:numCache>
                <c:formatCode>General</c:formatCode>
                <c:ptCount val="15"/>
                <c:pt idx="0">
                  <c:v>4.5681274304823334E-2</c:v>
                </c:pt>
                <c:pt idx="1">
                  <c:v>4.6971229762779593E-2</c:v>
                </c:pt>
                <c:pt idx="2">
                  <c:v>4.8583674085224904E-2</c:v>
                </c:pt>
                <c:pt idx="3">
                  <c:v>5.059922948828155E-2</c:v>
                </c:pt>
                <c:pt idx="4">
                  <c:v>5.3118673742102371E-2</c:v>
                </c:pt>
                <c:pt idx="5">
                  <c:v>5.6267979059378366E-2</c:v>
                </c:pt>
                <c:pt idx="6">
                  <c:v>6.0204610705973376E-2</c:v>
                </c:pt>
                <c:pt idx="7">
                  <c:v>6.512540026421712E-2</c:v>
                </c:pt>
                <c:pt idx="8">
                  <c:v>7.1276387212021841E-2</c:v>
                </c:pt>
                <c:pt idx="9">
                  <c:v>7.8965120896777735E-2</c:v>
                </c:pt>
                <c:pt idx="10">
                  <c:v>8.8576038002722582E-2</c:v>
                </c:pt>
                <c:pt idx="11">
                  <c:v>0.10058968438515364</c:v>
                </c:pt>
                <c:pt idx="12">
                  <c:v>0.11560674236319246</c:v>
                </c:pt>
                <c:pt idx="13">
                  <c:v>0.134378064835741</c:v>
                </c:pt>
                <c:pt idx="14">
                  <c:v>0.15784221792642666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EF7-4891-B388-AA51F607164D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Uncompetitive'!$BC$36:$BC$50</c:f>
              <c:numCache>
                <c:formatCode>General</c:formatCode>
                <c:ptCount val="15"/>
                <c:pt idx="0">
                  <c:v>4.4657670879807605E-2</c:v>
                </c:pt>
                <c:pt idx="1">
                  <c:v>4.5818281052535992E-2</c:v>
                </c:pt>
                <c:pt idx="2">
                  <c:v>4.7269043768446477E-2</c:v>
                </c:pt>
                <c:pt idx="3">
                  <c:v>4.9082497163334585E-2</c:v>
                </c:pt>
                <c:pt idx="4">
                  <c:v>5.1349313906944714E-2</c:v>
                </c:pt>
                <c:pt idx="5">
                  <c:v>5.4182834836457382E-2</c:v>
                </c:pt>
                <c:pt idx="6">
                  <c:v>5.772473599834823E-2</c:v>
                </c:pt>
                <c:pt idx="7">
                  <c:v>6.2152112450711762E-2</c:v>
                </c:pt>
                <c:pt idx="8">
                  <c:v>6.7686333016166181E-2</c:v>
                </c:pt>
                <c:pt idx="9">
                  <c:v>7.4604108722984216E-2</c:v>
                </c:pt>
                <c:pt idx="10">
                  <c:v>8.3251328356506754E-2</c:v>
                </c:pt>
                <c:pt idx="11">
                  <c:v>9.406035289840993E-2</c:v>
                </c:pt>
                <c:pt idx="12">
                  <c:v>0.10757163357578892</c:v>
                </c:pt>
                <c:pt idx="13">
                  <c:v>0.12446073442251263</c:v>
                </c:pt>
                <c:pt idx="14">
                  <c:v>0.14557211048091726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EF7-4891-B388-AA51F607164D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Uncompetitive'!$BD$36:$BD$50</c:f>
              <c:numCache>
                <c:formatCode>General</c:formatCode>
                <c:ptCount val="15"/>
                <c:pt idx="0">
                  <c:v>4.3634683990580091E-2</c:v>
                </c:pt>
                <c:pt idx="1">
                  <c:v>4.4666026785203074E-2</c:v>
                </c:pt>
                <c:pt idx="2">
                  <c:v>4.5955205278481799E-2</c:v>
                </c:pt>
                <c:pt idx="3">
                  <c:v>4.7566678395080213E-2</c:v>
                </c:pt>
                <c:pt idx="4">
                  <c:v>4.9581019790828212E-2</c:v>
                </c:pt>
                <c:pt idx="5">
                  <c:v>5.2098946535513217E-2</c:v>
                </c:pt>
                <c:pt idx="6">
                  <c:v>5.5246354966369482E-2</c:v>
                </c:pt>
                <c:pt idx="7">
                  <c:v>5.9180615504939811E-2</c:v>
                </c:pt>
                <c:pt idx="8">
                  <c:v>6.4098441178152721E-2</c:v>
                </c:pt>
                <c:pt idx="9">
                  <c:v>7.0245723269668853E-2</c:v>
                </c:pt>
                <c:pt idx="10">
                  <c:v>7.7929825884064025E-2</c:v>
                </c:pt>
                <c:pt idx="11">
                  <c:v>8.7534954152057989E-2</c:v>
                </c:pt>
                <c:pt idx="12">
                  <c:v>9.9541364487050449E-2</c:v>
                </c:pt>
                <c:pt idx="13">
                  <c:v>0.11454937740579099</c:v>
                </c:pt>
                <c:pt idx="14">
                  <c:v>0.1333093935542167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EF7-4891-B388-AA51F607164D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EF7-4891-B388-AA51F607164D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EF7-4891-B388-AA51F607164D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EF7-4891-B388-AA51F607164D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EF7-4891-B388-AA51F607164D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EF7-4891-B388-AA51F607164D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EF7-4891-B388-AA51F607164D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EF7-4891-B388-AA51F607164D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EF7-4891-B388-AA51F607164D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EF7-4891-B388-AA51F607164D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EF7-4891-B388-AA51F607164D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EF7-4891-B388-AA51F607164D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EF7-4891-B388-AA51F607164D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EF7-4891-B388-AA51F607164D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EF7-4891-B388-AA51F607164D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EF7-4891-B388-AA51F607164D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EF7-4891-B388-AA51F60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Uncompetitive'!$AP$69:$BE$69</c:f>
              <c:numCache>
                <c:formatCode>General</c:formatCode>
                <c:ptCount val="16"/>
                <c:pt idx="0">
                  <c:v>5.3892364038456847E-2</c:v>
                </c:pt>
                <c:pt idx="1">
                  <c:v>5.2927567060371099E-2</c:v>
                </c:pt>
                <c:pt idx="2">
                  <c:v>5.2701955988997566E-2</c:v>
                </c:pt>
                <c:pt idx="3">
                  <c:v>5.2428013411356299E-2</c:v>
                </c:pt>
                <c:pt idx="4">
                  <c:v>5.2097596864842381E-2</c:v>
                </c:pt>
                <c:pt idx="5">
                  <c:v>5.1702255413094311E-2</c:v>
                </c:pt>
                <c:pt idx="6">
                  <c:v>5.1233756675171653E-2</c:v>
                </c:pt>
                <c:pt idx="7">
                  <c:v>5.0684845714617295E-2</c:v>
                </c:pt>
                <c:pt idx="8">
                  <c:v>5.0050231091804065E-2</c:v>
                </c:pt>
                <c:pt idx="9">
                  <c:v>4.9327733216532083E-2</c:v>
                </c:pt>
                <c:pt idx="10">
                  <c:v>4.8519448895579007E-2</c:v>
                </c:pt>
                <c:pt idx="11">
                  <c:v>4.7632702731670154E-2</c:v>
                </c:pt>
                <c:pt idx="12">
                  <c:v>4.6680506488554735E-2</c:v>
                </c:pt>
                <c:pt idx="13">
                  <c:v>4.5681274304823334E-2</c:v>
                </c:pt>
                <c:pt idx="14">
                  <c:v>4.4657670879807605E-2</c:v>
                </c:pt>
                <c:pt idx="15">
                  <c:v>4.3634683990580091E-2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80-4FE6-B54C-C680BBFFDC6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Uncompetitive'!$AP$70:$BE$70</c:f>
              <c:numCache>
                <c:formatCode>General</c:formatCode>
                <c:ptCount val="16"/>
                <c:pt idx="0">
                  <c:v>5.6219894906647881E-2</c:v>
                </c:pt>
                <c:pt idx="1">
                  <c:v>5.5133183584327138E-2</c:v>
                </c:pt>
                <c:pt idx="2">
                  <c:v>5.4879063690430947E-2</c:v>
                </c:pt>
                <c:pt idx="3">
                  <c:v>5.4570504990983988E-2</c:v>
                </c:pt>
                <c:pt idx="4">
                  <c:v>5.4198336119879911E-2</c:v>
                </c:pt>
                <c:pt idx="5">
                  <c:v>5.375303825768122E-2</c:v>
                </c:pt>
                <c:pt idx="6">
                  <c:v>5.3225338757622996E-2</c:v>
                </c:pt>
                <c:pt idx="7">
                  <c:v>5.2607065929940744E-2</c:v>
                </c:pt>
                <c:pt idx="8">
                  <c:v>5.189225969444676E-2</c:v>
                </c:pt>
                <c:pt idx="9">
                  <c:v>5.1078465042054134E-2</c:v>
                </c:pt>
                <c:pt idx="10">
                  <c:v>5.0168043737691417E-2</c:v>
                </c:pt>
                <c:pt idx="11">
                  <c:v>4.9169245940608571E-2</c:v>
                </c:pt>
                <c:pt idx="12">
                  <c:v>4.8096727616061319E-2</c:v>
                </c:pt>
                <c:pt idx="13">
                  <c:v>4.6971229762779593E-2</c:v>
                </c:pt>
                <c:pt idx="14">
                  <c:v>4.5818281052535992E-2</c:v>
                </c:pt>
                <c:pt idx="15">
                  <c:v>4.4666026785203074E-2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80-4FE6-B54C-C680BBFFDC6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Uncompetitive'!$AP$71:$BE$71</c:f>
              <c:numCache>
                <c:formatCode>General</c:formatCode>
                <c:ptCount val="16"/>
                <c:pt idx="0">
                  <c:v>5.912930849188669E-2</c:v>
                </c:pt>
                <c:pt idx="1">
                  <c:v>5.78902042392722E-2</c:v>
                </c:pt>
                <c:pt idx="2">
                  <c:v>5.7600448317222656E-2</c:v>
                </c:pt>
                <c:pt idx="3">
                  <c:v>5.724861946551859E-2</c:v>
                </c:pt>
                <c:pt idx="4">
                  <c:v>5.6824260188676819E-2</c:v>
                </c:pt>
                <c:pt idx="5">
                  <c:v>5.6316516813414839E-2</c:v>
                </c:pt>
                <c:pt idx="6">
                  <c:v>5.5714816360687168E-2</c:v>
                </c:pt>
                <c:pt idx="7">
                  <c:v>5.500984119909505E-2</c:v>
                </c:pt>
                <c:pt idx="8">
                  <c:v>5.4194795447750126E-2</c:v>
                </c:pt>
                <c:pt idx="9">
                  <c:v>5.3266879823956705E-2</c:v>
                </c:pt>
                <c:pt idx="10">
                  <c:v>5.2228787290331931E-2</c:v>
                </c:pt>
                <c:pt idx="11">
                  <c:v>5.1089924951781593E-2</c:v>
                </c:pt>
                <c:pt idx="12">
                  <c:v>4.9867004025444514E-2</c:v>
                </c:pt>
                <c:pt idx="13">
                  <c:v>4.8583674085224904E-2</c:v>
                </c:pt>
                <c:pt idx="14">
                  <c:v>4.7269043768446477E-2</c:v>
                </c:pt>
                <c:pt idx="15">
                  <c:v>4.5955205278481799E-2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80-4FE6-B54C-C680BBFFDC69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Uncompetitive'!$AP$72:$BE$72</c:f>
              <c:numCache>
                <c:formatCode>General</c:formatCode>
                <c:ptCount val="16"/>
                <c:pt idx="0">
                  <c:v>6.2766075473435184E-2</c:v>
                </c:pt>
                <c:pt idx="1">
                  <c:v>6.133648005795353E-2</c:v>
                </c:pt>
                <c:pt idx="2">
                  <c:v>6.100217910071231E-2</c:v>
                </c:pt>
                <c:pt idx="3">
                  <c:v>6.0596262558686845E-2</c:v>
                </c:pt>
                <c:pt idx="4">
                  <c:v>6.0106665274672962E-2</c:v>
                </c:pt>
                <c:pt idx="5">
                  <c:v>5.9520865008081882E-2</c:v>
                </c:pt>
                <c:pt idx="6">
                  <c:v>5.8826663364517411E-2</c:v>
                </c:pt>
                <c:pt idx="7">
                  <c:v>5.8013310285537932E-2</c:v>
                </c:pt>
                <c:pt idx="8">
                  <c:v>5.7072965139379338E-2</c:v>
                </c:pt>
                <c:pt idx="9">
                  <c:v>5.6002398301334903E-2</c:v>
                </c:pt>
                <c:pt idx="10">
                  <c:v>5.4804716731132574E-2</c:v>
                </c:pt>
                <c:pt idx="11">
                  <c:v>5.3490773715747862E-2</c:v>
                </c:pt>
                <c:pt idx="12">
                  <c:v>5.2079849537173518E-2</c:v>
                </c:pt>
                <c:pt idx="13">
                  <c:v>5.059922948828155E-2</c:v>
                </c:pt>
                <c:pt idx="14">
                  <c:v>4.9082497163334585E-2</c:v>
                </c:pt>
                <c:pt idx="15">
                  <c:v>4.7566678395080213E-2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80-4FE6-B54C-C680BBFFDC69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Uncompetitive'!$AP$73:$BE$73</c:f>
              <c:numCache>
                <c:formatCode>General</c:formatCode>
                <c:ptCount val="16"/>
                <c:pt idx="0">
                  <c:v>6.731203420037081E-2</c:v>
                </c:pt>
                <c:pt idx="1">
                  <c:v>6.5644324831305167E-2</c:v>
                </c:pt>
                <c:pt idx="2">
                  <c:v>6.525434258007437E-2</c:v>
                </c:pt>
                <c:pt idx="3">
                  <c:v>6.4780816425147159E-2</c:v>
                </c:pt>
                <c:pt idx="4">
                  <c:v>6.4209671632168147E-2</c:v>
                </c:pt>
                <c:pt idx="5">
                  <c:v>6.3526300251415674E-2</c:v>
                </c:pt>
                <c:pt idx="6">
                  <c:v>6.2716472119305186E-2</c:v>
                </c:pt>
                <c:pt idx="7">
                  <c:v>6.176764664359153E-2</c:v>
                </c:pt>
                <c:pt idx="8">
                  <c:v>6.0670677253915839E-2</c:v>
                </c:pt>
                <c:pt idx="9">
                  <c:v>5.9421796398057669E-2</c:v>
                </c:pt>
                <c:pt idx="10">
                  <c:v>5.8024628532133374E-2</c:v>
                </c:pt>
                <c:pt idx="11">
                  <c:v>5.6491834670705725E-2</c:v>
                </c:pt>
                <c:pt idx="12">
                  <c:v>5.4845906426834776E-2</c:v>
                </c:pt>
                <c:pt idx="13">
                  <c:v>5.3118673742102371E-2</c:v>
                </c:pt>
                <c:pt idx="14">
                  <c:v>5.1349313906944714E-2</c:v>
                </c:pt>
                <c:pt idx="15">
                  <c:v>4.9581019790828212E-2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80-4FE6-B54C-C680BBFFDC69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Uncompetitive'!$AP$74:$BE$74</c:f>
              <c:numCache>
                <c:formatCode>General</c:formatCode>
                <c:ptCount val="16"/>
                <c:pt idx="0">
                  <c:v>7.2994482609040318E-2</c:v>
                </c:pt>
                <c:pt idx="1">
                  <c:v>7.1029130797994736E-2</c:v>
                </c:pt>
                <c:pt idx="2">
                  <c:v>7.0569546929276944E-2</c:v>
                </c:pt>
                <c:pt idx="3">
                  <c:v>7.0011508758222568E-2</c:v>
                </c:pt>
                <c:pt idx="4">
                  <c:v>6.9338429579037103E-2</c:v>
                </c:pt>
                <c:pt idx="5">
                  <c:v>6.8533094305582937E-2</c:v>
                </c:pt>
                <c:pt idx="6">
                  <c:v>6.7578733062789914E-2</c:v>
                </c:pt>
                <c:pt idx="7">
                  <c:v>6.6460567091158537E-2</c:v>
                </c:pt>
                <c:pt idx="8">
                  <c:v>6.5167817397086464E-2</c:v>
                </c:pt>
                <c:pt idx="9">
                  <c:v>6.3696044018961132E-2</c:v>
                </c:pt>
                <c:pt idx="10">
                  <c:v>6.2049518283384363E-2</c:v>
                </c:pt>
                <c:pt idx="11">
                  <c:v>6.0243160864403025E-2</c:v>
                </c:pt>
                <c:pt idx="12">
                  <c:v>5.8303477538911359E-2</c:v>
                </c:pt>
                <c:pt idx="13">
                  <c:v>5.6267979059378366E-2</c:v>
                </c:pt>
                <c:pt idx="14">
                  <c:v>5.4182834836457382E-2</c:v>
                </c:pt>
                <c:pt idx="15">
                  <c:v>5.2098946535513217E-2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80-4FE6-B54C-C680BBFFDC69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Uncompetitive'!$AP$75:$BE$75</c:f>
              <c:numCache>
                <c:formatCode>General</c:formatCode>
                <c:ptCount val="16"/>
                <c:pt idx="0">
                  <c:v>8.009754311987724E-2</c:v>
                </c:pt>
                <c:pt idx="1">
                  <c:v>7.7760138256356706E-2</c:v>
                </c:pt>
                <c:pt idx="2">
                  <c:v>7.7213552365780175E-2</c:v>
                </c:pt>
                <c:pt idx="3">
                  <c:v>7.6549874174566809E-2</c:v>
                </c:pt>
                <c:pt idx="4">
                  <c:v>7.5749377012623326E-2</c:v>
                </c:pt>
                <c:pt idx="5">
                  <c:v>7.4791586873291988E-2</c:v>
                </c:pt>
                <c:pt idx="6">
                  <c:v>7.3656559242145828E-2</c:v>
                </c:pt>
                <c:pt idx="7">
                  <c:v>7.2326717650617295E-2</c:v>
                </c:pt>
                <c:pt idx="8">
                  <c:v>7.0789242576049752E-2</c:v>
                </c:pt>
                <c:pt idx="9">
                  <c:v>6.9038853545090456E-2</c:v>
                </c:pt>
                <c:pt idx="10">
                  <c:v>6.7080630472448124E-2</c:v>
                </c:pt>
                <c:pt idx="11">
                  <c:v>6.4932318606524667E-2</c:v>
                </c:pt>
                <c:pt idx="12">
                  <c:v>6.2625441429007084E-2</c:v>
                </c:pt>
                <c:pt idx="13">
                  <c:v>6.0204610705973376E-2</c:v>
                </c:pt>
                <c:pt idx="14">
                  <c:v>5.772473599834823E-2</c:v>
                </c:pt>
                <c:pt idx="15">
                  <c:v>5.5246354966369482E-2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80-4FE6-B54C-C680BBFFDC69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Uncompetitive'!$AP$76:$BE$76</c:f>
              <c:numCache>
                <c:formatCode>General</c:formatCode>
                <c:ptCount val="16"/>
                <c:pt idx="0">
                  <c:v>8.8976368758423352E-2</c:v>
                </c:pt>
                <c:pt idx="1">
                  <c:v>8.6173897579309169E-2</c:v>
                </c:pt>
                <c:pt idx="2">
                  <c:v>8.5518559161409172E-2</c:v>
                </c:pt>
                <c:pt idx="3">
                  <c:v>8.4722830944997135E-2</c:v>
                </c:pt>
                <c:pt idx="4">
                  <c:v>8.376306130460609E-2</c:v>
                </c:pt>
                <c:pt idx="5">
                  <c:v>8.2614702582928315E-2</c:v>
                </c:pt>
                <c:pt idx="6">
                  <c:v>8.1253841966340723E-2</c:v>
                </c:pt>
                <c:pt idx="7">
                  <c:v>7.9659405849940745E-2</c:v>
                </c:pt>
                <c:pt idx="8">
                  <c:v>7.7816024049753879E-2</c:v>
                </c:pt>
                <c:pt idx="9">
                  <c:v>7.5717365452752095E-2</c:v>
                </c:pt>
                <c:pt idx="10">
                  <c:v>7.3369520708777808E-2</c:v>
                </c:pt>
                <c:pt idx="11">
                  <c:v>7.079376578417669E-2</c:v>
                </c:pt>
                <c:pt idx="12">
                  <c:v>6.8027896291626713E-2</c:v>
                </c:pt>
                <c:pt idx="13">
                  <c:v>6.512540026421712E-2</c:v>
                </c:pt>
                <c:pt idx="14">
                  <c:v>6.2152112450711762E-2</c:v>
                </c:pt>
                <c:pt idx="15">
                  <c:v>5.9180615504939811E-2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080-4FE6-B54C-C680BBFFDC69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Uncompetitive'!$AP$77:$BE$77</c:f>
              <c:numCache>
                <c:formatCode>General</c:formatCode>
                <c:ptCount val="16"/>
                <c:pt idx="0">
                  <c:v>0.10007490080660605</c:v>
                </c:pt>
                <c:pt idx="1">
                  <c:v>9.6691096732999721E-2</c:v>
                </c:pt>
                <c:pt idx="2">
                  <c:v>9.5899817655945463E-2</c:v>
                </c:pt>
                <c:pt idx="3">
                  <c:v>9.4939026908035018E-2</c:v>
                </c:pt>
                <c:pt idx="4">
                  <c:v>9.3780166669584553E-2</c:v>
                </c:pt>
                <c:pt idx="5">
                  <c:v>9.2393597219973714E-2</c:v>
                </c:pt>
                <c:pt idx="6">
                  <c:v>9.0750445371584304E-2</c:v>
                </c:pt>
                <c:pt idx="7">
                  <c:v>8.8825266099095052E-2</c:v>
                </c:pt>
                <c:pt idx="8">
                  <c:v>8.6599500891884021E-2</c:v>
                </c:pt>
                <c:pt idx="9">
                  <c:v>8.4065505337329177E-2</c:v>
                </c:pt>
                <c:pt idx="10">
                  <c:v>8.1230633504189922E-2</c:v>
                </c:pt>
                <c:pt idx="11">
                  <c:v>7.8120574756241734E-2</c:v>
                </c:pt>
                <c:pt idx="12">
                  <c:v>7.4780964869901281E-2</c:v>
                </c:pt>
                <c:pt idx="13">
                  <c:v>7.1276387212021841E-2</c:v>
                </c:pt>
                <c:pt idx="14">
                  <c:v>6.7686333016166181E-2</c:v>
                </c:pt>
                <c:pt idx="15">
                  <c:v>6.4098441178152721E-2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080-4FE6-B54C-C680BBFFDC69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Uncompetitive'!$AP$78:$BE$78</c:f>
              <c:numCache>
                <c:formatCode>General</c:formatCode>
                <c:ptCount val="16"/>
                <c:pt idx="0">
                  <c:v>0.1139480658668344</c:v>
                </c:pt>
                <c:pt idx="1">
                  <c:v>0.10983759567511292</c:v>
                </c:pt>
                <c:pt idx="2">
                  <c:v>0.10887639077411583</c:v>
                </c:pt>
                <c:pt idx="3">
                  <c:v>0.10770927186183238</c:v>
                </c:pt>
                <c:pt idx="4">
                  <c:v>0.10630154837580764</c:v>
                </c:pt>
                <c:pt idx="5">
                  <c:v>0.10461721551628048</c:v>
                </c:pt>
                <c:pt idx="6">
                  <c:v>0.10262119962813884</c:v>
                </c:pt>
                <c:pt idx="7">
                  <c:v>0.10028259141053791</c:v>
                </c:pt>
                <c:pt idx="8">
                  <c:v>9.7578846944546702E-2</c:v>
                </c:pt>
                <c:pt idx="9">
                  <c:v>9.4500680193050482E-2</c:v>
                </c:pt>
                <c:pt idx="10">
                  <c:v>9.1057024498455069E-2</c:v>
                </c:pt>
                <c:pt idx="11">
                  <c:v>8.727908597132307E-2</c:v>
                </c:pt>
                <c:pt idx="12">
                  <c:v>8.3222300592744464E-2</c:v>
                </c:pt>
                <c:pt idx="13">
                  <c:v>7.8965120896777735E-2</c:v>
                </c:pt>
                <c:pt idx="14">
                  <c:v>7.4604108722984216E-2</c:v>
                </c:pt>
                <c:pt idx="15">
                  <c:v>7.0245723269668853E-2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080-4FE6-B54C-C680BBFFDC69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Uncompetitive'!$AP$79:$BE$79</c:f>
              <c:numCache>
                <c:formatCode>General</c:formatCode>
                <c:ptCount val="16"/>
                <c:pt idx="0">
                  <c:v>0.13128952219211984</c:v>
                </c:pt>
                <c:pt idx="1">
                  <c:v>0.12627071935275441</c:v>
                </c:pt>
                <c:pt idx="2">
                  <c:v>0.12509710717182876</c:v>
                </c:pt>
                <c:pt idx="3">
                  <c:v>0.12367207805407909</c:v>
                </c:pt>
                <c:pt idx="4">
                  <c:v>0.12195327550858648</c:v>
                </c:pt>
                <c:pt idx="5">
                  <c:v>0.11989673838666393</c:v>
                </c:pt>
                <c:pt idx="6">
                  <c:v>0.11745964244883197</c:v>
                </c:pt>
                <c:pt idx="7">
                  <c:v>0.11460424804984151</c:v>
                </c:pt>
                <c:pt idx="8">
                  <c:v>0.11130302951037505</c:v>
                </c:pt>
                <c:pt idx="9">
                  <c:v>0.10754464876270214</c:v>
                </c:pt>
                <c:pt idx="10">
                  <c:v>0.1033400132412865</c:v>
                </c:pt>
                <c:pt idx="11">
                  <c:v>9.8727224990174695E-2</c:v>
                </c:pt>
                <c:pt idx="12">
                  <c:v>9.3773970246298452E-2</c:v>
                </c:pt>
                <c:pt idx="13">
                  <c:v>8.8576038002722582E-2</c:v>
                </c:pt>
                <c:pt idx="14">
                  <c:v>8.3251328356506754E-2</c:v>
                </c:pt>
                <c:pt idx="15">
                  <c:v>7.7929825884064025E-2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080-4FE6-B54C-C680BBFFDC69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Uncompetitive'!$AP$80:$BE$80</c:f>
              <c:numCache>
                <c:formatCode>General</c:formatCode>
                <c:ptCount val="16"/>
                <c:pt idx="0">
                  <c:v>0.15296634259872657</c:v>
                </c:pt>
                <c:pt idx="1">
                  <c:v>0.14681212394980631</c:v>
                </c:pt>
                <c:pt idx="2">
                  <c:v>0.14537300266896994</c:v>
                </c:pt>
                <c:pt idx="3">
                  <c:v>0.14362558579438747</c:v>
                </c:pt>
                <c:pt idx="4">
                  <c:v>0.14151793442456001</c:v>
                </c:pt>
                <c:pt idx="5">
                  <c:v>0.13899614197464324</c:v>
                </c:pt>
                <c:pt idx="6">
                  <c:v>0.13600769597469836</c:v>
                </c:pt>
                <c:pt idx="7">
                  <c:v>0.13250631884897102</c:v>
                </c:pt>
                <c:pt idx="8">
                  <c:v>0.12845825771766048</c:v>
                </c:pt>
                <c:pt idx="9">
                  <c:v>0.12384960947476671</c:v>
                </c:pt>
                <c:pt idx="10">
                  <c:v>0.11869374916982578</c:v>
                </c:pt>
                <c:pt idx="11">
                  <c:v>0.11303739876373925</c:v>
                </c:pt>
                <c:pt idx="12">
                  <c:v>0.10696355731324098</c:v>
                </c:pt>
                <c:pt idx="13">
                  <c:v>0.10058968438515364</c:v>
                </c:pt>
                <c:pt idx="14">
                  <c:v>9.406035289840993E-2</c:v>
                </c:pt>
                <c:pt idx="15">
                  <c:v>8.7534954152057989E-2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080-4FE6-B54C-C680BBFFDC69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Uncompetitive'!$AP$81:$BF$81</c:f>
              <c:numCache>
                <c:formatCode>General</c:formatCode>
                <c:ptCount val="17"/>
                <c:pt idx="0">
                  <c:v>0.18006236810698506</c:v>
                </c:pt>
                <c:pt idx="1">
                  <c:v>0.17248887969612117</c:v>
                </c:pt>
                <c:pt idx="2">
                  <c:v>0.1707178720403964</c:v>
                </c:pt>
                <c:pt idx="3">
                  <c:v>0.16856747046977294</c:v>
                </c:pt>
                <c:pt idx="4">
                  <c:v>0.16597375806952694</c:v>
                </c:pt>
                <c:pt idx="5">
                  <c:v>0.16287039645961737</c:v>
                </c:pt>
                <c:pt idx="6">
                  <c:v>0.15919276288203141</c:v>
                </c:pt>
                <c:pt idx="7">
                  <c:v>0.15488390734788288</c:v>
                </c:pt>
                <c:pt idx="8">
                  <c:v>0.14990229297676727</c:v>
                </c:pt>
                <c:pt idx="9">
                  <c:v>0.14423081036484739</c:v>
                </c:pt>
                <c:pt idx="10">
                  <c:v>0.13788591908049988</c:v>
                </c:pt>
                <c:pt idx="11">
                  <c:v>0.13092511598069495</c:v>
                </c:pt>
                <c:pt idx="12">
                  <c:v>0.12345054114691907</c:v>
                </c:pt>
                <c:pt idx="13">
                  <c:v>0.11560674236319246</c:v>
                </c:pt>
                <c:pt idx="14">
                  <c:v>0.10757163357578892</c:v>
                </c:pt>
                <c:pt idx="15">
                  <c:v>9.9541364487050449E-2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80-4FE6-B54C-C680BBFFDC69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Uncompetitive'!$AP$82:$BE$82</c:f>
              <c:numCache>
                <c:formatCode>General</c:formatCode>
                <c:ptCount val="16"/>
                <c:pt idx="0">
                  <c:v>0.21393239999230818</c:v>
                </c:pt>
                <c:pt idx="1">
                  <c:v>0.20458482437901471</c:v>
                </c:pt>
                <c:pt idx="2">
                  <c:v>0.20239895875467945</c:v>
                </c:pt>
                <c:pt idx="3">
                  <c:v>0.19974482631400475</c:v>
                </c:pt>
                <c:pt idx="4">
                  <c:v>0.19654353762573556</c:v>
                </c:pt>
                <c:pt idx="5">
                  <c:v>0.19271321456583507</c:v>
                </c:pt>
                <c:pt idx="6">
                  <c:v>0.18817409651619768</c:v>
                </c:pt>
                <c:pt idx="7">
                  <c:v>0.18285589297152272</c:v>
                </c:pt>
                <c:pt idx="8">
                  <c:v>0.17670733705065075</c:v>
                </c:pt>
                <c:pt idx="9">
                  <c:v>0.16970731147744827</c:v>
                </c:pt>
                <c:pt idx="10">
                  <c:v>0.16187613146884247</c:v>
                </c:pt>
                <c:pt idx="11">
                  <c:v>0.15328476250188955</c:v>
                </c:pt>
                <c:pt idx="12">
                  <c:v>0.14405927093901674</c:v>
                </c:pt>
                <c:pt idx="13">
                  <c:v>0.134378064835741</c:v>
                </c:pt>
                <c:pt idx="14">
                  <c:v>0.12446073442251263</c:v>
                </c:pt>
                <c:pt idx="15">
                  <c:v>0.11454937740579099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080-4FE6-B54C-C680BBFFDC69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Uncompetitive'!$AP$83:$BE$83</c:f>
              <c:numCache>
                <c:formatCode>General</c:formatCode>
                <c:ptCount val="16"/>
                <c:pt idx="0">
                  <c:v>0.25626993984896207</c:v>
                </c:pt>
                <c:pt idx="1">
                  <c:v>0.24470475523263169</c:v>
                </c:pt>
                <c:pt idx="2">
                  <c:v>0.24200031714753328</c:v>
                </c:pt>
                <c:pt idx="3">
                  <c:v>0.23871652111929456</c:v>
                </c:pt>
                <c:pt idx="4">
                  <c:v>0.23475576207099644</c:v>
                </c:pt>
                <c:pt idx="5">
                  <c:v>0.23001673719860716</c:v>
                </c:pt>
                <c:pt idx="6">
                  <c:v>0.22440076355890551</c:v>
                </c:pt>
                <c:pt idx="7">
                  <c:v>0.2178208750010725</c:v>
                </c:pt>
                <c:pt idx="8">
                  <c:v>0.21021364214300511</c:v>
                </c:pt>
                <c:pt idx="9">
                  <c:v>0.20155293786819939</c:v>
                </c:pt>
                <c:pt idx="10">
                  <c:v>0.19186389695427075</c:v>
                </c:pt>
                <c:pt idx="11">
                  <c:v>0.1812343206533828</c:v>
                </c:pt>
                <c:pt idx="12">
                  <c:v>0.16982018317913877</c:v>
                </c:pt>
                <c:pt idx="13">
                  <c:v>0.15784221792642666</c:v>
                </c:pt>
                <c:pt idx="14">
                  <c:v>0.14557211048091726</c:v>
                </c:pt>
                <c:pt idx="15">
                  <c:v>0.1333093935542167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080-4FE6-B54C-C680BBFFDC69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080-4FE6-B54C-C680BBFFDC69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080-4FE6-B54C-C680BBFFDC69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080-4FE6-B54C-C680BBFFDC69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080-4FE6-B54C-C680BBFFDC69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080-4FE6-B54C-C680BBFFDC69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080-4FE6-B54C-C680BBFFDC69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080-4FE6-B54C-C680BBFFDC69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080-4FE6-B54C-C680BBFFDC69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080-4FE6-B54C-C680BBFFDC69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080-4FE6-B54C-C680BBFFDC69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080-4FE6-B54C-C680BBFFDC69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080-4FE6-B54C-C680BBFFDC69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080-4FE6-B54C-C680BBFFDC69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080-4FE6-B54C-C680BBFFDC69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080-4FE6-B54C-C680BBFF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Mixed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'partial Mixed Non-competitive'!$Y$21:$Y$260</c:f>
              <c:numCache>
                <c:formatCode>General</c:formatCode>
                <c:ptCount val="240"/>
                <c:pt idx="0">
                  <c:v>13.635905001284964</c:v>
                </c:pt>
                <c:pt idx="1">
                  <c:v>13.332893405385036</c:v>
                </c:pt>
                <c:pt idx="2">
                  <c:v>12.972554787532122</c:v>
                </c:pt>
                <c:pt idx="3">
                  <c:v>12.548626301063129</c:v>
                </c:pt>
                <c:pt idx="4">
                  <c:v>12.056149557075235</c:v>
                </c:pt>
                <c:pt idx="5">
                  <c:v>11.492370211181166</c:v>
                </c:pt>
                <c:pt idx="6">
                  <c:v>10.857699626242532</c:v>
                </c:pt>
                <c:pt idx="7">
                  <c:v>10.156573740298635</c:v>
                </c:pt>
                <c:pt idx="8">
                  <c:v>9.3979905805692603</c:v>
                </c:pt>
                <c:pt idx="9">
                  <c:v>8.595504756557224</c:v>
                </c:pt>
                <c:pt idx="10">
                  <c:v>7.7665332852492748</c:v>
                </c:pt>
                <c:pt idx="11">
                  <c:v>6.9309822194853812</c:v>
                </c:pt>
                <c:pt idx="12">
                  <c:v>6.1093944447366777</c:v>
                </c:pt>
                <c:pt idx="13">
                  <c:v>5.3209701169421528</c:v>
                </c:pt>
                <c:pt idx="14">
                  <c:v>4.5818533585356187</c:v>
                </c:pt>
                <c:pt idx="15">
                  <c:v>16.699619438816168</c:v>
                </c:pt>
                <c:pt idx="16">
                  <c:v>16.247411164665809</c:v>
                </c:pt>
                <c:pt idx="17">
                  <c:v>15.715463226483831</c:v>
                </c:pt>
                <c:pt idx="18">
                  <c:v>15.097585596016106</c:v>
                </c:pt>
                <c:pt idx="19">
                  <c:v>14.390361572315975</c:v>
                </c:pt>
                <c:pt idx="20">
                  <c:v>13.594352453770993</c:v>
                </c:pt>
                <c:pt idx="21">
                  <c:v>12.715170930623435</c:v>
                </c:pt>
                <c:pt idx="22">
                  <c:v>11.764148950366399</c:v>
                </c:pt>
                <c:pt idx="23">
                  <c:v>10.758322772060037</c:v>
                </c:pt>
                <c:pt idx="24">
                  <c:v>9.7195542489108444</c:v>
                </c:pt>
                <c:pt idx="25">
                  <c:v>8.6728025308033416</c:v>
                </c:pt>
                <c:pt idx="26">
                  <c:v>7.6437995413328936</c:v>
                </c:pt>
                <c:pt idx="27">
                  <c:v>6.6565708863823412</c:v>
                </c:pt>
                <c:pt idx="28">
                  <c:v>5.7312950088385515</c:v>
                </c:pt>
                <c:pt idx="29">
                  <c:v>4.8828826623303474</c:v>
                </c:pt>
                <c:pt idx="30">
                  <c:v>17.223725325358821</c:v>
                </c:pt>
                <c:pt idx="31">
                  <c:v>16.743096075392991</c:v>
                </c:pt>
                <c:pt idx="32">
                  <c:v>16.178759323882652</c:v>
                </c:pt>
                <c:pt idx="33">
                  <c:v>15.524673043041911</c:v>
                </c:pt>
                <c:pt idx="34">
                  <c:v>14.777860831094078</c:v>
                </c:pt>
                <c:pt idx="35">
                  <c:v>13.939654437367119</c:v>
                </c:pt>
                <c:pt idx="36">
                  <c:v>13.01675944616324</c:v>
                </c:pt>
                <c:pt idx="37">
                  <c:v>12.021854136841741</c:v>
                </c:pt>
                <c:pt idx="38">
                  <c:v>10.973442627720686</c:v>
                </c:pt>
                <c:pt idx="39">
                  <c:v>9.8948004939612915</c:v>
                </c:pt>
                <c:pt idx="40">
                  <c:v>8.8120654123561923</c:v>
                </c:pt>
                <c:pt idx="41">
                  <c:v>7.7517717705477542</c:v>
                </c:pt>
                <c:pt idx="42">
                  <c:v>6.7383057931232786</c:v>
                </c:pt>
                <c:pt idx="43">
                  <c:v>5.7917840970662366</c:v>
                </c:pt>
                <c:pt idx="44">
                  <c:v>4.926720909389001</c:v>
                </c:pt>
                <c:pt idx="45">
                  <c:v>17.792588315086405</c:v>
                </c:pt>
                <c:pt idx="46">
                  <c:v>17.280159223786683</c:v>
                </c:pt>
                <c:pt idx="47">
                  <c:v>16.679687488618384</c:v>
                </c:pt>
                <c:pt idx="48">
                  <c:v>15.985340227452738</c:v>
                </c:pt>
                <c:pt idx="49">
                  <c:v>15.194679142375566</c:v>
                </c:pt>
                <c:pt idx="50">
                  <c:v>14.309937958230286</c:v>
                </c:pt>
                <c:pt idx="51">
                  <c:v>13.339069777979201</c:v>
                </c:pt>
                <c:pt idx="52">
                  <c:v>12.296258954006813</c:v>
                </c:pt>
                <c:pt idx="53">
                  <c:v>11.201620147628256</c:v>
                </c:pt>
                <c:pt idx="54">
                  <c:v>10.079947515526692</c:v>
                </c:pt>
                <c:pt idx="55">
                  <c:v>8.9586109785114871</c:v>
                </c:pt>
                <c:pt idx="56">
                  <c:v>7.8649478676505877</c:v>
                </c:pt>
                <c:pt idx="57">
                  <c:v>6.8236611034714523</c:v>
                </c:pt>
                <c:pt idx="58">
                  <c:v>5.854732895863406</c:v>
                </c:pt>
                <c:pt idx="59">
                  <c:v>4.9721968078569994</c:v>
                </c:pt>
                <c:pt idx="60">
                  <c:v>18.396427994432148</c:v>
                </c:pt>
                <c:pt idx="61">
                  <c:v>17.849162791010414</c:v>
                </c:pt>
                <c:pt idx="62">
                  <c:v>17.209227985653765</c:v>
                </c:pt>
                <c:pt idx="63">
                  <c:v>16.471069374410796</c:v>
                </c:pt>
                <c:pt idx="64">
                  <c:v>15.632888868402933</c:v>
                </c:pt>
                <c:pt idx="65">
                  <c:v>14.697951370068544</c:v>
                </c:pt>
                <c:pt idx="66">
                  <c:v>13.675600969401838</c:v>
                </c:pt>
                <c:pt idx="67">
                  <c:v>12.581666869253155</c:v>
                </c:pt>
                <c:pt idx="68">
                  <c:v>11.437987299687007</c:v>
                </c:pt>
                <c:pt idx="69">
                  <c:v>10.270944999371361</c:v>
                </c:pt>
                <c:pt idx="70">
                  <c:v>9.1091610287325224</c:v>
                </c:pt>
                <c:pt idx="71">
                  <c:v>7.9807468722808252</c:v>
                </c:pt>
                <c:pt idx="72">
                  <c:v>6.9106586136751673</c:v>
                </c:pt>
                <c:pt idx="73">
                  <c:v>5.9186631247510375</c:v>
                </c:pt>
                <c:pt idx="74">
                  <c:v>5.0182311074719488</c:v>
                </c:pt>
                <c:pt idx="75">
                  <c:v>19.022426170378832</c:v>
                </c:pt>
                <c:pt idx="76">
                  <c:v>18.437874602222983</c:v>
                </c:pt>
                <c:pt idx="77">
                  <c:v>17.755837353406118</c:v>
                </c:pt>
                <c:pt idx="78">
                  <c:v>16.971112232808988</c:v>
                </c:pt>
                <c:pt idx="79">
                  <c:v>16.082640210382003</c:v>
                </c:pt>
                <c:pt idx="80">
                  <c:v>15.094833886373204</c:v>
                </c:pt>
                <c:pt idx="81">
                  <c:v>14.018548329973147</c:v>
                </c:pt>
                <c:pt idx="82">
                  <c:v>12.871362658320642</c:v>
                </c:pt>
                <c:pt idx="83">
                  <c:v>11.676910810033228</c:v>
                </c:pt>
                <c:pt idx="84">
                  <c:v>10.463191386674504</c:v>
                </c:pt>
                <c:pt idx="85">
                  <c:v>9.2600573124736449</c:v>
                </c:pt>
                <c:pt idx="86">
                  <c:v>8.0963373926454576</c:v>
                </c:pt>
                <c:pt idx="87">
                  <c:v>6.9971625721366415</c:v>
                </c:pt>
                <c:pt idx="88">
                  <c:v>5.9820020033195886</c:v>
                </c:pt>
                <c:pt idx="89">
                  <c:v>5.0636906476175607</c:v>
                </c:pt>
                <c:pt idx="90">
                  <c:v>19.655697634622815</c:v>
                </c:pt>
                <c:pt idx="91">
                  <c:v>19.032216237930015</c:v>
                </c:pt>
                <c:pt idx="92">
                  <c:v>18.306365730962696</c:v>
                </c:pt>
                <c:pt idx="93">
                  <c:v>17.473366829704268</c:v>
                </c:pt>
                <c:pt idx="94">
                  <c:v>16.532986332304599</c:v>
                </c:pt>
                <c:pt idx="95">
                  <c:v>15.490877555905554</c:v>
                </c:pt>
                <c:pt idx="96">
                  <c:v>14.359491502964557</c:v>
                </c:pt>
                <c:pt idx="97">
                  <c:v>13.158218019942565</c:v>
                </c:pt>
                <c:pt idx="98">
                  <c:v>11.912510362743012</c:v>
                </c:pt>
                <c:pt idx="99">
                  <c:v>10.651964167610709</c:v>
                </c:pt>
                <c:pt idx="100">
                  <c:v>9.4076080114533855</c:v>
                </c:pt>
                <c:pt idx="101">
                  <c:v>8.2089082509381424</c:v>
                </c:pt>
                <c:pt idx="102">
                  <c:v>7.0810850397872418</c:v>
                </c:pt>
                <c:pt idx="103">
                  <c:v>6.0432339474183809</c:v>
                </c:pt>
                <c:pt idx="104">
                  <c:v>5.1074977428196835</c:v>
                </c:pt>
                <c:pt idx="105">
                  <c:v>20.280654666098318</c:v>
                </c:pt>
                <c:pt idx="106">
                  <c:v>19.617564821229447</c:v>
                </c:pt>
                <c:pt idx="107">
                  <c:v>18.847283812955155</c:v>
                </c:pt>
                <c:pt idx="108">
                  <c:v>17.965516850547019</c:v>
                </c:pt>
                <c:pt idx="109">
                  <c:v>16.972922727618744</c:v>
                </c:pt>
                <c:pt idx="110">
                  <c:v>15.876455756482367</c:v>
                </c:pt>
                <c:pt idx="111">
                  <c:v>14.690204274849727</c:v>
                </c:pt>
                <c:pt idx="112">
                  <c:v>13.435379296784362</c:v>
                </c:pt>
                <c:pt idx="113">
                  <c:v>12.139226104701047</c:v>
                </c:pt>
                <c:pt idx="114">
                  <c:v>10.832874382160249</c:v>
                </c:pt>
                <c:pt idx="115">
                  <c:v>9.5484409497216109</c:v>
                </c:pt>
                <c:pt idx="116">
                  <c:v>8.3159350770689802</c:v>
                </c:pt>
                <c:pt idx="117">
                  <c:v>7.1605816775392332</c:v>
                </c:pt>
                <c:pt idx="118">
                  <c:v>6.1010408371849509</c:v>
                </c:pt>
                <c:pt idx="119">
                  <c:v>5.1487285142467272</c:v>
                </c:pt>
                <c:pt idx="120">
                  <c:v>20.882511647381609</c:v>
                </c:pt>
                <c:pt idx="121">
                  <c:v>20.180163573408766</c:v>
                </c:pt>
                <c:pt idx="122">
                  <c:v>19.365985721979019</c:v>
                </c:pt>
                <c:pt idx="123">
                  <c:v>18.436213955499937</c:v>
                </c:pt>
                <c:pt idx="124">
                  <c:v>17.392438146036152</c:v>
                </c:pt>
                <c:pt idx="125">
                  <c:v>16.242935387936409</c:v>
                </c:pt>
                <c:pt idx="126">
                  <c:v>15.003425516773939</c:v>
                </c:pt>
                <c:pt idx="127">
                  <c:v>13.696900343335871</c:v>
                </c:pt>
                <c:pt idx="128">
                  <c:v>12.352322388988618</c:v>
                </c:pt>
                <c:pt idx="129">
                  <c:v>11.002255102901549</c:v>
                </c:pt>
                <c:pt idx="130">
                  <c:v>9.6797939551713537</c:v>
                </c:pt>
                <c:pt idx="131">
                  <c:v>8.4153909458793255</c:v>
                </c:pt>
                <c:pt idx="132">
                  <c:v>7.2342004143363186</c:v>
                </c:pt>
                <c:pt idx="133">
                  <c:v>6.154404435052407</c:v>
                </c:pt>
                <c:pt idx="134">
                  <c:v>5.1866820091844001</c:v>
                </c:pt>
                <c:pt idx="135">
                  <c:v>21.448629956654919</c:v>
                </c:pt>
                <c:pt idx="136">
                  <c:v>20.708360284192509</c:v>
                </c:pt>
                <c:pt idx="137">
                  <c:v>19.851908953252259</c:v>
                </c:pt>
                <c:pt idx="138">
                  <c:v>18.876069106028879</c:v>
                </c:pt>
                <c:pt idx="139">
                  <c:v>17.783370561714737</c:v>
                </c:pt>
                <c:pt idx="140">
                  <c:v>16.583395353627886</c:v>
                </c:pt>
                <c:pt idx="141">
                  <c:v>15.293443526550858</c:v>
                </c:pt>
                <c:pt idx="142">
                  <c:v>13.938201704018043</c:v>
                </c:pt>
                <c:pt idx="143">
                  <c:v>12.54823565948352</c:v>
                </c:pt>
                <c:pt idx="144">
                  <c:v>11.157415248316283</c:v>
                </c:pt>
                <c:pt idx="145">
                  <c:v>9.7996931695647227</c:v>
                </c:pt>
                <c:pt idx="146">
                  <c:v>8.5058671207307555</c:v>
                </c:pt>
                <c:pt idx="147">
                  <c:v>7.300960419911247</c:v>
                </c:pt>
                <c:pt idx="148">
                  <c:v>6.2026564227205583</c:v>
                </c:pt>
                <c:pt idx="149">
                  <c:v>5.2209110228694326</c:v>
                </c:pt>
                <c:pt idx="150">
                  <c:v>21.969455878438129</c:v>
                </c:pt>
                <c:pt idx="151">
                  <c:v>21.193449341713816</c:v>
                </c:pt>
                <c:pt idx="152">
                  <c:v>20.297272387147164</c:v>
                </c:pt>
                <c:pt idx="153">
                  <c:v>19.278281152297708</c:v>
                </c:pt>
                <c:pt idx="154">
                  <c:v>18.139924730053835</c:v>
                </c:pt>
                <c:pt idx="155">
                  <c:v>16.893036071317663</c:v>
                </c:pt>
                <c:pt idx="156">
                  <c:v>15.556405295404968</c:v>
                </c:pt>
                <c:pt idx="157">
                  <c:v>14.156291728137877</c:v>
                </c:pt>
                <c:pt idx="158">
                  <c:v>12.724722520593037</c:v>
                </c:pt>
                <c:pt idx="159">
                  <c:v>11.296730952584596</c:v>
                </c:pt>
                <c:pt idx="160">
                  <c:v>9.9070034576560815</c:v>
                </c:pt>
                <c:pt idx="161">
                  <c:v>8.5865961619334676</c:v>
                </c:pt>
                <c:pt idx="162">
                  <c:v>7.3603586668625036</c:v>
                </c:pt>
                <c:pt idx="163">
                  <c:v>6.2454761157263539</c:v>
                </c:pt>
                <c:pt idx="164">
                  <c:v>5.25121596534066</c:v>
                </c:pt>
                <c:pt idx="165">
                  <c:v>22.438930365345982</c:v>
                </c:pt>
                <c:pt idx="166">
                  <c:v>21.630014822890036</c:v>
                </c:pt>
                <c:pt idx="167">
                  <c:v>20.697349611375405</c:v>
                </c:pt>
                <c:pt idx="168">
                  <c:v>19.638840000267329</c:v>
                </c:pt>
                <c:pt idx="169">
                  <c:v>18.458808125571487</c:v>
                </c:pt>
                <c:pt idx="170">
                  <c:v>17.169254635262057</c:v>
                </c:pt>
                <c:pt idx="171">
                  <c:v>15.790340528063425</c:v>
                </c:pt>
                <c:pt idx="172">
                  <c:v>14.349751308123905</c:v>
                </c:pt>
                <c:pt idx="173">
                  <c:v>12.880817869524055</c:v>
                </c:pt>
                <c:pt idx="174">
                  <c:v>11.419589043893858</c:v>
                </c:pt>
                <c:pt idx="175">
                  <c:v>10.001367180236889</c:v>
                </c:pt>
                <c:pt idx="176">
                  <c:v>8.6573932107522502</c:v>
                </c:pt>
                <c:pt idx="177">
                  <c:v>7.4123181106736569</c:v>
                </c:pt>
                <c:pt idx="178">
                  <c:v>6.2828474972379373</c:v>
                </c:pt>
                <c:pt idx="179">
                  <c:v>5.2776109463892711</c:v>
                </c:pt>
                <c:pt idx="180">
                  <c:v>22.85439261487231</c:v>
                </c:pt>
                <c:pt idx="181">
                  <c:v>22.015805308307581</c:v>
                </c:pt>
                <c:pt idx="182">
                  <c:v>21.050316500846737</c:v>
                </c:pt>
                <c:pt idx="183">
                  <c:v>19.956350550883688</c:v>
                </c:pt>
                <c:pt idx="184">
                  <c:v>18.739037000468343</c:v>
                </c:pt>
                <c:pt idx="185">
                  <c:v>17.411440643744669</c:v>
                </c:pt>
                <c:pt idx="186">
                  <c:v>15.994956074038768</c:v>
                </c:pt>
                <c:pt idx="187">
                  <c:v>14.518535880667557</c:v>
                </c:pt>
                <c:pt idx="188">
                  <c:v>13.016652385134078</c:v>
                </c:pt>
                <c:pt idx="189">
                  <c:v>11.526225890587012</c:v>
                </c:pt>
                <c:pt idx="190">
                  <c:v>10.083067662743872</c:v>
                </c:pt>
                <c:pt idx="191">
                  <c:v>8.7185447377489371</c:v>
                </c:pt>
                <c:pt idx="192">
                  <c:v>7.4571002344240753</c:v>
                </c:pt>
                <c:pt idx="193">
                  <c:v>6.3149926608325018</c:v>
                </c:pt>
                <c:pt idx="194">
                  <c:v>5.3002745533851696</c:v>
                </c:pt>
                <c:pt idx="195">
                  <c:v>23.216105690988861</c:v>
                </c:pt>
                <c:pt idx="196">
                  <c:v>22.351266473555146</c:v>
                </c:pt>
                <c:pt idx="197">
                  <c:v>21.356795514190431</c:v>
                </c:pt>
                <c:pt idx="198">
                  <c:v>20.231594551479208</c:v>
                </c:pt>
                <c:pt idx="199">
                  <c:v>18.981522453567351</c:v>
                </c:pt>
                <c:pt idx="200">
                  <c:v>17.620593382913604</c:v>
                </c:pt>
                <c:pt idx="201">
                  <c:v>16.1712905495462</c:v>
                </c:pt>
                <c:pt idx="202">
                  <c:v>14.663672345643892</c:v>
                </c:pt>
                <c:pt idx="203">
                  <c:v>13.133194391562006</c:v>
                </c:pt>
                <c:pt idx="204">
                  <c:v>11.61751426059271</c:v>
                </c:pt>
                <c:pt idx="205">
                  <c:v>10.152858596111527</c:v>
                </c:pt>
                <c:pt idx="206">
                  <c:v>8.7706760494601994</c:v>
                </c:pt>
                <c:pt idx="207">
                  <c:v>7.4952050244420692</c:v>
                </c:pt>
                <c:pt idx="208">
                  <c:v>6.3422982279534086</c:v>
                </c:pt>
                <c:pt idx="209">
                  <c:v>5.3194969548204911</c:v>
                </c:pt>
                <c:pt idx="210">
                  <c:v>23.526576148663711</c:v>
                </c:pt>
                <c:pt idx="211">
                  <c:v>22.638893639865774</c:v>
                </c:pt>
                <c:pt idx="212">
                  <c:v>21.61924740787283</c:v>
                </c:pt>
                <c:pt idx="213">
                  <c:v>20.466967893630592</c:v>
                </c:pt>
                <c:pt idx="214">
                  <c:v>19.18855938402293</c:v>
                </c:pt>
                <c:pt idx="215">
                  <c:v>17.798867480993067</c:v>
                </c:pt>
                <c:pt idx="216">
                  <c:v>16.321319988927467</c:v>
                </c:pt>
                <c:pt idx="217">
                  <c:v>14.786925668592184</c:v>
                </c:pt>
                <c:pt idx="218">
                  <c:v>13.231975730321739</c:v>
                </c:pt>
                <c:pt idx="219">
                  <c:v>11.694744269300237</c:v>
                </c:pt>
                <c:pt idx="220">
                  <c:v>10.211793881863487</c:v>
                </c:pt>
                <c:pt idx="221">
                  <c:v>8.814622662153349</c:v>
                </c:pt>
                <c:pt idx="222">
                  <c:v>7.5272761698321302</c:v>
                </c:pt>
                <c:pt idx="223">
                  <c:v>6.3652470630024531</c:v>
                </c:pt>
                <c:pt idx="224">
                  <c:v>5.3356317014051005</c:v>
                </c:pt>
                <c:pt idx="225">
                  <c:v>23.789826813602541</c:v>
                </c:pt>
                <c:pt idx="226">
                  <c:v>22.882550975882026</c:v>
                </c:pt>
                <c:pt idx="227">
                  <c:v>21.8413431590477</c:v>
                </c:pt>
                <c:pt idx="228">
                  <c:v>20.665911049788871</c:v>
                </c:pt>
                <c:pt idx="229">
                  <c:v>19.363320129856003</c:v>
                </c:pt>
                <c:pt idx="230">
                  <c:v>17.949132701727855</c:v>
                </c:pt>
                <c:pt idx="231">
                  <c:v>16.447584475947576</c:v>
                </c:pt>
                <c:pt idx="232">
                  <c:v>14.890490470455697</c:v>
                </c:pt>
                <c:pt idx="233">
                  <c:v>13.314843929676577</c:v>
                </c:pt>
                <c:pt idx="234">
                  <c:v>11.759429691351446</c:v>
                </c:pt>
                <c:pt idx="235">
                  <c:v>10.261080319591475</c:v>
                </c:pt>
                <c:pt idx="236">
                  <c:v>8.8513211119371782</c:v>
                </c:pt>
                <c:pt idx="237">
                  <c:v>7.5540220249073577</c:v>
                </c:pt>
                <c:pt idx="238">
                  <c:v>6.3843622606637052</c:v>
                </c:pt>
                <c:pt idx="239">
                  <c:v>5.3490567565048037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00-4C2C-9A08-80D50595C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 Non-competitive'!$Y$21:$Y$260</c:f>
              <c:numCache>
                <c:formatCode>General</c:formatCode>
                <c:ptCount val="240"/>
                <c:pt idx="0">
                  <c:v>20.161647863393188</c:v>
                </c:pt>
                <c:pt idx="1">
                  <c:v>19.500266474918092</c:v>
                </c:pt>
                <c:pt idx="2">
                  <c:v>18.732155939726979</c:v>
                </c:pt>
                <c:pt idx="3">
                  <c:v>17.853118686153408</c:v>
                </c:pt>
                <c:pt idx="4">
                  <c:v>16.863910249726697</c:v>
                </c:pt>
                <c:pt idx="5">
                  <c:v>15.771568297474275</c:v>
                </c:pt>
                <c:pt idx="6">
                  <c:v>14.590234532290625</c:v>
                </c:pt>
                <c:pt idx="7">
                  <c:v>13.341125841506544</c:v>
                </c:pt>
                <c:pt idx="8">
                  <c:v>12.051432003896801</c:v>
                </c:pt>
                <c:pt idx="9">
                  <c:v>10.752160547713363</c:v>
                </c:pt>
                <c:pt idx="10">
                  <c:v>9.4752462202043208</c:v>
                </c:pt>
                <c:pt idx="11">
                  <c:v>8.2504749695129522</c:v>
                </c:pt>
                <c:pt idx="12">
                  <c:v>7.1028337416447478</c:v>
                </c:pt>
                <c:pt idx="13">
                  <c:v>6.0507580409554969</c:v>
                </c:pt>
                <c:pt idx="14">
                  <c:v>5.1054756585625878</c:v>
                </c:pt>
                <c:pt idx="15">
                  <c:v>20.161647849951414</c:v>
                </c:pt>
                <c:pt idx="16">
                  <c:v>19.500266461917263</c:v>
                </c:pt>
                <c:pt idx="17">
                  <c:v>18.732155927238246</c:v>
                </c:pt>
                <c:pt idx="18">
                  <c:v>17.85311867425073</c:v>
                </c:pt>
                <c:pt idx="19">
                  <c:v>16.863910238483527</c:v>
                </c:pt>
                <c:pt idx="20">
                  <c:v>15.771568286959367</c:v>
                </c:pt>
                <c:pt idx="21">
                  <c:v>14.590234522563314</c:v>
                </c:pt>
                <c:pt idx="22">
                  <c:v>13.341125832612013</c:v>
                </c:pt>
                <c:pt idx="23">
                  <c:v>12.05143199586211</c:v>
                </c:pt>
                <c:pt idx="24">
                  <c:v>10.752160540544898</c:v>
                </c:pt>
                <c:pt idx="25">
                  <c:v>9.4752462138871749</c:v>
                </c:pt>
                <c:pt idx="26">
                  <c:v>8.2504749640123602</c:v>
                </c:pt>
                <c:pt idx="27">
                  <c:v>7.1028337369092878</c:v>
                </c:pt>
                <c:pt idx="28">
                  <c:v>6.0507580369214562</c:v>
                </c:pt>
                <c:pt idx="29">
                  <c:v>5.1054756551587666</c:v>
                </c:pt>
                <c:pt idx="30">
                  <c:v>20.16164784659097</c:v>
                </c:pt>
                <c:pt idx="31">
                  <c:v>19.500266458667056</c:v>
                </c:pt>
                <c:pt idx="32">
                  <c:v>18.732155924116068</c:v>
                </c:pt>
                <c:pt idx="33">
                  <c:v>17.853118671275062</c:v>
                </c:pt>
                <c:pt idx="34">
                  <c:v>16.863910235672734</c:v>
                </c:pt>
                <c:pt idx="35">
                  <c:v>15.771568284330643</c:v>
                </c:pt>
                <c:pt idx="36">
                  <c:v>14.590234520131483</c:v>
                </c:pt>
                <c:pt idx="37">
                  <c:v>13.341125830388384</c:v>
                </c:pt>
                <c:pt idx="38">
                  <c:v>12.051431993853436</c:v>
                </c:pt>
                <c:pt idx="39">
                  <c:v>10.752160538752779</c:v>
                </c:pt>
                <c:pt idx="40">
                  <c:v>9.4752462123078871</c:v>
                </c:pt>
                <c:pt idx="41">
                  <c:v>8.2504749626372114</c:v>
                </c:pt>
                <c:pt idx="42">
                  <c:v>7.1028337357254214</c:v>
                </c:pt>
                <c:pt idx="43">
                  <c:v>6.0507580359129456</c:v>
                </c:pt>
                <c:pt idx="44">
                  <c:v>5.1054756543078108</c:v>
                </c:pt>
                <c:pt idx="45">
                  <c:v>20.161647842390416</c:v>
                </c:pt>
                <c:pt idx="46">
                  <c:v>19.500266454604297</c:v>
                </c:pt>
                <c:pt idx="47">
                  <c:v>18.732155920213337</c:v>
                </c:pt>
                <c:pt idx="48">
                  <c:v>17.853118667555478</c:v>
                </c:pt>
                <c:pt idx="49">
                  <c:v>16.863910232159242</c:v>
                </c:pt>
                <c:pt idx="50">
                  <c:v>15.771568281044733</c:v>
                </c:pt>
                <c:pt idx="51">
                  <c:v>14.5902345170917</c:v>
                </c:pt>
                <c:pt idx="52">
                  <c:v>13.341125827608838</c:v>
                </c:pt>
                <c:pt idx="53">
                  <c:v>12.051431991342596</c:v>
                </c:pt>
                <c:pt idx="54">
                  <c:v>10.752160536512633</c:v>
                </c:pt>
                <c:pt idx="55">
                  <c:v>9.4752462103337773</c:v>
                </c:pt>
                <c:pt idx="56">
                  <c:v>8.2504749609182753</c:v>
                </c:pt>
                <c:pt idx="57">
                  <c:v>7.1028337342455909</c:v>
                </c:pt>
                <c:pt idx="58">
                  <c:v>6.0507580346523078</c:v>
                </c:pt>
                <c:pt idx="59">
                  <c:v>5.1054756532441168</c:v>
                </c:pt>
                <c:pt idx="60">
                  <c:v>20.161647837139725</c:v>
                </c:pt>
                <c:pt idx="61">
                  <c:v>19.500266449525846</c:v>
                </c:pt>
                <c:pt idx="62">
                  <c:v>18.732155915334925</c:v>
                </c:pt>
                <c:pt idx="63">
                  <c:v>17.853118662905995</c:v>
                </c:pt>
                <c:pt idx="64">
                  <c:v>16.863910227767377</c:v>
                </c:pt>
                <c:pt idx="65">
                  <c:v>15.771568276937346</c:v>
                </c:pt>
                <c:pt idx="66">
                  <c:v>14.590234513291968</c:v>
                </c:pt>
                <c:pt idx="67">
                  <c:v>13.341125824134412</c:v>
                </c:pt>
                <c:pt idx="68">
                  <c:v>12.051431988204042</c:v>
                </c:pt>
                <c:pt idx="69">
                  <c:v>10.752160533712452</c:v>
                </c:pt>
                <c:pt idx="70">
                  <c:v>9.4752462078661424</c:v>
                </c:pt>
                <c:pt idx="71">
                  <c:v>8.2504749587696065</c:v>
                </c:pt>
                <c:pt idx="72">
                  <c:v>7.1028337323958022</c:v>
                </c:pt>
                <c:pt idx="73">
                  <c:v>6.0507580330765105</c:v>
                </c:pt>
                <c:pt idx="74">
                  <c:v>5.1054756519144986</c:v>
                </c:pt>
                <c:pt idx="75">
                  <c:v>20.161647830576356</c:v>
                </c:pt>
                <c:pt idx="76">
                  <c:v>19.500266443177786</c:v>
                </c:pt>
                <c:pt idx="77">
                  <c:v>18.732155909236912</c:v>
                </c:pt>
                <c:pt idx="78">
                  <c:v>17.853118657094139</c:v>
                </c:pt>
                <c:pt idx="79">
                  <c:v>16.863910222277546</c:v>
                </c:pt>
                <c:pt idx="80">
                  <c:v>15.771568271803115</c:v>
                </c:pt>
                <c:pt idx="81">
                  <c:v>14.590234508542304</c:v>
                </c:pt>
                <c:pt idx="82">
                  <c:v>13.34112581979138</c:v>
                </c:pt>
                <c:pt idx="83">
                  <c:v>12.051431984280853</c:v>
                </c:pt>
                <c:pt idx="84">
                  <c:v>10.752160530212224</c:v>
                </c:pt>
                <c:pt idx="85">
                  <c:v>9.4752462047815964</c:v>
                </c:pt>
                <c:pt idx="86">
                  <c:v>8.2504749560837709</c:v>
                </c:pt>
                <c:pt idx="87">
                  <c:v>7.1028337300835656</c:v>
                </c:pt>
                <c:pt idx="88">
                  <c:v>6.0507580311067644</c:v>
                </c:pt>
                <c:pt idx="89">
                  <c:v>5.1054756502524778</c:v>
                </c:pt>
                <c:pt idx="90">
                  <c:v>20.161647822372149</c:v>
                </c:pt>
                <c:pt idx="91">
                  <c:v>19.500266435242708</c:v>
                </c:pt>
                <c:pt idx="92">
                  <c:v>18.732155901614398</c:v>
                </c:pt>
                <c:pt idx="93">
                  <c:v>17.853118649829323</c:v>
                </c:pt>
                <c:pt idx="94">
                  <c:v>16.863910215415263</c:v>
                </c:pt>
                <c:pt idx="95">
                  <c:v>15.771568265385325</c:v>
                </c:pt>
                <c:pt idx="96">
                  <c:v>14.590234502605224</c:v>
                </c:pt>
                <c:pt idx="97">
                  <c:v>13.34112581436259</c:v>
                </c:pt>
                <c:pt idx="98">
                  <c:v>12.051431979376867</c:v>
                </c:pt>
                <c:pt idx="99">
                  <c:v>10.752160525836938</c:v>
                </c:pt>
                <c:pt idx="100">
                  <c:v>9.4752462009259162</c:v>
                </c:pt>
                <c:pt idx="101">
                  <c:v>8.2504749527264742</c:v>
                </c:pt>
                <c:pt idx="102">
                  <c:v>7.1028337271932696</c:v>
                </c:pt>
                <c:pt idx="103">
                  <c:v>6.0507580286445801</c:v>
                </c:pt>
                <c:pt idx="104">
                  <c:v>5.1054756481749495</c:v>
                </c:pt>
                <c:pt idx="105">
                  <c:v>20.16164781211689</c:v>
                </c:pt>
                <c:pt idx="106">
                  <c:v>19.500266425323861</c:v>
                </c:pt>
                <c:pt idx="107">
                  <c:v>18.732155892086247</c:v>
                </c:pt>
                <c:pt idx="108">
                  <c:v>17.853118640748299</c:v>
                </c:pt>
                <c:pt idx="109">
                  <c:v>16.863910206837403</c:v>
                </c:pt>
                <c:pt idx="110">
                  <c:v>15.771568257363089</c:v>
                </c:pt>
                <c:pt idx="111">
                  <c:v>14.590234495183875</c:v>
                </c:pt>
                <c:pt idx="112">
                  <c:v>13.341125807576603</c:v>
                </c:pt>
                <c:pt idx="113">
                  <c:v>12.051431973246885</c:v>
                </c:pt>
                <c:pt idx="114">
                  <c:v>10.752160520367832</c:v>
                </c:pt>
                <c:pt idx="115">
                  <c:v>9.4752461961063155</c:v>
                </c:pt>
                <c:pt idx="116">
                  <c:v>8.2504749485298561</c:v>
                </c:pt>
                <c:pt idx="117">
                  <c:v>7.1028337235803995</c:v>
                </c:pt>
                <c:pt idx="118">
                  <c:v>6.0507580255668518</c:v>
                </c:pt>
                <c:pt idx="119">
                  <c:v>5.1054756455780401</c:v>
                </c:pt>
                <c:pt idx="120">
                  <c:v>20.161647799297814</c:v>
                </c:pt>
                <c:pt idx="121">
                  <c:v>19.500266412925299</c:v>
                </c:pt>
                <c:pt idx="122">
                  <c:v>18.732155880176069</c:v>
                </c:pt>
                <c:pt idx="123">
                  <c:v>17.85311862939702</c:v>
                </c:pt>
                <c:pt idx="124">
                  <c:v>16.863910196115079</c:v>
                </c:pt>
                <c:pt idx="125">
                  <c:v>15.771568247335292</c:v>
                </c:pt>
                <c:pt idx="126">
                  <c:v>14.590234485907189</c:v>
                </c:pt>
                <c:pt idx="127">
                  <c:v>13.341125799094117</c:v>
                </c:pt>
                <c:pt idx="128">
                  <c:v>12.051431965584406</c:v>
                </c:pt>
                <c:pt idx="129">
                  <c:v>10.752160513531448</c:v>
                </c:pt>
                <c:pt idx="130">
                  <c:v>9.4752461900818137</c:v>
                </c:pt>
                <c:pt idx="131">
                  <c:v>8.2504749432840825</c:v>
                </c:pt>
                <c:pt idx="132">
                  <c:v>7.1028337190643134</c:v>
                </c:pt>
                <c:pt idx="133">
                  <c:v>6.0507580217196892</c:v>
                </c:pt>
                <c:pt idx="134">
                  <c:v>5.1054756423319034</c:v>
                </c:pt>
                <c:pt idx="135">
                  <c:v>20.161647783273978</c:v>
                </c:pt>
                <c:pt idx="136">
                  <c:v>19.500266397427108</c:v>
                </c:pt>
                <c:pt idx="137">
                  <c:v>18.732155865288341</c:v>
                </c:pt>
                <c:pt idx="138">
                  <c:v>17.853118615207929</c:v>
                </c:pt>
                <c:pt idx="139">
                  <c:v>16.863910182712175</c:v>
                </c:pt>
                <c:pt idx="140">
                  <c:v>15.771568234800545</c:v>
                </c:pt>
                <c:pt idx="141">
                  <c:v>14.590234474311329</c:v>
                </c:pt>
                <c:pt idx="142">
                  <c:v>13.341125788491011</c:v>
                </c:pt>
                <c:pt idx="143">
                  <c:v>12.051431956006308</c:v>
                </c:pt>
                <c:pt idx="144">
                  <c:v>10.752160504985969</c:v>
                </c:pt>
                <c:pt idx="145">
                  <c:v>9.4752461825511851</c:v>
                </c:pt>
                <c:pt idx="146">
                  <c:v>8.2504749367268637</c:v>
                </c:pt>
                <c:pt idx="147">
                  <c:v>7.1028337134192041</c:v>
                </c:pt>
                <c:pt idx="148">
                  <c:v>6.0507580169107378</c:v>
                </c:pt>
                <c:pt idx="149">
                  <c:v>5.105475638274231</c:v>
                </c:pt>
                <c:pt idx="150">
                  <c:v>20.161647763244169</c:v>
                </c:pt>
                <c:pt idx="151">
                  <c:v>19.500266378054359</c:v>
                </c:pt>
                <c:pt idx="152">
                  <c:v>18.732155846678683</c:v>
                </c:pt>
                <c:pt idx="153">
                  <c:v>17.853118597471553</c:v>
                </c:pt>
                <c:pt idx="154">
                  <c:v>16.863910165958544</c:v>
                </c:pt>
                <c:pt idx="155">
                  <c:v>15.771568219132117</c:v>
                </c:pt>
                <c:pt idx="156">
                  <c:v>14.590234459816505</c:v>
                </c:pt>
                <c:pt idx="157">
                  <c:v>13.341125775237128</c:v>
                </c:pt>
                <c:pt idx="158">
                  <c:v>12.051431944033684</c:v>
                </c:pt>
                <c:pt idx="159">
                  <c:v>10.752160494304123</c:v>
                </c:pt>
                <c:pt idx="160">
                  <c:v>9.4752461731379007</c:v>
                </c:pt>
                <c:pt idx="161">
                  <c:v>8.2504749285303411</c:v>
                </c:pt>
                <c:pt idx="162">
                  <c:v>7.1028337063628193</c:v>
                </c:pt>
                <c:pt idx="163">
                  <c:v>6.050758010899548</c:v>
                </c:pt>
                <c:pt idx="164">
                  <c:v>5.1054756332021434</c:v>
                </c:pt>
                <c:pt idx="165">
                  <c:v>20.161647738206916</c:v>
                </c:pt>
                <c:pt idx="166">
                  <c:v>19.500266353838423</c:v>
                </c:pt>
                <c:pt idx="167">
                  <c:v>18.732155823416608</c:v>
                </c:pt>
                <c:pt idx="168">
                  <c:v>17.853118575301092</c:v>
                </c:pt>
                <c:pt idx="169">
                  <c:v>16.863910145016504</c:v>
                </c:pt>
                <c:pt idx="170">
                  <c:v>15.771568199546573</c:v>
                </c:pt>
                <c:pt idx="171">
                  <c:v>14.590234441697978</c:v>
                </c:pt>
                <c:pt idx="172">
                  <c:v>13.341125758669774</c:v>
                </c:pt>
                <c:pt idx="173">
                  <c:v>12.051431929067904</c:v>
                </c:pt>
                <c:pt idx="174">
                  <c:v>10.752160480951812</c:v>
                </c:pt>
                <c:pt idx="175">
                  <c:v>9.4752461613712953</c:v>
                </c:pt>
                <c:pt idx="176">
                  <c:v>8.2504749182846879</c:v>
                </c:pt>
                <c:pt idx="177">
                  <c:v>7.1028336975423363</c:v>
                </c:pt>
                <c:pt idx="178">
                  <c:v>6.0507580033855595</c:v>
                </c:pt>
                <c:pt idx="179">
                  <c:v>5.1054756268620309</c:v>
                </c:pt>
                <c:pt idx="180">
                  <c:v>20.161647706910347</c:v>
                </c:pt>
                <c:pt idx="181">
                  <c:v>19.500266323568507</c:v>
                </c:pt>
                <c:pt idx="182">
                  <c:v>18.732155794339015</c:v>
                </c:pt>
                <c:pt idx="183">
                  <c:v>17.853118547588014</c:v>
                </c:pt>
                <c:pt idx="184">
                  <c:v>16.863910118838955</c:v>
                </c:pt>
                <c:pt idx="185">
                  <c:v>15.771568175064649</c:v>
                </c:pt>
                <c:pt idx="186">
                  <c:v>14.590234419049814</c:v>
                </c:pt>
                <c:pt idx="187">
                  <c:v>13.341125737960581</c:v>
                </c:pt>
                <c:pt idx="188">
                  <c:v>12.051431910360682</c:v>
                </c:pt>
                <c:pt idx="189">
                  <c:v>10.752160464261424</c:v>
                </c:pt>
                <c:pt idx="190">
                  <c:v>9.4752461466630411</c:v>
                </c:pt>
                <c:pt idx="191">
                  <c:v>8.2504749054776223</c:v>
                </c:pt>
                <c:pt idx="192">
                  <c:v>7.1028336865167345</c:v>
                </c:pt>
                <c:pt idx="193">
                  <c:v>6.0507579939930762</c:v>
                </c:pt>
                <c:pt idx="194">
                  <c:v>5.1054756189368922</c:v>
                </c:pt>
                <c:pt idx="195">
                  <c:v>20.161647667789637</c:v>
                </c:pt>
                <c:pt idx="196">
                  <c:v>19.500266285731112</c:v>
                </c:pt>
                <c:pt idx="197">
                  <c:v>18.732155757992022</c:v>
                </c:pt>
                <c:pt idx="198">
                  <c:v>17.853118512946665</c:v>
                </c:pt>
                <c:pt idx="199">
                  <c:v>16.86391008611702</c:v>
                </c:pt>
                <c:pt idx="200">
                  <c:v>15.771568144462242</c:v>
                </c:pt>
                <c:pt idx="201">
                  <c:v>14.590234390739614</c:v>
                </c:pt>
                <c:pt idx="202">
                  <c:v>13.341125712074088</c:v>
                </c:pt>
                <c:pt idx="203">
                  <c:v>12.051431886976653</c:v>
                </c:pt>
                <c:pt idx="204">
                  <c:v>10.75216044339844</c:v>
                </c:pt>
                <c:pt idx="205">
                  <c:v>9.4752461282777194</c:v>
                </c:pt>
                <c:pt idx="206">
                  <c:v>8.2504748894687925</c:v>
                </c:pt>
                <c:pt idx="207">
                  <c:v>7.1028336727347305</c:v>
                </c:pt>
                <c:pt idx="208">
                  <c:v>6.0507579822524704</c:v>
                </c:pt>
                <c:pt idx="209">
                  <c:v>5.105475609030468</c:v>
                </c:pt>
                <c:pt idx="210">
                  <c:v>20.161647618888754</c:v>
                </c:pt>
                <c:pt idx="211">
                  <c:v>19.500266238434367</c:v>
                </c:pt>
                <c:pt idx="212">
                  <c:v>18.732155712558285</c:v>
                </c:pt>
                <c:pt idx="213">
                  <c:v>17.853118469644983</c:v>
                </c:pt>
                <c:pt idx="214">
                  <c:v>16.863910045214602</c:v>
                </c:pt>
                <c:pt idx="215">
                  <c:v>15.771568106209234</c:v>
                </c:pt>
                <c:pt idx="216">
                  <c:v>14.590234355351859</c:v>
                </c:pt>
                <c:pt idx="217">
                  <c:v>13.341125679715978</c:v>
                </c:pt>
                <c:pt idx="218">
                  <c:v>12.051431857746614</c:v>
                </c:pt>
                <c:pt idx="219">
                  <c:v>10.752160417319709</c:v>
                </c:pt>
                <c:pt idx="220">
                  <c:v>9.475246105296069</c:v>
                </c:pt>
                <c:pt idx="221">
                  <c:v>8.2504748694577508</c:v>
                </c:pt>
                <c:pt idx="222">
                  <c:v>7.1028336555072276</c:v>
                </c:pt>
                <c:pt idx="223">
                  <c:v>6.0507579675767138</c:v>
                </c:pt>
                <c:pt idx="224">
                  <c:v>5.1054755966474383</c:v>
                </c:pt>
                <c:pt idx="225">
                  <c:v>20.161647557762645</c:v>
                </c:pt>
                <c:pt idx="226">
                  <c:v>19.500266179313439</c:v>
                </c:pt>
                <c:pt idx="227">
                  <c:v>18.732155655766114</c:v>
                </c:pt>
                <c:pt idx="228">
                  <c:v>17.853118415517876</c:v>
                </c:pt>
                <c:pt idx="229">
                  <c:v>16.86390999408658</c:v>
                </c:pt>
                <c:pt idx="230">
                  <c:v>15.771568058392978</c:v>
                </c:pt>
                <c:pt idx="231">
                  <c:v>14.590234311117172</c:v>
                </c:pt>
                <c:pt idx="232">
                  <c:v>13.341125639268336</c:v>
                </c:pt>
                <c:pt idx="233">
                  <c:v>12.051431821209071</c:v>
                </c:pt>
                <c:pt idx="234">
                  <c:v>10.752160384721297</c:v>
                </c:pt>
                <c:pt idx="235">
                  <c:v>9.4752460765690056</c:v>
                </c:pt>
                <c:pt idx="236">
                  <c:v>8.2504748444439517</c:v>
                </c:pt>
                <c:pt idx="237">
                  <c:v>7.1028336339728479</c:v>
                </c:pt>
                <c:pt idx="238">
                  <c:v>6.0507579492320192</c:v>
                </c:pt>
                <c:pt idx="239">
                  <c:v>5.1054755811686512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8B-46A2-90C5-84661BFE8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Non-competitive'!$AO$20:$AO$34</c:f>
              <c:numCache>
                <c:formatCode>General</c:formatCode>
                <c:ptCount val="15"/>
                <c:pt idx="0">
                  <c:v>13.635905001284964</c:v>
                </c:pt>
                <c:pt idx="1">
                  <c:v>13.332893405385036</c:v>
                </c:pt>
                <c:pt idx="2">
                  <c:v>12.972554787532122</c:v>
                </c:pt>
                <c:pt idx="3">
                  <c:v>12.548626301063129</c:v>
                </c:pt>
                <c:pt idx="4">
                  <c:v>12.056149557075235</c:v>
                </c:pt>
                <c:pt idx="5">
                  <c:v>11.492370211181166</c:v>
                </c:pt>
                <c:pt idx="6">
                  <c:v>10.857699626242532</c:v>
                </c:pt>
                <c:pt idx="7">
                  <c:v>10.156573740298635</c:v>
                </c:pt>
                <c:pt idx="8">
                  <c:v>9.3979905805692603</c:v>
                </c:pt>
                <c:pt idx="9">
                  <c:v>8.595504756557224</c:v>
                </c:pt>
                <c:pt idx="10">
                  <c:v>7.7665332852492748</c:v>
                </c:pt>
                <c:pt idx="11">
                  <c:v>6.9309822194853812</c:v>
                </c:pt>
                <c:pt idx="12">
                  <c:v>6.1093944447366777</c:v>
                </c:pt>
                <c:pt idx="13">
                  <c:v>5.3209701169421528</c:v>
                </c:pt>
                <c:pt idx="14">
                  <c:v>4.5818533585356187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E1-4C84-8DEF-880BABB1228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Non-competitive'!$AP$20:$AP$34</c:f>
              <c:numCache>
                <c:formatCode>General</c:formatCode>
                <c:ptCount val="15"/>
                <c:pt idx="0">
                  <c:v>16.699619438816168</c:v>
                </c:pt>
                <c:pt idx="1">
                  <c:v>16.247411164665809</c:v>
                </c:pt>
                <c:pt idx="2">
                  <c:v>15.715463226483831</c:v>
                </c:pt>
                <c:pt idx="3">
                  <c:v>15.097585596016106</c:v>
                </c:pt>
                <c:pt idx="4">
                  <c:v>14.390361572315975</c:v>
                </c:pt>
                <c:pt idx="5">
                  <c:v>13.594352453770993</c:v>
                </c:pt>
                <c:pt idx="6">
                  <c:v>12.715170930623435</c:v>
                </c:pt>
                <c:pt idx="7">
                  <c:v>11.764148950366399</c:v>
                </c:pt>
                <c:pt idx="8">
                  <c:v>10.758322772060037</c:v>
                </c:pt>
                <c:pt idx="9">
                  <c:v>9.7195542489108444</c:v>
                </c:pt>
                <c:pt idx="10">
                  <c:v>8.6728025308033416</c:v>
                </c:pt>
                <c:pt idx="11">
                  <c:v>7.6437995413328936</c:v>
                </c:pt>
                <c:pt idx="12">
                  <c:v>6.6565708863823412</c:v>
                </c:pt>
                <c:pt idx="13">
                  <c:v>5.7312950088385515</c:v>
                </c:pt>
                <c:pt idx="14">
                  <c:v>4.8828826623303474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E1-4C84-8DEF-880BABB1228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Non-competitive'!$AQ$20:$AQ$34</c:f>
              <c:numCache>
                <c:formatCode>General</c:formatCode>
                <c:ptCount val="15"/>
                <c:pt idx="0">
                  <c:v>17.223725325358821</c:v>
                </c:pt>
                <c:pt idx="1">
                  <c:v>16.743096075392991</c:v>
                </c:pt>
                <c:pt idx="2">
                  <c:v>16.178759323882652</c:v>
                </c:pt>
                <c:pt idx="3">
                  <c:v>15.524673043041911</c:v>
                </c:pt>
                <c:pt idx="4">
                  <c:v>14.777860831094078</c:v>
                </c:pt>
                <c:pt idx="5">
                  <c:v>13.939654437367119</c:v>
                </c:pt>
                <c:pt idx="6">
                  <c:v>13.01675944616324</c:v>
                </c:pt>
                <c:pt idx="7">
                  <c:v>12.021854136841741</c:v>
                </c:pt>
                <c:pt idx="8">
                  <c:v>10.973442627720686</c:v>
                </c:pt>
                <c:pt idx="9">
                  <c:v>9.8948004939612915</c:v>
                </c:pt>
                <c:pt idx="10">
                  <c:v>8.8120654123561923</c:v>
                </c:pt>
                <c:pt idx="11">
                  <c:v>7.7517717705477542</c:v>
                </c:pt>
                <c:pt idx="12">
                  <c:v>6.7383057931232786</c:v>
                </c:pt>
                <c:pt idx="13">
                  <c:v>5.7917840970662366</c:v>
                </c:pt>
                <c:pt idx="14">
                  <c:v>4.926720909389001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E1-4C84-8DEF-880BABB1228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Non-competitive'!$AR$20:$AR$34</c:f>
              <c:numCache>
                <c:formatCode>General</c:formatCode>
                <c:ptCount val="15"/>
                <c:pt idx="0">
                  <c:v>17.792588315086405</c:v>
                </c:pt>
                <c:pt idx="1">
                  <c:v>17.280159223786683</c:v>
                </c:pt>
                <c:pt idx="2">
                  <c:v>16.679687488618384</c:v>
                </c:pt>
                <c:pt idx="3">
                  <c:v>15.985340227452738</c:v>
                </c:pt>
                <c:pt idx="4">
                  <c:v>15.194679142375566</c:v>
                </c:pt>
                <c:pt idx="5">
                  <c:v>14.309937958230286</c:v>
                </c:pt>
                <c:pt idx="6">
                  <c:v>13.339069777979201</c:v>
                </c:pt>
                <c:pt idx="7">
                  <c:v>12.296258954006813</c:v>
                </c:pt>
                <c:pt idx="8">
                  <c:v>11.201620147628256</c:v>
                </c:pt>
                <c:pt idx="9">
                  <c:v>10.079947515526692</c:v>
                </c:pt>
                <c:pt idx="10">
                  <c:v>8.9586109785114871</c:v>
                </c:pt>
                <c:pt idx="11">
                  <c:v>7.8649478676505877</c:v>
                </c:pt>
                <c:pt idx="12">
                  <c:v>6.8236611034714523</c:v>
                </c:pt>
                <c:pt idx="13">
                  <c:v>5.854732895863406</c:v>
                </c:pt>
                <c:pt idx="14">
                  <c:v>4.9721968078569994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E1-4C84-8DEF-880BABB1228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Non-competitive'!$AS$20:$AS$34</c:f>
              <c:numCache>
                <c:formatCode>General</c:formatCode>
                <c:ptCount val="15"/>
                <c:pt idx="0">
                  <c:v>18.396427994432148</c:v>
                </c:pt>
                <c:pt idx="1">
                  <c:v>17.849162791010414</c:v>
                </c:pt>
                <c:pt idx="2">
                  <c:v>17.209227985653765</c:v>
                </c:pt>
                <c:pt idx="3">
                  <c:v>16.471069374410796</c:v>
                </c:pt>
                <c:pt idx="4">
                  <c:v>15.632888868402933</c:v>
                </c:pt>
                <c:pt idx="5">
                  <c:v>14.697951370068544</c:v>
                </c:pt>
                <c:pt idx="6">
                  <c:v>13.675600969401838</c:v>
                </c:pt>
                <c:pt idx="7">
                  <c:v>12.581666869253155</c:v>
                </c:pt>
                <c:pt idx="8">
                  <c:v>11.437987299687007</c:v>
                </c:pt>
                <c:pt idx="9">
                  <c:v>10.270944999371361</c:v>
                </c:pt>
                <c:pt idx="10">
                  <c:v>9.1091610287325224</c:v>
                </c:pt>
                <c:pt idx="11">
                  <c:v>7.9807468722808252</c:v>
                </c:pt>
                <c:pt idx="12">
                  <c:v>6.9106586136751673</c:v>
                </c:pt>
                <c:pt idx="13">
                  <c:v>5.9186631247510375</c:v>
                </c:pt>
                <c:pt idx="14">
                  <c:v>5.0182311074719488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E1-4C84-8DEF-880BABB1228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Non-competitive'!$AT$20:$AT$34</c:f>
              <c:numCache>
                <c:formatCode>General</c:formatCode>
                <c:ptCount val="15"/>
                <c:pt idx="0">
                  <c:v>19.022426170378832</c:v>
                </c:pt>
                <c:pt idx="1">
                  <c:v>18.437874602222983</c:v>
                </c:pt>
                <c:pt idx="2">
                  <c:v>17.755837353406118</c:v>
                </c:pt>
                <c:pt idx="3">
                  <c:v>16.971112232808988</c:v>
                </c:pt>
                <c:pt idx="4">
                  <c:v>16.082640210382003</c:v>
                </c:pt>
                <c:pt idx="5">
                  <c:v>15.094833886373204</c:v>
                </c:pt>
                <c:pt idx="6">
                  <c:v>14.018548329973147</c:v>
                </c:pt>
                <c:pt idx="7">
                  <c:v>12.871362658320642</c:v>
                </c:pt>
                <c:pt idx="8">
                  <c:v>11.676910810033228</c:v>
                </c:pt>
                <c:pt idx="9">
                  <c:v>10.463191386674504</c:v>
                </c:pt>
                <c:pt idx="10">
                  <c:v>9.2600573124736449</c:v>
                </c:pt>
                <c:pt idx="11">
                  <c:v>8.0963373926454576</c:v>
                </c:pt>
                <c:pt idx="12">
                  <c:v>6.9971625721366415</c:v>
                </c:pt>
                <c:pt idx="13">
                  <c:v>5.9820020033195886</c:v>
                </c:pt>
                <c:pt idx="14">
                  <c:v>5.0636906476175607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CE1-4C84-8DEF-880BABB1228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Non-competitive'!$AU$20:$AU$34</c:f>
              <c:numCache>
                <c:formatCode>General</c:formatCode>
                <c:ptCount val="15"/>
                <c:pt idx="0">
                  <c:v>19.655697634622815</c:v>
                </c:pt>
                <c:pt idx="1">
                  <c:v>19.032216237930015</c:v>
                </c:pt>
                <c:pt idx="2">
                  <c:v>18.306365730962696</c:v>
                </c:pt>
                <c:pt idx="3">
                  <c:v>17.473366829704268</c:v>
                </c:pt>
                <c:pt idx="4">
                  <c:v>16.532986332304599</c:v>
                </c:pt>
                <c:pt idx="5">
                  <c:v>15.490877555905554</c:v>
                </c:pt>
                <c:pt idx="6">
                  <c:v>14.359491502964557</c:v>
                </c:pt>
                <c:pt idx="7">
                  <c:v>13.158218019942565</c:v>
                </c:pt>
                <c:pt idx="8">
                  <c:v>11.912510362743012</c:v>
                </c:pt>
                <c:pt idx="9">
                  <c:v>10.651964167610709</c:v>
                </c:pt>
                <c:pt idx="10">
                  <c:v>9.4076080114533855</c:v>
                </c:pt>
                <c:pt idx="11">
                  <c:v>8.2089082509381424</c:v>
                </c:pt>
                <c:pt idx="12">
                  <c:v>7.0810850397872418</c:v>
                </c:pt>
                <c:pt idx="13">
                  <c:v>6.0432339474183809</c:v>
                </c:pt>
                <c:pt idx="14">
                  <c:v>5.1074977428196835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CE1-4C84-8DEF-880BABB1228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Non-competitive'!$AV$20:$AV$34</c:f>
              <c:numCache>
                <c:formatCode>General</c:formatCode>
                <c:ptCount val="15"/>
                <c:pt idx="0">
                  <c:v>20.280654666098318</c:v>
                </c:pt>
                <c:pt idx="1">
                  <c:v>19.617564821229447</c:v>
                </c:pt>
                <c:pt idx="2">
                  <c:v>18.847283812955155</c:v>
                </c:pt>
                <c:pt idx="3">
                  <c:v>17.965516850547019</c:v>
                </c:pt>
                <c:pt idx="4">
                  <c:v>16.972922727618744</c:v>
                </c:pt>
                <c:pt idx="5">
                  <c:v>15.876455756482367</c:v>
                </c:pt>
                <c:pt idx="6">
                  <c:v>14.690204274849727</c:v>
                </c:pt>
                <c:pt idx="7">
                  <c:v>13.435379296784362</c:v>
                </c:pt>
                <c:pt idx="8">
                  <c:v>12.139226104701047</c:v>
                </c:pt>
                <c:pt idx="9">
                  <c:v>10.832874382160249</c:v>
                </c:pt>
                <c:pt idx="10">
                  <c:v>9.5484409497216109</c:v>
                </c:pt>
                <c:pt idx="11">
                  <c:v>8.3159350770689802</c:v>
                </c:pt>
                <c:pt idx="12">
                  <c:v>7.1605816775392332</c:v>
                </c:pt>
                <c:pt idx="13">
                  <c:v>6.1010408371849509</c:v>
                </c:pt>
                <c:pt idx="14">
                  <c:v>5.1487285142467272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CE1-4C84-8DEF-880BABB1228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Non-competitive'!$AW$20:$AW$34</c:f>
              <c:numCache>
                <c:formatCode>General</c:formatCode>
                <c:ptCount val="15"/>
                <c:pt idx="0">
                  <c:v>20.882511647381609</c:v>
                </c:pt>
                <c:pt idx="1">
                  <c:v>20.180163573408766</c:v>
                </c:pt>
                <c:pt idx="2">
                  <c:v>19.365985721979019</c:v>
                </c:pt>
                <c:pt idx="3">
                  <c:v>18.436213955499937</c:v>
                </c:pt>
                <c:pt idx="4">
                  <c:v>17.392438146036152</c:v>
                </c:pt>
                <c:pt idx="5">
                  <c:v>16.242935387936409</c:v>
                </c:pt>
                <c:pt idx="6">
                  <c:v>15.003425516773939</c:v>
                </c:pt>
                <c:pt idx="7">
                  <c:v>13.696900343335871</c:v>
                </c:pt>
                <c:pt idx="8">
                  <c:v>12.352322388988618</c:v>
                </c:pt>
                <c:pt idx="9">
                  <c:v>11.002255102901549</c:v>
                </c:pt>
                <c:pt idx="10">
                  <c:v>9.6797939551713537</c:v>
                </c:pt>
                <c:pt idx="11">
                  <c:v>8.4153909458793255</c:v>
                </c:pt>
                <c:pt idx="12">
                  <c:v>7.2342004143363186</c:v>
                </c:pt>
                <c:pt idx="13">
                  <c:v>6.154404435052407</c:v>
                </c:pt>
                <c:pt idx="14">
                  <c:v>5.1866820091844001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CE1-4C84-8DEF-880BABB1228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Non-competitive'!$AX$20:$AX$34</c:f>
              <c:numCache>
                <c:formatCode>General</c:formatCode>
                <c:ptCount val="15"/>
                <c:pt idx="0">
                  <c:v>21.448629956654919</c:v>
                </c:pt>
                <c:pt idx="1">
                  <c:v>20.708360284192509</c:v>
                </c:pt>
                <c:pt idx="2">
                  <c:v>19.851908953252259</c:v>
                </c:pt>
                <c:pt idx="3">
                  <c:v>18.876069106028879</c:v>
                </c:pt>
                <c:pt idx="4">
                  <c:v>17.783370561714737</c:v>
                </c:pt>
                <c:pt idx="5">
                  <c:v>16.583395353627886</c:v>
                </c:pt>
                <c:pt idx="6">
                  <c:v>15.293443526550858</c:v>
                </c:pt>
                <c:pt idx="7">
                  <c:v>13.938201704018043</c:v>
                </c:pt>
                <c:pt idx="8">
                  <c:v>12.54823565948352</c:v>
                </c:pt>
                <c:pt idx="9">
                  <c:v>11.157415248316283</c:v>
                </c:pt>
                <c:pt idx="10">
                  <c:v>9.7996931695647227</c:v>
                </c:pt>
                <c:pt idx="11">
                  <c:v>8.5058671207307555</c:v>
                </c:pt>
                <c:pt idx="12">
                  <c:v>7.300960419911247</c:v>
                </c:pt>
                <c:pt idx="13">
                  <c:v>6.2026564227205583</c:v>
                </c:pt>
                <c:pt idx="14">
                  <c:v>5.2209110228694326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CE1-4C84-8DEF-880BABB1228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Non-competitive'!$AY$20:$AY$34</c:f>
              <c:numCache>
                <c:formatCode>General</c:formatCode>
                <c:ptCount val="15"/>
                <c:pt idx="0">
                  <c:v>21.969455878438129</c:v>
                </c:pt>
                <c:pt idx="1">
                  <c:v>21.193449341713816</c:v>
                </c:pt>
                <c:pt idx="2">
                  <c:v>20.297272387147164</c:v>
                </c:pt>
                <c:pt idx="3">
                  <c:v>19.278281152297708</c:v>
                </c:pt>
                <c:pt idx="4">
                  <c:v>18.139924730053835</c:v>
                </c:pt>
                <c:pt idx="5">
                  <c:v>16.893036071317663</c:v>
                </c:pt>
                <c:pt idx="6">
                  <c:v>15.556405295404968</c:v>
                </c:pt>
                <c:pt idx="7">
                  <c:v>14.156291728137877</c:v>
                </c:pt>
                <c:pt idx="8">
                  <c:v>12.724722520593037</c:v>
                </c:pt>
                <c:pt idx="9">
                  <c:v>11.296730952584596</c:v>
                </c:pt>
                <c:pt idx="10">
                  <c:v>9.9070034576560815</c:v>
                </c:pt>
                <c:pt idx="11">
                  <c:v>8.5865961619334676</c:v>
                </c:pt>
                <c:pt idx="12">
                  <c:v>7.3603586668625036</c:v>
                </c:pt>
                <c:pt idx="13">
                  <c:v>6.2454761157263539</c:v>
                </c:pt>
                <c:pt idx="14">
                  <c:v>5.25121596534066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CE1-4C84-8DEF-880BABB1228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Non-competitive'!$AZ$20:$AZ$34</c:f>
              <c:numCache>
                <c:formatCode>General</c:formatCode>
                <c:ptCount val="15"/>
                <c:pt idx="0">
                  <c:v>22.438930365345982</c:v>
                </c:pt>
                <c:pt idx="1">
                  <c:v>21.630014822890036</c:v>
                </c:pt>
                <c:pt idx="2">
                  <c:v>20.697349611375405</c:v>
                </c:pt>
                <c:pt idx="3">
                  <c:v>19.638840000267329</c:v>
                </c:pt>
                <c:pt idx="4">
                  <c:v>18.458808125571487</c:v>
                </c:pt>
                <c:pt idx="5">
                  <c:v>17.169254635262057</c:v>
                </c:pt>
                <c:pt idx="6">
                  <c:v>15.790340528063425</c:v>
                </c:pt>
                <c:pt idx="7">
                  <c:v>14.349751308123905</c:v>
                </c:pt>
                <c:pt idx="8">
                  <c:v>12.880817869524055</c:v>
                </c:pt>
                <c:pt idx="9">
                  <c:v>11.419589043893858</c:v>
                </c:pt>
                <c:pt idx="10">
                  <c:v>10.001367180236889</c:v>
                </c:pt>
                <c:pt idx="11">
                  <c:v>8.6573932107522502</c:v>
                </c:pt>
                <c:pt idx="12">
                  <c:v>7.4123181106736569</c:v>
                </c:pt>
                <c:pt idx="13">
                  <c:v>6.2828474972379373</c:v>
                </c:pt>
                <c:pt idx="14">
                  <c:v>5.2776109463892711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CE1-4C84-8DEF-880BABB1228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Non-competitive'!$BA$20:$BA$34</c:f>
              <c:numCache>
                <c:formatCode>General</c:formatCode>
                <c:ptCount val="15"/>
                <c:pt idx="0">
                  <c:v>22.85439261487231</c:v>
                </c:pt>
                <c:pt idx="1">
                  <c:v>22.015805308307581</c:v>
                </c:pt>
                <c:pt idx="2">
                  <c:v>21.050316500846737</c:v>
                </c:pt>
                <c:pt idx="3">
                  <c:v>19.956350550883688</c:v>
                </c:pt>
                <c:pt idx="4">
                  <c:v>18.739037000468343</c:v>
                </c:pt>
                <c:pt idx="5">
                  <c:v>17.411440643744669</c:v>
                </c:pt>
                <c:pt idx="6">
                  <c:v>15.994956074038768</c:v>
                </c:pt>
                <c:pt idx="7">
                  <c:v>14.518535880667557</c:v>
                </c:pt>
                <c:pt idx="8">
                  <c:v>13.016652385134078</c:v>
                </c:pt>
                <c:pt idx="9">
                  <c:v>11.526225890587012</c:v>
                </c:pt>
                <c:pt idx="10">
                  <c:v>10.083067662743872</c:v>
                </c:pt>
                <c:pt idx="11">
                  <c:v>8.7185447377489371</c:v>
                </c:pt>
                <c:pt idx="12">
                  <c:v>7.4571002344240753</c:v>
                </c:pt>
                <c:pt idx="13">
                  <c:v>6.3149926608325018</c:v>
                </c:pt>
                <c:pt idx="14">
                  <c:v>5.3002745533851696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CE1-4C84-8DEF-880BABB1228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Non-competitive'!$BB$20:$BB$34</c:f>
              <c:numCache>
                <c:formatCode>General</c:formatCode>
                <c:ptCount val="15"/>
                <c:pt idx="0">
                  <c:v>23.216105690988861</c:v>
                </c:pt>
                <c:pt idx="1">
                  <c:v>22.351266473555146</c:v>
                </c:pt>
                <c:pt idx="2">
                  <c:v>21.356795514190431</c:v>
                </c:pt>
                <c:pt idx="3">
                  <c:v>20.231594551479208</c:v>
                </c:pt>
                <c:pt idx="4">
                  <c:v>18.981522453567351</c:v>
                </c:pt>
                <c:pt idx="5">
                  <c:v>17.620593382913604</c:v>
                </c:pt>
                <c:pt idx="6">
                  <c:v>16.1712905495462</c:v>
                </c:pt>
                <c:pt idx="7">
                  <c:v>14.663672345643892</c:v>
                </c:pt>
                <c:pt idx="8">
                  <c:v>13.133194391562006</c:v>
                </c:pt>
                <c:pt idx="9">
                  <c:v>11.61751426059271</c:v>
                </c:pt>
                <c:pt idx="10">
                  <c:v>10.152858596111527</c:v>
                </c:pt>
                <c:pt idx="11">
                  <c:v>8.7706760494601994</c:v>
                </c:pt>
                <c:pt idx="12">
                  <c:v>7.4952050244420692</c:v>
                </c:pt>
                <c:pt idx="13">
                  <c:v>6.3422982279534086</c:v>
                </c:pt>
                <c:pt idx="14">
                  <c:v>5.3194969548204911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CE1-4C84-8DEF-880BABB1228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Non-competitive'!$BC$20:$BC$34</c:f>
              <c:numCache>
                <c:formatCode>General</c:formatCode>
                <c:ptCount val="15"/>
                <c:pt idx="0">
                  <c:v>23.526576148663711</c:v>
                </c:pt>
                <c:pt idx="1">
                  <c:v>22.638893639865774</c:v>
                </c:pt>
                <c:pt idx="2">
                  <c:v>21.61924740787283</c:v>
                </c:pt>
                <c:pt idx="3">
                  <c:v>20.466967893630592</c:v>
                </c:pt>
                <c:pt idx="4">
                  <c:v>19.18855938402293</c:v>
                </c:pt>
                <c:pt idx="5">
                  <c:v>17.798867480993067</c:v>
                </c:pt>
                <c:pt idx="6">
                  <c:v>16.321319988927467</c:v>
                </c:pt>
                <c:pt idx="7">
                  <c:v>14.786925668592184</c:v>
                </c:pt>
                <c:pt idx="8">
                  <c:v>13.231975730321739</c:v>
                </c:pt>
                <c:pt idx="9">
                  <c:v>11.694744269300237</c:v>
                </c:pt>
                <c:pt idx="10">
                  <c:v>10.211793881863487</c:v>
                </c:pt>
                <c:pt idx="11">
                  <c:v>8.814622662153349</c:v>
                </c:pt>
                <c:pt idx="12">
                  <c:v>7.5272761698321302</c:v>
                </c:pt>
                <c:pt idx="13">
                  <c:v>6.3652470630024531</c:v>
                </c:pt>
                <c:pt idx="14">
                  <c:v>5.3356317014051005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DCE1-4C84-8DEF-880BABB1228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Non-competitive'!$BD$20:$BD$34</c:f>
              <c:numCache>
                <c:formatCode>General</c:formatCode>
                <c:ptCount val="15"/>
                <c:pt idx="0">
                  <c:v>23.789826813602541</c:v>
                </c:pt>
                <c:pt idx="1">
                  <c:v>22.882550975882026</c:v>
                </c:pt>
                <c:pt idx="2">
                  <c:v>21.8413431590477</c:v>
                </c:pt>
                <c:pt idx="3">
                  <c:v>20.665911049788871</c:v>
                </c:pt>
                <c:pt idx="4">
                  <c:v>19.363320129856003</c:v>
                </c:pt>
                <c:pt idx="5">
                  <c:v>17.949132701727855</c:v>
                </c:pt>
                <c:pt idx="6">
                  <c:v>16.447584475947576</c:v>
                </c:pt>
                <c:pt idx="7">
                  <c:v>14.890490470455697</c:v>
                </c:pt>
                <c:pt idx="8">
                  <c:v>13.314843929676577</c:v>
                </c:pt>
                <c:pt idx="9">
                  <c:v>11.759429691351446</c:v>
                </c:pt>
                <c:pt idx="10">
                  <c:v>10.261080319591475</c:v>
                </c:pt>
                <c:pt idx="11">
                  <c:v>8.8513211119371782</c:v>
                </c:pt>
                <c:pt idx="12">
                  <c:v>7.5540220249073577</c:v>
                </c:pt>
                <c:pt idx="13">
                  <c:v>6.3843622606637052</c:v>
                </c:pt>
                <c:pt idx="14">
                  <c:v>5.3490567565048037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DCE1-4C84-8DEF-880BABB1228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DCE1-4C84-8DEF-880BABB1228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DCE1-4C84-8DEF-880BABB1228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DCE1-4C84-8DEF-880BABB1228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DCE1-4C84-8DEF-880BABB1228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DCE1-4C84-8DEF-880BABB1228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DCE1-4C84-8DEF-880BABB1228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DCE1-4C84-8DEF-880BABB1228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DCE1-4C84-8DEF-880BABB1228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DCE1-4C84-8DEF-880BABB1228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DCE1-4C84-8DEF-880BABB1228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DCE1-4C84-8DEF-880BABB1228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DCE1-4C84-8DEF-880BABB1228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DCE1-4C84-8DEF-880BABB1228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DCE1-4C84-8DEF-880BABB1228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DCE1-4C84-8DEF-880BABB1228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DCE1-4C84-8DEF-880BABB12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Non-competitive'!$AO$36:$AO$50</c:f>
              <c:numCache>
                <c:formatCode>General</c:formatCode>
                <c:ptCount val="15"/>
                <c:pt idx="0">
                  <c:v>7.3335799853824601E-2</c:v>
                </c:pt>
                <c:pt idx="1">
                  <c:v>7.500247467636012E-2</c:v>
                </c:pt>
                <c:pt idx="2">
                  <c:v>7.7085818204529505E-2</c:v>
                </c:pt>
                <c:pt idx="3">
                  <c:v>7.9689997614741243E-2</c:v>
                </c:pt>
                <c:pt idx="4">
                  <c:v>8.2945221877505915E-2</c:v>
                </c:pt>
                <c:pt idx="5">
                  <c:v>8.7014252205961762E-2</c:v>
                </c:pt>
                <c:pt idx="6">
                  <c:v>9.2100540116531557E-2</c:v>
                </c:pt>
                <c:pt idx="7">
                  <c:v>9.8458400004743818E-2</c:v>
                </c:pt>
                <c:pt idx="8">
                  <c:v>0.10640572486500911</c:v>
                </c:pt>
                <c:pt idx="9">
                  <c:v>0.11633988094034074</c:v>
                </c:pt>
                <c:pt idx="10">
                  <c:v>0.12875757603450533</c:v>
                </c:pt>
                <c:pt idx="11">
                  <c:v>0.14427969490221099</c:v>
                </c:pt>
                <c:pt idx="12">
                  <c:v>0.1636823434868431</c:v>
                </c:pt>
                <c:pt idx="13">
                  <c:v>0.18793565421763325</c:v>
                </c:pt>
                <c:pt idx="14">
                  <c:v>0.21825229263112092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2E-431F-B207-A60E0F76607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Non-competitive'!$AP$36:$AP$50</c:f>
              <c:numCache>
                <c:formatCode>General</c:formatCode>
                <c:ptCount val="15"/>
                <c:pt idx="0">
                  <c:v>5.9881604108631699E-2</c:v>
                </c:pt>
                <c:pt idx="1">
                  <c:v>6.1548266974049269E-2</c:v>
                </c:pt>
                <c:pt idx="2">
                  <c:v>6.3631595555821194E-2</c:v>
                </c:pt>
                <c:pt idx="3">
                  <c:v>6.6235756283036157E-2</c:v>
                </c:pt>
                <c:pt idx="4">
                  <c:v>6.9490957192054809E-2</c:v>
                </c:pt>
                <c:pt idx="5">
                  <c:v>7.3559958328328165E-2</c:v>
                </c:pt>
                <c:pt idx="6">
                  <c:v>7.8646209748669829E-2</c:v>
                </c:pt>
                <c:pt idx="7">
                  <c:v>8.5004024024096916E-2</c:v>
                </c:pt>
                <c:pt idx="8">
                  <c:v>9.2951291868380789E-2</c:v>
                </c:pt>
                <c:pt idx="9">
                  <c:v>0.10288537667373565</c:v>
                </c:pt>
                <c:pt idx="10">
                  <c:v>0.11530298268042917</c:v>
                </c:pt>
                <c:pt idx="11">
                  <c:v>0.13082499018879612</c:v>
                </c:pt>
                <c:pt idx="12">
                  <c:v>0.1502274995742548</c:v>
                </c:pt>
                <c:pt idx="13">
                  <c:v>0.1744806363060781</c:v>
                </c:pt>
                <c:pt idx="14">
                  <c:v>0.20479705722085725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2E-431F-B207-A60E0F76607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Non-competitive'!$AQ$36:$AQ$50</c:f>
              <c:numCache>
                <c:formatCode>General</c:formatCode>
                <c:ptCount val="15"/>
                <c:pt idx="0">
                  <c:v>5.8059448877048732E-2</c:v>
                </c:pt>
                <c:pt idx="1">
                  <c:v>5.9726110123066244E-2</c:v>
                </c:pt>
                <c:pt idx="2">
                  <c:v>6.1809436680588158E-2</c:v>
                </c:pt>
                <c:pt idx="3">
                  <c:v>6.4413594877490543E-2</c:v>
                </c:pt>
                <c:pt idx="4">
                  <c:v>6.7668792623618523E-2</c:v>
                </c:pt>
                <c:pt idx="5">
                  <c:v>7.1737789806278512E-2</c:v>
                </c:pt>
                <c:pt idx="6">
                  <c:v>7.6824036284603492E-2</c:v>
                </c:pt>
                <c:pt idx="7">
                  <c:v>8.3181844382509681E-2</c:v>
                </c:pt>
                <c:pt idx="8">
                  <c:v>9.112910450489245E-2</c:v>
                </c:pt>
                <c:pt idx="9">
                  <c:v>0.10106317965787093</c:v>
                </c:pt>
                <c:pt idx="10">
                  <c:v>0.113480773599094</c:v>
                </c:pt>
                <c:pt idx="11">
                  <c:v>0.12900276602562283</c:v>
                </c:pt>
                <c:pt idx="12">
                  <c:v>0.14840525655878389</c:v>
                </c:pt>
                <c:pt idx="13">
                  <c:v>0.17265836972523524</c:v>
                </c:pt>
                <c:pt idx="14">
                  <c:v>0.20297476118329938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2E-431F-B207-A60E0F76607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Non-competitive'!$AR$36:$AR$50</c:f>
              <c:numCache>
                <c:formatCode>General</c:formatCode>
                <c:ptCount val="15"/>
                <c:pt idx="0">
                  <c:v>5.6203177541746197E-2</c:v>
                </c:pt>
                <c:pt idx="1">
                  <c:v>5.7869837138043757E-2</c:v>
                </c:pt>
                <c:pt idx="2">
                  <c:v>5.9953161633415727E-2</c:v>
                </c:pt>
                <c:pt idx="3">
                  <c:v>6.2557317252630654E-2</c:v>
                </c:pt>
                <c:pt idx="4">
                  <c:v>6.5812511776649332E-2</c:v>
                </c:pt>
                <c:pt idx="5">
                  <c:v>6.9881504931672694E-2</c:v>
                </c:pt>
                <c:pt idx="6">
                  <c:v>7.496774637545188E-2</c:v>
                </c:pt>
                <c:pt idx="7">
                  <c:v>8.1325548180175872E-2</c:v>
                </c:pt>
                <c:pt idx="8">
                  <c:v>8.9272800436080865E-2</c:v>
                </c:pt>
                <c:pt idx="9">
                  <c:v>9.9206865755962076E-2</c:v>
                </c:pt>
                <c:pt idx="10">
                  <c:v>0.11162444740581362</c:v>
                </c:pt>
                <c:pt idx="11">
                  <c:v>0.12714642446812802</c:v>
                </c:pt>
                <c:pt idx="12">
                  <c:v>0.14654889579602107</c:v>
                </c:pt>
                <c:pt idx="13">
                  <c:v>0.1708019849558873</c:v>
                </c:pt>
                <c:pt idx="14">
                  <c:v>0.20111834640572016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2E-431F-B207-A60E0F76607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Non-competitive'!$AS$36:$AS$50</c:f>
              <c:numCache>
                <c:formatCode>General</c:formatCode>
                <c:ptCount val="15"/>
                <c:pt idx="0">
                  <c:v>5.4358378719100216E-2</c:v>
                </c:pt>
                <c:pt idx="1">
                  <c:v>5.6025036675873774E-2</c:v>
                </c:pt>
                <c:pt idx="2">
                  <c:v>5.8108359121840689E-2</c:v>
                </c:pt>
                <c:pt idx="3">
                  <c:v>6.0712512179299349E-2</c:v>
                </c:pt>
                <c:pt idx="4">
                  <c:v>6.3967703501122672E-2</c:v>
                </c:pt>
                <c:pt idx="5">
                  <c:v>6.8036692653401842E-2</c:v>
                </c:pt>
                <c:pt idx="6">
                  <c:v>7.3122929093750774E-2</c:v>
                </c:pt>
                <c:pt idx="7">
                  <c:v>7.948072464418697E-2</c:v>
                </c:pt>
                <c:pt idx="8">
                  <c:v>8.7427969082232174E-2</c:v>
                </c:pt>
                <c:pt idx="9">
                  <c:v>9.736202462978874E-2</c:v>
                </c:pt>
                <c:pt idx="10">
                  <c:v>0.10977959406423439</c:v>
                </c:pt>
                <c:pt idx="11">
                  <c:v>0.12530155585729147</c:v>
                </c:pt>
                <c:pt idx="12">
                  <c:v>0.14470400809861284</c:v>
                </c:pt>
                <c:pt idx="13">
                  <c:v>0.16895707340026453</c:v>
                </c:pt>
                <c:pt idx="14">
                  <c:v>0.19927340502732913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2E-431F-B207-A60E0F76607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Non-competitive'!$AT$36:$AT$50</c:f>
              <c:numCache>
                <c:formatCode>General</c:formatCode>
                <c:ptCount val="15"/>
                <c:pt idx="0">
                  <c:v>5.2569529829857922E-2</c:v>
                </c:pt>
                <c:pt idx="1">
                  <c:v>5.4236186196831702E-2</c:v>
                </c:pt>
                <c:pt idx="2">
                  <c:v>5.6319506655548919E-2</c:v>
                </c:pt>
                <c:pt idx="3">
                  <c:v>5.8923657228945457E-2</c:v>
                </c:pt>
                <c:pt idx="4">
                  <c:v>6.2178845445691126E-2</c:v>
                </c:pt>
                <c:pt idx="5">
                  <c:v>6.6247830716623241E-2</c:v>
                </c:pt>
                <c:pt idx="6">
                  <c:v>7.1334062305288326E-2</c:v>
                </c:pt>
                <c:pt idx="7">
                  <c:v>7.7691851791119718E-2</c:v>
                </c:pt>
                <c:pt idx="8">
                  <c:v>8.5639088648408926E-2</c:v>
                </c:pt>
                <c:pt idx="9">
                  <c:v>9.557313472002045E-2</c:v>
                </c:pt>
                <c:pt idx="10">
                  <c:v>0.1079906923095349</c:v>
                </c:pt>
                <c:pt idx="11">
                  <c:v>0.1235126392964279</c:v>
                </c:pt>
                <c:pt idx="12">
                  <c:v>0.14291507303004419</c:v>
                </c:pt>
                <c:pt idx="13">
                  <c:v>0.16716811519706457</c:v>
                </c:pt>
                <c:pt idx="14">
                  <c:v>0.19748441790584001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2E-431F-B207-A60E0F76607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Non-competitive'!$AU$36:$AU$50</c:f>
              <c:numCache>
                <c:formatCode>General</c:formatCode>
                <c:ptCount val="15"/>
                <c:pt idx="0">
                  <c:v>5.0875833490566902E-2</c:v>
                </c:pt>
                <c:pt idx="1">
                  <c:v>5.2542488352305634E-2</c:v>
                </c:pt>
                <c:pt idx="2">
                  <c:v>5.4625806929479055E-2</c:v>
                </c:pt>
                <c:pt idx="3">
                  <c:v>5.7229955150945838E-2</c:v>
                </c:pt>
                <c:pt idx="4">
                  <c:v>6.0485140427779326E-2</c:v>
                </c:pt>
                <c:pt idx="5">
                  <c:v>6.4554122023821187E-2</c:v>
                </c:pt>
                <c:pt idx="6">
                  <c:v>6.964034901887349E-2</c:v>
                </c:pt>
                <c:pt idx="7">
                  <c:v>7.5998132762688866E-2</c:v>
                </c:pt>
                <c:pt idx="8">
                  <c:v>8.3945362442458094E-2</c:v>
                </c:pt>
                <c:pt idx="9">
                  <c:v>9.3879399542169617E-2</c:v>
                </c:pt>
                <c:pt idx="10">
                  <c:v>0.10629694591680905</c:v>
                </c:pt>
                <c:pt idx="11">
                  <c:v>0.12181887888510833</c:v>
                </c:pt>
                <c:pt idx="12">
                  <c:v>0.14122129509548242</c:v>
                </c:pt>
                <c:pt idx="13">
                  <c:v>0.16547431535845003</c:v>
                </c:pt>
                <c:pt idx="14">
                  <c:v>0.19579059068715957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32E-431F-B207-A60E0F76607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Non-competitive'!$AV$36:$AV$50</c:f>
              <c:numCache>
                <c:formatCode>General</c:formatCode>
                <c:ptCount val="15"/>
                <c:pt idx="0">
                  <c:v>4.9308072962340146E-2</c:v>
                </c:pt>
                <c:pt idx="1">
                  <c:v>5.0974726430766511E-2</c:v>
                </c:pt>
                <c:pt idx="2">
                  <c:v>5.3058043266299454E-2</c:v>
                </c:pt>
                <c:pt idx="3">
                  <c:v>5.5662189310715642E-2</c:v>
                </c:pt>
                <c:pt idx="4">
                  <c:v>5.8917371866235871E-2</c:v>
                </c:pt>
                <c:pt idx="5">
                  <c:v>6.2986350060636132E-2</c:v>
                </c:pt>
                <c:pt idx="6">
                  <c:v>6.8072572803636489E-2</c:v>
                </c:pt>
                <c:pt idx="7">
                  <c:v>7.4430351232386949E-2</c:v>
                </c:pt>
                <c:pt idx="8">
                  <c:v>8.2377574268324996E-2</c:v>
                </c:pt>
                <c:pt idx="9">
                  <c:v>9.2311603063247552E-2</c:v>
                </c:pt>
                <c:pt idx="10">
                  <c:v>0.10472913905690075</c:v>
                </c:pt>
                <c:pt idx="11">
                  <c:v>0.12025105904896725</c:v>
                </c:pt>
                <c:pt idx="12">
                  <c:v>0.13965345903905038</c:v>
                </c:pt>
                <c:pt idx="13">
                  <c:v>0.16390645902665432</c:v>
                </c:pt>
                <c:pt idx="14">
                  <c:v>0.19422270901115918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32E-431F-B207-A60E0F76607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Non-competitive'!$AW$36:$AW$50</c:f>
              <c:numCache>
                <c:formatCode>General</c:formatCode>
                <c:ptCount val="15"/>
                <c:pt idx="0">
                  <c:v>4.7886960002025754E-2</c:v>
                </c:pt>
                <c:pt idx="1">
                  <c:v>4.9553612207469504E-2</c:v>
                </c:pt>
                <c:pt idx="2">
                  <c:v>5.1636927464274181E-2</c:v>
                </c:pt>
                <c:pt idx="3">
                  <c:v>5.4241071535280024E-2</c:v>
                </c:pt>
                <c:pt idx="4">
                  <c:v>5.7496251624037334E-2</c:v>
                </c:pt>
                <c:pt idx="5">
                  <c:v>6.1565226734983977E-2</c:v>
                </c:pt>
                <c:pt idx="6">
                  <c:v>6.665144562366726E-2</c:v>
                </c:pt>
                <c:pt idx="7">
                  <c:v>7.3009219234521402E-2</c:v>
                </c:pt>
                <c:pt idx="8">
                  <c:v>8.0956436248089042E-2</c:v>
                </c:pt>
                <c:pt idx="9">
                  <c:v>9.0890457515048609E-2</c:v>
                </c:pt>
                <c:pt idx="10">
                  <c:v>0.10330798409874808</c:v>
                </c:pt>
                <c:pt idx="11">
                  <c:v>0.11882989232837238</c:v>
                </c:pt>
                <c:pt idx="12">
                  <c:v>0.1382322776154028</c:v>
                </c:pt>
                <c:pt idx="13">
                  <c:v>0.16248525922419083</c:v>
                </c:pt>
                <c:pt idx="14">
                  <c:v>0.19280148623517579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32E-431F-B207-A60E0F76607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Non-competitive'!$AX$36:$AX$50</c:f>
              <c:numCache>
                <c:formatCode>General</c:formatCode>
                <c:ptCount val="15"/>
                <c:pt idx="0">
                  <c:v>4.6623024501838986E-2</c:v>
                </c:pt>
                <c:pt idx="1">
                  <c:v>4.8289675583988105E-2</c:v>
                </c:pt>
                <c:pt idx="2">
                  <c:v>5.0372989436674502E-2</c:v>
                </c:pt>
                <c:pt idx="3">
                  <c:v>5.2977131752532484E-2</c:v>
                </c:pt>
                <c:pt idx="4">
                  <c:v>5.6232309647354969E-2</c:v>
                </c:pt>
                <c:pt idx="5">
                  <c:v>6.0301282015883063E-2</c:v>
                </c:pt>
                <c:pt idx="6">
                  <c:v>6.5387497476543183E-2</c:v>
                </c:pt>
                <c:pt idx="7">
                  <c:v>7.1745266802368368E-2</c:v>
                </c:pt>
                <c:pt idx="8">
                  <c:v>7.9692478459649801E-2</c:v>
                </c:pt>
                <c:pt idx="9">
                  <c:v>8.9626493031251628E-2</c:v>
                </c:pt>
                <c:pt idx="10">
                  <c:v>0.10204401124575388</c:v>
                </c:pt>
                <c:pt idx="11">
                  <c:v>0.11756590901388171</c:v>
                </c:pt>
                <c:pt idx="12">
                  <c:v>0.13696828122404153</c:v>
                </c:pt>
                <c:pt idx="13">
                  <c:v>0.16122124648674127</c:v>
                </c:pt>
                <c:pt idx="14">
                  <c:v>0.19153745306511585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32E-431F-B207-A60E0F76607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Non-competitive'!$AY$36:$AY$50</c:f>
              <c:numCache>
                <c:formatCode>General</c:formatCode>
                <c:ptCount val="15"/>
                <c:pt idx="0">
                  <c:v>4.5517740882305951E-2</c:v>
                </c:pt>
                <c:pt idx="1">
                  <c:v>4.7184390982158764E-2</c:v>
                </c:pt>
                <c:pt idx="2">
                  <c:v>4.9267703606974786E-2</c:v>
                </c:pt>
                <c:pt idx="3">
                  <c:v>5.187184438799481E-2</c:v>
                </c:pt>
                <c:pt idx="4">
                  <c:v>5.5127020364269849E-2</c:v>
                </c:pt>
                <c:pt idx="5">
                  <c:v>5.9195990334613639E-2</c:v>
                </c:pt>
                <c:pt idx="6">
                  <c:v>6.4282202797543389E-2</c:v>
                </c:pt>
                <c:pt idx="7">
                  <c:v>7.0639968376205564E-2</c:v>
                </c:pt>
                <c:pt idx="8">
                  <c:v>7.8587175349533273E-2</c:v>
                </c:pt>
                <c:pt idx="9">
                  <c:v>8.8521184066192929E-2</c:v>
                </c:pt>
                <c:pt idx="10">
                  <c:v>0.10093869496201752</c:v>
                </c:pt>
                <c:pt idx="11">
                  <c:v>0.11646058358179817</c:v>
                </c:pt>
                <c:pt idx="12">
                  <c:v>0.13586294435652407</c:v>
                </c:pt>
                <c:pt idx="13">
                  <c:v>0.1601158953249314</c:v>
                </c:pt>
                <c:pt idx="14">
                  <c:v>0.19043208403544062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32E-431F-B207-A60E0F76607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Non-competitive'!$AZ$36:$AZ$50</c:f>
              <c:numCache>
                <c:formatCode>General</c:formatCode>
                <c:ptCount val="15"/>
                <c:pt idx="0">
                  <c:v>4.4565404131044067E-2</c:v>
                </c:pt>
                <c:pt idx="1">
                  <c:v>4.6232053384528737E-2</c:v>
                </c:pt>
                <c:pt idx="2">
                  <c:v>4.8315364951384554E-2</c:v>
                </c:pt>
                <c:pt idx="3">
                  <c:v>5.0919504409954339E-2</c:v>
                </c:pt>
                <c:pt idx="4">
                  <c:v>5.4174678733166573E-2</c:v>
                </c:pt>
                <c:pt idx="5">
                  <c:v>5.8243646637181866E-2</c:v>
                </c:pt>
                <c:pt idx="6">
                  <c:v>6.3329856517200966E-2</c:v>
                </c:pt>
                <c:pt idx="7">
                  <c:v>6.9687618867224854E-2</c:v>
                </c:pt>
                <c:pt idx="8">
                  <c:v>7.76348218047547E-2</c:v>
                </c:pt>
                <c:pt idx="9">
                  <c:v>8.7568825476667014E-2</c:v>
                </c:pt>
                <c:pt idx="10">
                  <c:v>9.9986330066557397E-2</c:v>
                </c:pt>
                <c:pt idx="11">
                  <c:v>0.11550821080392037</c:v>
                </c:pt>
                <c:pt idx="12">
                  <c:v>0.13491056172562413</c:v>
                </c:pt>
                <c:pt idx="13">
                  <c:v>0.15916350037775381</c:v>
                </c:pt>
                <c:pt idx="14">
                  <c:v>0.18947967369291588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32E-431F-B207-A60E0F76607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Non-competitive'!$BA$36:$BA$50</c:f>
              <c:numCache>
                <c:formatCode>General</c:formatCode>
                <c:ptCount val="15"/>
                <c:pt idx="0">
                  <c:v>4.3755264769069303E-2</c:v>
                </c:pt>
                <c:pt idx="1">
                  <c:v>4.5421913302560582E-2</c:v>
                </c:pt>
                <c:pt idx="2">
                  <c:v>4.7505223969424665E-2</c:v>
                </c:pt>
                <c:pt idx="3">
                  <c:v>5.0109362303004792E-2</c:v>
                </c:pt>
                <c:pt idx="4">
                  <c:v>5.3364535219979935E-2</c:v>
                </c:pt>
                <c:pt idx="5">
                  <c:v>5.7433501366198875E-2</c:v>
                </c:pt>
                <c:pt idx="6">
                  <c:v>6.2519709048972555E-2</c:v>
                </c:pt>
                <c:pt idx="7">
                  <c:v>6.8877468652439655E-2</c:v>
                </c:pt>
                <c:pt idx="8">
                  <c:v>7.682466815677351E-2</c:v>
                </c:pt>
                <c:pt idx="9">
                  <c:v>8.6758667537190845E-2</c:v>
                </c:pt>
                <c:pt idx="10">
                  <c:v>9.91761667627125E-2</c:v>
                </c:pt>
                <c:pt idx="11">
                  <c:v>0.1146980407946146</c:v>
                </c:pt>
                <c:pt idx="12">
                  <c:v>0.13410038333449217</c:v>
                </c:pt>
                <c:pt idx="13">
                  <c:v>0.15835331150933921</c:v>
                </c:pt>
                <c:pt idx="14">
                  <c:v>0.18866947172789791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32E-431F-B207-A60E0F76607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Non-competitive'!$BB$36:$BB$50</c:f>
              <c:numCache>
                <c:formatCode>General</c:formatCode>
                <c:ptCount val="15"/>
                <c:pt idx="0">
                  <c:v>4.3073546154131344E-2</c:v>
                </c:pt>
                <c:pt idx="1">
                  <c:v>4.4740194081760332E-2</c:v>
                </c:pt>
                <c:pt idx="2">
                  <c:v>4.6823503991296554E-2</c:v>
                </c:pt>
                <c:pt idx="3">
                  <c:v>4.9427641378216834E-2</c:v>
                </c:pt>
                <c:pt idx="4">
                  <c:v>5.2682813111867219E-2</c:v>
                </c:pt>
                <c:pt idx="5">
                  <c:v>5.6751777778930153E-2</c:v>
                </c:pt>
                <c:pt idx="6">
                  <c:v>6.183798361275885E-2</c:v>
                </c:pt>
                <c:pt idx="7">
                  <c:v>6.8195740905044711E-2</c:v>
                </c:pt>
                <c:pt idx="8">
                  <c:v>7.6142937520402021E-2</c:v>
                </c:pt>
                <c:pt idx="9">
                  <c:v>8.6076933289598673E-2</c:v>
                </c:pt>
                <c:pt idx="10">
                  <c:v>9.8494428001094481E-2</c:v>
                </c:pt>
                <c:pt idx="11">
                  <c:v>0.11401629639046423</c:v>
                </c:pt>
                <c:pt idx="12">
                  <c:v>0.13341863187717648</c:v>
                </c:pt>
                <c:pt idx="13">
                  <c:v>0.15767155123556673</c:v>
                </c:pt>
                <c:pt idx="14">
                  <c:v>0.18798770043355453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32E-431F-B207-A60E0F76607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Non-competitive'!$BC$36:$BC$50</c:f>
              <c:numCache>
                <c:formatCode>General</c:formatCode>
                <c:ptCount val="15"/>
                <c:pt idx="0">
                  <c:v>4.2505122448801336E-2</c:v>
                </c:pt>
                <c:pt idx="1">
                  <c:v>4.4171769871256351E-2</c:v>
                </c:pt>
                <c:pt idx="2">
                  <c:v>4.6255079149325133E-2</c:v>
                </c:pt>
                <c:pt idx="3">
                  <c:v>4.8859215746911114E-2</c:v>
                </c:pt>
                <c:pt idx="4">
                  <c:v>5.2114386493893605E-2</c:v>
                </c:pt>
                <c:pt idx="5">
                  <c:v>5.6183349927621695E-2</c:v>
                </c:pt>
                <c:pt idx="6">
                  <c:v>6.1269554219781808E-2</c:v>
                </c:pt>
                <c:pt idx="7">
                  <c:v>6.7627309584981962E-2</c:v>
                </c:pt>
                <c:pt idx="8">
                  <c:v>7.5574503791482145E-2</c:v>
                </c:pt>
                <c:pt idx="9">
                  <c:v>8.5508496549607377E-2</c:v>
                </c:pt>
                <c:pt idx="10">
                  <c:v>9.7925987497263917E-2</c:v>
                </c:pt>
                <c:pt idx="11">
                  <c:v>0.11344785118183462</c:v>
                </c:pt>
                <c:pt idx="12">
                  <c:v>0.13285018078754796</c:v>
                </c:pt>
                <c:pt idx="13">
                  <c:v>0.15710309279468962</c:v>
                </c:pt>
                <c:pt idx="14">
                  <c:v>0.18741923280361669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32E-431F-B207-A60E0F76607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Non-competitive'!$BD$36:$BD$50</c:f>
              <c:numCache>
                <c:formatCode>General</c:formatCode>
                <c:ptCount val="15"/>
                <c:pt idx="0">
                  <c:v>4.2034774268647483E-2</c:v>
                </c:pt>
                <c:pt idx="1">
                  <c:v>4.3701421273090998E-2</c:v>
                </c:pt>
                <c:pt idx="2">
                  <c:v>4.5784730028645401E-2</c:v>
                </c:pt>
                <c:pt idx="3">
                  <c:v>4.8388865973088384E-2</c:v>
                </c:pt>
                <c:pt idx="4">
                  <c:v>5.1644035903642138E-2</c:v>
                </c:pt>
                <c:pt idx="5">
                  <c:v>5.5712998316834329E-2</c:v>
                </c:pt>
                <c:pt idx="6">
                  <c:v>6.0799201333324553E-2</c:v>
                </c:pt>
                <c:pt idx="7">
                  <c:v>6.7156955103937335E-2</c:v>
                </c:pt>
                <c:pt idx="8">
                  <c:v>7.5104147317203315E-2</c:v>
                </c:pt>
                <c:pt idx="9">
                  <c:v>8.5038137583785797E-2</c:v>
                </c:pt>
                <c:pt idx="10">
                  <c:v>9.74556254170139E-2</c:v>
                </c:pt>
                <c:pt idx="11">
                  <c:v>0.112977485208549</c:v>
                </c:pt>
                <c:pt idx="12">
                  <c:v>0.13237980994796794</c:v>
                </c:pt>
                <c:pt idx="13">
                  <c:v>0.15663271587224156</c:v>
                </c:pt>
                <c:pt idx="14">
                  <c:v>0.1869488482775836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32E-431F-B207-A60E0F76607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32E-431F-B207-A60E0F76607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32E-431F-B207-A60E0F76607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32E-431F-B207-A60E0F76607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32E-431F-B207-A60E0F76607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32E-431F-B207-A60E0F76607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32E-431F-B207-A60E0F76607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32E-431F-B207-A60E0F76607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32E-431F-B207-A60E0F76607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32E-431F-B207-A60E0F76607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32E-431F-B207-A60E0F76607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32E-431F-B207-A60E0F76607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32E-431F-B207-A60E0F76607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32E-431F-B207-A60E0F76607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32E-431F-B207-A60E0F76607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32E-431F-B207-A60E0F76607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32E-431F-B207-A60E0F76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Non-competitive'!$AP$69:$BE$69</c:f>
              <c:numCache>
                <c:formatCode>General</c:formatCode>
                <c:ptCount val="16"/>
                <c:pt idx="0">
                  <c:v>7.3335799853824601E-2</c:v>
                </c:pt>
                <c:pt idx="1">
                  <c:v>5.9881604108631699E-2</c:v>
                </c:pt>
                <c:pt idx="2">
                  <c:v>5.8059448877048732E-2</c:v>
                </c:pt>
                <c:pt idx="3">
                  <c:v>5.6203177541746197E-2</c:v>
                </c:pt>
                <c:pt idx="4">
                  <c:v>5.4358378719100216E-2</c:v>
                </c:pt>
                <c:pt idx="5">
                  <c:v>5.2569529829857922E-2</c:v>
                </c:pt>
                <c:pt idx="6">
                  <c:v>5.0875833490566902E-2</c:v>
                </c:pt>
                <c:pt idx="7">
                  <c:v>4.9308072962340146E-2</c:v>
                </c:pt>
                <c:pt idx="8">
                  <c:v>4.7886960002025754E-2</c:v>
                </c:pt>
                <c:pt idx="9">
                  <c:v>4.6623024501838986E-2</c:v>
                </c:pt>
                <c:pt idx="10">
                  <c:v>4.5517740882305951E-2</c:v>
                </c:pt>
                <c:pt idx="11">
                  <c:v>4.4565404131044067E-2</c:v>
                </c:pt>
                <c:pt idx="12">
                  <c:v>4.3755264769069303E-2</c:v>
                </c:pt>
                <c:pt idx="13">
                  <c:v>4.3073546154131344E-2</c:v>
                </c:pt>
                <c:pt idx="14">
                  <c:v>4.2505122448801336E-2</c:v>
                </c:pt>
                <c:pt idx="15">
                  <c:v>4.2034774268647483E-2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B2-4A27-A8D1-0CDB5480E44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Non-competitive'!$AP$70:$BE$70</c:f>
              <c:numCache>
                <c:formatCode>General</c:formatCode>
                <c:ptCount val="16"/>
                <c:pt idx="0">
                  <c:v>7.500247467636012E-2</c:v>
                </c:pt>
                <c:pt idx="1">
                  <c:v>6.1548266974049269E-2</c:v>
                </c:pt>
                <c:pt idx="2">
                  <c:v>5.9726110123066244E-2</c:v>
                </c:pt>
                <c:pt idx="3">
                  <c:v>5.7869837138043757E-2</c:v>
                </c:pt>
                <c:pt idx="4">
                  <c:v>5.6025036675873774E-2</c:v>
                </c:pt>
                <c:pt idx="5">
                  <c:v>5.4236186196831702E-2</c:v>
                </c:pt>
                <c:pt idx="6">
                  <c:v>5.2542488352305634E-2</c:v>
                </c:pt>
                <c:pt idx="7">
                  <c:v>5.0974726430766511E-2</c:v>
                </c:pt>
                <c:pt idx="8">
                  <c:v>4.9553612207469504E-2</c:v>
                </c:pt>
                <c:pt idx="9">
                  <c:v>4.8289675583988105E-2</c:v>
                </c:pt>
                <c:pt idx="10">
                  <c:v>4.7184390982158764E-2</c:v>
                </c:pt>
                <c:pt idx="11">
                  <c:v>4.6232053384528737E-2</c:v>
                </c:pt>
                <c:pt idx="12">
                  <c:v>4.5421913302560582E-2</c:v>
                </c:pt>
                <c:pt idx="13">
                  <c:v>4.4740194081760332E-2</c:v>
                </c:pt>
                <c:pt idx="14">
                  <c:v>4.4171769871256351E-2</c:v>
                </c:pt>
                <c:pt idx="15">
                  <c:v>4.3701421273090998E-2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B2-4A27-A8D1-0CDB5480E44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Non-competitive'!$AP$71:$BE$71</c:f>
              <c:numCache>
                <c:formatCode>General</c:formatCode>
                <c:ptCount val="16"/>
                <c:pt idx="0">
                  <c:v>7.7085818204529505E-2</c:v>
                </c:pt>
                <c:pt idx="1">
                  <c:v>6.3631595555821194E-2</c:v>
                </c:pt>
                <c:pt idx="2">
                  <c:v>6.1809436680588158E-2</c:v>
                </c:pt>
                <c:pt idx="3">
                  <c:v>5.9953161633415727E-2</c:v>
                </c:pt>
                <c:pt idx="4">
                  <c:v>5.8108359121840689E-2</c:v>
                </c:pt>
                <c:pt idx="5">
                  <c:v>5.6319506655548919E-2</c:v>
                </c:pt>
                <c:pt idx="6">
                  <c:v>5.4625806929479055E-2</c:v>
                </c:pt>
                <c:pt idx="7">
                  <c:v>5.3058043266299454E-2</c:v>
                </c:pt>
                <c:pt idx="8">
                  <c:v>5.1636927464274181E-2</c:v>
                </c:pt>
                <c:pt idx="9">
                  <c:v>5.0372989436674502E-2</c:v>
                </c:pt>
                <c:pt idx="10">
                  <c:v>4.9267703606974786E-2</c:v>
                </c:pt>
                <c:pt idx="11">
                  <c:v>4.8315364951384554E-2</c:v>
                </c:pt>
                <c:pt idx="12">
                  <c:v>4.7505223969424665E-2</c:v>
                </c:pt>
                <c:pt idx="13">
                  <c:v>4.6823503991296554E-2</c:v>
                </c:pt>
                <c:pt idx="14">
                  <c:v>4.6255079149325133E-2</c:v>
                </c:pt>
                <c:pt idx="15">
                  <c:v>4.5784730028645401E-2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B2-4A27-A8D1-0CDB5480E44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Non-competitive'!$AP$72:$BE$72</c:f>
              <c:numCache>
                <c:formatCode>General</c:formatCode>
                <c:ptCount val="16"/>
                <c:pt idx="0">
                  <c:v>7.9689997614741243E-2</c:v>
                </c:pt>
                <c:pt idx="1">
                  <c:v>6.6235756283036157E-2</c:v>
                </c:pt>
                <c:pt idx="2">
                  <c:v>6.4413594877490543E-2</c:v>
                </c:pt>
                <c:pt idx="3">
                  <c:v>6.2557317252630654E-2</c:v>
                </c:pt>
                <c:pt idx="4">
                  <c:v>6.0712512179299349E-2</c:v>
                </c:pt>
                <c:pt idx="5">
                  <c:v>5.8923657228945457E-2</c:v>
                </c:pt>
                <c:pt idx="6">
                  <c:v>5.7229955150945838E-2</c:v>
                </c:pt>
                <c:pt idx="7">
                  <c:v>5.5662189310715642E-2</c:v>
                </c:pt>
                <c:pt idx="8">
                  <c:v>5.4241071535280024E-2</c:v>
                </c:pt>
                <c:pt idx="9">
                  <c:v>5.2977131752532484E-2</c:v>
                </c:pt>
                <c:pt idx="10">
                  <c:v>5.187184438799481E-2</c:v>
                </c:pt>
                <c:pt idx="11">
                  <c:v>5.0919504409954339E-2</c:v>
                </c:pt>
                <c:pt idx="12">
                  <c:v>5.0109362303004792E-2</c:v>
                </c:pt>
                <c:pt idx="13">
                  <c:v>4.9427641378216834E-2</c:v>
                </c:pt>
                <c:pt idx="14">
                  <c:v>4.8859215746911114E-2</c:v>
                </c:pt>
                <c:pt idx="15">
                  <c:v>4.8388865973088384E-2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B2-4A27-A8D1-0CDB5480E44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Non-competitive'!$AP$73:$BE$73</c:f>
              <c:numCache>
                <c:formatCode>General</c:formatCode>
                <c:ptCount val="16"/>
                <c:pt idx="0">
                  <c:v>8.2945221877505915E-2</c:v>
                </c:pt>
                <c:pt idx="1">
                  <c:v>6.9490957192054809E-2</c:v>
                </c:pt>
                <c:pt idx="2">
                  <c:v>6.7668792623618523E-2</c:v>
                </c:pt>
                <c:pt idx="3">
                  <c:v>6.5812511776649332E-2</c:v>
                </c:pt>
                <c:pt idx="4">
                  <c:v>6.3967703501122672E-2</c:v>
                </c:pt>
                <c:pt idx="5">
                  <c:v>6.2178845445691126E-2</c:v>
                </c:pt>
                <c:pt idx="6">
                  <c:v>6.0485140427779326E-2</c:v>
                </c:pt>
                <c:pt idx="7">
                  <c:v>5.8917371866235871E-2</c:v>
                </c:pt>
                <c:pt idx="8">
                  <c:v>5.7496251624037334E-2</c:v>
                </c:pt>
                <c:pt idx="9">
                  <c:v>5.6232309647354969E-2</c:v>
                </c:pt>
                <c:pt idx="10">
                  <c:v>5.5127020364269849E-2</c:v>
                </c:pt>
                <c:pt idx="11">
                  <c:v>5.4174678733166573E-2</c:v>
                </c:pt>
                <c:pt idx="12">
                  <c:v>5.3364535219979935E-2</c:v>
                </c:pt>
                <c:pt idx="13">
                  <c:v>5.2682813111867219E-2</c:v>
                </c:pt>
                <c:pt idx="14">
                  <c:v>5.2114386493893605E-2</c:v>
                </c:pt>
                <c:pt idx="15">
                  <c:v>5.1644035903642138E-2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5B2-4A27-A8D1-0CDB5480E44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Non-competitive'!$AP$74:$BE$74</c:f>
              <c:numCache>
                <c:formatCode>General</c:formatCode>
                <c:ptCount val="16"/>
                <c:pt idx="0">
                  <c:v>8.7014252205961762E-2</c:v>
                </c:pt>
                <c:pt idx="1">
                  <c:v>7.3559958328328165E-2</c:v>
                </c:pt>
                <c:pt idx="2">
                  <c:v>7.1737789806278512E-2</c:v>
                </c:pt>
                <c:pt idx="3">
                  <c:v>6.9881504931672694E-2</c:v>
                </c:pt>
                <c:pt idx="4">
                  <c:v>6.8036692653401842E-2</c:v>
                </c:pt>
                <c:pt idx="5">
                  <c:v>6.6247830716623241E-2</c:v>
                </c:pt>
                <c:pt idx="6">
                  <c:v>6.4554122023821187E-2</c:v>
                </c:pt>
                <c:pt idx="7">
                  <c:v>6.2986350060636132E-2</c:v>
                </c:pt>
                <c:pt idx="8">
                  <c:v>6.1565226734983977E-2</c:v>
                </c:pt>
                <c:pt idx="9">
                  <c:v>6.0301282015883063E-2</c:v>
                </c:pt>
                <c:pt idx="10">
                  <c:v>5.9195990334613639E-2</c:v>
                </c:pt>
                <c:pt idx="11">
                  <c:v>5.8243646637181866E-2</c:v>
                </c:pt>
                <c:pt idx="12">
                  <c:v>5.7433501366198875E-2</c:v>
                </c:pt>
                <c:pt idx="13">
                  <c:v>5.6751777778930153E-2</c:v>
                </c:pt>
                <c:pt idx="14">
                  <c:v>5.6183349927621695E-2</c:v>
                </c:pt>
                <c:pt idx="15">
                  <c:v>5.5712998316834329E-2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5B2-4A27-A8D1-0CDB5480E44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Non-competitive'!$AP$75:$BE$75</c:f>
              <c:numCache>
                <c:formatCode>General</c:formatCode>
                <c:ptCount val="16"/>
                <c:pt idx="0">
                  <c:v>9.2100540116531557E-2</c:v>
                </c:pt>
                <c:pt idx="1">
                  <c:v>7.8646209748669829E-2</c:v>
                </c:pt>
                <c:pt idx="2">
                  <c:v>7.6824036284603492E-2</c:v>
                </c:pt>
                <c:pt idx="3">
                  <c:v>7.496774637545188E-2</c:v>
                </c:pt>
                <c:pt idx="4">
                  <c:v>7.3122929093750774E-2</c:v>
                </c:pt>
                <c:pt idx="5">
                  <c:v>7.1334062305288326E-2</c:v>
                </c:pt>
                <c:pt idx="6">
                  <c:v>6.964034901887349E-2</c:v>
                </c:pt>
                <c:pt idx="7">
                  <c:v>6.8072572803636489E-2</c:v>
                </c:pt>
                <c:pt idx="8">
                  <c:v>6.665144562366726E-2</c:v>
                </c:pt>
                <c:pt idx="9">
                  <c:v>6.5387497476543183E-2</c:v>
                </c:pt>
                <c:pt idx="10">
                  <c:v>6.4282202797543389E-2</c:v>
                </c:pt>
                <c:pt idx="11">
                  <c:v>6.3329856517200966E-2</c:v>
                </c:pt>
                <c:pt idx="12">
                  <c:v>6.2519709048972555E-2</c:v>
                </c:pt>
                <c:pt idx="13">
                  <c:v>6.183798361275885E-2</c:v>
                </c:pt>
                <c:pt idx="14">
                  <c:v>6.1269554219781808E-2</c:v>
                </c:pt>
                <c:pt idx="15">
                  <c:v>6.0799201333324553E-2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5B2-4A27-A8D1-0CDB5480E44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Non-competitive'!$AP$76:$BE$76</c:f>
              <c:numCache>
                <c:formatCode>General</c:formatCode>
                <c:ptCount val="16"/>
                <c:pt idx="0">
                  <c:v>9.8458400004743818E-2</c:v>
                </c:pt>
                <c:pt idx="1">
                  <c:v>8.5004024024096916E-2</c:v>
                </c:pt>
                <c:pt idx="2">
                  <c:v>8.3181844382509681E-2</c:v>
                </c:pt>
                <c:pt idx="3">
                  <c:v>8.1325548180175872E-2</c:v>
                </c:pt>
                <c:pt idx="4">
                  <c:v>7.948072464418697E-2</c:v>
                </c:pt>
                <c:pt idx="5">
                  <c:v>7.7691851791119718E-2</c:v>
                </c:pt>
                <c:pt idx="6">
                  <c:v>7.5998132762688866E-2</c:v>
                </c:pt>
                <c:pt idx="7">
                  <c:v>7.4430351232386949E-2</c:v>
                </c:pt>
                <c:pt idx="8">
                  <c:v>7.3009219234521402E-2</c:v>
                </c:pt>
                <c:pt idx="9">
                  <c:v>7.1745266802368368E-2</c:v>
                </c:pt>
                <c:pt idx="10">
                  <c:v>7.0639968376205564E-2</c:v>
                </c:pt>
                <c:pt idx="11">
                  <c:v>6.9687618867224854E-2</c:v>
                </c:pt>
                <c:pt idx="12">
                  <c:v>6.8877468652439655E-2</c:v>
                </c:pt>
                <c:pt idx="13">
                  <c:v>6.8195740905044711E-2</c:v>
                </c:pt>
                <c:pt idx="14">
                  <c:v>6.7627309584981962E-2</c:v>
                </c:pt>
                <c:pt idx="15">
                  <c:v>6.7156955103937335E-2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5B2-4A27-A8D1-0CDB5480E44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Non-competitive'!$AP$77:$BE$77</c:f>
              <c:numCache>
                <c:formatCode>General</c:formatCode>
                <c:ptCount val="16"/>
                <c:pt idx="0">
                  <c:v>0.10640572486500911</c:v>
                </c:pt>
                <c:pt idx="1">
                  <c:v>9.2951291868380789E-2</c:v>
                </c:pt>
                <c:pt idx="2">
                  <c:v>9.112910450489245E-2</c:v>
                </c:pt>
                <c:pt idx="3">
                  <c:v>8.9272800436080865E-2</c:v>
                </c:pt>
                <c:pt idx="4">
                  <c:v>8.7427969082232174E-2</c:v>
                </c:pt>
                <c:pt idx="5">
                  <c:v>8.5639088648408926E-2</c:v>
                </c:pt>
                <c:pt idx="6">
                  <c:v>8.3945362442458094E-2</c:v>
                </c:pt>
                <c:pt idx="7">
                  <c:v>8.2377574268324996E-2</c:v>
                </c:pt>
                <c:pt idx="8">
                  <c:v>8.0956436248089042E-2</c:v>
                </c:pt>
                <c:pt idx="9">
                  <c:v>7.9692478459649801E-2</c:v>
                </c:pt>
                <c:pt idx="10">
                  <c:v>7.8587175349533273E-2</c:v>
                </c:pt>
                <c:pt idx="11">
                  <c:v>7.76348218047547E-2</c:v>
                </c:pt>
                <c:pt idx="12">
                  <c:v>7.682466815677351E-2</c:v>
                </c:pt>
                <c:pt idx="13">
                  <c:v>7.6142937520402021E-2</c:v>
                </c:pt>
                <c:pt idx="14">
                  <c:v>7.5574503791482145E-2</c:v>
                </c:pt>
                <c:pt idx="15">
                  <c:v>7.5104147317203315E-2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5B2-4A27-A8D1-0CDB5480E44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Non-competitive'!$AP$78:$BE$78</c:f>
              <c:numCache>
                <c:formatCode>General</c:formatCode>
                <c:ptCount val="16"/>
                <c:pt idx="0">
                  <c:v>0.11633988094034074</c:v>
                </c:pt>
                <c:pt idx="1">
                  <c:v>0.10288537667373565</c:v>
                </c:pt>
                <c:pt idx="2">
                  <c:v>0.10106317965787093</c:v>
                </c:pt>
                <c:pt idx="3">
                  <c:v>9.9206865755962076E-2</c:v>
                </c:pt>
                <c:pt idx="4">
                  <c:v>9.736202462978874E-2</c:v>
                </c:pt>
                <c:pt idx="5">
                  <c:v>9.557313472002045E-2</c:v>
                </c:pt>
                <c:pt idx="6">
                  <c:v>9.3879399542169617E-2</c:v>
                </c:pt>
                <c:pt idx="7">
                  <c:v>9.2311603063247552E-2</c:v>
                </c:pt>
                <c:pt idx="8">
                  <c:v>9.0890457515048609E-2</c:v>
                </c:pt>
                <c:pt idx="9">
                  <c:v>8.9626493031251628E-2</c:v>
                </c:pt>
                <c:pt idx="10">
                  <c:v>8.8521184066192929E-2</c:v>
                </c:pt>
                <c:pt idx="11">
                  <c:v>8.7568825476667014E-2</c:v>
                </c:pt>
                <c:pt idx="12">
                  <c:v>8.6758667537190845E-2</c:v>
                </c:pt>
                <c:pt idx="13">
                  <c:v>8.6076933289598673E-2</c:v>
                </c:pt>
                <c:pt idx="14">
                  <c:v>8.5508496549607377E-2</c:v>
                </c:pt>
                <c:pt idx="15">
                  <c:v>8.5038137583785797E-2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5B2-4A27-A8D1-0CDB5480E44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Non-competitive'!$AP$79:$BE$79</c:f>
              <c:numCache>
                <c:formatCode>General</c:formatCode>
                <c:ptCount val="16"/>
                <c:pt idx="0">
                  <c:v>0.12875757603450533</c:v>
                </c:pt>
                <c:pt idx="1">
                  <c:v>0.11530298268042917</c:v>
                </c:pt>
                <c:pt idx="2">
                  <c:v>0.113480773599094</c:v>
                </c:pt>
                <c:pt idx="3">
                  <c:v>0.11162444740581362</c:v>
                </c:pt>
                <c:pt idx="4">
                  <c:v>0.10977959406423439</c:v>
                </c:pt>
                <c:pt idx="5">
                  <c:v>0.1079906923095349</c:v>
                </c:pt>
                <c:pt idx="6">
                  <c:v>0.10629694591680905</c:v>
                </c:pt>
                <c:pt idx="7">
                  <c:v>0.10472913905690075</c:v>
                </c:pt>
                <c:pt idx="8">
                  <c:v>0.10330798409874808</c:v>
                </c:pt>
                <c:pt idx="9">
                  <c:v>0.10204401124575388</c:v>
                </c:pt>
                <c:pt idx="10">
                  <c:v>0.10093869496201752</c:v>
                </c:pt>
                <c:pt idx="11">
                  <c:v>9.9986330066557397E-2</c:v>
                </c:pt>
                <c:pt idx="12">
                  <c:v>9.91761667627125E-2</c:v>
                </c:pt>
                <c:pt idx="13">
                  <c:v>9.8494428001094481E-2</c:v>
                </c:pt>
                <c:pt idx="14">
                  <c:v>9.7925987497263917E-2</c:v>
                </c:pt>
                <c:pt idx="15">
                  <c:v>9.74556254170139E-2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5B2-4A27-A8D1-0CDB5480E44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Non-competitive'!$AP$80:$BE$80</c:f>
              <c:numCache>
                <c:formatCode>General</c:formatCode>
                <c:ptCount val="16"/>
                <c:pt idx="0">
                  <c:v>0.14427969490221099</c:v>
                </c:pt>
                <c:pt idx="1">
                  <c:v>0.13082499018879612</c:v>
                </c:pt>
                <c:pt idx="2">
                  <c:v>0.12900276602562283</c:v>
                </c:pt>
                <c:pt idx="3">
                  <c:v>0.12714642446812802</c:v>
                </c:pt>
                <c:pt idx="4">
                  <c:v>0.12530155585729147</c:v>
                </c:pt>
                <c:pt idx="5">
                  <c:v>0.1235126392964279</c:v>
                </c:pt>
                <c:pt idx="6">
                  <c:v>0.12181887888510833</c:v>
                </c:pt>
                <c:pt idx="7">
                  <c:v>0.12025105904896725</c:v>
                </c:pt>
                <c:pt idx="8">
                  <c:v>0.11882989232837238</c:v>
                </c:pt>
                <c:pt idx="9">
                  <c:v>0.11756590901388171</c:v>
                </c:pt>
                <c:pt idx="10">
                  <c:v>0.11646058358179817</c:v>
                </c:pt>
                <c:pt idx="11">
                  <c:v>0.11550821080392037</c:v>
                </c:pt>
                <c:pt idx="12">
                  <c:v>0.1146980407946146</c:v>
                </c:pt>
                <c:pt idx="13">
                  <c:v>0.11401629639046423</c:v>
                </c:pt>
                <c:pt idx="14">
                  <c:v>0.11344785118183462</c:v>
                </c:pt>
                <c:pt idx="15">
                  <c:v>0.112977485208549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5B2-4A27-A8D1-0CDB5480E44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Non-competitive'!$AP$81:$BF$81</c:f>
              <c:numCache>
                <c:formatCode>General</c:formatCode>
                <c:ptCount val="17"/>
                <c:pt idx="0">
                  <c:v>0.1636823434868431</c:v>
                </c:pt>
                <c:pt idx="1">
                  <c:v>0.1502274995742548</c:v>
                </c:pt>
                <c:pt idx="2">
                  <c:v>0.14840525655878389</c:v>
                </c:pt>
                <c:pt idx="3">
                  <c:v>0.14654889579602107</c:v>
                </c:pt>
                <c:pt idx="4">
                  <c:v>0.14470400809861284</c:v>
                </c:pt>
                <c:pt idx="5">
                  <c:v>0.14291507303004419</c:v>
                </c:pt>
                <c:pt idx="6">
                  <c:v>0.14122129509548242</c:v>
                </c:pt>
                <c:pt idx="7">
                  <c:v>0.13965345903905038</c:v>
                </c:pt>
                <c:pt idx="8">
                  <c:v>0.1382322776154028</c:v>
                </c:pt>
                <c:pt idx="9">
                  <c:v>0.13696828122404153</c:v>
                </c:pt>
                <c:pt idx="10">
                  <c:v>0.13586294435652407</c:v>
                </c:pt>
                <c:pt idx="11">
                  <c:v>0.13491056172562413</c:v>
                </c:pt>
                <c:pt idx="12">
                  <c:v>0.13410038333449217</c:v>
                </c:pt>
                <c:pt idx="13">
                  <c:v>0.13341863187717648</c:v>
                </c:pt>
                <c:pt idx="14">
                  <c:v>0.13285018078754796</c:v>
                </c:pt>
                <c:pt idx="15">
                  <c:v>0.13237980994796794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5B2-4A27-A8D1-0CDB5480E44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Non-competitive'!$AP$82:$BE$82</c:f>
              <c:numCache>
                <c:formatCode>General</c:formatCode>
                <c:ptCount val="16"/>
                <c:pt idx="0">
                  <c:v>0.18793565421763325</c:v>
                </c:pt>
                <c:pt idx="1">
                  <c:v>0.1744806363060781</c:v>
                </c:pt>
                <c:pt idx="2">
                  <c:v>0.17265836972523524</c:v>
                </c:pt>
                <c:pt idx="3">
                  <c:v>0.1708019849558873</c:v>
                </c:pt>
                <c:pt idx="4">
                  <c:v>0.16895707340026453</c:v>
                </c:pt>
                <c:pt idx="5">
                  <c:v>0.16716811519706457</c:v>
                </c:pt>
                <c:pt idx="6">
                  <c:v>0.16547431535845003</c:v>
                </c:pt>
                <c:pt idx="7">
                  <c:v>0.16390645902665432</c:v>
                </c:pt>
                <c:pt idx="8">
                  <c:v>0.16248525922419083</c:v>
                </c:pt>
                <c:pt idx="9">
                  <c:v>0.16122124648674127</c:v>
                </c:pt>
                <c:pt idx="10">
                  <c:v>0.1601158953249314</c:v>
                </c:pt>
                <c:pt idx="11">
                  <c:v>0.15916350037775381</c:v>
                </c:pt>
                <c:pt idx="12">
                  <c:v>0.15835331150933921</c:v>
                </c:pt>
                <c:pt idx="13">
                  <c:v>0.15767155123556673</c:v>
                </c:pt>
                <c:pt idx="14">
                  <c:v>0.15710309279468962</c:v>
                </c:pt>
                <c:pt idx="15">
                  <c:v>0.15663271587224156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5B2-4A27-A8D1-0CDB5480E44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Non-competitive'!$AP$83:$BE$83</c:f>
              <c:numCache>
                <c:formatCode>General</c:formatCode>
                <c:ptCount val="16"/>
                <c:pt idx="0">
                  <c:v>0.21825229263112092</c:v>
                </c:pt>
                <c:pt idx="1">
                  <c:v>0.20479705722085725</c:v>
                </c:pt>
                <c:pt idx="2">
                  <c:v>0.20297476118329938</c:v>
                </c:pt>
                <c:pt idx="3">
                  <c:v>0.20111834640572016</c:v>
                </c:pt>
                <c:pt idx="4">
                  <c:v>0.19927340502732913</c:v>
                </c:pt>
                <c:pt idx="5">
                  <c:v>0.19748441790584001</c:v>
                </c:pt>
                <c:pt idx="6">
                  <c:v>0.19579059068715957</c:v>
                </c:pt>
                <c:pt idx="7">
                  <c:v>0.19422270901115918</c:v>
                </c:pt>
                <c:pt idx="8">
                  <c:v>0.19280148623517579</c:v>
                </c:pt>
                <c:pt idx="9">
                  <c:v>0.19153745306511585</c:v>
                </c:pt>
                <c:pt idx="10">
                  <c:v>0.19043208403544062</c:v>
                </c:pt>
                <c:pt idx="11">
                  <c:v>0.18947967369291588</c:v>
                </c:pt>
                <c:pt idx="12">
                  <c:v>0.18866947172789791</c:v>
                </c:pt>
                <c:pt idx="13">
                  <c:v>0.18798770043355453</c:v>
                </c:pt>
                <c:pt idx="14">
                  <c:v>0.18741923280361669</c:v>
                </c:pt>
                <c:pt idx="15">
                  <c:v>0.1869488482775836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5B2-4A27-A8D1-0CDB5480E446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5B2-4A27-A8D1-0CDB5480E44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5B2-4A27-A8D1-0CDB5480E44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5B2-4A27-A8D1-0CDB5480E44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5B2-4A27-A8D1-0CDB5480E44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5B2-4A27-A8D1-0CDB5480E44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5B2-4A27-A8D1-0CDB5480E44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5B2-4A27-A8D1-0CDB5480E44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5B2-4A27-A8D1-0CDB5480E44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5B2-4A27-A8D1-0CDB5480E44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5B2-4A27-A8D1-0CDB5480E44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5B2-4A27-A8D1-0CDB5480E44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5B2-4A27-A8D1-0CDB5480E44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5B2-4A27-A8D1-0CDB5480E44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5B2-4A27-A8D1-0CDB5480E44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5B2-4A27-A8D1-0CDB5480E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13.59441417415494</c:v>
                </c:pt>
                <c:pt idx="21">
                  <c:v>12.715223050377697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9.719579480667381</c:v>
                </c:pt>
                <c:pt idx="25">
                  <c:v>8.6728204902266359</c:v>
                </c:pt>
                <c:pt idx="26">
                  <c:v>7.6438114234455048</c:v>
                </c:pt>
                <c:pt idx="27">
                  <c:v>6.6565779366231741</c:v>
                </c:pt>
                <c:pt idx="28">
                  <c:v>5.7312984183159736</c:v>
                </c:pt>
                <c:pt idx="29">
                  <c:v>4.8828834885227677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16.178813318488238</c:v>
                </c:pt>
                <c:pt idx="33">
                  <c:v>15.524720718672938</c:v>
                </c:pt>
                <c:pt idx="34">
                  <c:v>14.777901718082983</c:v>
                </c:pt>
                <c:pt idx="35">
                  <c:v>13.93968824607296</c:v>
                </c:pt>
                <c:pt idx="36">
                  <c:v>13.01678612344028</c:v>
                </c:pt>
                <c:pt idx="37">
                  <c:v>12.021873903415372</c:v>
                </c:pt>
                <c:pt idx="38">
                  <c:v>10.973455984492855</c:v>
                </c:pt>
                <c:pt idx="39">
                  <c:v>9.894808190616434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6.7383023712585555</c:v>
                </c:pt>
                <c:pt idx="43">
                  <c:v>5.7917789229781782</c:v>
                </c:pt>
                <c:pt idx="44">
                  <c:v>4.9267147721853055</c:v>
                </c:pt>
                <c:pt idx="45">
                  <c:v>17.792620881229674</c:v>
                </c:pt>
                <c:pt idx="46">
                  <c:v>17.280187829874027</c:v>
                </c:pt>
                <c:pt idx="47">
                  <c:v>16.679711682334677</c:v>
                </c:pt>
                <c:pt idx="48">
                  <c:v>15.985359625831295</c:v>
                </c:pt>
                <c:pt idx="49">
                  <c:v>15.194693480981792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11.201615452356707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7.8649356144236355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19.022417271561647</c:v>
                </c:pt>
                <c:pt idx="76">
                  <c:v>18.437862740486135</c:v>
                </c:pt>
                <c:pt idx="77">
                  <c:v>17.755822294024295</c:v>
                </c:pt>
                <c:pt idx="78">
                  <c:v>16.971093839967839</c:v>
                </c:pt>
                <c:pt idx="79">
                  <c:v>16.082618489765331</c:v>
                </c:pt>
                <c:pt idx="80">
                  <c:v>15.094809022463313</c:v>
                </c:pt>
                <c:pt idx="81">
                  <c:v>14.018520708308431</c:v>
                </c:pt>
                <c:pt idx="82">
                  <c:v>12.871332863168261</c:v>
                </c:pt>
                <c:pt idx="83">
                  <c:v>11.676879591714894</c:v>
                </c:pt>
                <c:pt idx="84">
                  <c:v>10.463159599902243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19.655682452551563</c:v>
                </c:pt>
                <c:pt idx="91">
                  <c:v>19.032197727701764</c:v>
                </c:pt>
                <c:pt idx="92">
                  <c:v>18.306343660578055</c:v>
                </c:pt>
                <c:pt idx="93">
                  <c:v>17.473341090521821</c:v>
                </c:pt>
                <c:pt idx="94">
                  <c:v>16.53295698679403</c:v>
                </c:pt>
                <c:pt idx="95">
                  <c:v>15.490844877238061</c:v>
                </c:pt>
                <c:pt idx="96">
                  <c:v>14.359455995089531</c:v>
                </c:pt>
                <c:pt idx="97">
                  <c:v>13.158180407749915</c:v>
                </c:pt>
                <c:pt idx="98">
                  <c:v>11.91247154704857</c:v>
                </c:pt>
                <c:pt idx="99">
                  <c:v>10.65192514837592</c:v>
                </c:pt>
                <c:pt idx="100">
                  <c:v>9.4075697920212455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</c:v>
                </c:pt>
                <c:pt idx="106">
                  <c:v>19.617549131207209</c:v>
                </c:pt>
                <c:pt idx="107">
                  <c:v>18.847263470536266</c:v>
                </c:pt>
                <c:pt idx="108">
                  <c:v>17.965491711017314</c:v>
                </c:pt>
                <c:pt idx="109">
                  <c:v>16.972892863211296</c:v>
                </c:pt>
                <c:pt idx="110">
                  <c:v>15.876421504004542</c:v>
                </c:pt>
                <c:pt idx="111">
                  <c:v>14.690166257673143</c:v>
                </c:pt>
                <c:pt idx="112">
                  <c:v>13.435338408890868</c:v>
                </c:pt>
                <c:pt idx="113">
                  <c:v>12.139183451454191</c:v>
                </c:pt>
                <c:pt idx="114">
                  <c:v>10.832831183448615</c:v>
                </c:pt>
                <c:pt idx="115">
                  <c:v>9.5483984223109175</c:v>
                </c:pt>
                <c:pt idx="116">
                  <c:v>8.3158943195806074</c:v>
                </c:pt>
                <c:pt idx="117">
                  <c:v>7.1605435803486062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16.583373680706256</c:v>
                </c:pt>
                <c:pt idx="141">
                  <c:v>15.293413970395381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11.157371301482891</c:v>
                </c:pt>
                <c:pt idx="145">
                  <c:v>9.7996481167740672</c:v>
                </c:pt>
                <c:pt idx="146">
                  <c:v>8.5058226780799622</c:v>
                </c:pt>
                <c:pt idx="147">
                  <c:v>7.3009180058390459</c:v>
                </c:pt>
                <c:pt idx="148">
                  <c:v>6.2026170847534514</c:v>
                </c:pt>
                <c:pt idx="149">
                  <c:v>5.2208754250677885</c:v>
                </c:pt>
                <c:pt idx="150">
                  <c:v>21.969504826413235</c:v>
                </c:pt>
                <c:pt idx="151">
                  <c:v>21.193487451650622</c:v>
                </c:pt>
                <c:pt idx="152">
                  <c:v>20.297298810718608</c:v>
                </c:pt>
                <c:pt idx="153">
                  <c:v>19.278295368886369</c:v>
                </c:pt>
                <c:pt idx="154">
                  <c:v>18.139926669950057</c:v>
                </c:pt>
                <c:pt idx="155">
                  <c:v>16.893026211342868</c:v>
                </c:pt>
                <c:pt idx="156">
                  <c:v>15.556384698928648</c:v>
                </c:pt>
                <c:pt idx="157">
                  <c:v>14.156262007532542</c:v>
                </c:pt>
                <c:pt idx="158">
                  <c:v>12.724685716122874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6.2454356389556605</c:v>
                </c:pt>
                <c:pt idx="164">
                  <c:v>5.2511790405962193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23.526745240253852</c:v>
                </c:pt>
                <c:pt idx="211">
                  <c:v>22.639040348964013</c:v>
                </c:pt>
                <c:pt idx="212">
                  <c:v>21.619369955740691</c:v>
                </c:pt>
                <c:pt idx="213">
                  <c:v>20.467065130322261</c:v>
                </c:pt>
                <c:pt idx="214">
                  <c:v>19.188631013416906</c:v>
                </c:pt>
                <c:pt idx="215">
                  <c:v>17.798914226579008</c:v>
                </c:pt>
                <c:pt idx="216">
                  <c:v>16.321343651078212</c:v>
                </c:pt>
                <c:pt idx="217">
                  <c:v>14.786929039296945</c:v>
                </c:pt>
                <c:pt idx="218">
                  <c:v>13.231962362967577</c:v>
                </c:pt>
                <c:pt idx="219">
                  <c:v>11.694718139709215</c:v>
                </c:pt>
                <c:pt idx="220">
                  <c:v>10.211759007086169</c:v>
                </c:pt>
                <c:pt idx="221">
                  <c:v>8.8145827523175466</c:v>
                </c:pt>
                <c:pt idx="222">
                  <c:v>7.5272343725995636</c:v>
                </c:pt>
                <c:pt idx="223">
                  <c:v>6.3652058285150641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70-43FD-ADBF-68AAEFF8C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D5-410B-8834-78BEBFC530E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13.59441417415494</c:v>
                </c:pt>
                <c:pt idx="6">
                  <c:v>12.715223050377697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9.719579480667381</c:v>
                </c:pt>
                <c:pt idx="10">
                  <c:v>8.6728204902266359</c:v>
                </c:pt>
                <c:pt idx="11">
                  <c:v>7.6438114234455048</c:v>
                </c:pt>
                <c:pt idx="12">
                  <c:v>6.6565779366231741</c:v>
                </c:pt>
                <c:pt idx="13">
                  <c:v>5.7312984183159736</c:v>
                </c:pt>
                <c:pt idx="14">
                  <c:v>4.8828834885227677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D5-410B-8834-78BEBFC530E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16.178813318488238</c:v>
                </c:pt>
                <c:pt idx="3">
                  <c:v>15.524720718672938</c:v>
                </c:pt>
                <c:pt idx="4">
                  <c:v>14.777901718082983</c:v>
                </c:pt>
                <c:pt idx="5">
                  <c:v>13.93968824607296</c:v>
                </c:pt>
                <c:pt idx="6">
                  <c:v>13.01678612344028</c:v>
                </c:pt>
                <c:pt idx="7">
                  <c:v>12.021873903415372</c:v>
                </c:pt>
                <c:pt idx="8">
                  <c:v>10.973455984492855</c:v>
                </c:pt>
                <c:pt idx="9">
                  <c:v>9.894808190616434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6.7383023712585555</c:v>
                </c:pt>
                <c:pt idx="13">
                  <c:v>5.7917789229781782</c:v>
                </c:pt>
                <c:pt idx="14">
                  <c:v>4.9267147721853055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D5-410B-8834-78BEBFC530E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17.792620881229674</c:v>
                </c:pt>
                <c:pt idx="1">
                  <c:v>17.280187829874027</c:v>
                </c:pt>
                <c:pt idx="2">
                  <c:v>16.679711682334677</c:v>
                </c:pt>
                <c:pt idx="3">
                  <c:v>15.985359625831295</c:v>
                </c:pt>
                <c:pt idx="4">
                  <c:v>15.194693480981792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11.201615452356707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7.8649356144236355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D5-410B-8834-78BEBFC530E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D5-410B-8834-78BEBFC530E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19.022417271561647</c:v>
                </c:pt>
                <c:pt idx="1">
                  <c:v>18.437862740486135</c:v>
                </c:pt>
                <c:pt idx="2">
                  <c:v>17.755822294024295</c:v>
                </c:pt>
                <c:pt idx="3">
                  <c:v>16.971093839967839</c:v>
                </c:pt>
                <c:pt idx="4">
                  <c:v>16.082618489765331</c:v>
                </c:pt>
                <c:pt idx="5">
                  <c:v>15.094809022463313</c:v>
                </c:pt>
                <c:pt idx="6">
                  <c:v>14.018520708308431</c:v>
                </c:pt>
                <c:pt idx="7">
                  <c:v>12.871332863168261</c:v>
                </c:pt>
                <c:pt idx="8">
                  <c:v>11.676879591714894</c:v>
                </c:pt>
                <c:pt idx="9">
                  <c:v>10.463159599902243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6D5-410B-8834-78BEBFC530E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19.655682452551563</c:v>
                </c:pt>
                <c:pt idx="1">
                  <c:v>19.032197727701764</c:v>
                </c:pt>
                <c:pt idx="2">
                  <c:v>18.306343660578055</c:v>
                </c:pt>
                <c:pt idx="3">
                  <c:v>17.473341090521821</c:v>
                </c:pt>
                <c:pt idx="4">
                  <c:v>16.53295698679403</c:v>
                </c:pt>
                <c:pt idx="5">
                  <c:v>15.490844877238061</c:v>
                </c:pt>
                <c:pt idx="6">
                  <c:v>14.359455995089531</c:v>
                </c:pt>
                <c:pt idx="7">
                  <c:v>13.158180407749915</c:v>
                </c:pt>
                <c:pt idx="8">
                  <c:v>11.91247154704857</c:v>
                </c:pt>
                <c:pt idx="9">
                  <c:v>10.65192514837592</c:v>
                </c:pt>
                <c:pt idx="10">
                  <c:v>9.4075697920212455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6D5-410B-8834-78BEBFC530E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20.2806433259735</c:v>
                </c:pt>
                <c:pt idx="1">
                  <c:v>19.617549131207209</c:v>
                </c:pt>
                <c:pt idx="2">
                  <c:v>18.847263470536266</c:v>
                </c:pt>
                <c:pt idx="3">
                  <c:v>17.965491711017314</c:v>
                </c:pt>
                <c:pt idx="4">
                  <c:v>16.972892863211296</c:v>
                </c:pt>
                <c:pt idx="5">
                  <c:v>15.876421504004542</c:v>
                </c:pt>
                <c:pt idx="6">
                  <c:v>14.690166257673143</c:v>
                </c:pt>
                <c:pt idx="7">
                  <c:v>13.435338408890868</c:v>
                </c:pt>
                <c:pt idx="8">
                  <c:v>12.139183451454191</c:v>
                </c:pt>
                <c:pt idx="9">
                  <c:v>10.832831183448615</c:v>
                </c:pt>
                <c:pt idx="10">
                  <c:v>9.5483984223109175</c:v>
                </c:pt>
                <c:pt idx="11">
                  <c:v>8.3158943195806074</c:v>
                </c:pt>
                <c:pt idx="12">
                  <c:v>7.1605435803486062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6D5-410B-8834-78BEBFC530E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6D5-410B-8834-78BEBFC530E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16.583373680706256</c:v>
                </c:pt>
                <c:pt idx="6">
                  <c:v>15.293413970395381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11.157371301482891</c:v>
                </c:pt>
                <c:pt idx="10">
                  <c:v>9.7996481167740672</c:v>
                </c:pt>
                <c:pt idx="11">
                  <c:v>8.5058226780799622</c:v>
                </c:pt>
                <c:pt idx="12">
                  <c:v>7.3009180058390459</c:v>
                </c:pt>
                <c:pt idx="13">
                  <c:v>6.2026170847534514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6D5-410B-8834-78BEBFC530E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21.969504826413235</c:v>
                </c:pt>
                <c:pt idx="1">
                  <c:v>21.193487451650622</c:v>
                </c:pt>
                <c:pt idx="2">
                  <c:v>20.297298810718608</c:v>
                </c:pt>
                <c:pt idx="3">
                  <c:v>19.278295368886369</c:v>
                </c:pt>
                <c:pt idx="4">
                  <c:v>18.139926669950057</c:v>
                </c:pt>
                <c:pt idx="5">
                  <c:v>16.893026211342868</c:v>
                </c:pt>
                <c:pt idx="6">
                  <c:v>15.556384698928648</c:v>
                </c:pt>
                <c:pt idx="7">
                  <c:v>14.156262007532542</c:v>
                </c:pt>
                <c:pt idx="8">
                  <c:v>12.724685716122874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6.2454356389556605</c:v>
                </c:pt>
                <c:pt idx="14">
                  <c:v>5.2511790405962193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6D5-410B-8834-78BEBFC530E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6D5-410B-8834-78BEBFC530E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6D5-410B-8834-78BEBFC530E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6D5-410B-8834-78BEBFC530E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23.526745240253852</c:v>
                </c:pt>
                <c:pt idx="1">
                  <c:v>22.639040348964013</c:v>
                </c:pt>
                <c:pt idx="2">
                  <c:v>21.619369955740691</c:v>
                </c:pt>
                <c:pt idx="3">
                  <c:v>20.467065130322261</c:v>
                </c:pt>
                <c:pt idx="4">
                  <c:v>19.188631013416906</c:v>
                </c:pt>
                <c:pt idx="5">
                  <c:v>17.798914226579008</c:v>
                </c:pt>
                <c:pt idx="6">
                  <c:v>16.321343651078212</c:v>
                </c:pt>
                <c:pt idx="7">
                  <c:v>14.786929039296945</c:v>
                </c:pt>
                <c:pt idx="8">
                  <c:v>13.231962362967577</c:v>
                </c:pt>
                <c:pt idx="9">
                  <c:v>11.694718139709215</c:v>
                </c:pt>
                <c:pt idx="10">
                  <c:v>10.211759007086169</c:v>
                </c:pt>
                <c:pt idx="11">
                  <c:v>8.8145827523175466</c:v>
                </c:pt>
                <c:pt idx="12">
                  <c:v>7.5272343725995636</c:v>
                </c:pt>
                <c:pt idx="13">
                  <c:v>6.3652058285150641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6D5-410B-8834-78BEBFC530E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6D5-410B-8834-78BEBFC530E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6D5-410B-8834-78BEBFC530E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6D5-410B-8834-78BEBFC530E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6D5-410B-8834-78BEBFC530E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6D5-410B-8834-78BEBFC530E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6D5-410B-8834-78BEBFC530E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6D5-410B-8834-78BEBFC530E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6D5-410B-8834-78BEBFC530E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6D5-410B-8834-78BEBFC530E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6D5-410B-8834-78BEBFC530E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6D5-410B-8834-78BEBFC530E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6D5-410B-8834-78BEBFC530E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6D5-410B-8834-78BEBFC530E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6D5-410B-8834-78BEBFC530E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6D5-410B-8834-78BEBFC530E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66D5-410B-8834-78BEBFC530E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66D5-410B-8834-78BEBFC53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0.10640309651692707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0.16367943485577896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F8-4B32-8545-C9841042B33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7.8645887377516016E-2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0.10288510958617486</c:v>
                </c:pt>
                <c:pt idx="10">
                  <c:v>0.11530274391438122</c:v>
                </c:pt>
                <c:pt idx="11">
                  <c:v>0.13082478682463919</c:v>
                </c:pt>
                <c:pt idx="12">
                  <c:v>0.15022734046246164</c:v>
                </c:pt>
                <c:pt idx="13">
                  <c:v>0.17448053250973972</c:v>
                </c:pt>
                <c:pt idx="14">
                  <c:v>0.20479702256883725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F8-4B32-8545-C9841042B33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6.1809230399936452E-2</c:v>
                </c:pt>
                <c:pt idx="3">
                  <c:v>6.4413397066603109E-2</c:v>
                </c:pt>
                <c:pt idx="4">
                  <c:v>6.7668605399936424E-2</c:v>
                </c:pt>
                <c:pt idx="5">
                  <c:v>7.1737615816603109E-2</c:v>
                </c:pt>
                <c:pt idx="6">
                  <c:v>7.6823878837436438E-2</c:v>
                </c:pt>
                <c:pt idx="7">
                  <c:v>8.3181707613478081E-2</c:v>
                </c:pt>
                <c:pt idx="8">
                  <c:v>9.112899358353016E-2</c:v>
                </c:pt>
                <c:pt idx="9">
                  <c:v>0.1010631010460953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0.17265852396966011</c:v>
                </c:pt>
                <c:pt idx="14">
                  <c:v>0.20297501402875767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F8-4B32-8545-C9841042B33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5.6203074672093421E-2</c:v>
                </c:pt>
                <c:pt idx="1">
                  <c:v>5.7869741338760092E-2</c:v>
                </c:pt>
                <c:pt idx="2">
                  <c:v>5.9953074672093432E-2</c:v>
                </c:pt>
                <c:pt idx="3">
                  <c:v>6.2557241338760089E-2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8.9272837855687154E-2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0.1271466225567166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F8-4B32-8545-C9841042B33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F8-4B32-8545-C9841042B33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5.2569554422244306E-2</c:v>
                </c:pt>
                <c:pt idx="1">
                  <c:v>5.423622108891097E-2</c:v>
                </c:pt>
                <c:pt idx="2">
                  <c:v>5.6319554422244303E-2</c:v>
                </c:pt>
                <c:pt idx="3">
                  <c:v>5.8923721088910967E-2</c:v>
                </c:pt>
                <c:pt idx="4">
                  <c:v>6.2178929422244317E-2</c:v>
                </c:pt>
                <c:pt idx="5">
                  <c:v>6.624793983891096E-2</c:v>
                </c:pt>
                <c:pt idx="6">
                  <c:v>7.1334202859744303E-2</c:v>
                </c:pt>
                <c:pt idx="7">
                  <c:v>7.769203163578596E-2</c:v>
                </c:pt>
                <c:pt idx="8">
                  <c:v>8.5639317605838025E-2</c:v>
                </c:pt>
                <c:pt idx="9">
                  <c:v>9.5573425068403148E-2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F8-4B32-8545-C9841042B33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5.0875872787117957E-2</c:v>
                </c:pt>
                <c:pt idx="1">
                  <c:v>5.2542539453784627E-2</c:v>
                </c:pt>
                <c:pt idx="2">
                  <c:v>5.4625872787117953E-2</c:v>
                </c:pt>
                <c:pt idx="3">
                  <c:v>5.7230039453784631E-2</c:v>
                </c:pt>
                <c:pt idx="4">
                  <c:v>6.048524778711796E-2</c:v>
                </c:pt>
                <c:pt idx="5">
                  <c:v>6.4554258203784617E-2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8.3945635970711696E-2</c:v>
                </c:pt>
                <c:pt idx="9">
                  <c:v>9.3879743433276777E-2</c:v>
                </c:pt>
                <c:pt idx="10">
                  <c:v>0.10629737776148317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5F8-4B32-8545-C9841042B33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4.9308100533442943E-2</c:v>
                </c:pt>
                <c:pt idx="1">
                  <c:v>5.0974767200109607E-2</c:v>
                </c:pt>
                <c:pt idx="2">
                  <c:v>5.3058100533442946E-2</c:v>
                </c:pt>
                <c:pt idx="3">
                  <c:v>5.5662267200109604E-2</c:v>
                </c:pt>
                <c:pt idx="4">
                  <c:v>5.8917475533442953E-2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7.4430577746984597E-2</c:v>
                </c:pt>
                <c:pt idx="8">
                  <c:v>8.2377863717036662E-2</c:v>
                </c:pt>
                <c:pt idx="9">
                  <c:v>9.2311971179601784E-2</c:v>
                </c:pt>
                <c:pt idx="10">
                  <c:v>0.10472960550780813</c:v>
                </c:pt>
                <c:pt idx="11">
                  <c:v>0.12025164841806607</c:v>
                </c:pt>
                <c:pt idx="12">
                  <c:v>0.13965420205588858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F8-4B32-8545-C9841042B33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5F8-4B32-8545-C9841042B33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6.0301360824030578E-2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8.9626846053522766E-2</c:v>
                </c:pt>
                <c:pt idx="10">
                  <c:v>0.10204448038172911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0.16122226897708761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5F8-4B32-8545-C9841042B33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4.5517639468948427E-2</c:v>
                </c:pt>
                <c:pt idx="1">
                  <c:v>4.7184306135615098E-2</c:v>
                </c:pt>
                <c:pt idx="2">
                  <c:v>4.9267639468948424E-2</c:v>
                </c:pt>
                <c:pt idx="3">
                  <c:v>5.1871806135615095E-2</c:v>
                </c:pt>
                <c:pt idx="4">
                  <c:v>5.512701446894841E-2</c:v>
                </c:pt>
                <c:pt idx="5">
                  <c:v>5.9196024885615067E-2</c:v>
                </c:pt>
                <c:pt idx="6">
                  <c:v>6.428228790644841E-2</c:v>
                </c:pt>
                <c:pt idx="7">
                  <c:v>7.0640116682490081E-2</c:v>
                </c:pt>
                <c:pt idx="8">
                  <c:v>7.858740265254216E-2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0.16011693303867214</c:v>
                </c:pt>
                <c:pt idx="14">
                  <c:v>0.19043342309776967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5F8-4B32-8545-C9841042B33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5F8-4B32-8545-C9841042B33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5F8-4B32-8545-C9841042B33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5F8-4B32-8545-C9841042B33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4.2504816955684012E-2</c:v>
                </c:pt>
                <c:pt idx="1">
                  <c:v>4.4171483622350675E-2</c:v>
                </c:pt>
                <c:pt idx="2">
                  <c:v>4.6254816955684008E-2</c:v>
                </c:pt>
                <c:pt idx="3">
                  <c:v>4.885898362235068E-2</c:v>
                </c:pt>
                <c:pt idx="4">
                  <c:v>5.2114191955684008E-2</c:v>
                </c:pt>
                <c:pt idx="5">
                  <c:v>5.618320237235068E-2</c:v>
                </c:pt>
                <c:pt idx="6">
                  <c:v>6.1269465393184001E-2</c:v>
                </c:pt>
                <c:pt idx="7">
                  <c:v>6.7627294169225666E-2</c:v>
                </c:pt>
                <c:pt idx="8">
                  <c:v>7.5574580139277744E-2</c:v>
                </c:pt>
                <c:pt idx="9">
                  <c:v>8.5508687601842853E-2</c:v>
                </c:pt>
                <c:pt idx="10">
                  <c:v>9.7926321930049229E-2</c:v>
                </c:pt>
                <c:pt idx="11">
                  <c:v>0.11344836484030718</c:v>
                </c:pt>
                <c:pt idx="12">
                  <c:v>0.13285091847812966</c:v>
                </c:pt>
                <c:pt idx="13">
                  <c:v>0.15710411052540771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5F8-4B32-8545-C9841042B33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5F8-4B32-8545-C9841042B33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5F8-4B32-8545-C9841042B33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5F8-4B32-8545-C9841042B33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5F8-4B32-8545-C9841042B33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5F8-4B32-8545-C9841042B33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5F8-4B32-8545-C9841042B33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5F8-4B32-8545-C9841042B33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5F8-4B32-8545-C9841042B33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5F8-4B32-8545-C9841042B33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05F8-4B32-8545-C9841042B33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5F8-4B32-8545-C9841042B33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05F8-4B32-8545-C9841042B33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5F8-4B32-8545-C9841042B33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05F8-4B32-8545-C9841042B33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5F8-4B32-8545-C9841042B33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05F8-4B32-8545-C9841042B33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05F8-4B32-8545-C9841042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5.6203074672093421E-2</c:v>
                </c:pt>
                <c:pt idx="4">
                  <c:v>5.4358356913060013E-2</c:v>
                </c:pt>
                <c:pt idx="5">
                  <c:v>5.2569554422244306E-2</c:v>
                </c:pt>
                <c:pt idx="6">
                  <c:v>5.0875872787117957E-2</c:v>
                </c:pt>
                <c:pt idx="7">
                  <c:v>4.9308100533442943E-2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4.5517639468948427E-2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4.2504816955684012E-2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AC-43C9-9656-D0078972D988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5.7869741338760092E-2</c:v>
                </c:pt>
                <c:pt idx="4">
                  <c:v>5.6025023579726677E-2</c:v>
                </c:pt>
                <c:pt idx="5">
                  <c:v>5.423622108891097E-2</c:v>
                </c:pt>
                <c:pt idx="6">
                  <c:v>5.2542539453784627E-2</c:v>
                </c:pt>
                <c:pt idx="7">
                  <c:v>5.0974767200109607E-2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4.7184306135615098E-2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4.4171483622350675E-2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AC-43C9-9656-D0078972D988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6.363123894001603E-2</c:v>
                </c:pt>
                <c:pt idx="2">
                  <c:v>6.1809230399936452E-2</c:v>
                </c:pt>
                <c:pt idx="3">
                  <c:v>5.9953074672093432E-2</c:v>
                </c:pt>
                <c:pt idx="4">
                  <c:v>5.8108356913060003E-2</c:v>
                </c:pt>
                <c:pt idx="5">
                  <c:v>5.6319554422244303E-2</c:v>
                </c:pt>
                <c:pt idx="6">
                  <c:v>5.4625872787117953E-2</c:v>
                </c:pt>
                <c:pt idx="7">
                  <c:v>5.3058100533442946E-2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4.9267639468948424E-2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4.6254816955684008E-2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AC-43C9-9656-D0078972D988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6.2557241338760089E-2</c:v>
                </c:pt>
                <c:pt idx="4">
                  <c:v>6.0712523579726681E-2</c:v>
                </c:pt>
                <c:pt idx="5">
                  <c:v>5.8923721088910967E-2</c:v>
                </c:pt>
                <c:pt idx="6">
                  <c:v>5.7230039453784631E-2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5.1871806135615095E-2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4.885898362235068E-2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AC-43C9-9656-D0078972D988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6.7668605399936424E-2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6.2178929422244317E-2</c:v>
                </c:pt>
                <c:pt idx="6">
                  <c:v>6.048524778711796E-2</c:v>
                </c:pt>
                <c:pt idx="7">
                  <c:v>5.8917475533442953E-2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5.512701446894841E-2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5.2114191955684008E-2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AC-43C9-9656-D0078972D988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7.3559624356682687E-2</c:v>
                </c:pt>
                <c:pt idx="2">
                  <c:v>7.1737615816603109E-2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6.4554258203784617E-2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6.0301360824030578E-2</c:v>
                </c:pt>
                <c:pt idx="10">
                  <c:v>5.9196024885615067E-2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5.618320237235068E-2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AC-43C9-9656-D0078972D988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7.8645887377516016E-2</c:v>
                </c:pt>
                <c:pt idx="2">
                  <c:v>7.6823878837436438E-2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7.1334202859744303E-2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6.1269465393184001E-2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AC-43C9-9656-D0078972D988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7.769203163578596E-2</c:v>
                </c:pt>
                <c:pt idx="6">
                  <c:v>7.5998350000659604E-2</c:v>
                </c:pt>
                <c:pt idx="7">
                  <c:v>7.4430577746984597E-2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7.0640116682490081E-2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6.7627294169225666E-2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AC-43C9-9656-D0078972D988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9.112899358353016E-2</c:v>
                </c:pt>
                <c:pt idx="3">
                  <c:v>8.9272837855687154E-2</c:v>
                </c:pt>
                <c:pt idx="4">
                  <c:v>8.7428120096653739E-2</c:v>
                </c:pt>
                <c:pt idx="5">
                  <c:v>8.5639317605838025E-2</c:v>
                </c:pt>
                <c:pt idx="6">
                  <c:v>8.3945635970711696E-2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7.858740265254216E-2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7.5574580139277744E-2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AC-43C9-9656-D0078972D988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0.10288510958617486</c:v>
                </c:pt>
                <c:pt idx="2">
                  <c:v>0.1010631010460953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9.5573425068403148E-2</c:v>
                </c:pt>
                <c:pt idx="6">
                  <c:v>9.3879743433276777E-2</c:v>
                </c:pt>
                <c:pt idx="7">
                  <c:v>9.2311971179601784E-2</c:v>
                </c:pt>
                <c:pt idx="8">
                  <c:v>9.0890826543272171E-2</c:v>
                </c:pt>
                <c:pt idx="9">
                  <c:v>8.9626846053522766E-2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8.5508687601842853E-2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1AC-43C9-9656-D0078972D988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0.11530274391438122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0.10629737776148317</c:v>
                </c:pt>
                <c:pt idx="7">
                  <c:v>0.10472960550780813</c:v>
                </c:pt>
                <c:pt idx="8">
                  <c:v>0.10330846087147855</c:v>
                </c:pt>
                <c:pt idx="9">
                  <c:v>0.10204448038172911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9.7926321930049229E-2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AC-43C9-9656-D0078972D988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0.1271466225567166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0.12025164841806607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0.11344836484030718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AC-43C9-9656-D0078972D988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0.16367943485577896</c:v>
                </c:pt>
                <c:pt idx="1">
                  <c:v>0.15022734046246164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0.13965420205588858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0.13285091847812966</c:v>
                </c:pt>
                <c:pt idx="15">
                  <c:v>0.13238053031743779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1AC-43C9-9656-D0078972D988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0.17448053250973972</c:v>
                </c:pt>
                <c:pt idx="2">
                  <c:v>0.17265852396966011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0.16122226897708761</c:v>
                </c:pt>
                <c:pt idx="10">
                  <c:v>0.16011693303867214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0.15710411052540771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1AC-43C9-9656-D0078972D988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0.20479702256883725</c:v>
                </c:pt>
                <c:pt idx="2">
                  <c:v>0.20297501402875767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0.19043342309776967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1AC-43C9-9656-D0078972D988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5.988123894001602E-2</c:v>
                </c:pt>
                <c:pt idx="2">
                  <c:v>5.8059230399936441E-2</c:v>
                </c:pt>
                <c:pt idx="3">
                  <c:v>5.6203074672093407E-2</c:v>
                </c:pt>
                <c:pt idx="4">
                  <c:v>5.4358356913060013E-2</c:v>
                </c:pt>
                <c:pt idx="5">
                  <c:v>5.2569554422244293E-2</c:v>
                </c:pt>
                <c:pt idx="6">
                  <c:v>5.087587278711795E-2</c:v>
                </c:pt>
                <c:pt idx="7">
                  <c:v>4.9308100533442936E-2</c:v>
                </c:pt>
                <c:pt idx="8">
                  <c:v>4.7886955897113323E-2</c:v>
                </c:pt>
                <c:pt idx="9">
                  <c:v>4.6622975407363931E-2</c:v>
                </c:pt>
                <c:pt idx="10">
                  <c:v>4.551763946894842E-2</c:v>
                </c:pt>
                <c:pt idx="11">
                  <c:v>4.4565247928079789E-2</c:v>
                </c:pt>
                <c:pt idx="12">
                  <c:v>4.3755054881571345E-2</c:v>
                </c:pt>
                <c:pt idx="13">
                  <c:v>4.3073286052009462E-2</c:v>
                </c:pt>
                <c:pt idx="14">
                  <c:v>4.2504816955684005E-2</c:v>
                </c:pt>
                <c:pt idx="15">
                  <c:v>4.2034428794992182E-2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1AC-43C9-9656-D0078972D988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6.1547905606682704E-2</c:v>
                </c:pt>
                <c:pt idx="2">
                  <c:v>5.9725897066603112E-2</c:v>
                </c:pt>
                <c:pt idx="3">
                  <c:v>5.7869741338760078E-2</c:v>
                </c:pt>
                <c:pt idx="4">
                  <c:v>5.6025023579726677E-2</c:v>
                </c:pt>
                <c:pt idx="5">
                  <c:v>5.4236221088910963E-2</c:v>
                </c:pt>
                <c:pt idx="6">
                  <c:v>5.2542539453784613E-2</c:v>
                </c:pt>
                <c:pt idx="7">
                  <c:v>5.09747672001096E-2</c:v>
                </c:pt>
                <c:pt idx="8">
                  <c:v>4.9553622563779993E-2</c:v>
                </c:pt>
                <c:pt idx="9">
                  <c:v>4.8289642074030602E-2</c:v>
                </c:pt>
                <c:pt idx="10">
                  <c:v>4.7184306135615091E-2</c:v>
                </c:pt>
                <c:pt idx="11">
                  <c:v>4.6231914594746459E-2</c:v>
                </c:pt>
                <c:pt idx="12">
                  <c:v>4.5421721548238016E-2</c:v>
                </c:pt>
                <c:pt idx="13">
                  <c:v>4.4739952718676118E-2</c:v>
                </c:pt>
                <c:pt idx="14">
                  <c:v>4.4171483622350668E-2</c:v>
                </c:pt>
                <c:pt idx="15">
                  <c:v>4.3701095461658845E-2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1AC-43C9-9656-D0078972D988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6.363123894001603E-2</c:v>
                </c:pt>
                <c:pt idx="2">
                  <c:v>6.1809230399936438E-2</c:v>
                </c:pt>
                <c:pt idx="3">
                  <c:v>5.9953074672093418E-2</c:v>
                </c:pt>
                <c:pt idx="4">
                  <c:v>5.8108356913060003E-2</c:v>
                </c:pt>
                <c:pt idx="5">
                  <c:v>5.6319554422244296E-2</c:v>
                </c:pt>
                <c:pt idx="6">
                  <c:v>5.4625872787117953E-2</c:v>
                </c:pt>
                <c:pt idx="7">
                  <c:v>5.3058100533442926E-2</c:v>
                </c:pt>
                <c:pt idx="8">
                  <c:v>5.1636955897113326E-2</c:v>
                </c:pt>
                <c:pt idx="9">
                  <c:v>5.0372975407363935E-2</c:v>
                </c:pt>
                <c:pt idx="10">
                  <c:v>4.9267639468948417E-2</c:v>
                </c:pt>
                <c:pt idx="11">
                  <c:v>4.8315247928079785E-2</c:v>
                </c:pt>
                <c:pt idx="12">
                  <c:v>4.7505054881571342E-2</c:v>
                </c:pt>
                <c:pt idx="13">
                  <c:v>4.6823286052009458E-2</c:v>
                </c:pt>
                <c:pt idx="14">
                  <c:v>4.6254816955684001E-2</c:v>
                </c:pt>
                <c:pt idx="15">
                  <c:v>4.5784428794992171E-2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1AC-43C9-9656-D0078972D988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6.6235405606682687E-2</c:v>
                </c:pt>
                <c:pt idx="2">
                  <c:v>6.4413397066603109E-2</c:v>
                </c:pt>
                <c:pt idx="3">
                  <c:v>6.2557241338760075E-2</c:v>
                </c:pt>
                <c:pt idx="4">
                  <c:v>6.0712523579726681E-2</c:v>
                </c:pt>
                <c:pt idx="5">
                  <c:v>5.892372108891096E-2</c:v>
                </c:pt>
                <c:pt idx="6">
                  <c:v>5.7230039453784624E-2</c:v>
                </c:pt>
                <c:pt idx="7">
                  <c:v>5.5662267200109604E-2</c:v>
                </c:pt>
                <c:pt idx="8">
                  <c:v>5.4241122563779991E-2</c:v>
                </c:pt>
                <c:pt idx="9">
                  <c:v>5.2977142074030599E-2</c:v>
                </c:pt>
                <c:pt idx="10">
                  <c:v>5.1871806135615074E-2</c:v>
                </c:pt>
                <c:pt idx="11">
                  <c:v>5.0919414594746457E-2</c:v>
                </c:pt>
                <c:pt idx="12">
                  <c:v>5.0109221548238006E-2</c:v>
                </c:pt>
                <c:pt idx="13">
                  <c:v>4.9427452718676122E-2</c:v>
                </c:pt>
                <c:pt idx="14">
                  <c:v>4.8858983622350666E-2</c:v>
                </c:pt>
                <c:pt idx="15">
                  <c:v>4.8388595461658836E-2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1AC-43C9-9656-D0078972D988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6.9490613940016016E-2</c:v>
                </c:pt>
                <c:pt idx="2">
                  <c:v>6.7668605399936438E-2</c:v>
                </c:pt>
                <c:pt idx="3">
                  <c:v>6.5812449672093404E-2</c:v>
                </c:pt>
                <c:pt idx="4">
                  <c:v>6.3967731913060003E-2</c:v>
                </c:pt>
                <c:pt idx="5">
                  <c:v>6.2178929422244303E-2</c:v>
                </c:pt>
                <c:pt idx="6">
                  <c:v>6.0485247787117946E-2</c:v>
                </c:pt>
                <c:pt idx="7">
                  <c:v>5.891747553344294E-2</c:v>
                </c:pt>
                <c:pt idx="8">
                  <c:v>5.7496330897113312E-2</c:v>
                </c:pt>
                <c:pt idx="9">
                  <c:v>5.6232350407363914E-2</c:v>
                </c:pt>
                <c:pt idx="10">
                  <c:v>5.5127014468948424E-2</c:v>
                </c:pt>
                <c:pt idx="11">
                  <c:v>5.4174622928079792E-2</c:v>
                </c:pt>
                <c:pt idx="12">
                  <c:v>5.3364429881571335E-2</c:v>
                </c:pt>
                <c:pt idx="13">
                  <c:v>5.2682661052009437E-2</c:v>
                </c:pt>
                <c:pt idx="14">
                  <c:v>5.2114191955684001E-2</c:v>
                </c:pt>
                <c:pt idx="15">
                  <c:v>5.1643803794992171E-2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1AC-43C9-9656-D0078972D988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7.3559624356682687E-2</c:v>
                </c:pt>
                <c:pt idx="2">
                  <c:v>7.1737615816603095E-2</c:v>
                </c:pt>
                <c:pt idx="3">
                  <c:v>6.9881460088760075E-2</c:v>
                </c:pt>
                <c:pt idx="4">
                  <c:v>6.8036742329726674E-2</c:v>
                </c:pt>
                <c:pt idx="5">
                  <c:v>6.624793983891096E-2</c:v>
                </c:pt>
                <c:pt idx="6">
                  <c:v>6.4554258203784604E-2</c:v>
                </c:pt>
                <c:pt idx="7">
                  <c:v>6.2986485950109597E-2</c:v>
                </c:pt>
                <c:pt idx="8">
                  <c:v>6.1565341313779984E-2</c:v>
                </c:pt>
                <c:pt idx="9">
                  <c:v>6.0301360824030592E-2</c:v>
                </c:pt>
                <c:pt idx="10">
                  <c:v>5.9196024885615081E-2</c:v>
                </c:pt>
                <c:pt idx="11">
                  <c:v>5.8243633344746457E-2</c:v>
                </c:pt>
                <c:pt idx="12">
                  <c:v>5.7433440298238013E-2</c:v>
                </c:pt>
                <c:pt idx="13">
                  <c:v>5.6751671468676101E-2</c:v>
                </c:pt>
                <c:pt idx="14">
                  <c:v>5.6183202372350673E-2</c:v>
                </c:pt>
                <c:pt idx="15">
                  <c:v>5.571281421165885E-2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1AC-43C9-9656-D0078972D988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7.864588737751603E-2</c:v>
                </c:pt>
                <c:pt idx="2">
                  <c:v>7.6823878837436424E-2</c:v>
                </c:pt>
                <c:pt idx="3">
                  <c:v>7.4967723109593418E-2</c:v>
                </c:pt>
                <c:pt idx="4">
                  <c:v>7.3123005350560003E-2</c:v>
                </c:pt>
                <c:pt idx="5">
                  <c:v>7.1334202859744289E-2</c:v>
                </c:pt>
                <c:pt idx="6">
                  <c:v>6.9640521224617946E-2</c:v>
                </c:pt>
                <c:pt idx="7">
                  <c:v>6.8072748970942926E-2</c:v>
                </c:pt>
                <c:pt idx="8">
                  <c:v>6.6651604334613312E-2</c:v>
                </c:pt>
                <c:pt idx="9">
                  <c:v>6.5387623844863921E-2</c:v>
                </c:pt>
                <c:pt idx="10">
                  <c:v>6.428228790644841E-2</c:v>
                </c:pt>
                <c:pt idx="11">
                  <c:v>6.3329896365579785E-2</c:v>
                </c:pt>
                <c:pt idx="12">
                  <c:v>6.2519703319071335E-2</c:v>
                </c:pt>
                <c:pt idx="13">
                  <c:v>6.1837934489509444E-2</c:v>
                </c:pt>
                <c:pt idx="14">
                  <c:v>6.1269465393183994E-2</c:v>
                </c:pt>
                <c:pt idx="15">
                  <c:v>6.0799077232492171E-2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1AC-43C9-9656-D0078972D988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8.5003716153557687E-2</c:v>
                </c:pt>
                <c:pt idx="2">
                  <c:v>8.3181707613478081E-2</c:v>
                </c:pt>
                <c:pt idx="3">
                  <c:v>8.1325551885635075E-2</c:v>
                </c:pt>
                <c:pt idx="4">
                  <c:v>7.948083412660166E-2</c:v>
                </c:pt>
                <c:pt idx="5">
                  <c:v>7.7692031635785946E-2</c:v>
                </c:pt>
                <c:pt idx="6">
                  <c:v>7.5998350000659604E-2</c:v>
                </c:pt>
                <c:pt idx="7">
                  <c:v>7.4430577746984569E-2</c:v>
                </c:pt>
                <c:pt idx="8">
                  <c:v>7.3009433110654984E-2</c:v>
                </c:pt>
                <c:pt idx="9">
                  <c:v>7.1745452620905578E-2</c:v>
                </c:pt>
                <c:pt idx="10">
                  <c:v>7.0640116682490067E-2</c:v>
                </c:pt>
                <c:pt idx="11">
                  <c:v>6.9687725141621443E-2</c:v>
                </c:pt>
                <c:pt idx="12">
                  <c:v>6.8877532095112992E-2</c:v>
                </c:pt>
                <c:pt idx="13">
                  <c:v>6.8195763265551101E-2</c:v>
                </c:pt>
                <c:pt idx="14">
                  <c:v>6.7627294169225652E-2</c:v>
                </c:pt>
                <c:pt idx="15">
                  <c:v>6.7156906008533829E-2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1AC-43C9-9656-D0078972D988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9.2951002123609752E-2</c:v>
                </c:pt>
                <c:pt idx="2">
                  <c:v>9.1128993583530188E-2</c:v>
                </c:pt>
                <c:pt idx="3">
                  <c:v>8.927283785568714E-2</c:v>
                </c:pt>
                <c:pt idx="4">
                  <c:v>8.7428120096653739E-2</c:v>
                </c:pt>
                <c:pt idx="5">
                  <c:v>8.5639317605838039E-2</c:v>
                </c:pt>
                <c:pt idx="6">
                  <c:v>8.3945635970711682E-2</c:v>
                </c:pt>
                <c:pt idx="7">
                  <c:v>8.2377863717036662E-2</c:v>
                </c:pt>
                <c:pt idx="8">
                  <c:v>8.0956719080707049E-2</c:v>
                </c:pt>
                <c:pt idx="9">
                  <c:v>7.9692738590957657E-2</c:v>
                </c:pt>
                <c:pt idx="10">
                  <c:v>7.8587402652542132E-2</c:v>
                </c:pt>
                <c:pt idx="11">
                  <c:v>7.7635011111673521E-2</c:v>
                </c:pt>
                <c:pt idx="12">
                  <c:v>7.6824818065165057E-2</c:v>
                </c:pt>
                <c:pt idx="13">
                  <c:v>7.614304923560318E-2</c:v>
                </c:pt>
                <c:pt idx="14">
                  <c:v>7.5574580139277731E-2</c:v>
                </c:pt>
                <c:pt idx="15">
                  <c:v>7.5104191978585907E-2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1AC-43C9-9656-D0078972D988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0.10288510958617487</c:v>
                </c:pt>
                <c:pt idx="2">
                  <c:v>0.10106310104609527</c:v>
                </c:pt>
                <c:pt idx="3">
                  <c:v>9.9206945318252263E-2</c:v>
                </c:pt>
                <c:pt idx="4">
                  <c:v>9.7362227559218847E-2</c:v>
                </c:pt>
                <c:pt idx="5">
                  <c:v>9.5573425068403134E-2</c:v>
                </c:pt>
                <c:pt idx="6">
                  <c:v>9.3879743433276777E-2</c:v>
                </c:pt>
                <c:pt idx="7">
                  <c:v>9.2311971179601771E-2</c:v>
                </c:pt>
                <c:pt idx="8">
                  <c:v>9.0890826543272171E-2</c:v>
                </c:pt>
                <c:pt idx="9">
                  <c:v>8.962684605352278E-2</c:v>
                </c:pt>
                <c:pt idx="10">
                  <c:v>8.8521510115107255E-2</c:v>
                </c:pt>
                <c:pt idx="11">
                  <c:v>8.7569118574238616E-2</c:v>
                </c:pt>
                <c:pt idx="12">
                  <c:v>8.675892552773018E-2</c:v>
                </c:pt>
                <c:pt idx="13">
                  <c:v>8.6077156698168289E-2</c:v>
                </c:pt>
                <c:pt idx="14">
                  <c:v>8.5508687601842839E-2</c:v>
                </c:pt>
                <c:pt idx="15">
                  <c:v>8.5038299441151016E-2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1AC-43C9-9656-D0078972D988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0.11530274391438126</c:v>
                </c:pt>
                <c:pt idx="2">
                  <c:v>0.11348073537430166</c:v>
                </c:pt>
                <c:pt idx="3">
                  <c:v>0.11162457964645862</c:v>
                </c:pt>
                <c:pt idx="4">
                  <c:v>0.10977986188742522</c:v>
                </c:pt>
                <c:pt idx="5">
                  <c:v>0.1079910593966095</c:v>
                </c:pt>
                <c:pt idx="6">
                  <c:v>0.10629737776148315</c:v>
                </c:pt>
                <c:pt idx="7">
                  <c:v>0.10472960550780812</c:v>
                </c:pt>
                <c:pt idx="8">
                  <c:v>0.10330846087147855</c:v>
                </c:pt>
                <c:pt idx="9">
                  <c:v>0.10204448038172914</c:v>
                </c:pt>
                <c:pt idx="10">
                  <c:v>0.10093914444331362</c:v>
                </c:pt>
                <c:pt idx="11">
                  <c:v>9.9986752902444992E-2</c:v>
                </c:pt>
                <c:pt idx="12">
                  <c:v>9.9176559855936541E-2</c:v>
                </c:pt>
                <c:pt idx="13">
                  <c:v>9.8494791026374665E-2</c:v>
                </c:pt>
                <c:pt idx="14">
                  <c:v>9.7926321930049215E-2</c:v>
                </c:pt>
                <c:pt idx="15">
                  <c:v>9.7455933769357392E-2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1AC-43C9-9656-D0078972D988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0.13082478682463919</c:v>
                </c:pt>
                <c:pt idx="2">
                  <c:v>0.12900277828455961</c:v>
                </c:pt>
                <c:pt idx="3">
                  <c:v>0.12714662255671658</c:v>
                </c:pt>
                <c:pt idx="4">
                  <c:v>0.12530190479768316</c:v>
                </c:pt>
                <c:pt idx="5">
                  <c:v>0.12351310230686748</c:v>
                </c:pt>
                <c:pt idx="6">
                  <c:v>0.12181942067174113</c:v>
                </c:pt>
                <c:pt idx="7">
                  <c:v>0.1202516484180661</c:v>
                </c:pt>
                <c:pt idx="8">
                  <c:v>0.11883050378173649</c:v>
                </c:pt>
                <c:pt idx="9">
                  <c:v>0.11756652329198711</c:v>
                </c:pt>
                <c:pt idx="10">
                  <c:v>0.11646118735357158</c:v>
                </c:pt>
                <c:pt idx="11">
                  <c:v>0.11550879581270294</c:v>
                </c:pt>
                <c:pt idx="12">
                  <c:v>0.11469860276619452</c:v>
                </c:pt>
                <c:pt idx="13">
                  <c:v>0.11401683393663263</c:v>
                </c:pt>
                <c:pt idx="14">
                  <c:v>0.11344836484030715</c:v>
                </c:pt>
                <c:pt idx="15">
                  <c:v>0.11297797667961534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1AC-43C9-9656-D0078972D988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0.15022734046246169</c:v>
                </c:pt>
                <c:pt idx="2">
                  <c:v>0.14840533192238206</c:v>
                </c:pt>
                <c:pt idx="3">
                  <c:v>0.14654917619453903</c:v>
                </c:pt>
                <c:pt idx="4">
                  <c:v>0.14470445843550564</c:v>
                </c:pt>
                <c:pt idx="5">
                  <c:v>0.14291565594468991</c:v>
                </c:pt>
                <c:pt idx="6">
                  <c:v>0.1412219743095636</c:v>
                </c:pt>
                <c:pt idx="7">
                  <c:v>0.13965420205588855</c:v>
                </c:pt>
                <c:pt idx="8">
                  <c:v>0.13823305741955896</c:v>
                </c:pt>
                <c:pt idx="9">
                  <c:v>0.13696907692980956</c:v>
                </c:pt>
                <c:pt idx="10">
                  <c:v>0.13586374099139403</c:v>
                </c:pt>
                <c:pt idx="11">
                  <c:v>0.13491134945052541</c:v>
                </c:pt>
                <c:pt idx="12">
                  <c:v>0.13410115640401696</c:v>
                </c:pt>
                <c:pt idx="13">
                  <c:v>0.13341938757445507</c:v>
                </c:pt>
                <c:pt idx="14">
                  <c:v>0.1328509184781296</c:v>
                </c:pt>
                <c:pt idx="15">
                  <c:v>0.13238053031743779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1AC-43C9-9656-D0078972D988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0.17448053250973974</c:v>
                </c:pt>
                <c:pt idx="2">
                  <c:v>0.17265852396966017</c:v>
                </c:pt>
                <c:pt idx="3">
                  <c:v>0.17080236824181713</c:v>
                </c:pt>
                <c:pt idx="4">
                  <c:v>0.16895765048278372</c:v>
                </c:pt>
                <c:pt idx="5">
                  <c:v>0.16716884799196799</c:v>
                </c:pt>
                <c:pt idx="6">
                  <c:v>0.16547516635684167</c:v>
                </c:pt>
                <c:pt idx="7">
                  <c:v>0.16390739410316663</c:v>
                </c:pt>
                <c:pt idx="8">
                  <c:v>0.16248624946683701</c:v>
                </c:pt>
                <c:pt idx="9">
                  <c:v>0.16122226897708763</c:v>
                </c:pt>
                <c:pt idx="10">
                  <c:v>0.16011693303867211</c:v>
                </c:pt>
                <c:pt idx="11">
                  <c:v>0.15916454149780349</c:v>
                </c:pt>
                <c:pt idx="12">
                  <c:v>0.15835434845129504</c:v>
                </c:pt>
                <c:pt idx="13">
                  <c:v>0.15767257962173314</c:v>
                </c:pt>
                <c:pt idx="14">
                  <c:v>0.15710411052540768</c:v>
                </c:pt>
                <c:pt idx="15">
                  <c:v>0.15663372236471587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1AC-43C9-9656-D0078972D988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0.20479702256883728</c:v>
                </c:pt>
                <c:pt idx="2">
                  <c:v>0.2029750140287577</c:v>
                </c:pt>
                <c:pt idx="3">
                  <c:v>0.20111885830091467</c:v>
                </c:pt>
                <c:pt idx="4">
                  <c:v>0.19927414054188128</c:v>
                </c:pt>
                <c:pt idx="5">
                  <c:v>0.19748533805106555</c:v>
                </c:pt>
                <c:pt idx="6">
                  <c:v>0.19579165641593921</c:v>
                </c:pt>
                <c:pt idx="7">
                  <c:v>0.19422388416226419</c:v>
                </c:pt>
                <c:pt idx="8">
                  <c:v>0.19280273952593457</c:v>
                </c:pt>
                <c:pt idx="9">
                  <c:v>0.19153875903618517</c:v>
                </c:pt>
                <c:pt idx="10">
                  <c:v>0.1904334230977697</c:v>
                </c:pt>
                <c:pt idx="11">
                  <c:v>0.18948103155690108</c:v>
                </c:pt>
                <c:pt idx="12">
                  <c:v>0.1886708385103926</c:v>
                </c:pt>
                <c:pt idx="13">
                  <c:v>0.18798906968083071</c:v>
                </c:pt>
                <c:pt idx="14">
                  <c:v>0.18742060058450527</c:v>
                </c:pt>
                <c:pt idx="15">
                  <c:v>0.18695021242381343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1AC-43C9-9656-D0078972D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Non-competitive'!$AO$20:$AO$34</c:f>
              <c:numCache>
                <c:formatCode>General</c:formatCode>
                <c:ptCount val="15"/>
                <c:pt idx="0">
                  <c:v>20.161647863393188</c:v>
                </c:pt>
                <c:pt idx="1">
                  <c:v>19.500266474918092</c:v>
                </c:pt>
                <c:pt idx="2">
                  <c:v>18.732155939726979</c:v>
                </c:pt>
                <c:pt idx="3">
                  <c:v>17.853118686153408</c:v>
                </c:pt>
                <c:pt idx="4">
                  <c:v>16.863910249726697</c:v>
                </c:pt>
                <c:pt idx="5">
                  <c:v>15.771568297474275</c:v>
                </c:pt>
                <c:pt idx="6">
                  <c:v>14.590234532290625</c:v>
                </c:pt>
                <c:pt idx="7">
                  <c:v>13.341125841506544</c:v>
                </c:pt>
                <c:pt idx="8">
                  <c:v>12.051432003896801</c:v>
                </c:pt>
                <c:pt idx="9">
                  <c:v>10.752160547713363</c:v>
                </c:pt>
                <c:pt idx="10">
                  <c:v>9.4752462202043208</c:v>
                </c:pt>
                <c:pt idx="11">
                  <c:v>8.2504749695129522</c:v>
                </c:pt>
                <c:pt idx="12">
                  <c:v>7.1028337416447478</c:v>
                </c:pt>
                <c:pt idx="13">
                  <c:v>6.0507580409554969</c:v>
                </c:pt>
                <c:pt idx="14">
                  <c:v>5.1054756585625878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E6-4707-A7F2-6A934638A8F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Non-competitive'!$AP$20:$AP$34</c:f>
              <c:numCache>
                <c:formatCode>General</c:formatCode>
                <c:ptCount val="15"/>
                <c:pt idx="0">
                  <c:v>20.161647849951414</c:v>
                </c:pt>
                <c:pt idx="1">
                  <c:v>19.500266461917263</c:v>
                </c:pt>
                <c:pt idx="2">
                  <c:v>18.732155927238246</c:v>
                </c:pt>
                <c:pt idx="3">
                  <c:v>17.85311867425073</c:v>
                </c:pt>
                <c:pt idx="4">
                  <c:v>16.863910238483527</c:v>
                </c:pt>
                <c:pt idx="5">
                  <c:v>15.771568286959367</c:v>
                </c:pt>
                <c:pt idx="6">
                  <c:v>14.590234522563314</c:v>
                </c:pt>
                <c:pt idx="7">
                  <c:v>13.341125832612013</c:v>
                </c:pt>
                <c:pt idx="8">
                  <c:v>12.05143199586211</c:v>
                </c:pt>
                <c:pt idx="9">
                  <c:v>10.752160540544898</c:v>
                </c:pt>
                <c:pt idx="10">
                  <c:v>9.4752462138871749</c:v>
                </c:pt>
                <c:pt idx="11">
                  <c:v>8.2504749640123602</c:v>
                </c:pt>
                <c:pt idx="12">
                  <c:v>7.1028337369092878</c:v>
                </c:pt>
                <c:pt idx="13">
                  <c:v>6.0507580369214562</c:v>
                </c:pt>
                <c:pt idx="14">
                  <c:v>5.1054756551587666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E6-4707-A7F2-6A934638A8F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Non-competitive'!$AQ$20:$AQ$34</c:f>
              <c:numCache>
                <c:formatCode>General</c:formatCode>
                <c:ptCount val="15"/>
                <c:pt idx="0">
                  <c:v>20.16164784659097</c:v>
                </c:pt>
                <c:pt idx="1">
                  <c:v>19.500266458667056</c:v>
                </c:pt>
                <c:pt idx="2">
                  <c:v>18.732155924116068</c:v>
                </c:pt>
                <c:pt idx="3">
                  <c:v>17.853118671275062</c:v>
                </c:pt>
                <c:pt idx="4">
                  <c:v>16.863910235672734</c:v>
                </c:pt>
                <c:pt idx="5">
                  <c:v>15.771568284330643</c:v>
                </c:pt>
                <c:pt idx="6">
                  <c:v>14.590234520131483</c:v>
                </c:pt>
                <c:pt idx="7">
                  <c:v>13.341125830388384</c:v>
                </c:pt>
                <c:pt idx="8">
                  <c:v>12.051431993853436</c:v>
                </c:pt>
                <c:pt idx="9">
                  <c:v>10.752160538752779</c:v>
                </c:pt>
                <c:pt idx="10">
                  <c:v>9.4752462123078871</c:v>
                </c:pt>
                <c:pt idx="11">
                  <c:v>8.2504749626372114</c:v>
                </c:pt>
                <c:pt idx="12">
                  <c:v>7.1028337357254214</c:v>
                </c:pt>
                <c:pt idx="13">
                  <c:v>6.0507580359129456</c:v>
                </c:pt>
                <c:pt idx="14">
                  <c:v>5.1054756543078108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E6-4707-A7F2-6A934638A8F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Non-competitive'!$AR$20:$AR$34</c:f>
              <c:numCache>
                <c:formatCode>General</c:formatCode>
                <c:ptCount val="15"/>
                <c:pt idx="0">
                  <c:v>20.161647842390416</c:v>
                </c:pt>
                <c:pt idx="1">
                  <c:v>19.500266454604297</c:v>
                </c:pt>
                <c:pt idx="2">
                  <c:v>18.732155920213337</c:v>
                </c:pt>
                <c:pt idx="3">
                  <c:v>17.853118667555478</c:v>
                </c:pt>
                <c:pt idx="4">
                  <c:v>16.863910232159242</c:v>
                </c:pt>
                <c:pt idx="5">
                  <c:v>15.771568281044733</c:v>
                </c:pt>
                <c:pt idx="6">
                  <c:v>14.5902345170917</c:v>
                </c:pt>
                <c:pt idx="7">
                  <c:v>13.341125827608838</c:v>
                </c:pt>
                <c:pt idx="8">
                  <c:v>12.051431991342596</c:v>
                </c:pt>
                <c:pt idx="9">
                  <c:v>10.752160536512633</c:v>
                </c:pt>
                <c:pt idx="10">
                  <c:v>9.4752462103337773</c:v>
                </c:pt>
                <c:pt idx="11">
                  <c:v>8.2504749609182753</c:v>
                </c:pt>
                <c:pt idx="12">
                  <c:v>7.1028337342455909</c:v>
                </c:pt>
                <c:pt idx="13">
                  <c:v>6.0507580346523078</c:v>
                </c:pt>
                <c:pt idx="14">
                  <c:v>5.1054756532441168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E6-4707-A7F2-6A934638A8F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Non-competitive'!$AS$20:$AS$34</c:f>
              <c:numCache>
                <c:formatCode>General</c:formatCode>
                <c:ptCount val="15"/>
                <c:pt idx="0">
                  <c:v>20.161647837139725</c:v>
                </c:pt>
                <c:pt idx="1">
                  <c:v>19.500266449525846</c:v>
                </c:pt>
                <c:pt idx="2">
                  <c:v>18.732155915334925</c:v>
                </c:pt>
                <c:pt idx="3">
                  <c:v>17.853118662905995</c:v>
                </c:pt>
                <c:pt idx="4">
                  <c:v>16.863910227767377</c:v>
                </c:pt>
                <c:pt idx="5">
                  <c:v>15.771568276937346</c:v>
                </c:pt>
                <c:pt idx="6">
                  <c:v>14.590234513291968</c:v>
                </c:pt>
                <c:pt idx="7">
                  <c:v>13.341125824134412</c:v>
                </c:pt>
                <c:pt idx="8">
                  <c:v>12.051431988204042</c:v>
                </c:pt>
                <c:pt idx="9">
                  <c:v>10.752160533712452</c:v>
                </c:pt>
                <c:pt idx="10">
                  <c:v>9.4752462078661424</c:v>
                </c:pt>
                <c:pt idx="11">
                  <c:v>8.2504749587696065</c:v>
                </c:pt>
                <c:pt idx="12">
                  <c:v>7.1028337323958022</c:v>
                </c:pt>
                <c:pt idx="13">
                  <c:v>6.0507580330765105</c:v>
                </c:pt>
                <c:pt idx="14">
                  <c:v>5.1054756519144986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E6-4707-A7F2-6A934638A8F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Non-competitive'!$AT$20:$AT$34</c:f>
              <c:numCache>
                <c:formatCode>General</c:formatCode>
                <c:ptCount val="15"/>
                <c:pt idx="0">
                  <c:v>20.161647830576356</c:v>
                </c:pt>
                <c:pt idx="1">
                  <c:v>19.500266443177786</c:v>
                </c:pt>
                <c:pt idx="2">
                  <c:v>18.732155909236912</c:v>
                </c:pt>
                <c:pt idx="3">
                  <c:v>17.853118657094139</c:v>
                </c:pt>
                <c:pt idx="4">
                  <c:v>16.863910222277546</c:v>
                </c:pt>
                <c:pt idx="5">
                  <c:v>15.771568271803115</c:v>
                </c:pt>
                <c:pt idx="6">
                  <c:v>14.590234508542304</c:v>
                </c:pt>
                <c:pt idx="7">
                  <c:v>13.34112581979138</c:v>
                </c:pt>
                <c:pt idx="8">
                  <c:v>12.051431984280853</c:v>
                </c:pt>
                <c:pt idx="9">
                  <c:v>10.752160530212224</c:v>
                </c:pt>
                <c:pt idx="10">
                  <c:v>9.4752462047815964</c:v>
                </c:pt>
                <c:pt idx="11">
                  <c:v>8.2504749560837709</c:v>
                </c:pt>
                <c:pt idx="12">
                  <c:v>7.1028337300835656</c:v>
                </c:pt>
                <c:pt idx="13">
                  <c:v>6.0507580311067644</c:v>
                </c:pt>
                <c:pt idx="14">
                  <c:v>5.1054756502524778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FE6-4707-A7F2-6A934638A8F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Non-competitive'!$AU$20:$AU$34</c:f>
              <c:numCache>
                <c:formatCode>General</c:formatCode>
                <c:ptCount val="15"/>
                <c:pt idx="0">
                  <c:v>20.161647822372149</c:v>
                </c:pt>
                <c:pt idx="1">
                  <c:v>19.500266435242708</c:v>
                </c:pt>
                <c:pt idx="2">
                  <c:v>18.732155901614398</c:v>
                </c:pt>
                <c:pt idx="3">
                  <c:v>17.853118649829323</c:v>
                </c:pt>
                <c:pt idx="4">
                  <c:v>16.863910215415263</c:v>
                </c:pt>
                <c:pt idx="5">
                  <c:v>15.771568265385325</c:v>
                </c:pt>
                <c:pt idx="6">
                  <c:v>14.590234502605224</c:v>
                </c:pt>
                <c:pt idx="7">
                  <c:v>13.34112581436259</c:v>
                </c:pt>
                <c:pt idx="8">
                  <c:v>12.051431979376867</c:v>
                </c:pt>
                <c:pt idx="9">
                  <c:v>10.752160525836938</c:v>
                </c:pt>
                <c:pt idx="10">
                  <c:v>9.4752462009259162</c:v>
                </c:pt>
                <c:pt idx="11">
                  <c:v>8.2504749527264742</c:v>
                </c:pt>
                <c:pt idx="12">
                  <c:v>7.1028337271932696</c:v>
                </c:pt>
                <c:pt idx="13">
                  <c:v>6.0507580286445801</c:v>
                </c:pt>
                <c:pt idx="14">
                  <c:v>5.1054756481749495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FE6-4707-A7F2-6A934638A8F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Non-competitive'!$AV$20:$AV$34</c:f>
              <c:numCache>
                <c:formatCode>General</c:formatCode>
                <c:ptCount val="15"/>
                <c:pt idx="0">
                  <c:v>20.16164781211689</c:v>
                </c:pt>
                <c:pt idx="1">
                  <c:v>19.500266425323861</c:v>
                </c:pt>
                <c:pt idx="2">
                  <c:v>18.732155892086247</c:v>
                </c:pt>
                <c:pt idx="3">
                  <c:v>17.853118640748299</c:v>
                </c:pt>
                <c:pt idx="4">
                  <c:v>16.863910206837403</c:v>
                </c:pt>
                <c:pt idx="5">
                  <c:v>15.771568257363089</c:v>
                </c:pt>
                <c:pt idx="6">
                  <c:v>14.590234495183875</c:v>
                </c:pt>
                <c:pt idx="7">
                  <c:v>13.341125807576603</c:v>
                </c:pt>
                <c:pt idx="8">
                  <c:v>12.051431973246885</c:v>
                </c:pt>
                <c:pt idx="9">
                  <c:v>10.752160520367832</c:v>
                </c:pt>
                <c:pt idx="10">
                  <c:v>9.4752461961063155</c:v>
                </c:pt>
                <c:pt idx="11">
                  <c:v>8.2504749485298561</c:v>
                </c:pt>
                <c:pt idx="12">
                  <c:v>7.1028337235803995</c:v>
                </c:pt>
                <c:pt idx="13">
                  <c:v>6.0507580255668518</c:v>
                </c:pt>
                <c:pt idx="14">
                  <c:v>5.1054756455780401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FE6-4707-A7F2-6A934638A8F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Non-competitive'!$AW$20:$AW$34</c:f>
              <c:numCache>
                <c:formatCode>General</c:formatCode>
                <c:ptCount val="15"/>
                <c:pt idx="0">
                  <c:v>20.161647799297814</c:v>
                </c:pt>
                <c:pt idx="1">
                  <c:v>19.500266412925299</c:v>
                </c:pt>
                <c:pt idx="2">
                  <c:v>18.732155880176069</c:v>
                </c:pt>
                <c:pt idx="3">
                  <c:v>17.85311862939702</c:v>
                </c:pt>
                <c:pt idx="4">
                  <c:v>16.863910196115079</c:v>
                </c:pt>
                <c:pt idx="5">
                  <c:v>15.771568247335292</c:v>
                </c:pt>
                <c:pt idx="6">
                  <c:v>14.590234485907189</c:v>
                </c:pt>
                <c:pt idx="7">
                  <c:v>13.341125799094117</c:v>
                </c:pt>
                <c:pt idx="8">
                  <c:v>12.051431965584406</c:v>
                </c:pt>
                <c:pt idx="9">
                  <c:v>10.752160513531448</c:v>
                </c:pt>
                <c:pt idx="10">
                  <c:v>9.4752461900818137</c:v>
                </c:pt>
                <c:pt idx="11">
                  <c:v>8.2504749432840825</c:v>
                </c:pt>
                <c:pt idx="12">
                  <c:v>7.1028337190643134</c:v>
                </c:pt>
                <c:pt idx="13">
                  <c:v>6.0507580217196892</c:v>
                </c:pt>
                <c:pt idx="14">
                  <c:v>5.1054756423319034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FE6-4707-A7F2-6A934638A8F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Non-competitive'!$AX$20:$AX$34</c:f>
              <c:numCache>
                <c:formatCode>General</c:formatCode>
                <c:ptCount val="15"/>
                <c:pt idx="0">
                  <c:v>20.161647783273978</c:v>
                </c:pt>
                <c:pt idx="1">
                  <c:v>19.500266397427108</c:v>
                </c:pt>
                <c:pt idx="2">
                  <c:v>18.732155865288341</c:v>
                </c:pt>
                <c:pt idx="3">
                  <c:v>17.853118615207929</c:v>
                </c:pt>
                <c:pt idx="4">
                  <c:v>16.863910182712175</c:v>
                </c:pt>
                <c:pt idx="5">
                  <c:v>15.771568234800545</c:v>
                </c:pt>
                <c:pt idx="6">
                  <c:v>14.590234474311329</c:v>
                </c:pt>
                <c:pt idx="7">
                  <c:v>13.341125788491011</c:v>
                </c:pt>
                <c:pt idx="8">
                  <c:v>12.051431956006308</c:v>
                </c:pt>
                <c:pt idx="9">
                  <c:v>10.752160504985969</c:v>
                </c:pt>
                <c:pt idx="10">
                  <c:v>9.4752461825511851</c:v>
                </c:pt>
                <c:pt idx="11">
                  <c:v>8.2504749367268637</c:v>
                </c:pt>
                <c:pt idx="12">
                  <c:v>7.1028337134192041</c:v>
                </c:pt>
                <c:pt idx="13">
                  <c:v>6.0507580169107378</c:v>
                </c:pt>
                <c:pt idx="14">
                  <c:v>5.105475638274231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FE6-4707-A7F2-6A934638A8F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Non-competitive'!$AY$20:$AY$34</c:f>
              <c:numCache>
                <c:formatCode>General</c:formatCode>
                <c:ptCount val="15"/>
                <c:pt idx="0">
                  <c:v>20.161647763244169</c:v>
                </c:pt>
                <c:pt idx="1">
                  <c:v>19.500266378054359</c:v>
                </c:pt>
                <c:pt idx="2">
                  <c:v>18.732155846678683</c:v>
                </c:pt>
                <c:pt idx="3">
                  <c:v>17.853118597471553</c:v>
                </c:pt>
                <c:pt idx="4">
                  <c:v>16.863910165958544</c:v>
                </c:pt>
                <c:pt idx="5">
                  <c:v>15.771568219132117</c:v>
                </c:pt>
                <c:pt idx="6">
                  <c:v>14.590234459816505</c:v>
                </c:pt>
                <c:pt idx="7">
                  <c:v>13.341125775237128</c:v>
                </c:pt>
                <c:pt idx="8">
                  <c:v>12.051431944033684</c:v>
                </c:pt>
                <c:pt idx="9">
                  <c:v>10.752160494304123</c:v>
                </c:pt>
                <c:pt idx="10">
                  <c:v>9.4752461731379007</c:v>
                </c:pt>
                <c:pt idx="11">
                  <c:v>8.2504749285303411</c:v>
                </c:pt>
                <c:pt idx="12">
                  <c:v>7.1028337063628193</c:v>
                </c:pt>
                <c:pt idx="13">
                  <c:v>6.050758010899548</c:v>
                </c:pt>
                <c:pt idx="14">
                  <c:v>5.1054756332021434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FE6-4707-A7F2-6A934638A8F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Non-competitive'!$AZ$20:$AZ$34</c:f>
              <c:numCache>
                <c:formatCode>General</c:formatCode>
                <c:ptCount val="15"/>
                <c:pt idx="0">
                  <c:v>20.161647738206916</c:v>
                </c:pt>
                <c:pt idx="1">
                  <c:v>19.500266353838423</c:v>
                </c:pt>
                <c:pt idx="2">
                  <c:v>18.732155823416608</c:v>
                </c:pt>
                <c:pt idx="3">
                  <c:v>17.853118575301092</c:v>
                </c:pt>
                <c:pt idx="4">
                  <c:v>16.863910145016504</c:v>
                </c:pt>
                <c:pt idx="5">
                  <c:v>15.771568199546573</c:v>
                </c:pt>
                <c:pt idx="6">
                  <c:v>14.590234441697978</c:v>
                </c:pt>
                <c:pt idx="7">
                  <c:v>13.341125758669774</c:v>
                </c:pt>
                <c:pt idx="8">
                  <c:v>12.051431929067904</c:v>
                </c:pt>
                <c:pt idx="9">
                  <c:v>10.752160480951812</c:v>
                </c:pt>
                <c:pt idx="10">
                  <c:v>9.4752461613712953</c:v>
                </c:pt>
                <c:pt idx="11">
                  <c:v>8.2504749182846879</c:v>
                </c:pt>
                <c:pt idx="12">
                  <c:v>7.1028336975423363</c:v>
                </c:pt>
                <c:pt idx="13">
                  <c:v>6.0507580033855595</c:v>
                </c:pt>
                <c:pt idx="14">
                  <c:v>5.1054756268620309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FE6-4707-A7F2-6A934638A8F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Non-competitive'!$BA$20:$BA$34</c:f>
              <c:numCache>
                <c:formatCode>General</c:formatCode>
                <c:ptCount val="15"/>
                <c:pt idx="0">
                  <c:v>20.161647706910347</c:v>
                </c:pt>
                <c:pt idx="1">
                  <c:v>19.500266323568507</c:v>
                </c:pt>
                <c:pt idx="2">
                  <c:v>18.732155794339015</c:v>
                </c:pt>
                <c:pt idx="3">
                  <c:v>17.853118547588014</c:v>
                </c:pt>
                <c:pt idx="4">
                  <c:v>16.863910118838955</c:v>
                </c:pt>
                <c:pt idx="5">
                  <c:v>15.771568175064649</c:v>
                </c:pt>
                <c:pt idx="6">
                  <c:v>14.590234419049814</c:v>
                </c:pt>
                <c:pt idx="7">
                  <c:v>13.341125737960581</c:v>
                </c:pt>
                <c:pt idx="8">
                  <c:v>12.051431910360682</c:v>
                </c:pt>
                <c:pt idx="9">
                  <c:v>10.752160464261424</c:v>
                </c:pt>
                <c:pt idx="10">
                  <c:v>9.4752461466630411</c:v>
                </c:pt>
                <c:pt idx="11">
                  <c:v>8.2504749054776223</c:v>
                </c:pt>
                <c:pt idx="12">
                  <c:v>7.1028336865167345</c:v>
                </c:pt>
                <c:pt idx="13">
                  <c:v>6.0507579939930762</c:v>
                </c:pt>
                <c:pt idx="14">
                  <c:v>5.1054756189368922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FE6-4707-A7F2-6A934638A8F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Non-competitive'!$BB$20:$BB$34</c:f>
              <c:numCache>
                <c:formatCode>General</c:formatCode>
                <c:ptCount val="15"/>
                <c:pt idx="0">
                  <c:v>20.161647667789637</c:v>
                </c:pt>
                <c:pt idx="1">
                  <c:v>19.500266285731112</c:v>
                </c:pt>
                <c:pt idx="2">
                  <c:v>18.732155757992022</c:v>
                </c:pt>
                <c:pt idx="3">
                  <c:v>17.853118512946665</c:v>
                </c:pt>
                <c:pt idx="4">
                  <c:v>16.86391008611702</c:v>
                </c:pt>
                <c:pt idx="5">
                  <c:v>15.771568144462242</c:v>
                </c:pt>
                <c:pt idx="6">
                  <c:v>14.590234390739614</c:v>
                </c:pt>
                <c:pt idx="7">
                  <c:v>13.341125712074088</c:v>
                </c:pt>
                <c:pt idx="8">
                  <c:v>12.051431886976653</c:v>
                </c:pt>
                <c:pt idx="9">
                  <c:v>10.75216044339844</c:v>
                </c:pt>
                <c:pt idx="10">
                  <c:v>9.4752461282777194</c:v>
                </c:pt>
                <c:pt idx="11">
                  <c:v>8.2504748894687925</c:v>
                </c:pt>
                <c:pt idx="12">
                  <c:v>7.1028336727347305</c:v>
                </c:pt>
                <c:pt idx="13">
                  <c:v>6.0507579822524704</c:v>
                </c:pt>
                <c:pt idx="14">
                  <c:v>5.105475609030468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FE6-4707-A7F2-6A934638A8F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Non-competitive'!$BC$20:$BC$34</c:f>
              <c:numCache>
                <c:formatCode>General</c:formatCode>
                <c:ptCount val="15"/>
                <c:pt idx="0">
                  <c:v>20.161647618888754</c:v>
                </c:pt>
                <c:pt idx="1">
                  <c:v>19.500266238434367</c:v>
                </c:pt>
                <c:pt idx="2">
                  <c:v>18.732155712558285</c:v>
                </c:pt>
                <c:pt idx="3">
                  <c:v>17.853118469644983</c:v>
                </c:pt>
                <c:pt idx="4">
                  <c:v>16.863910045214602</c:v>
                </c:pt>
                <c:pt idx="5">
                  <c:v>15.771568106209234</c:v>
                </c:pt>
                <c:pt idx="6">
                  <c:v>14.590234355351859</c:v>
                </c:pt>
                <c:pt idx="7">
                  <c:v>13.341125679715978</c:v>
                </c:pt>
                <c:pt idx="8">
                  <c:v>12.051431857746614</c:v>
                </c:pt>
                <c:pt idx="9">
                  <c:v>10.752160417319709</c:v>
                </c:pt>
                <c:pt idx="10">
                  <c:v>9.475246105296069</c:v>
                </c:pt>
                <c:pt idx="11">
                  <c:v>8.2504748694577508</c:v>
                </c:pt>
                <c:pt idx="12">
                  <c:v>7.1028336555072276</c:v>
                </c:pt>
                <c:pt idx="13">
                  <c:v>6.0507579675767138</c:v>
                </c:pt>
                <c:pt idx="14">
                  <c:v>5.1054755966474383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FE6-4707-A7F2-6A934638A8F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Non-competitive'!$BD$20:$BD$34</c:f>
              <c:numCache>
                <c:formatCode>General</c:formatCode>
                <c:ptCount val="15"/>
                <c:pt idx="0">
                  <c:v>20.161647557762645</c:v>
                </c:pt>
                <c:pt idx="1">
                  <c:v>19.500266179313439</c:v>
                </c:pt>
                <c:pt idx="2">
                  <c:v>18.732155655766114</c:v>
                </c:pt>
                <c:pt idx="3">
                  <c:v>17.853118415517876</c:v>
                </c:pt>
                <c:pt idx="4">
                  <c:v>16.86390999408658</c:v>
                </c:pt>
                <c:pt idx="5">
                  <c:v>15.771568058392978</c:v>
                </c:pt>
                <c:pt idx="6">
                  <c:v>14.590234311117172</c:v>
                </c:pt>
                <c:pt idx="7">
                  <c:v>13.341125639268336</c:v>
                </c:pt>
                <c:pt idx="8">
                  <c:v>12.051431821209071</c:v>
                </c:pt>
                <c:pt idx="9">
                  <c:v>10.752160384721297</c:v>
                </c:pt>
                <c:pt idx="10">
                  <c:v>9.4752460765690056</c:v>
                </c:pt>
                <c:pt idx="11">
                  <c:v>8.2504748444439517</c:v>
                </c:pt>
                <c:pt idx="12">
                  <c:v>7.1028336339728479</c:v>
                </c:pt>
                <c:pt idx="13">
                  <c:v>6.0507579492320192</c:v>
                </c:pt>
                <c:pt idx="14">
                  <c:v>5.1054755811686512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FE6-4707-A7F2-6A934638A8F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FE6-4707-A7F2-6A934638A8F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FE6-4707-A7F2-6A934638A8F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FE6-4707-A7F2-6A934638A8F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FE6-4707-A7F2-6A934638A8F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FE6-4707-A7F2-6A934638A8F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FE6-4707-A7F2-6A934638A8F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FE6-4707-A7F2-6A934638A8F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FE6-4707-A7F2-6A934638A8F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FE6-4707-A7F2-6A934638A8F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FE6-4707-A7F2-6A934638A8F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FE6-4707-A7F2-6A934638A8F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FE6-4707-A7F2-6A934638A8F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FE6-4707-A7F2-6A934638A8F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FE6-4707-A7F2-6A934638A8F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FE6-4707-A7F2-6A934638A8F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FE6-4707-A7F2-6A934638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Non-competitive'!$AO$36:$AO$50</c:f>
              <c:numCache>
                <c:formatCode>General</c:formatCode>
                <c:ptCount val="15"/>
                <c:pt idx="0">
                  <c:v>4.9599120407993323E-2</c:v>
                </c:pt>
                <c:pt idx="1">
                  <c:v>5.1281350502888463E-2</c:v>
                </c:pt>
                <c:pt idx="2">
                  <c:v>5.3384138121507385E-2</c:v>
                </c:pt>
                <c:pt idx="3">
                  <c:v>5.6012622644781046E-2</c:v>
                </c:pt>
                <c:pt idx="4">
                  <c:v>5.9298228298873115E-2</c:v>
                </c:pt>
                <c:pt idx="5">
                  <c:v>6.3405235366488205E-2</c:v>
                </c:pt>
                <c:pt idx="6">
                  <c:v>6.853899420100705E-2</c:v>
                </c:pt>
                <c:pt idx="7">
                  <c:v>7.4956192744155631E-2</c:v>
                </c:pt>
                <c:pt idx="8">
                  <c:v>8.2977690923091332E-2</c:v>
                </c:pt>
                <c:pt idx="9">
                  <c:v>9.300456364676099E-2</c:v>
                </c:pt>
                <c:pt idx="10">
                  <c:v>0.10553815455134805</c:v>
                </c:pt>
                <c:pt idx="11">
                  <c:v>0.12120514318208188</c:v>
                </c:pt>
                <c:pt idx="12">
                  <c:v>0.14078887897049916</c:v>
                </c:pt>
                <c:pt idx="13">
                  <c:v>0.1652685487060207</c:v>
                </c:pt>
                <c:pt idx="14">
                  <c:v>0.19586813587542268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7D-4458-AF26-C2DE15F0CFD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Non-competitive'!$AP$36:$AP$50</c:f>
              <c:numCache>
                <c:formatCode>General</c:formatCode>
                <c:ptCount val="15"/>
                <c:pt idx="0">
                  <c:v>4.9599120441061059E-2</c:v>
                </c:pt>
                <c:pt idx="1">
                  <c:v>5.1281350537077747E-2</c:v>
                </c:pt>
                <c:pt idx="2">
                  <c:v>5.3384138157098603E-2</c:v>
                </c:pt>
                <c:pt idx="3">
                  <c:v>5.6012622682124674E-2</c:v>
                </c:pt>
                <c:pt idx="4">
                  <c:v>5.9298228338407248E-2</c:v>
                </c:pt>
                <c:pt idx="5">
                  <c:v>6.3405235408760488E-2</c:v>
                </c:pt>
                <c:pt idx="6">
                  <c:v>6.8538994246702012E-2</c:v>
                </c:pt>
                <c:pt idx="7">
                  <c:v>7.4956192794128934E-2</c:v>
                </c:pt>
                <c:pt idx="8">
                  <c:v>8.2977690978412566E-2</c:v>
                </c:pt>
                <c:pt idx="9">
                  <c:v>9.3004563708767141E-2</c:v>
                </c:pt>
                <c:pt idx="10">
                  <c:v>0.10553815462171032</c:v>
                </c:pt>
                <c:pt idx="11">
                  <c:v>0.12120514326288935</c:v>
                </c:pt>
                <c:pt idx="12">
                  <c:v>0.1407888790643631</c:v>
                </c:pt>
                <c:pt idx="13">
                  <c:v>0.16526854881620526</c:v>
                </c:pt>
                <c:pt idx="14">
                  <c:v>0.19586813600600797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7D-4458-AF26-C2DE15F0CFD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Non-competitive'!$AQ$36:$AQ$50</c:f>
              <c:numCache>
                <c:formatCode>General</c:formatCode>
                <c:ptCount val="15"/>
                <c:pt idx="0">
                  <c:v>4.9599120449328002E-2</c:v>
                </c:pt>
                <c:pt idx="1">
                  <c:v>5.1281350545625062E-2</c:v>
                </c:pt>
                <c:pt idx="2">
                  <c:v>5.3384138165996395E-2</c:v>
                </c:pt>
                <c:pt idx="3">
                  <c:v>5.6012622691460574E-2</c:v>
                </c:pt>
                <c:pt idx="4">
                  <c:v>5.9298228348290787E-2</c:v>
                </c:pt>
                <c:pt idx="5">
                  <c:v>6.3405235419328548E-2</c:v>
                </c:pt>
                <c:pt idx="6">
                  <c:v>6.8538994258125763E-2</c:v>
                </c:pt>
                <c:pt idx="7">
                  <c:v>7.4956192806622246E-2</c:v>
                </c:pt>
                <c:pt idx="8">
                  <c:v>8.2977690992242892E-2</c:v>
                </c:pt>
                <c:pt idx="9">
                  <c:v>9.3004563724268685E-2</c:v>
                </c:pt>
                <c:pt idx="10">
                  <c:v>0.10553815463930091</c:v>
                </c:pt>
                <c:pt idx="11">
                  <c:v>0.12120514328309123</c:v>
                </c:pt>
                <c:pt idx="12">
                  <c:v>0.14078887908782911</c:v>
                </c:pt>
                <c:pt idx="13">
                  <c:v>0.16526854884375142</c:v>
                </c:pt>
                <c:pt idx="14">
                  <c:v>0.19586813603865433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7D-4458-AF26-C2DE15F0CFD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Non-competitive'!$AR$36:$AR$50</c:f>
              <c:numCache>
                <c:formatCode>General</c:formatCode>
                <c:ptCount val="15"/>
                <c:pt idx="0">
                  <c:v>4.9599120459661666E-2</c:v>
                </c:pt>
                <c:pt idx="1">
                  <c:v>5.1281350556309217E-2</c:v>
                </c:pt>
                <c:pt idx="2">
                  <c:v>5.3384138177118651E-2</c:v>
                </c:pt>
                <c:pt idx="3">
                  <c:v>5.6012622703130448E-2</c:v>
                </c:pt>
                <c:pt idx="4">
                  <c:v>5.9298228360645203E-2</c:v>
                </c:pt>
                <c:pt idx="5">
                  <c:v>6.3405235432538634E-2</c:v>
                </c:pt>
                <c:pt idx="6">
                  <c:v>6.8538994272405424E-2</c:v>
                </c:pt>
                <c:pt idx="7">
                  <c:v>7.4956192822238935E-2</c:v>
                </c:pt>
                <c:pt idx="8">
                  <c:v>8.2977691009530757E-2</c:v>
                </c:pt>
                <c:pt idx="9">
                  <c:v>9.3004563743645616E-2</c:v>
                </c:pt>
                <c:pt idx="10">
                  <c:v>0.10553815466128914</c:v>
                </c:pt>
                <c:pt idx="11">
                  <c:v>0.12120514330834359</c:v>
                </c:pt>
                <c:pt idx="12">
                  <c:v>0.14078887911716159</c:v>
                </c:pt>
                <c:pt idx="13">
                  <c:v>0.1652685488781841</c:v>
                </c:pt>
                <c:pt idx="14">
                  <c:v>0.19586813607946224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7D-4458-AF26-C2DE15F0CFD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Non-competitive'!$AS$36:$AS$50</c:f>
              <c:numCache>
                <c:formatCode>General</c:formatCode>
                <c:ptCount val="15"/>
                <c:pt idx="0">
                  <c:v>4.959912047257875E-2</c:v>
                </c:pt>
                <c:pt idx="1">
                  <c:v>5.1281350569664409E-2</c:v>
                </c:pt>
                <c:pt idx="2">
                  <c:v>5.3384138191021474E-2</c:v>
                </c:pt>
                <c:pt idx="3">
                  <c:v>5.60126227177178E-2</c:v>
                </c:pt>
                <c:pt idx="4">
                  <c:v>5.9298228376088231E-2</c:v>
                </c:pt>
                <c:pt idx="5">
                  <c:v>6.3405235449051259E-2</c:v>
                </c:pt>
                <c:pt idx="6">
                  <c:v>6.853899429025502E-2</c:v>
                </c:pt>
                <c:pt idx="7">
                  <c:v>7.495619284175975E-2</c:v>
                </c:pt>
                <c:pt idx="8">
                  <c:v>8.2977691031140638E-2</c:v>
                </c:pt>
                <c:pt idx="9">
                  <c:v>9.3004563767866755E-2</c:v>
                </c:pt>
                <c:pt idx="10">
                  <c:v>0.10553815468877441</c:v>
                </c:pt>
                <c:pt idx="11">
                  <c:v>0.12120514333990901</c:v>
                </c:pt>
                <c:pt idx="12">
                  <c:v>0.14078887915382721</c:v>
                </c:pt>
                <c:pt idx="13">
                  <c:v>0.16526854892122492</c:v>
                </c:pt>
                <c:pt idx="14">
                  <c:v>0.19586813613047213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7D-4458-AF26-C2DE15F0CFD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Non-competitive'!$AT$36:$AT$50</c:f>
              <c:numCache>
                <c:formatCode>General</c:formatCode>
                <c:ptCount val="15"/>
                <c:pt idx="0">
                  <c:v>4.9599120488725112E-2</c:v>
                </c:pt>
                <c:pt idx="1">
                  <c:v>5.1281350586358389E-2</c:v>
                </c:pt>
                <c:pt idx="2">
                  <c:v>5.3384138208399996E-2</c:v>
                </c:pt>
                <c:pt idx="3">
                  <c:v>5.6012622735951999E-2</c:v>
                </c:pt>
                <c:pt idx="4">
                  <c:v>5.9298228395392012E-2</c:v>
                </c:pt>
                <c:pt idx="5">
                  <c:v>6.3405235469692012E-2</c:v>
                </c:pt>
                <c:pt idx="6">
                  <c:v>6.853899431256702E-2</c:v>
                </c:pt>
                <c:pt idx="7">
                  <c:v>7.4956192866160787E-2</c:v>
                </c:pt>
                <c:pt idx="8">
                  <c:v>8.2977691058152961E-2</c:v>
                </c:pt>
                <c:pt idx="9">
                  <c:v>9.3004563798143203E-2</c:v>
                </c:pt>
                <c:pt idx="10">
                  <c:v>0.10553815472313101</c:v>
                </c:pt>
                <c:pt idx="11">
                  <c:v>0.12120514337936578</c:v>
                </c:pt>
                <c:pt idx="12">
                  <c:v>0.14078887919965921</c:v>
                </c:pt>
                <c:pt idx="13">
                  <c:v>0.16526854897502596</c:v>
                </c:pt>
                <c:pt idx="14">
                  <c:v>0.19586813619423443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7D-4458-AF26-C2DE15F0CFD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Non-competitive'!$AU$36:$AU$50</c:f>
              <c:numCache>
                <c:formatCode>General</c:formatCode>
                <c:ptCount val="15"/>
                <c:pt idx="0">
                  <c:v>4.9599120508908058E-2</c:v>
                </c:pt>
                <c:pt idx="1">
                  <c:v>5.1281350607225877E-2</c:v>
                </c:pt>
                <c:pt idx="2">
                  <c:v>5.338413823012314E-2</c:v>
                </c:pt>
                <c:pt idx="3">
                  <c:v>5.6012622758744732E-2</c:v>
                </c:pt>
                <c:pt idx="4">
                  <c:v>5.9298228419521717E-2</c:v>
                </c:pt>
                <c:pt idx="5">
                  <c:v>6.340523549549297E-2</c:v>
                </c:pt>
                <c:pt idx="6">
                  <c:v>6.8538994340457002E-2</c:v>
                </c:pt>
                <c:pt idx="7">
                  <c:v>7.4956192896662055E-2</c:v>
                </c:pt>
                <c:pt idx="8">
                  <c:v>8.2977691091918368E-2</c:v>
                </c:pt>
                <c:pt idx="9">
                  <c:v>9.3004563835988763E-2</c:v>
                </c:pt>
                <c:pt idx="10">
                  <c:v>0.10553815476607674</c:v>
                </c:pt>
                <c:pt idx="11">
                  <c:v>0.12120514342868677</c:v>
                </c:pt>
                <c:pt idx="12">
                  <c:v>0.14078887925694925</c:v>
                </c:pt>
                <c:pt idx="13">
                  <c:v>0.16526854904227731</c:v>
                </c:pt>
                <c:pt idx="14">
                  <c:v>0.19586813627393743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7D-4458-AF26-C2DE15F0CFD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Non-competitive'!$AV$36:$AV$50</c:f>
              <c:numCache>
                <c:formatCode>General</c:formatCode>
                <c:ptCount val="15"/>
                <c:pt idx="0">
                  <c:v>4.9599120534136745E-2</c:v>
                </c:pt>
                <c:pt idx="1">
                  <c:v>5.1281350633310227E-2</c:v>
                </c:pt>
                <c:pt idx="2">
                  <c:v>5.3384138257277093E-2</c:v>
                </c:pt>
                <c:pt idx="3">
                  <c:v>5.6012622787235664E-2</c:v>
                </c:pt>
                <c:pt idx="4">
                  <c:v>5.9298228449683875E-2</c:v>
                </c:pt>
                <c:pt idx="5">
                  <c:v>6.3405235527744144E-2</c:v>
                </c:pt>
                <c:pt idx="6">
                  <c:v>6.853899437531949E-2</c:v>
                </c:pt>
                <c:pt idx="7">
                  <c:v>7.4956192934788654E-2</c:v>
                </c:pt>
                <c:pt idx="8">
                  <c:v>8.297769113412512E-2</c:v>
                </c:pt>
                <c:pt idx="9">
                  <c:v>9.3004563883295699E-2</c:v>
                </c:pt>
                <c:pt idx="10">
                  <c:v>0.10553815481975891</c:v>
                </c:pt>
                <c:pt idx="11">
                  <c:v>0.12120514349033797</c:v>
                </c:pt>
                <c:pt idx="12">
                  <c:v>0.14078887932856177</c:v>
                </c:pt>
                <c:pt idx="13">
                  <c:v>0.16526854912634145</c:v>
                </c:pt>
                <c:pt idx="14">
                  <c:v>0.19586813637356609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7D-4458-AF26-C2DE15F0CFD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Non-competitive'!$AW$36:$AW$50</c:f>
              <c:numCache>
                <c:formatCode>General</c:formatCode>
                <c:ptCount val="15"/>
                <c:pt idx="0">
                  <c:v>4.9599120565672603E-2</c:v>
                </c:pt>
                <c:pt idx="1">
                  <c:v>5.128135066591568E-2</c:v>
                </c:pt>
                <c:pt idx="2">
                  <c:v>5.3384138291219511E-2</c:v>
                </c:pt>
                <c:pt idx="3">
                  <c:v>5.6012622822849328E-2</c:v>
                </c:pt>
                <c:pt idx="4">
                  <c:v>5.929822848738657E-2</c:v>
                </c:pt>
                <c:pt idx="5">
                  <c:v>6.3405235568058133E-2</c:v>
                </c:pt>
                <c:pt idx="6">
                  <c:v>6.8538994418897589E-2</c:v>
                </c:pt>
                <c:pt idx="7">
                  <c:v>7.495619298244692E-2</c:v>
                </c:pt>
                <c:pt idx="8">
                  <c:v>8.2977691186883556E-2</c:v>
                </c:pt>
                <c:pt idx="9">
                  <c:v>9.3004563942429383E-2</c:v>
                </c:pt>
                <c:pt idx="10">
                  <c:v>0.10553815488686163</c:v>
                </c:pt>
                <c:pt idx="11">
                  <c:v>0.12120514356740199</c:v>
                </c:pt>
                <c:pt idx="12">
                  <c:v>0.14078887941807741</c:v>
                </c:pt>
                <c:pt idx="13">
                  <c:v>0.16526854923142167</c:v>
                </c:pt>
                <c:pt idx="14">
                  <c:v>0.19586813649810195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F7D-4458-AF26-C2DE15F0CFD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Non-competitive'!$AX$36:$AX$50</c:f>
              <c:numCache>
                <c:formatCode>General</c:formatCode>
                <c:ptCount val="15"/>
                <c:pt idx="0">
                  <c:v>4.959912060509241E-2</c:v>
                </c:pt>
                <c:pt idx="1">
                  <c:v>5.1281350706672467E-2</c:v>
                </c:pt>
                <c:pt idx="2">
                  <c:v>5.3384138333647545E-2</c:v>
                </c:pt>
                <c:pt idx="3">
                  <c:v>5.6012622867366378E-2</c:v>
                </c:pt>
                <c:pt idx="4">
                  <c:v>5.9298228534514934E-2</c:v>
                </c:pt>
                <c:pt idx="5">
                  <c:v>6.3405235618450628E-2</c:v>
                </c:pt>
                <c:pt idx="6">
                  <c:v>6.8538994473370238E-2</c:v>
                </c:pt>
                <c:pt idx="7">
                  <c:v>7.4956193042019739E-2</c:v>
                </c:pt>
                <c:pt idx="8">
                  <c:v>8.2977691252831609E-2</c:v>
                </c:pt>
                <c:pt idx="9">
                  <c:v>9.3004564016346492E-2</c:v>
                </c:pt>
                <c:pt idx="10">
                  <c:v>0.10553815497074004</c:v>
                </c:pt>
                <c:pt idx="11">
                  <c:v>0.12120514366373204</c:v>
                </c:pt>
                <c:pt idx="12">
                  <c:v>0.14078887952997199</c:v>
                </c:pt>
                <c:pt idx="13">
                  <c:v>0.16526854936277188</c:v>
                </c:pt>
                <c:pt idx="14">
                  <c:v>0.19586813665377181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F7D-4458-AF26-C2DE15F0CFD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Non-competitive'!$AY$36:$AY$50</c:f>
              <c:numCache>
                <c:formatCode>General</c:formatCode>
                <c:ptCount val="15"/>
                <c:pt idx="0">
                  <c:v>4.9599120654367196E-2</c:v>
                </c:pt>
                <c:pt idx="1">
                  <c:v>5.1281350757618478E-2</c:v>
                </c:pt>
                <c:pt idx="2">
                  <c:v>5.3384138386682579E-2</c:v>
                </c:pt>
                <c:pt idx="3">
                  <c:v>5.6012622923012727E-2</c:v>
                </c:pt>
                <c:pt idx="4">
                  <c:v>5.9298228593425387E-2</c:v>
                </c:pt>
                <c:pt idx="5">
                  <c:v>6.3405235681441213E-2</c:v>
                </c:pt>
                <c:pt idx="6">
                  <c:v>6.8538994541461021E-2</c:v>
                </c:pt>
                <c:pt idx="7">
                  <c:v>7.495619311648577E-2</c:v>
                </c:pt>
                <c:pt idx="8">
                  <c:v>8.2977691335266682E-2</c:v>
                </c:pt>
                <c:pt idx="9">
                  <c:v>9.3004564108742846E-2</c:v>
                </c:pt>
                <c:pt idx="10">
                  <c:v>0.10553815507558806</c:v>
                </c:pt>
                <c:pt idx="11">
                  <c:v>0.12120514378414458</c:v>
                </c:pt>
                <c:pt idx="12">
                  <c:v>0.14078887966984019</c:v>
                </c:pt>
                <c:pt idx="13">
                  <c:v>0.16526854952695968</c:v>
                </c:pt>
                <c:pt idx="14">
                  <c:v>0.19586813684835905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F7D-4458-AF26-C2DE15F0CFD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Non-competitive'!$AZ$36:$AZ$50</c:f>
              <c:numCache>
                <c:formatCode>General</c:formatCode>
                <c:ptCount val="15"/>
                <c:pt idx="0">
                  <c:v>4.9599120715960655E-2</c:v>
                </c:pt>
                <c:pt idx="1">
                  <c:v>5.1281350821300982E-2</c:v>
                </c:pt>
                <c:pt idx="2">
                  <c:v>5.3384138452976383E-2</c:v>
                </c:pt>
                <c:pt idx="3">
                  <c:v>5.6012622992570642E-2</c:v>
                </c:pt>
                <c:pt idx="4">
                  <c:v>5.9298228667063461E-2</c:v>
                </c:pt>
                <c:pt idx="5">
                  <c:v>6.3405235760179493E-2</c:v>
                </c:pt>
                <c:pt idx="6">
                  <c:v>6.8538994626574506E-2</c:v>
                </c:pt>
                <c:pt idx="7">
                  <c:v>7.4956193209568298E-2</c:v>
                </c:pt>
                <c:pt idx="8">
                  <c:v>8.2977691438310533E-2</c:v>
                </c:pt>
                <c:pt idx="9">
                  <c:v>9.300456422423832E-2</c:v>
                </c:pt>
                <c:pt idx="10">
                  <c:v>0.10553815520664805</c:v>
                </c:pt>
                <c:pt idx="11">
                  <c:v>0.12120514393466027</c:v>
                </c:pt>
                <c:pt idx="12">
                  <c:v>0.14078887984467547</c:v>
                </c:pt>
                <c:pt idx="13">
                  <c:v>0.16526854973219446</c:v>
                </c:pt>
                <c:pt idx="14">
                  <c:v>0.1958681370915932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F7D-4458-AF26-C2DE15F0CFD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Non-competitive'!$BA$36:$BA$50</c:f>
              <c:numCache>
                <c:formatCode>General</c:formatCode>
                <c:ptCount val="15"/>
                <c:pt idx="0">
                  <c:v>4.9599120792952492E-2</c:v>
                </c:pt>
                <c:pt idx="1">
                  <c:v>5.1281350900904112E-2</c:v>
                </c:pt>
                <c:pt idx="2">
                  <c:v>5.3384138535843631E-2</c:v>
                </c:pt>
                <c:pt idx="3">
                  <c:v>5.6012623079518042E-2</c:v>
                </c:pt>
                <c:pt idx="4">
                  <c:v>5.9298228759111053E-2</c:v>
                </c:pt>
                <c:pt idx="5">
                  <c:v>6.3405235858602305E-2</c:v>
                </c:pt>
                <c:pt idx="6">
                  <c:v>6.8538994732966374E-2</c:v>
                </c:pt>
                <c:pt idx="7">
                  <c:v>7.4956193325921461E-2</c:v>
                </c:pt>
                <c:pt idx="8">
                  <c:v>8.2977691567115319E-2</c:v>
                </c:pt>
                <c:pt idx="9">
                  <c:v>9.3004564368607656E-2</c:v>
                </c:pt>
                <c:pt idx="10">
                  <c:v>0.10553815537047304</c:v>
                </c:pt>
                <c:pt idx="11">
                  <c:v>0.12120514412280486</c:v>
                </c:pt>
                <c:pt idx="12">
                  <c:v>0.14078888006321955</c:v>
                </c:pt>
                <c:pt idx="13">
                  <c:v>0.16526854998873788</c:v>
                </c:pt>
                <c:pt idx="14">
                  <c:v>0.19586813739563583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F7D-4458-AF26-C2DE15F0CFD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Non-competitive'!$BB$36:$BB$50</c:f>
              <c:numCache>
                <c:formatCode>General</c:formatCode>
                <c:ptCount val="15"/>
                <c:pt idx="0">
                  <c:v>4.9599120889192293E-2</c:v>
                </c:pt>
                <c:pt idx="1">
                  <c:v>5.1281351000408024E-2</c:v>
                </c:pt>
                <c:pt idx="2">
                  <c:v>5.3384138639427703E-2</c:v>
                </c:pt>
                <c:pt idx="3">
                  <c:v>5.6012623188202292E-2</c:v>
                </c:pt>
                <c:pt idx="4">
                  <c:v>5.9298228874170536E-2</c:v>
                </c:pt>
                <c:pt idx="5">
                  <c:v>6.3405235981630836E-2</c:v>
                </c:pt>
                <c:pt idx="6">
                  <c:v>6.8538994865956201E-2</c:v>
                </c:pt>
                <c:pt idx="7">
                  <c:v>7.4956193471362939E-2</c:v>
                </c:pt>
                <c:pt idx="8">
                  <c:v>8.2977691728121306E-2</c:v>
                </c:pt>
                <c:pt idx="9">
                  <c:v>9.3004564549069316E-2</c:v>
                </c:pt>
                <c:pt idx="10">
                  <c:v>0.10553815557525431</c:v>
                </c:pt>
                <c:pt idx="11">
                  <c:v>0.12120514435798557</c:v>
                </c:pt>
                <c:pt idx="12">
                  <c:v>0.14078888033639964</c:v>
                </c:pt>
                <c:pt idx="13">
                  <c:v>0.16526855030941717</c:v>
                </c:pt>
                <c:pt idx="14">
                  <c:v>0.19586813777568912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F7D-4458-AF26-C2DE15F0CFD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Non-competitive'!$BC$36:$BC$50</c:f>
              <c:numCache>
                <c:formatCode>General</c:formatCode>
                <c:ptCount val="15"/>
                <c:pt idx="0">
                  <c:v>4.9599121009492021E-2</c:v>
                </c:pt>
                <c:pt idx="1">
                  <c:v>5.1281351124787912E-2</c:v>
                </c:pt>
                <c:pt idx="2">
                  <c:v>5.3384138768907775E-2</c:v>
                </c:pt>
                <c:pt idx="3">
                  <c:v>5.6012623324057598E-2</c:v>
                </c:pt>
                <c:pt idx="4">
                  <c:v>5.9298229017994884E-2</c:v>
                </c:pt>
                <c:pt idx="5">
                  <c:v>6.3405236135416501E-2</c:v>
                </c:pt>
                <c:pt idx="6">
                  <c:v>6.8538995032193503E-2</c:v>
                </c:pt>
                <c:pt idx="7">
                  <c:v>7.4956193653164749E-2</c:v>
                </c:pt>
                <c:pt idx="8">
                  <c:v>8.2977691929378816E-2</c:v>
                </c:pt>
                <c:pt idx="9">
                  <c:v>9.30045647746464E-2</c:v>
                </c:pt>
                <c:pt idx="10">
                  <c:v>0.10553815583123088</c:v>
                </c:pt>
                <c:pt idx="11">
                  <c:v>0.12120514465196151</c:v>
                </c:pt>
                <c:pt idx="12">
                  <c:v>0.14078888067787476</c:v>
                </c:pt>
                <c:pt idx="13">
                  <c:v>0.1652685507102663</c:v>
                </c:pt>
                <c:pt idx="14">
                  <c:v>0.19586813825075572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F7D-4458-AF26-C2DE15F0CFD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Non-competitive'!$BD$36:$BD$50</c:f>
              <c:numCache>
                <c:formatCode>General</c:formatCode>
                <c:ptCount val="15"/>
                <c:pt idx="0">
                  <c:v>4.9599121159866699E-2</c:v>
                </c:pt>
                <c:pt idx="1">
                  <c:v>5.1281351280262767E-2</c:v>
                </c:pt>
                <c:pt idx="2">
                  <c:v>5.3384138930757871E-2</c:v>
                </c:pt>
                <c:pt idx="3">
                  <c:v>5.6012623493876736E-2</c:v>
                </c:pt>
                <c:pt idx="4">
                  <c:v>5.9298229197775332E-2</c:v>
                </c:pt>
                <c:pt idx="5">
                  <c:v>6.3405236327648551E-2</c:v>
                </c:pt>
                <c:pt idx="6">
                  <c:v>6.8538995239990089E-2</c:v>
                </c:pt>
                <c:pt idx="7">
                  <c:v>7.4956193880417035E-2</c:v>
                </c:pt>
                <c:pt idx="8">
                  <c:v>8.2977692180950663E-2</c:v>
                </c:pt>
                <c:pt idx="9">
                  <c:v>9.300456505661775E-2</c:v>
                </c:pt>
                <c:pt idx="10">
                  <c:v>0.1055381561512016</c:v>
                </c:pt>
                <c:pt idx="11">
                  <c:v>0.12120514501943142</c:v>
                </c:pt>
                <c:pt idx="12">
                  <c:v>0.14078888110471866</c:v>
                </c:pt>
                <c:pt idx="13">
                  <c:v>0.16526855121132769</c:v>
                </c:pt>
                <c:pt idx="14">
                  <c:v>0.19586813884458898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F7D-4458-AF26-C2DE15F0CFD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F7D-4458-AF26-C2DE15F0CFD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F7D-4458-AF26-C2DE15F0CFD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F7D-4458-AF26-C2DE15F0CFD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F7D-4458-AF26-C2DE15F0CFD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F7D-4458-AF26-C2DE15F0CFD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F7D-4458-AF26-C2DE15F0CFD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F7D-4458-AF26-C2DE15F0CFD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F7D-4458-AF26-C2DE15F0CFD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F7D-4458-AF26-C2DE15F0CFD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F7D-4458-AF26-C2DE15F0CFD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F7D-4458-AF26-C2DE15F0CFD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F7D-4458-AF26-C2DE15F0CFD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F7D-4458-AF26-C2DE15F0CFD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BF7D-4458-AF26-C2DE15F0CFD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BF7D-4458-AF26-C2DE15F0CFD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BF7D-4458-AF26-C2DE15F0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16.699721276670907</c:v>
                </c:pt>
                <c:pt idx="16">
                  <c:v>16.247506558394129</c:v>
                </c:pt>
                <c:pt idx="17">
                  <c:v>15.715551302445661</c:v>
                </c:pt>
                <c:pt idx="18">
                  <c:v>15.097665528587131</c:v>
                </c:pt>
                <c:pt idx="19">
                  <c:v>14.390432654159531</c:v>
                </c:pt>
                <c:pt idx="20">
                  <c:v>13.594414174154938</c:v>
                </c:pt>
                <c:pt idx="21">
                  <c:v>12.715223050377695</c:v>
                </c:pt>
                <c:pt idx="22">
                  <c:v>11.764191558325733</c:v>
                </c:pt>
                <c:pt idx="23">
                  <c:v>10.758356307661559</c:v>
                </c:pt>
                <c:pt idx="24">
                  <c:v>9.7195794806673792</c:v>
                </c:pt>
                <c:pt idx="25">
                  <c:v>8.6728204902266324</c:v>
                </c:pt>
                <c:pt idx="26">
                  <c:v>7.6438114234455048</c:v>
                </c:pt>
                <c:pt idx="27">
                  <c:v>6.6565779366231723</c:v>
                </c:pt>
                <c:pt idx="28">
                  <c:v>5.7312984183159728</c:v>
                </c:pt>
                <c:pt idx="29">
                  <c:v>4.8828834885227668</c:v>
                </c:pt>
                <c:pt idx="30">
                  <c:v>17.223790138304945</c:v>
                </c:pt>
                <c:pt idx="31">
                  <c:v>16.743155801994128</c:v>
                </c:pt>
                <c:pt idx="32">
                  <c:v>16.178813318488242</c:v>
                </c:pt>
                <c:pt idx="33">
                  <c:v>15.52472071867294</c:v>
                </c:pt>
                <c:pt idx="34">
                  <c:v>14.777901718082981</c:v>
                </c:pt>
                <c:pt idx="35">
                  <c:v>13.939688246072961</c:v>
                </c:pt>
                <c:pt idx="36">
                  <c:v>13.016786123440282</c:v>
                </c:pt>
                <c:pt idx="37">
                  <c:v>12.021873903415372</c:v>
                </c:pt>
                <c:pt idx="38">
                  <c:v>10.973455984492851</c:v>
                </c:pt>
                <c:pt idx="39">
                  <c:v>9.8948081906164358</c:v>
                </c:pt>
                <c:pt idx="40">
                  <c:v>8.8120683806077587</c:v>
                </c:pt>
                <c:pt idx="41">
                  <c:v>7.751771033908736</c:v>
                </c:pt>
                <c:pt idx="42">
                  <c:v>6.7383023712585546</c:v>
                </c:pt>
                <c:pt idx="43">
                  <c:v>5.7917789229781764</c:v>
                </c:pt>
                <c:pt idx="44">
                  <c:v>4.9267147721853046</c:v>
                </c:pt>
                <c:pt idx="45">
                  <c:v>17.792620881229677</c:v>
                </c:pt>
                <c:pt idx="46">
                  <c:v>17.280187829874031</c:v>
                </c:pt>
                <c:pt idx="47">
                  <c:v>16.67971168233468</c:v>
                </c:pt>
                <c:pt idx="48">
                  <c:v>15.985359625831297</c:v>
                </c:pt>
                <c:pt idx="49">
                  <c:v>15.194693480981794</c:v>
                </c:pt>
                <c:pt idx="50">
                  <c:v>14.309947140913312</c:v>
                </c:pt>
                <c:pt idx="51">
                  <c:v>13.33907391769289</c:v>
                </c:pt>
                <c:pt idx="52">
                  <c:v>12.296258393748875</c:v>
                </c:pt>
                <c:pt idx="53">
                  <c:v>11.201615452356709</c:v>
                </c:pt>
                <c:pt idx="54">
                  <c:v>10.079939431579477</c:v>
                </c:pt>
                <c:pt idx="55">
                  <c:v>8.9586003653248767</c:v>
                </c:pt>
                <c:pt idx="56">
                  <c:v>7.8649356144236373</c:v>
                </c:pt>
                <c:pt idx="57">
                  <c:v>6.8236480474822603</c:v>
                </c:pt>
                <c:pt idx="58">
                  <c:v>5.8547197576571568</c:v>
                </c:pt>
                <c:pt idx="59">
                  <c:v>4.9721841524368484</c:v>
                </c:pt>
                <c:pt idx="60">
                  <c:v>18.396435374221959</c:v>
                </c:pt>
                <c:pt idx="61">
                  <c:v>17.849166963347106</c:v>
                </c:pt>
                <c:pt idx="62">
                  <c:v>17.209228639800816</c:v>
                </c:pt>
                <c:pt idx="63">
                  <c:v>16.471066281519605</c:v>
                </c:pt>
                <c:pt idx="64">
                  <c:v>15.6328819248918</c:v>
                </c:pt>
                <c:pt idx="65">
                  <c:v>14.697940638511128</c:v>
                </c:pt>
                <c:pt idx="66">
                  <c:v>13.675586707711018</c:v>
                </c:pt>
                <c:pt idx="67">
                  <c:v>12.581649538392391</c:v>
                </c:pt>
                <c:pt idx="68">
                  <c:v>11.437967542873823</c:v>
                </c:pt>
                <c:pt idx="69">
                  <c:v>10.270923591921392</c:v>
                </c:pt>
                <c:pt idx="70">
                  <c:v>9.1091388056714742</c:v>
                </c:pt>
                <c:pt idx="71">
                  <c:v>7.9807246475194047</c:v>
                </c:pt>
                <c:pt idx="72">
                  <c:v>6.9106371069119277</c:v>
                </c:pt>
                <c:pt idx="73">
                  <c:v>5.9186429092886623</c:v>
                </c:pt>
                <c:pt idx="74">
                  <c:v>5.0182125853395956</c:v>
                </c:pt>
                <c:pt idx="75">
                  <c:v>19.02241727156165</c:v>
                </c:pt>
                <c:pt idx="76">
                  <c:v>18.437862740486139</c:v>
                </c:pt>
                <c:pt idx="77">
                  <c:v>17.755822294024298</c:v>
                </c:pt>
                <c:pt idx="78">
                  <c:v>16.971093839967843</c:v>
                </c:pt>
                <c:pt idx="79">
                  <c:v>16.082618489765334</c:v>
                </c:pt>
                <c:pt idx="80">
                  <c:v>15.094809022463313</c:v>
                </c:pt>
                <c:pt idx="81">
                  <c:v>14.018520708308433</c:v>
                </c:pt>
                <c:pt idx="82">
                  <c:v>12.871332863168263</c:v>
                </c:pt>
                <c:pt idx="83">
                  <c:v>11.676879591714892</c:v>
                </c:pt>
                <c:pt idx="84">
                  <c:v>10.463159599902244</c:v>
                </c:pt>
                <c:pt idx="85">
                  <c:v>9.2600258353553677</c:v>
                </c:pt>
                <c:pt idx="86">
                  <c:v>8.0963070421104533</c:v>
                </c:pt>
                <c:pt idx="87">
                  <c:v>6.9971340325864091</c:v>
                </c:pt>
                <c:pt idx="88">
                  <c:v>5.9819757808467235</c:v>
                </c:pt>
                <c:pt idx="89">
                  <c:v>5.0636670543178299</c:v>
                </c:pt>
                <c:pt idx="90">
                  <c:v>19.655682452551567</c:v>
                </c:pt>
                <c:pt idx="91">
                  <c:v>19.032197727701767</c:v>
                </c:pt>
                <c:pt idx="92">
                  <c:v>18.306343660578055</c:v>
                </c:pt>
                <c:pt idx="93">
                  <c:v>17.473341090521824</c:v>
                </c:pt>
                <c:pt idx="94">
                  <c:v>16.532956986794034</c:v>
                </c:pt>
                <c:pt idx="95">
                  <c:v>15.490844877238063</c:v>
                </c:pt>
                <c:pt idx="96">
                  <c:v>14.359455995089533</c:v>
                </c:pt>
                <c:pt idx="97">
                  <c:v>13.158180407749915</c:v>
                </c:pt>
                <c:pt idx="98">
                  <c:v>11.912471547048572</c:v>
                </c:pt>
                <c:pt idx="99">
                  <c:v>10.65192514837592</c:v>
                </c:pt>
                <c:pt idx="100">
                  <c:v>9.4075697920212473</c:v>
                </c:pt>
                <c:pt idx="101">
                  <c:v>8.2088717421718407</c:v>
                </c:pt>
                <c:pt idx="102">
                  <c:v>7.0810509829579669</c:v>
                </c:pt>
                <c:pt idx="103">
                  <c:v>6.0432028685412131</c:v>
                </c:pt>
                <c:pt idx="104">
                  <c:v>5.107469941801825</c:v>
                </c:pt>
                <c:pt idx="105">
                  <c:v>20.280643325973504</c:v>
                </c:pt>
                <c:pt idx="106">
                  <c:v>19.617549131207213</c:v>
                </c:pt>
                <c:pt idx="107">
                  <c:v>18.847263470536273</c:v>
                </c:pt>
                <c:pt idx="108">
                  <c:v>17.965491711017314</c:v>
                </c:pt>
                <c:pt idx="109">
                  <c:v>16.9728928632113</c:v>
                </c:pt>
                <c:pt idx="110">
                  <c:v>15.876421504004544</c:v>
                </c:pt>
                <c:pt idx="111">
                  <c:v>14.690166257673143</c:v>
                </c:pt>
                <c:pt idx="112">
                  <c:v>13.435338408890871</c:v>
                </c:pt>
                <c:pt idx="113">
                  <c:v>12.139183451454191</c:v>
                </c:pt>
                <c:pt idx="114">
                  <c:v>10.832831183448617</c:v>
                </c:pt>
                <c:pt idx="115">
                  <c:v>9.5483984223109193</c:v>
                </c:pt>
                <c:pt idx="116">
                  <c:v>8.3158943195806057</c:v>
                </c:pt>
                <c:pt idx="117">
                  <c:v>7.1605435803486071</c:v>
                </c:pt>
                <c:pt idx="118">
                  <c:v>6.1010060313116794</c:v>
                </c:pt>
                <c:pt idx="119">
                  <c:v>5.1486973618782681</c:v>
                </c:pt>
                <c:pt idx="120">
                  <c:v>20.88251343744907</c:v>
                </c:pt>
                <c:pt idx="121">
                  <c:v>20.1801593559161</c:v>
                </c:pt>
                <c:pt idx="122">
                  <c:v>19.365975058493007</c:v>
                </c:pt>
                <c:pt idx="123">
                  <c:v>18.436196611236053</c:v>
                </c:pt>
                <c:pt idx="124">
                  <c:v>17.392414166209107</c:v>
                </c:pt>
                <c:pt idx="125">
                  <c:v>16.24290515833091</c:v>
                </c:pt>
                <c:pt idx="126">
                  <c:v>15.003389790584274</c:v>
                </c:pt>
                <c:pt idx="127">
                  <c:v>13.696860219204472</c:v>
                </c:pt>
                <c:pt idx="128">
                  <c:v>12.352279234575748</c:v>
                </c:pt>
                <c:pt idx="129">
                  <c:v>11.002210432357664</c:v>
                </c:pt>
                <c:pt idx="130">
                  <c:v>9.6797492825302616</c:v>
                </c:pt>
                <c:pt idx="131">
                  <c:v>8.4153476437057222</c:v>
                </c:pt>
                <c:pt idx="132">
                  <c:v>7.2341596045643666</c:v>
                </c:pt>
                <c:pt idx="133">
                  <c:v>6.1543669281633404</c:v>
                </c:pt>
                <c:pt idx="134">
                  <c:v>5.1866482937888261</c:v>
                </c:pt>
                <c:pt idx="135">
                  <c:v>21.448652542283984</c:v>
                </c:pt>
                <c:pt idx="136">
                  <c:v>20.708374654484839</c:v>
                </c:pt>
                <c:pt idx="137">
                  <c:v>19.85191448218109</c:v>
                </c:pt>
                <c:pt idx="138">
                  <c:v>18.876065428418045</c:v>
                </c:pt>
                <c:pt idx="139">
                  <c:v>17.783357671441827</c:v>
                </c:pt>
                <c:pt idx="140">
                  <c:v>16.583373680706252</c:v>
                </c:pt>
                <c:pt idx="141">
                  <c:v>15.293413970395379</c:v>
                </c:pt>
                <c:pt idx="142">
                  <c:v>13.938165604500131</c:v>
                </c:pt>
                <c:pt idx="143">
                  <c:v>12.548194699804997</c:v>
                </c:pt>
                <c:pt idx="144">
                  <c:v>11.15737130148289</c:v>
                </c:pt>
                <c:pt idx="145">
                  <c:v>9.7996481167740654</c:v>
                </c:pt>
                <c:pt idx="146">
                  <c:v>8.5058226780799622</c:v>
                </c:pt>
                <c:pt idx="147">
                  <c:v>7.300918005839045</c:v>
                </c:pt>
                <c:pt idx="148">
                  <c:v>6.2026170847534505</c:v>
                </c:pt>
                <c:pt idx="149">
                  <c:v>5.2208754250677885</c:v>
                </c:pt>
                <c:pt idx="150">
                  <c:v>21.969504826413239</c:v>
                </c:pt>
                <c:pt idx="151">
                  <c:v>21.193487451650626</c:v>
                </c:pt>
                <c:pt idx="152">
                  <c:v>20.297298810718612</c:v>
                </c:pt>
                <c:pt idx="153">
                  <c:v>19.278295368886376</c:v>
                </c:pt>
                <c:pt idx="154">
                  <c:v>18.139926669950054</c:v>
                </c:pt>
                <c:pt idx="155">
                  <c:v>16.893026211342864</c:v>
                </c:pt>
                <c:pt idx="156">
                  <c:v>15.556384698928648</c:v>
                </c:pt>
                <c:pt idx="157">
                  <c:v>14.156262007532545</c:v>
                </c:pt>
                <c:pt idx="158">
                  <c:v>12.724685716122877</c:v>
                </c:pt>
                <c:pt idx="159">
                  <c:v>11.296689343637146</c:v>
                </c:pt>
                <c:pt idx="160">
                  <c:v>9.906959341839773</c:v>
                </c:pt>
                <c:pt idx="161">
                  <c:v>8.586551646292591</c:v>
                </c:pt>
                <c:pt idx="162">
                  <c:v>7.3603155095173083</c:v>
                </c:pt>
                <c:pt idx="163">
                  <c:v>6.2454356389556613</c:v>
                </c:pt>
                <c:pt idx="164">
                  <c:v>5.2511790405962184</c:v>
                </c:pt>
                <c:pt idx="165">
                  <c:v>22.439009014688267</c:v>
                </c:pt>
                <c:pt idx="166">
                  <c:v>21.630079756931256</c:v>
                </c:pt>
                <c:pt idx="167">
                  <c:v>20.697399741972998</c:v>
                </c:pt>
                <c:pt idx="168">
                  <c:v>19.638874640620351</c:v>
                </c:pt>
                <c:pt idx="169">
                  <c:v>18.458827139924217</c:v>
                </c:pt>
                <c:pt idx="170">
                  <c:v>17.169258553650987</c:v>
                </c:pt>
                <c:pt idx="171">
                  <c:v>15.790330592479963</c:v>
                </c:pt>
                <c:pt idx="172">
                  <c:v>14.349729424626368</c:v>
                </c:pt>
                <c:pt idx="173">
                  <c:v>12.880786460654424</c:v>
                </c:pt>
                <c:pt idx="174">
                  <c:v>11.419550822042686</c:v>
                </c:pt>
                <c:pt idx="175">
                  <c:v>10.001324885264344</c:v>
                </c:pt>
                <c:pt idx="176">
                  <c:v>8.6573493642985948</c:v>
                </c:pt>
                <c:pt idx="177">
                  <c:v>7.412274831382657</c:v>
                </c:pt>
                <c:pt idx="178">
                  <c:v>6.2828064001541462</c:v>
                </c:pt>
                <c:pt idx="179">
                  <c:v>5.2775731258339729</c:v>
                </c:pt>
                <c:pt idx="180">
                  <c:v>22.854502244520731</c:v>
                </c:pt>
                <c:pt idx="181">
                  <c:v>22.015898251192368</c:v>
                </c:pt>
                <c:pt idx="182">
                  <c:v>21.050391426617011</c:v>
                </c:pt>
                <c:pt idx="183">
                  <c:v>19.956406607461318</c:v>
                </c:pt>
                <c:pt idx="184">
                  <c:v>18.739073990282357</c:v>
                </c:pt>
                <c:pt idx="185">
                  <c:v>17.411459157021433</c:v>
                </c:pt>
                <c:pt idx="186">
                  <c:v>15.994957539968921</c:v>
                </c:pt>
                <c:pt idx="187">
                  <c:v>14.518522507733</c:v>
                </c:pt>
                <c:pt idx="188">
                  <c:v>13.01662698571926</c:v>
                </c:pt>
                <c:pt idx="189">
                  <c:v>11.526191615643933</c:v>
                </c:pt>
                <c:pt idx="190">
                  <c:v>10.083027697800729</c:v>
                </c:pt>
                <c:pt idx="191">
                  <c:v>8.7185020207999706</c:v>
                </c:pt>
                <c:pt idx="192">
                  <c:v>7.4570572455559025</c:v>
                </c:pt>
                <c:pt idx="193">
                  <c:v>6.3149513087578359</c:v>
                </c:pt>
                <c:pt idx="194">
                  <c:v>5.3002361567652478</c:v>
                </c:pt>
                <c:pt idx="195">
                  <c:v>23.216245883644344</c:v>
                </c:pt>
                <c:pt idx="196">
                  <c:v>22.351387054161165</c:v>
                </c:pt>
                <c:pt idx="197">
                  <c:v>21.356894919532976</c:v>
                </c:pt>
                <c:pt idx="198">
                  <c:v>20.23167177341006</c:v>
                </c:pt>
                <c:pt idx="199">
                  <c:v>18.981577240617721</c:v>
                </c:pt>
                <c:pt idx="200">
                  <c:v>17.620626390747745</c:v>
                </c:pt>
                <c:pt idx="201">
                  <c:v>16.1713033958087</c:v>
                </c:pt>
                <c:pt idx="202">
                  <c:v>14.663667537615892</c:v>
                </c:pt>
                <c:pt idx="203">
                  <c:v>13.133175122863575</c:v>
                </c:pt>
                <c:pt idx="204">
                  <c:v>11.617484107967519</c:v>
                </c:pt>
                <c:pt idx="205">
                  <c:v>10.152821175408381</c:v>
                </c:pt>
                <c:pt idx="206">
                  <c:v>8.7706346990460382</c:v>
                </c:pt>
                <c:pt idx="207">
                  <c:v>7.4951625710464835</c:v>
                </c:pt>
                <c:pt idx="208">
                  <c:v>6.3422568616500445</c:v>
                </c:pt>
                <c:pt idx="209">
                  <c:v>5.3194582094470055</c:v>
                </c:pt>
                <c:pt idx="210">
                  <c:v>23.526745240253856</c:v>
                </c:pt>
                <c:pt idx="211">
                  <c:v>22.639040348964016</c:v>
                </c:pt>
                <c:pt idx="212">
                  <c:v>21.619369955740694</c:v>
                </c:pt>
                <c:pt idx="213">
                  <c:v>20.467065130322265</c:v>
                </c:pt>
                <c:pt idx="214">
                  <c:v>19.188631013416909</c:v>
                </c:pt>
                <c:pt idx="215">
                  <c:v>17.798914226579011</c:v>
                </c:pt>
                <c:pt idx="216">
                  <c:v>16.321343651078216</c:v>
                </c:pt>
                <c:pt idx="217">
                  <c:v>14.786929039296949</c:v>
                </c:pt>
                <c:pt idx="218">
                  <c:v>13.231962362967579</c:v>
                </c:pt>
                <c:pt idx="219">
                  <c:v>11.694718139709217</c:v>
                </c:pt>
                <c:pt idx="220">
                  <c:v>10.211759007086171</c:v>
                </c:pt>
                <c:pt idx="221">
                  <c:v>8.8145827523175484</c:v>
                </c:pt>
                <c:pt idx="222">
                  <c:v>7.5272343725995654</c:v>
                </c:pt>
                <c:pt idx="223">
                  <c:v>6.3652058285150659</c:v>
                </c:pt>
                <c:pt idx="224">
                  <c:v>5.3355927623821389</c:v>
                </c:pt>
                <c:pt idx="225">
                  <c:v>23.790022338049141</c:v>
                </c:pt>
                <c:pt idx="226">
                  <c:v>22.882721575649057</c:v>
                </c:pt>
                <c:pt idx="227">
                  <c:v>21.841486861781672</c:v>
                </c:pt>
                <c:pt idx="228">
                  <c:v>20.66602658042347</c:v>
                </c:pt>
                <c:pt idx="229">
                  <c:v>19.363407156638772</c:v>
                </c:pt>
                <c:pt idx="230">
                  <c:v>17.949192015339499</c:v>
                </c:pt>
                <c:pt idx="231">
                  <c:v>16.447618048149934</c:v>
                </c:pt>
                <c:pt idx="232">
                  <c:v>14.890501356225776</c:v>
                </c:pt>
                <c:pt idx="233">
                  <c:v>13.314836011884998</c:v>
                </c:pt>
                <c:pt idx="234">
                  <c:v>11.759407309079942</c:v>
                </c:pt>
                <c:pt idx="235">
                  <c:v>10.261047853347081</c:v>
                </c:pt>
                <c:pt idx="236">
                  <c:v>8.8512826073688249</c:v>
                </c:pt>
                <c:pt idx="237">
                  <c:v>7.5539809185087936</c:v>
                </c:pt>
                <c:pt idx="238">
                  <c:v>6.384321236212064</c:v>
                </c:pt>
                <c:pt idx="239">
                  <c:v>5.3490177252808593</c:v>
                </c:pt>
              </c:numCache>
            </c:numRef>
          </c:xVal>
          <c:yVal>
            <c:numRef>
              <c:f>'Partial Competitive'!$Y$21:$Y$260</c:f>
              <c:numCache>
                <c:formatCode>General</c:formatCode>
                <c:ptCount val="240"/>
                <c:pt idx="0">
                  <c:v>20.157412080856208</c:v>
                </c:pt>
                <c:pt idx="1">
                  <c:v>19.496042319030334</c:v>
                </c:pt>
                <c:pt idx="2">
                  <c:v>18.727956128542676</c:v>
                </c:pt>
                <c:pt idx="3">
                  <c:v>17.848961031822881</c:v>
                </c:pt>
                <c:pt idx="4">
                  <c:v>16.859818283095393</c:v>
                </c:pt>
                <c:pt idx="5">
                  <c:v>15.767571316653965</c:v>
                </c:pt>
                <c:pt idx="6">
                  <c:v>14.586366794243112</c:v>
                </c:pt>
                <c:pt idx="7">
                  <c:v>13.337424733353869</c:v>
                </c:pt>
                <c:pt idx="8">
                  <c:v>12.04793526429162</c:v>
                </c:pt>
                <c:pt idx="9">
                  <c:v>10.748902901205872</c:v>
                </c:pt>
                <c:pt idx="10">
                  <c:v>9.4722560257315997</c:v>
                </c:pt>
                <c:pt idx="11">
                  <c:v>8.2477715508105955</c:v>
                </c:pt>
                <c:pt idx="12">
                  <c:v>7.1004259140546493</c:v>
                </c:pt>
                <c:pt idx="13">
                  <c:v>6.0486440331838525</c:v>
                </c:pt>
                <c:pt idx="14">
                  <c:v>5.1036442813237457</c:v>
                </c:pt>
                <c:pt idx="15">
                  <c:v>20.157408279235401</c:v>
                </c:pt>
                <c:pt idx="16">
                  <c:v>19.496037874325165</c:v>
                </c:pt>
                <c:pt idx="17">
                  <c:v>18.727951002367632</c:v>
                </c:pt>
                <c:pt idx="18">
                  <c:v>17.848955211988308</c:v>
                </c:pt>
                <c:pt idx="19">
                  <c:v>16.859811792714229</c:v>
                </c:pt>
                <c:pt idx="20">
                  <c:v>15.767564221207</c:v>
                </c:pt>
                <c:pt idx="21">
                  <c:v>14.586359204361779</c:v>
                </c:pt>
                <c:pt idx="22">
                  <c:v>13.337416801418946</c:v>
                </c:pt>
                <c:pt idx="23">
                  <c:v>12.047927174115285</c:v>
                </c:pt>
                <c:pt idx="24">
                  <c:v>10.748894851851301</c:v>
                </c:pt>
                <c:pt idx="25">
                  <c:v>9.4722482123026985</c:v>
                </c:pt>
                <c:pt idx="26">
                  <c:v>8.2477641460388469</c:v>
                </c:pt>
                <c:pt idx="27">
                  <c:v>7.1004190542440471</c:v>
                </c:pt>
                <c:pt idx="28">
                  <c:v>6.0486378106782972</c:v>
                </c:pt>
                <c:pt idx="29">
                  <c:v>5.1036387437851616</c:v>
                </c:pt>
                <c:pt idx="30">
                  <c:v>20.157407328830423</c:v>
                </c:pt>
                <c:pt idx="31">
                  <c:v>19.496036763149188</c:v>
                </c:pt>
                <c:pt idx="32">
                  <c:v>18.727949720824309</c:v>
                </c:pt>
                <c:pt idx="33">
                  <c:v>17.848953757030255</c:v>
                </c:pt>
                <c:pt idx="34">
                  <c:v>16.859810170119719</c:v>
                </c:pt>
                <c:pt idx="35">
                  <c:v>15.767562447346256</c:v>
                </c:pt>
                <c:pt idx="36">
                  <c:v>14.58635730689268</c:v>
                </c:pt>
                <c:pt idx="37">
                  <c:v>13.33741481843669</c:v>
                </c:pt>
                <c:pt idx="38">
                  <c:v>12.047925151572901</c:v>
                </c:pt>
                <c:pt idx="39">
                  <c:v>10.748892839514541</c:v>
                </c:pt>
                <c:pt idx="40">
                  <c:v>9.4722462589474858</c:v>
                </c:pt>
                <c:pt idx="41">
                  <c:v>8.2477622948479876</c:v>
                </c:pt>
                <c:pt idx="42">
                  <c:v>7.1004173392934655</c:v>
                </c:pt>
                <c:pt idx="43">
                  <c:v>6.0486362550539088</c:v>
                </c:pt>
                <c:pt idx="44">
                  <c:v>5.1036373594023923</c:v>
                </c:pt>
                <c:pt idx="45">
                  <c:v>20.157406140824328</c:v>
                </c:pt>
                <c:pt idx="46">
                  <c:v>19.496035374179396</c:v>
                </c:pt>
                <c:pt idx="47">
                  <c:v>18.727948118895405</c:v>
                </c:pt>
                <c:pt idx="48">
                  <c:v>17.848951938333027</c:v>
                </c:pt>
                <c:pt idx="49">
                  <c:v>16.859808141877018</c:v>
                </c:pt>
                <c:pt idx="50">
                  <c:v>15.767560230020889</c:v>
                </c:pt>
                <c:pt idx="51">
                  <c:v>14.586354935057001</c:v>
                </c:pt>
                <c:pt idx="52">
                  <c:v>13.337412339709697</c:v>
                </c:pt>
                <c:pt idx="53">
                  <c:v>12.047922623395872</c:v>
                </c:pt>
                <c:pt idx="54">
                  <c:v>10.748890324094653</c:v>
                </c:pt>
                <c:pt idx="55">
                  <c:v>9.4722438172546042</c:v>
                </c:pt>
                <c:pt idx="56">
                  <c:v>8.2477599808605824</c:v>
                </c:pt>
                <c:pt idx="57">
                  <c:v>7.1004151956064074</c:v>
                </c:pt>
                <c:pt idx="58">
                  <c:v>6.0486343105245481</c:v>
                </c:pt>
                <c:pt idx="59">
                  <c:v>5.1036356289249882</c:v>
                </c:pt>
                <c:pt idx="60">
                  <c:v>20.157404655816904</c:v>
                </c:pt>
                <c:pt idx="61">
                  <c:v>19.496033637967436</c:v>
                </c:pt>
                <c:pt idx="62">
                  <c:v>18.727946116484656</c:v>
                </c:pt>
                <c:pt idx="63">
                  <c:v>17.848949664962014</c:v>
                </c:pt>
                <c:pt idx="64">
                  <c:v>16.85980560657433</c:v>
                </c:pt>
                <c:pt idx="65">
                  <c:v>15.767557458365056</c:v>
                </c:pt>
                <c:pt idx="66">
                  <c:v>14.586351970263488</c:v>
                </c:pt>
                <c:pt idx="67">
                  <c:v>13.337409241302254</c:v>
                </c:pt>
                <c:pt idx="68">
                  <c:v>12.047919463176077</c:v>
                </c:pt>
                <c:pt idx="69">
                  <c:v>10.748887179821446</c:v>
                </c:pt>
                <c:pt idx="70">
                  <c:v>9.472240765140274</c:v>
                </c:pt>
                <c:pt idx="71">
                  <c:v>8.247757088378151</c:v>
                </c:pt>
                <c:pt idx="72">
                  <c:v>7.1004125159994027</c:v>
                </c:pt>
                <c:pt idx="73">
                  <c:v>6.0486318798646073</c:v>
                </c:pt>
                <c:pt idx="74">
                  <c:v>5.1036334658298834</c:v>
                </c:pt>
                <c:pt idx="75">
                  <c:v>20.157402799557932</c:v>
                </c:pt>
                <c:pt idx="76">
                  <c:v>19.49603146770292</c:v>
                </c:pt>
                <c:pt idx="77">
                  <c:v>18.727943613471819</c:v>
                </c:pt>
                <c:pt idx="78">
                  <c:v>17.848946823249058</c:v>
                </c:pt>
                <c:pt idx="79">
                  <c:v>16.859802437447041</c:v>
                </c:pt>
                <c:pt idx="80">
                  <c:v>15.767553993796632</c:v>
                </c:pt>
                <c:pt idx="81">
                  <c:v>14.586348264273289</c:v>
                </c:pt>
                <c:pt idx="82">
                  <c:v>13.337405368294975</c:v>
                </c:pt>
                <c:pt idx="83">
                  <c:v>12.047915512903669</c:v>
                </c:pt>
                <c:pt idx="84">
                  <c:v>10.748883249482526</c:v>
                </c:pt>
                <c:pt idx="85">
                  <c:v>9.4722369500001253</c:v>
                </c:pt>
                <c:pt idx="86">
                  <c:v>8.2477534727779638</c:v>
                </c:pt>
                <c:pt idx="87">
                  <c:v>7.100409166493491</c:v>
                </c:pt>
                <c:pt idx="88">
                  <c:v>6.0486288415424259</c:v>
                </c:pt>
                <c:pt idx="89">
                  <c:v>5.1036307619635801</c:v>
                </c:pt>
                <c:pt idx="90">
                  <c:v>20.157400479234699</c:v>
                </c:pt>
                <c:pt idx="91">
                  <c:v>19.496028754872956</c:v>
                </c:pt>
                <c:pt idx="92">
                  <c:v>18.727940484706721</c:v>
                </c:pt>
                <c:pt idx="93">
                  <c:v>17.848943271109132</c:v>
                </c:pt>
                <c:pt idx="94">
                  <c:v>16.859798476039607</c:v>
                </c:pt>
                <c:pt idx="95">
                  <c:v>15.767549663088246</c:v>
                </c:pt>
                <c:pt idx="96">
                  <c:v>14.586343631788187</c:v>
                </c:pt>
                <c:pt idx="97">
                  <c:v>13.337400527039039</c:v>
                </c:pt>
                <c:pt idx="98">
                  <c:v>12.047910575066801</c:v>
                </c:pt>
                <c:pt idx="99">
                  <c:v>10.748878336562916</c:v>
                </c:pt>
                <c:pt idx="100">
                  <c:v>9.4722321810792618</c:v>
                </c:pt>
                <c:pt idx="101">
                  <c:v>8.2477489532821906</c:v>
                </c:pt>
                <c:pt idx="102">
                  <c:v>7.1004049796155462</c:v>
                </c:pt>
                <c:pt idx="103">
                  <c:v>6.0486250436439928</c:v>
                </c:pt>
                <c:pt idx="104">
                  <c:v>5.1036273821347296</c:v>
                </c:pt>
                <c:pt idx="105">
                  <c:v>20.157397578831407</c:v>
                </c:pt>
                <c:pt idx="106">
                  <c:v>19.496025363836555</c:v>
                </c:pt>
                <c:pt idx="107">
                  <c:v>18.727936573751816</c:v>
                </c:pt>
                <c:pt idx="108">
                  <c:v>17.84893883093622</c:v>
                </c:pt>
                <c:pt idx="109">
                  <c:v>16.859793524282932</c:v>
                </c:pt>
                <c:pt idx="110">
                  <c:v>15.767544249706109</c:v>
                </c:pt>
                <c:pt idx="111">
                  <c:v>14.586337841185951</c:v>
                </c:pt>
                <c:pt idx="112">
                  <c:v>13.337394475474058</c:v>
                </c:pt>
                <c:pt idx="113">
                  <c:v>12.047904402776407</c:v>
                </c:pt>
                <c:pt idx="114">
                  <c:v>10.748872195419722</c:v>
                </c:pt>
                <c:pt idx="115">
                  <c:v>9.4722262199349334</c:v>
                </c:pt>
                <c:pt idx="116">
                  <c:v>8.247743303919437</c:v>
                </c:pt>
                <c:pt idx="117">
                  <c:v>7.100399746025059</c:v>
                </c:pt>
                <c:pt idx="118">
                  <c:v>6.0486202962776581</c:v>
                </c:pt>
                <c:pt idx="119">
                  <c:v>5.1036231573549626</c:v>
                </c:pt>
                <c:pt idx="120">
                  <c:v>20.157393953328469</c:v>
                </c:pt>
                <c:pt idx="121">
                  <c:v>19.496021125042724</c:v>
                </c:pt>
                <c:pt idx="122">
                  <c:v>18.727931685060479</c:v>
                </c:pt>
                <c:pt idx="123">
                  <c:v>17.848933280723188</c:v>
                </c:pt>
                <c:pt idx="124">
                  <c:v>16.859787334591179</c:v>
                </c:pt>
                <c:pt idx="125">
                  <c:v>15.767537482983666</c:v>
                </c:pt>
                <c:pt idx="126">
                  <c:v>14.586330602939618</c:v>
                </c:pt>
                <c:pt idx="127">
                  <c:v>13.337386911025558</c:v>
                </c:pt>
                <c:pt idx="128">
                  <c:v>12.047896687422305</c:v>
                </c:pt>
                <c:pt idx="129">
                  <c:v>10.748864519000595</c:v>
                </c:pt>
                <c:pt idx="130">
                  <c:v>9.4722187685150754</c:v>
                </c:pt>
                <c:pt idx="131">
                  <c:v>8.2477362422268765</c:v>
                </c:pt>
                <c:pt idx="132">
                  <c:v>7.1003932040477977</c:v>
                </c:pt>
                <c:pt idx="133">
                  <c:v>6.0486143620802189</c:v>
                </c:pt>
                <c:pt idx="134">
                  <c:v>5.1036178763900883</c:v>
                </c:pt>
                <c:pt idx="135">
                  <c:v>20.157389421451629</c:v>
                </c:pt>
                <c:pt idx="136">
                  <c:v>19.496015826553023</c:v>
                </c:pt>
                <c:pt idx="137">
                  <c:v>18.727925574199904</c:v>
                </c:pt>
                <c:pt idx="138">
                  <c:v>17.848926342961747</c:v>
                </c:pt>
                <c:pt idx="139">
                  <c:v>16.859779597482877</c:v>
                </c:pt>
                <c:pt idx="140">
                  <c:v>15.767529024588779</c:v>
                </c:pt>
                <c:pt idx="141">
                  <c:v>14.58632155514181</c:v>
                </c:pt>
                <c:pt idx="142">
                  <c:v>13.337377455476997</c:v>
                </c:pt>
                <c:pt idx="143">
                  <c:v>12.047887043243579</c:v>
                </c:pt>
                <c:pt idx="144">
                  <c:v>10.748854923492106</c:v>
                </c:pt>
                <c:pt idx="145">
                  <c:v>9.4722094542567401</c:v>
                </c:pt>
                <c:pt idx="146">
                  <c:v>8.2477274151281836</c:v>
                </c:pt>
                <c:pt idx="147">
                  <c:v>7.1003850265931741</c:v>
                </c:pt>
                <c:pt idx="148">
                  <c:v>6.0486069443497943</c:v>
                </c:pt>
                <c:pt idx="149">
                  <c:v>5.1036112751993663</c:v>
                </c:pt>
                <c:pt idx="150">
                  <c:v>20.157383756608446</c:v>
                </c:pt>
                <c:pt idx="151">
                  <c:v>19.496009203444942</c:v>
                </c:pt>
                <c:pt idx="152">
                  <c:v>18.727917935629787</c:v>
                </c:pt>
                <c:pt idx="153">
                  <c:v>17.848917670767527</c:v>
                </c:pt>
                <c:pt idx="154">
                  <c:v>16.859769926107486</c:v>
                </c:pt>
                <c:pt idx="155">
                  <c:v>15.767518451607929</c:v>
                </c:pt>
                <c:pt idx="156">
                  <c:v>14.586310245410328</c:v>
                </c:pt>
                <c:pt idx="157">
                  <c:v>13.33736563606015</c:v>
                </c:pt>
                <c:pt idx="158">
                  <c:v>12.04787498804188</c:v>
                </c:pt>
                <c:pt idx="159">
                  <c:v>10.748842929130586</c:v>
                </c:pt>
                <c:pt idx="160">
                  <c:v>9.4721978114595817</c:v>
                </c:pt>
                <c:pt idx="161">
                  <c:v>8.2477163812813874</c:v>
                </c:pt>
                <c:pt idx="162">
                  <c:v>7.1003748048013833</c:v>
                </c:pt>
                <c:pt idx="163">
                  <c:v>6.048597672212348</c:v>
                </c:pt>
                <c:pt idx="164">
                  <c:v>5.1036030237349763</c:v>
                </c:pt>
                <c:pt idx="165">
                  <c:v>20.157376675558943</c:v>
                </c:pt>
                <c:pt idx="166">
                  <c:v>19.496000924566172</c:v>
                </c:pt>
                <c:pt idx="167">
                  <c:v>18.727908387425902</c:v>
                </c:pt>
                <c:pt idx="168">
                  <c:v>17.84890683053661</c:v>
                </c:pt>
                <c:pt idx="169">
                  <c:v>16.859757836903853</c:v>
                </c:pt>
                <c:pt idx="170">
                  <c:v>15.76750523540181</c:v>
                </c:pt>
                <c:pt idx="171">
                  <c:v>14.586296108270641</c:v>
                </c:pt>
                <c:pt idx="172">
                  <c:v>13.337350861818551</c:v>
                </c:pt>
                <c:pt idx="173">
                  <c:v>12.047859919073684</c:v>
                </c:pt>
                <c:pt idx="174">
                  <c:v>10.748827936216328</c:v>
                </c:pt>
                <c:pt idx="175">
                  <c:v>9.4721832580033798</c:v>
                </c:pt>
                <c:pt idx="176">
                  <c:v>8.2477025890144091</c:v>
                </c:pt>
                <c:pt idx="177">
                  <c:v>7.1003620276030306</c:v>
                </c:pt>
                <c:pt idx="178">
                  <c:v>6.048586082080516</c:v>
                </c:pt>
                <c:pt idx="179">
                  <c:v>5.103592709442009</c:v>
                </c:pt>
                <c:pt idx="180">
                  <c:v>20.157367824254059</c:v>
                </c:pt>
                <c:pt idx="181">
                  <c:v>19.495990575977597</c:v>
                </c:pt>
                <c:pt idx="182">
                  <c:v>18.727896452184744</c:v>
                </c:pt>
                <c:pt idx="183">
                  <c:v>17.848893280266473</c:v>
                </c:pt>
                <c:pt idx="184">
                  <c:v>16.85974272542369</c:v>
                </c:pt>
                <c:pt idx="185">
                  <c:v>15.767488715175316</c:v>
                </c:pt>
                <c:pt idx="186">
                  <c:v>14.586278436884569</c:v>
                </c:pt>
                <c:pt idx="187">
                  <c:v>13.33733239406258</c:v>
                </c:pt>
                <c:pt idx="188">
                  <c:v>12.047841082916447</c:v>
                </c:pt>
                <c:pt idx="189">
                  <c:v>10.748809195132322</c:v>
                </c:pt>
                <c:pt idx="190">
                  <c:v>9.4721650662460171</c:v>
                </c:pt>
                <c:pt idx="191">
                  <c:v>8.2476853487455504</c:v>
                </c:pt>
                <c:pt idx="192">
                  <c:v>7.1003460561697587</c:v>
                </c:pt>
                <c:pt idx="193">
                  <c:v>6.0485715944781884</c:v>
                </c:pt>
                <c:pt idx="194">
                  <c:v>5.1035798166344275</c:v>
                </c:pt>
                <c:pt idx="195">
                  <c:v>20.15735676013389</c:v>
                </c:pt>
                <c:pt idx="196">
                  <c:v>19.49597764025733</c:v>
                </c:pt>
                <c:pt idx="197">
                  <c:v>18.727881533154687</c:v>
                </c:pt>
                <c:pt idx="198">
                  <c:v>17.848876342457743</c:v>
                </c:pt>
                <c:pt idx="199">
                  <c:v>16.859723836111584</c:v>
                </c:pt>
                <c:pt idx="200">
                  <c:v>15.76746806494088</c:v>
                </c:pt>
                <c:pt idx="201">
                  <c:v>14.586256347712192</c:v>
                </c:pt>
                <c:pt idx="202">
                  <c:v>13.337309309439538</c:v>
                </c:pt>
                <c:pt idx="203">
                  <c:v>12.047817537802727</c:v>
                </c:pt>
                <c:pt idx="204">
                  <c:v>10.748785768869217</c:v>
                </c:pt>
                <c:pt idx="205">
                  <c:v>9.4721423266475764</c:v>
                </c:pt>
                <c:pt idx="206">
                  <c:v>8.2476637985108354</c:v>
                </c:pt>
                <c:pt idx="207">
                  <c:v>7.1003260919792073</c:v>
                </c:pt>
                <c:pt idx="208">
                  <c:v>6.0485534850728735</c:v>
                </c:pt>
                <c:pt idx="209">
                  <c:v>5.1035637007165535</c:v>
                </c:pt>
                <c:pt idx="210">
                  <c:v>20.157342930000752</c:v>
                </c:pt>
                <c:pt idx="211">
                  <c:v>19.495961470631133</c:v>
                </c:pt>
                <c:pt idx="212">
                  <c:v>18.727862884400537</c:v>
                </c:pt>
                <c:pt idx="213">
                  <c:v>17.848855170242029</c:v>
                </c:pt>
                <c:pt idx="214">
                  <c:v>16.859700224530968</c:v>
                </c:pt>
                <c:pt idx="215">
                  <c:v>15.767442252223901</c:v>
                </c:pt>
                <c:pt idx="216">
                  <c:v>14.586228736340804</c:v>
                </c:pt>
                <c:pt idx="217">
                  <c:v>13.337280453773111</c:v>
                </c:pt>
                <c:pt idx="218">
                  <c:v>12.047788106539993</c:v>
                </c:pt>
                <c:pt idx="219">
                  <c:v>10.748756486183931</c:v>
                </c:pt>
                <c:pt idx="220">
                  <c:v>9.4721139023030609</c:v>
                </c:pt>
                <c:pt idx="221">
                  <c:v>8.2476368608758062</c:v>
                </c:pt>
                <c:pt idx="222">
                  <c:v>7.1003011368988957</c:v>
                </c:pt>
                <c:pt idx="223">
                  <c:v>6.0485308484687224</c:v>
                </c:pt>
                <c:pt idx="224">
                  <c:v>5.1035435559623403</c:v>
                </c:pt>
                <c:pt idx="225">
                  <c:v>20.157325642361023</c:v>
                </c:pt>
                <c:pt idx="226">
                  <c:v>19.495941258636101</c:v>
                </c:pt>
                <c:pt idx="227">
                  <c:v>18.727839573510082</c:v>
                </c:pt>
                <c:pt idx="228">
                  <c:v>17.848828705043019</c:v>
                </c:pt>
                <c:pt idx="229">
                  <c:v>16.859670710148201</c:v>
                </c:pt>
                <c:pt idx="230">
                  <c:v>15.767409986446527</c:v>
                </c:pt>
                <c:pt idx="231">
                  <c:v>14.586194222273571</c:v>
                </c:pt>
                <c:pt idx="232">
                  <c:v>13.337244384365659</c:v>
                </c:pt>
                <c:pt idx="233">
                  <c:v>12.047751317663783</c:v>
                </c:pt>
                <c:pt idx="234">
                  <c:v>10.748719883051685</c:v>
                </c:pt>
                <c:pt idx="235">
                  <c:v>9.4720783721123123</c:v>
                </c:pt>
                <c:pt idx="236">
                  <c:v>8.2476031890794648</c:v>
                </c:pt>
                <c:pt idx="237">
                  <c:v>7.1002699432951824</c:v>
                </c:pt>
                <c:pt idx="238">
                  <c:v>6.0485025529517982</c:v>
                </c:pt>
                <c:pt idx="239">
                  <c:v>5.1035183752432074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40-4AD4-8E35-973C6D55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Competitive'!$AO$20:$AO$34</c:f>
              <c:numCache>
                <c:formatCode>General</c:formatCode>
                <c:ptCount val="15"/>
                <c:pt idx="0">
                  <c:v>20.157412080856208</c:v>
                </c:pt>
                <c:pt idx="1">
                  <c:v>19.496042319030334</c:v>
                </c:pt>
                <c:pt idx="2">
                  <c:v>18.727956128542676</c:v>
                </c:pt>
                <c:pt idx="3">
                  <c:v>17.848961031822881</c:v>
                </c:pt>
                <c:pt idx="4">
                  <c:v>16.859818283095393</c:v>
                </c:pt>
                <c:pt idx="5">
                  <c:v>15.767571316653965</c:v>
                </c:pt>
                <c:pt idx="6">
                  <c:v>14.586366794243112</c:v>
                </c:pt>
                <c:pt idx="7">
                  <c:v>13.337424733353869</c:v>
                </c:pt>
                <c:pt idx="8">
                  <c:v>12.04793526429162</c:v>
                </c:pt>
                <c:pt idx="9">
                  <c:v>10.748902901205872</c:v>
                </c:pt>
                <c:pt idx="10">
                  <c:v>9.4722560257315997</c:v>
                </c:pt>
                <c:pt idx="11">
                  <c:v>8.2477715508105955</c:v>
                </c:pt>
                <c:pt idx="12">
                  <c:v>7.1004259140546493</c:v>
                </c:pt>
                <c:pt idx="13">
                  <c:v>6.0486440331838525</c:v>
                </c:pt>
                <c:pt idx="14">
                  <c:v>5.1036442813237457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A-42A9-B110-4EBE42B9680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Competitive'!$AP$20:$AP$34</c:f>
              <c:numCache>
                <c:formatCode>General</c:formatCode>
                <c:ptCount val="15"/>
                <c:pt idx="0">
                  <c:v>20.157408279235401</c:v>
                </c:pt>
                <c:pt idx="1">
                  <c:v>19.496037874325165</c:v>
                </c:pt>
                <c:pt idx="2">
                  <c:v>18.727951002367632</c:v>
                </c:pt>
                <c:pt idx="3">
                  <c:v>17.848955211988308</c:v>
                </c:pt>
                <c:pt idx="4">
                  <c:v>16.859811792714229</c:v>
                </c:pt>
                <c:pt idx="5">
                  <c:v>15.767564221207</c:v>
                </c:pt>
                <c:pt idx="6">
                  <c:v>14.586359204361779</c:v>
                </c:pt>
                <c:pt idx="7">
                  <c:v>13.337416801418946</c:v>
                </c:pt>
                <c:pt idx="8">
                  <c:v>12.047927174115285</c:v>
                </c:pt>
                <c:pt idx="9">
                  <c:v>10.748894851851301</c:v>
                </c:pt>
                <c:pt idx="10">
                  <c:v>9.4722482123026985</c:v>
                </c:pt>
                <c:pt idx="11">
                  <c:v>8.2477641460388469</c:v>
                </c:pt>
                <c:pt idx="12">
                  <c:v>7.1004190542440471</c:v>
                </c:pt>
                <c:pt idx="13">
                  <c:v>6.0486378106782972</c:v>
                </c:pt>
                <c:pt idx="14">
                  <c:v>5.1036387437851616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A-42A9-B110-4EBE42B9680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Competitive'!$AQ$20:$AQ$34</c:f>
              <c:numCache>
                <c:formatCode>General</c:formatCode>
                <c:ptCount val="15"/>
                <c:pt idx="0">
                  <c:v>20.157407328830423</c:v>
                </c:pt>
                <c:pt idx="1">
                  <c:v>19.496036763149188</c:v>
                </c:pt>
                <c:pt idx="2">
                  <c:v>18.727949720824309</c:v>
                </c:pt>
                <c:pt idx="3">
                  <c:v>17.848953757030255</c:v>
                </c:pt>
                <c:pt idx="4">
                  <c:v>16.859810170119719</c:v>
                </c:pt>
                <c:pt idx="5">
                  <c:v>15.767562447346256</c:v>
                </c:pt>
                <c:pt idx="6">
                  <c:v>14.58635730689268</c:v>
                </c:pt>
                <c:pt idx="7">
                  <c:v>13.33741481843669</c:v>
                </c:pt>
                <c:pt idx="8">
                  <c:v>12.047925151572901</c:v>
                </c:pt>
                <c:pt idx="9">
                  <c:v>10.748892839514541</c:v>
                </c:pt>
                <c:pt idx="10">
                  <c:v>9.4722462589474858</c:v>
                </c:pt>
                <c:pt idx="11">
                  <c:v>8.2477622948479876</c:v>
                </c:pt>
                <c:pt idx="12">
                  <c:v>7.1004173392934655</c:v>
                </c:pt>
                <c:pt idx="13">
                  <c:v>6.0486362550539088</c:v>
                </c:pt>
                <c:pt idx="14">
                  <c:v>5.1036373594023923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AA-42A9-B110-4EBE42B9680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Competitive'!$AR$20:$AR$34</c:f>
              <c:numCache>
                <c:formatCode>General</c:formatCode>
                <c:ptCount val="15"/>
                <c:pt idx="0">
                  <c:v>20.157406140824328</c:v>
                </c:pt>
                <c:pt idx="1">
                  <c:v>19.496035374179396</c:v>
                </c:pt>
                <c:pt idx="2">
                  <c:v>18.727948118895405</c:v>
                </c:pt>
                <c:pt idx="3">
                  <c:v>17.848951938333027</c:v>
                </c:pt>
                <c:pt idx="4">
                  <c:v>16.859808141877018</c:v>
                </c:pt>
                <c:pt idx="5">
                  <c:v>15.767560230020889</c:v>
                </c:pt>
                <c:pt idx="6">
                  <c:v>14.586354935057001</c:v>
                </c:pt>
                <c:pt idx="7">
                  <c:v>13.337412339709697</c:v>
                </c:pt>
                <c:pt idx="8">
                  <c:v>12.047922623395872</c:v>
                </c:pt>
                <c:pt idx="9">
                  <c:v>10.748890324094653</c:v>
                </c:pt>
                <c:pt idx="10">
                  <c:v>9.4722438172546042</c:v>
                </c:pt>
                <c:pt idx="11">
                  <c:v>8.2477599808605824</c:v>
                </c:pt>
                <c:pt idx="12">
                  <c:v>7.1004151956064074</c:v>
                </c:pt>
                <c:pt idx="13">
                  <c:v>6.0486343105245481</c:v>
                </c:pt>
                <c:pt idx="14">
                  <c:v>5.1036356289249882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AA-42A9-B110-4EBE42B9680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Competitive'!$AS$20:$AS$34</c:f>
              <c:numCache>
                <c:formatCode>General</c:formatCode>
                <c:ptCount val="15"/>
                <c:pt idx="0">
                  <c:v>20.157404655816904</c:v>
                </c:pt>
                <c:pt idx="1">
                  <c:v>19.496033637967436</c:v>
                </c:pt>
                <c:pt idx="2">
                  <c:v>18.727946116484656</c:v>
                </c:pt>
                <c:pt idx="3">
                  <c:v>17.848949664962014</c:v>
                </c:pt>
                <c:pt idx="4">
                  <c:v>16.85980560657433</c:v>
                </c:pt>
                <c:pt idx="5">
                  <c:v>15.767557458365056</c:v>
                </c:pt>
                <c:pt idx="6">
                  <c:v>14.586351970263488</c:v>
                </c:pt>
                <c:pt idx="7">
                  <c:v>13.337409241302254</c:v>
                </c:pt>
                <c:pt idx="8">
                  <c:v>12.047919463176077</c:v>
                </c:pt>
                <c:pt idx="9">
                  <c:v>10.748887179821446</c:v>
                </c:pt>
                <c:pt idx="10">
                  <c:v>9.472240765140274</c:v>
                </c:pt>
                <c:pt idx="11">
                  <c:v>8.247757088378151</c:v>
                </c:pt>
                <c:pt idx="12">
                  <c:v>7.1004125159994027</c:v>
                </c:pt>
                <c:pt idx="13">
                  <c:v>6.0486318798646073</c:v>
                </c:pt>
                <c:pt idx="14">
                  <c:v>5.1036334658298834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AA-42A9-B110-4EBE42B9680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Competitive'!$AT$20:$AT$34</c:f>
              <c:numCache>
                <c:formatCode>General</c:formatCode>
                <c:ptCount val="15"/>
                <c:pt idx="0">
                  <c:v>20.157402799557932</c:v>
                </c:pt>
                <c:pt idx="1">
                  <c:v>19.49603146770292</c:v>
                </c:pt>
                <c:pt idx="2">
                  <c:v>18.727943613471819</c:v>
                </c:pt>
                <c:pt idx="3">
                  <c:v>17.848946823249058</c:v>
                </c:pt>
                <c:pt idx="4">
                  <c:v>16.859802437447041</c:v>
                </c:pt>
                <c:pt idx="5">
                  <c:v>15.767553993796632</c:v>
                </c:pt>
                <c:pt idx="6">
                  <c:v>14.586348264273289</c:v>
                </c:pt>
                <c:pt idx="7">
                  <c:v>13.337405368294975</c:v>
                </c:pt>
                <c:pt idx="8">
                  <c:v>12.047915512903669</c:v>
                </c:pt>
                <c:pt idx="9">
                  <c:v>10.748883249482526</c:v>
                </c:pt>
                <c:pt idx="10">
                  <c:v>9.4722369500001253</c:v>
                </c:pt>
                <c:pt idx="11">
                  <c:v>8.2477534727779638</c:v>
                </c:pt>
                <c:pt idx="12">
                  <c:v>7.100409166493491</c:v>
                </c:pt>
                <c:pt idx="13">
                  <c:v>6.0486288415424259</c:v>
                </c:pt>
                <c:pt idx="14">
                  <c:v>5.1036307619635801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AA-42A9-B110-4EBE42B9680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Competitive'!$AU$20:$AU$34</c:f>
              <c:numCache>
                <c:formatCode>General</c:formatCode>
                <c:ptCount val="15"/>
                <c:pt idx="0">
                  <c:v>20.157400479234699</c:v>
                </c:pt>
                <c:pt idx="1">
                  <c:v>19.496028754872956</c:v>
                </c:pt>
                <c:pt idx="2">
                  <c:v>18.727940484706721</c:v>
                </c:pt>
                <c:pt idx="3">
                  <c:v>17.848943271109132</c:v>
                </c:pt>
                <c:pt idx="4">
                  <c:v>16.859798476039607</c:v>
                </c:pt>
                <c:pt idx="5">
                  <c:v>15.767549663088246</c:v>
                </c:pt>
                <c:pt idx="6">
                  <c:v>14.586343631788187</c:v>
                </c:pt>
                <c:pt idx="7">
                  <c:v>13.337400527039039</c:v>
                </c:pt>
                <c:pt idx="8">
                  <c:v>12.047910575066801</c:v>
                </c:pt>
                <c:pt idx="9">
                  <c:v>10.748878336562916</c:v>
                </c:pt>
                <c:pt idx="10">
                  <c:v>9.4722321810792618</c:v>
                </c:pt>
                <c:pt idx="11">
                  <c:v>8.2477489532821906</c:v>
                </c:pt>
                <c:pt idx="12">
                  <c:v>7.1004049796155462</c:v>
                </c:pt>
                <c:pt idx="13">
                  <c:v>6.0486250436439928</c:v>
                </c:pt>
                <c:pt idx="14">
                  <c:v>5.1036273821347296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AA-42A9-B110-4EBE42B9680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Competitive'!$AV$20:$AV$34</c:f>
              <c:numCache>
                <c:formatCode>General</c:formatCode>
                <c:ptCount val="15"/>
                <c:pt idx="0">
                  <c:v>20.157397578831407</c:v>
                </c:pt>
                <c:pt idx="1">
                  <c:v>19.496025363836555</c:v>
                </c:pt>
                <c:pt idx="2">
                  <c:v>18.727936573751816</c:v>
                </c:pt>
                <c:pt idx="3">
                  <c:v>17.84893883093622</c:v>
                </c:pt>
                <c:pt idx="4">
                  <c:v>16.859793524282932</c:v>
                </c:pt>
                <c:pt idx="5">
                  <c:v>15.767544249706109</c:v>
                </c:pt>
                <c:pt idx="6">
                  <c:v>14.586337841185951</c:v>
                </c:pt>
                <c:pt idx="7">
                  <c:v>13.337394475474058</c:v>
                </c:pt>
                <c:pt idx="8">
                  <c:v>12.047904402776407</c:v>
                </c:pt>
                <c:pt idx="9">
                  <c:v>10.748872195419722</c:v>
                </c:pt>
                <c:pt idx="10">
                  <c:v>9.4722262199349334</c:v>
                </c:pt>
                <c:pt idx="11">
                  <c:v>8.247743303919437</c:v>
                </c:pt>
                <c:pt idx="12">
                  <c:v>7.100399746025059</c:v>
                </c:pt>
                <c:pt idx="13">
                  <c:v>6.0486202962776581</c:v>
                </c:pt>
                <c:pt idx="14">
                  <c:v>5.1036231573549626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AA-42A9-B110-4EBE42B9680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Competitive'!$AW$20:$AW$34</c:f>
              <c:numCache>
                <c:formatCode>General</c:formatCode>
                <c:ptCount val="15"/>
                <c:pt idx="0">
                  <c:v>20.157393953328469</c:v>
                </c:pt>
                <c:pt idx="1">
                  <c:v>19.496021125042724</c:v>
                </c:pt>
                <c:pt idx="2">
                  <c:v>18.727931685060479</c:v>
                </c:pt>
                <c:pt idx="3">
                  <c:v>17.848933280723188</c:v>
                </c:pt>
                <c:pt idx="4">
                  <c:v>16.859787334591179</c:v>
                </c:pt>
                <c:pt idx="5">
                  <c:v>15.767537482983666</c:v>
                </c:pt>
                <c:pt idx="6">
                  <c:v>14.586330602939618</c:v>
                </c:pt>
                <c:pt idx="7">
                  <c:v>13.337386911025558</c:v>
                </c:pt>
                <c:pt idx="8">
                  <c:v>12.047896687422305</c:v>
                </c:pt>
                <c:pt idx="9">
                  <c:v>10.748864519000595</c:v>
                </c:pt>
                <c:pt idx="10">
                  <c:v>9.4722187685150754</c:v>
                </c:pt>
                <c:pt idx="11">
                  <c:v>8.2477362422268765</c:v>
                </c:pt>
                <c:pt idx="12">
                  <c:v>7.1003932040477977</c:v>
                </c:pt>
                <c:pt idx="13">
                  <c:v>6.0486143620802189</c:v>
                </c:pt>
                <c:pt idx="14">
                  <c:v>5.1036178763900883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AA-42A9-B110-4EBE42B9680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Competitive'!$AX$20:$AX$34</c:f>
              <c:numCache>
                <c:formatCode>General</c:formatCode>
                <c:ptCount val="15"/>
                <c:pt idx="0">
                  <c:v>20.157389421451629</c:v>
                </c:pt>
                <c:pt idx="1">
                  <c:v>19.496015826553023</c:v>
                </c:pt>
                <c:pt idx="2">
                  <c:v>18.727925574199904</c:v>
                </c:pt>
                <c:pt idx="3">
                  <c:v>17.848926342961747</c:v>
                </c:pt>
                <c:pt idx="4">
                  <c:v>16.859779597482877</c:v>
                </c:pt>
                <c:pt idx="5">
                  <c:v>15.767529024588779</c:v>
                </c:pt>
                <c:pt idx="6">
                  <c:v>14.58632155514181</c:v>
                </c:pt>
                <c:pt idx="7">
                  <c:v>13.337377455476997</c:v>
                </c:pt>
                <c:pt idx="8">
                  <c:v>12.047887043243579</c:v>
                </c:pt>
                <c:pt idx="9">
                  <c:v>10.748854923492106</c:v>
                </c:pt>
                <c:pt idx="10">
                  <c:v>9.4722094542567401</c:v>
                </c:pt>
                <c:pt idx="11">
                  <c:v>8.2477274151281836</c:v>
                </c:pt>
                <c:pt idx="12">
                  <c:v>7.1003850265931741</c:v>
                </c:pt>
                <c:pt idx="13">
                  <c:v>6.0486069443497943</c:v>
                </c:pt>
                <c:pt idx="14">
                  <c:v>5.1036112751993663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AA-42A9-B110-4EBE42B9680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Competitive'!$AY$20:$AY$34</c:f>
              <c:numCache>
                <c:formatCode>General</c:formatCode>
                <c:ptCount val="15"/>
                <c:pt idx="0">
                  <c:v>20.157383756608446</c:v>
                </c:pt>
                <c:pt idx="1">
                  <c:v>19.496009203444942</c:v>
                </c:pt>
                <c:pt idx="2">
                  <c:v>18.727917935629787</c:v>
                </c:pt>
                <c:pt idx="3">
                  <c:v>17.848917670767527</c:v>
                </c:pt>
                <c:pt idx="4">
                  <c:v>16.859769926107486</c:v>
                </c:pt>
                <c:pt idx="5">
                  <c:v>15.767518451607929</c:v>
                </c:pt>
                <c:pt idx="6">
                  <c:v>14.586310245410328</c:v>
                </c:pt>
                <c:pt idx="7">
                  <c:v>13.33736563606015</c:v>
                </c:pt>
                <c:pt idx="8">
                  <c:v>12.04787498804188</c:v>
                </c:pt>
                <c:pt idx="9">
                  <c:v>10.748842929130586</c:v>
                </c:pt>
                <c:pt idx="10">
                  <c:v>9.4721978114595817</c:v>
                </c:pt>
                <c:pt idx="11">
                  <c:v>8.2477163812813874</c:v>
                </c:pt>
                <c:pt idx="12">
                  <c:v>7.1003748048013833</c:v>
                </c:pt>
                <c:pt idx="13">
                  <c:v>6.048597672212348</c:v>
                </c:pt>
                <c:pt idx="14">
                  <c:v>5.1036030237349763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AA-42A9-B110-4EBE42B9680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Competitive'!$AZ$20:$AZ$34</c:f>
              <c:numCache>
                <c:formatCode>General</c:formatCode>
                <c:ptCount val="15"/>
                <c:pt idx="0">
                  <c:v>20.157376675558943</c:v>
                </c:pt>
                <c:pt idx="1">
                  <c:v>19.496000924566172</c:v>
                </c:pt>
                <c:pt idx="2">
                  <c:v>18.727908387425902</c:v>
                </c:pt>
                <c:pt idx="3">
                  <c:v>17.84890683053661</c:v>
                </c:pt>
                <c:pt idx="4">
                  <c:v>16.859757836903853</c:v>
                </c:pt>
                <c:pt idx="5">
                  <c:v>15.76750523540181</c:v>
                </c:pt>
                <c:pt idx="6">
                  <c:v>14.586296108270641</c:v>
                </c:pt>
                <c:pt idx="7">
                  <c:v>13.337350861818551</c:v>
                </c:pt>
                <c:pt idx="8">
                  <c:v>12.047859919073684</c:v>
                </c:pt>
                <c:pt idx="9">
                  <c:v>10.748827936216328</c:v>
                </c:pt>
                <c:pt idx="10">
                  <c:v>9.4721832580033798</c:v>
                </c:pt>
                <c:pt idx="11">
                  <c:v>8.2477025890144091</c:v>
                </c:pt>
                <c:pt idx="12">
                  <c:v>7.1003620276030306</c:v>
                </c:pt>
                <c:pt idx="13">
                  <c:v>6.048586082080516</c:v>
                </c:pt>
                <c:pt idx="14">
                  <c:v>5.103592709442009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AA-42A9-B110-4EBE42B9680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Competitive'!$BA$20:$BA$34</c:f>
              <c:numCache>
                <c:formatCode>General</c:formatCode>
                <c:ptCount val="15"/>
                <c:pt idx="0">
                  <c:v>20.157367824254059</c:v>
                </c:pt>
                <c:pt idx="1">
                  <c:v>19.495990575977597</c:v>
                </c:pt>
                <c:pt idx="2">
                  <c:v>18.727896452184744</c:v>
                </c:pt>
                <c:pt idx="3">
                  <c:v>17.848893280266473</c:v>
                </c:pt>
                <c:pt idx="4">
                  <c:v>16.85974272542369</c:v>
                </c:pt>
                <c:pt idx="5">
                  <c:v>15.767488715175316</c:v>
                </c:pt>
                <c:pt idx="6">
                  <c:v>14.586278436884569</c:v>
                </c:pt>
                <c:pt idx="7">
                  <c:v>13.33733239406258</c:v>
                </c:pt>
                <c:pt idx="8">
                  <c:v>12.047841082916447</c:v>
                </c:pt>
                <c:pt idx="9">
                  <c:v>10.748809195132322</c:v>
                </c:pt>
                <c:pt idx="10">
                  <c:v>9.4721650662460171</c:v>
                </c:pt>
                <c:pt idx="11">
                  <c:v>8.2476853487455504</c:v>
                </c:pt>
                <c:pt idx="12">
                  <c:v>7.1003460561697587</c:v>
                </c:pt>
                <c:pt idx="13">
                  <c:v>6.0485715944781884</c:v>
                </c:pt>
                <c:pt idx="14">
                  <c:v>5.1035798166344275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AA-42A9-B110-4EBE42B9680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Competitive'!$BB$20:$BB$34</c:f>
              <c:numCache>
                <c:formatCode>General</c:formatCode>
                <c:ptCount val="15"/>
                <c:pt idx="0">
                  <c:v>20.15735676013389</c:v>
                </c:pt>
                <c:pt idx="1">
                  <c:v>19.49597764025733</c:v>
                </c:pt>
                <c:pt idx="2">
                  <c:v>18.727881533154687</c:v>
                </c:pt>
                <c:pt idx="3">
                  <c:v>17.848876342457743</c:v>
                </c:pt>
                <c:pt idx="4">
                  <c:v>16.859723836111584</c:v>
                </c:pt>
                <c:pt idx="5">
                  <c:v>15.76746806494088</c:v>
                </c:pt>
                <c:pt idx="6">
                  <c:v>14.586256347712192</c:v>
                </c:pt>
                <c:pt idx="7">
                  <c:v>13.337309309439538</c:v>
                </c:pt>
                <c:pt idx="8">
                  <c:v>12.047817537802727</c:v>
                </c:pt>
                <c:pt idx="9">
                  <c:v>10.748785768869217</c:v>
                </c:pt>
                <c:pt idx="10">
                  <c:v>9.4721423266475764</c:v>
                </c:pt>
                <c:pt idx="11">
                  <c:v>8.2476637985108354</c:v>
                </c:pt>
                <c:pt idx="12">
                  <c:v>7.1003260919792073</c:v>
                </c:pt>
                <c:pt idx="13">
                  <c:v>6.0485534850728735</c:v>
                </c:pt>
                <c:pt idx="14">
                  <c:v>5.1035637007165535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AA-42A9-B110-4EBE42B9680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Competitive'!$BC$20:$BC$34</c:f>
              <c:numCache>
                <c:formatCode>General</c:formatCode>
                <c:ptCount val="15"/>
                <c:pt idx="0">
                  <c:v>20.157342930000752</c:v>
                </c:pt>
                <c:pt idx="1">
                  <c:v>19.495961470631133</c:v>
                </c:pt>
                <c:pt idx="2">
                  <c:v>18.727862884400537</c:v>
                </c:pt>
                <c:pt idx="3">
                  <c:v>17.848855170242029</c:v>
                </c:pt>
                <c:pt idx="4">
                  <c:v>16.859700224530968</c:v>
                </c:pt>
                <c:pt idx="5">
                  <c:v>15.767442252223901</c:v>
                </c:pt>
                <c:pt idx="6">
                  <c:v>14.586228736340804</c:v>
                </c:pt>
                <c:pt idx="7">
                  <c:v>13.337280453773111</c:v>
                </c:pt>
                <c:pt idx="8">
                  <c:v>12.047788106539993</c:v>
                </c:pt>
                <c:pt idx="9">
                  <c:v>10.748756486183931</c:v>
                </c:pt>
                <c:pt idx="10">
                  <c:v>9.4721139023030609</c:v>
                </c:pt>
                <c:pt idx="11">
                  <c:v>8.2476368608758062</c:v>
                </c:pt>
                <c:pt idx="12">
                  <c:v>7.1003011368988957</c:v>
                </c:pt>
                <c:pt idx="13">
                  <c:v>6.0485308484687224</c:v>
                </c:pt>
                <c:pt idx="14">
                  <c:v>5.1035435559623403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AA-42A9-B110-4EBE42B9680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Competitive'!$BD$20:$BD$34</c:f>
              <c:numCache>
                <c:formatCode>General</c:formatCode>
                <c:ptCount val="15"/>
                <c:pt idx="0">
                  <c:v>20.157325642361023</c:v>
                </c:pt>
                <c:pt idx="1">
                  <c:v>19.495941258636101</c:v>
                </c:pt>
                <c:pt idx="2">
                  <c:v>18.727839573510082</c:v>
                </c:pt>
                <c:pt idx="3">
                  <c:v>17.848828705043019</c:v>
                </c:pt>
                <c:pt idx="4">
                  <c:v>16.859670710148201</c:v>
                </c:pt>
                <c:pt idx="5">
                  <c:v>15.767409986446527</c:v>
                </c:pt>
                <c:pt idx="6">
                  <c:v>14.586194222273571</c:v>
                </c:pt>
                <c:pt idx="7">
                  <c:v>13.337244384365659</c:v>
                </c:pt>
                <c:pt idx="8">
                  <c:v>12.047751317663783</c:v>
                </c:pt>
                <c:pt idx="9">
                  <c:v>10.748719883051685</c:v>
                </c:pt>
                <c:pt idx="10">
                  <c:v>9.4720783721123123</c:v>
                </c:pt>
                <c:pt idx="11">
                  <c:v>8.2476031890794648</c:v>
                </c:pt>
                <c:pt idx="12">
                  <c:v>7.1002699432951824</c:v>
                </c:pt>
                <c:pt idx="13">
                  <c:v>6.0485025529517982</c:v>
                </c:pt>
                <c:pt idx="14">
                  <c:v>5.1035183752432074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AA-42A9-B110-4EBE42B9680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AA-42A9-B110-4EBE42B9680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Competitive'!$BF$20:$BF$34</c:f>
              <c:numCache>
                <c:formatCode>General</c:formatCode>
                <c:ptCount val="15"/>
                <c:pt idx="0">
                  <c:v>16.699721276670907</c:v>
                </c:pt>
                <c:pt idx="1">
                  <c:v>16.247506558394129</c:v>
                </c:pt>
                <c:pt idx="2">
                  <c:v>15.715551302445661</c:v>
                </c:pt>
                <c:pt idx="3">
                  <c:v>15.097665528587131</c:v>
                </c:pt>
                <c:pt idx="4">
                  <c:v>14.390432654159531</c:v>
                </c:pt>
                <c:pt idx="5">
                  <c:v>13.594414174154938</c:v>
                </c:pt>
                <c:pt idx="6">
                  <c:v>12.715223050377695</c:v>
                </c:pt>
                <c:pt idx="7">
                  <c:v>11.764191558325733</c:v>
                </c:pt>
                <c:pt idx="8">
                  <c:v>10.758356307661559</c:v>
                </c:pt>
                <c:pt idx="9">
                  <c:v>9.7195794806673792</c:v>
                </c:pt>
                <c:pt idx="10">
                  <c:v>8.6728204902266324</c:v>
                </c:pt>
                <c:pt idx="11">
                  <c:v>7.6438114234455048</c:v>
                </c:pt>
                <c:pt idx="12">
                  <c:v>6.6565779366231723</c:v>
                </c:pt>
                <c:pt idx="13">
                  <c:v>5.7312984183159728</c:v>
                </c:pt>
                <c:pt idx="14">
                  <c:v>4.8828834885227668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AA-42A9-B110-4EBE42B9680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Competitive'!$BG$20:$BG$34</c:f>
              <c:numCache>
                <c:formatCode>General</c:formatCode>
                <c:ptCount val="15"/>
                <c:pt idx="0">
                  <c:v>17.223790138304945</c:v>
                </c:pt>
                <c:pt idx="1">
                  <c:v>16.743155801994128</c:v>
                </c:pt>
                <c:pt idx="2">
                  <c:v>16.178813318488242</c:v>
                </c:pt>
                <c:pt idx="3">
                  <c:v>15.52472071867294</c:v>
                </c:pt>
                <c:pt idx="4">
                  <c:v>14.777901718082981</c:v>
                </c:pt>
                <c:pt idx="5">
                  <c:v>13.939688246072961</c:v>
                </c:pt>
                <c:pt idx="6">
                  <c:v>13.016786123440282</c:v>
                </c:pt>
                <c:pt idx="7">
                  <c:v>12.021873903415372</c:v>
                </c:pt>
                <c:pt idx="8">
                  <c:v>10.973455984492851</c:v>
                </c:pt>
                <c:pt idx="9">
                  <c:v>9.8948081906164358</c:v>
                </c:pt>
                <c:pt idx="10">
                  <c:v>8.8120683806077587</c:v>
                </c:pt>
                <c:pt idx="11">
                  <c:v>7.751771033908736</c:v>
                </c:pt>
                <c:pt idx="12">
                  <c:v>6.7383023712585546</c:v>
                </c:pt>
                <c:pt idx="13">
                  <c:v>5.7917789229781764</c:v>
                </c:pt>
                <c:pt idx="14">
                  <c:v>4.9267147721853046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AA-42A9-B110-4EBE42B9680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Competitive'!$BH$20:$BH$34</c:f>
              <c:numCache>
                <c:formatCode>General</c:formatCode>
                <c:ptCount val="15"/>
                <c:pt idx="0">
                  <c:v>17.792620881229677</c:v>
                </c:pt>
                <c:pt idx="1">
                  <c:v>17.280187829874031</c:v>
                </c:pt>
                <c:pt idx="2">
                  <c:v>16.67971168233468</c:v>
                </c:pt>
                <c:pt idx="3">
                  <c:v>15.985359625831297</c:v>
                </c:pt>
                <c:pt idx="4">
                  <c:v>15.194693480981794</c:v>
                </c:pt>
                <c:pt idx="5">
                  <c:v>14.309947140913312</c:v>
                </c:pt>
                <c:pt idx="6">
                  <c:v>13.33907391769289</c:v>
                </c:pt>
                <c:pt idx="7">
                  <c:v>12.296258393748875</c:v>
                </c:pt>
                <c:pt idx="8">
                  <c:v>11.201615452356709</c:v>
                </c:pt>
                <c:pt idx="9">
                  <c:v>10.079939431579477</c:v>
                </c:pt>
                <c:pt idx="10">
                  <c:v>8.9586003653248767</c:v>
                </c:pt>
                <c:pt idx="11">
                  <c:v>7.8649356144236373</c:v>
                </c:pt>
                <c:pt idx="12">
                  <c:v>6.8236480474822603</c:v>
                </c:pt>
                <c:pt idx="13">
                  <c:v>5.8547197576571568</c:v>
                </c:pt>
                <c:pt idx="14">
                  <c:v>4.9721841524368484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AA-42A9-B110-4EBE42B9680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Competitive'!$BI$20:$BI$34</c:f>
              <c:numCache>
                <c:formatCode>General</c:formatCode>
                <c:ptCount val="15"/>
                <c:pt idx="0">
                  <c:v>18.396435374221959</c:v>
                </c:pt>
                <c:pt idx="1">
                  <c:v>17.849166963347106</c:v>
                </c:pt>
                <c:pt idx="2">
                  <c:v>17.209228639800816</c:v>
                </c:pt>
                <c:pt idx="3">
                  <c:v>16.471066281519605</c:v>
                </c:pt>
                <c:pt idx="4">
                  <c:v>15.6328819248918</c:v>
                </c:pt>
                <c:pt idx="5">
                  <c:v>14.697940638511128</c:v>
                </c:pt>
                <c:pt idx="6">
                  <c:v>13.675586707711018</c:v>
                </c:pt>
                <c:pt idx="7">
                  <c:v>12.581649538392391</c:v>
                </c:pt>
                <c:pt idx="8">
                  <c:v>11.437967542873823</c:v>
                </c:pt>
                <c:pt idx="9">
                  <c:v>10.270923591921392</c:v>
                </c:pt>
                <c:pt idx="10">
                  <c:v>9.1091388056714742</c:v>
                </c:pt>
                <c:pt idx="11">
                  <c:v>7.9807246475194047</c:v>
                </c:pt>
                <c:pt idx="12">
                  <c:v>6.9106371069119277</c:v>
                </c:pt>
                <c:pt idx="13">
                  <c:v>5.9186429092886623</c:v>
                </c:pt>
                <c:pt idx="14">
                  <c:v>5.0182125853395956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AA-42A9-B110-4EBE42B9680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Competitive'!$BJ$20:$BJ$34</c:f>
              <c:numCache>
                <c:formatCode>General</c:formatCode>
                <c:ptCount val="15"/>
                <c:pt idx="0">
                  <c:v>19.02241727156165</c:v>
                </c:pt>
                <c:pt idx="1">
                  <c:v>18.437862740486139</c:v>
                </c:pt>
                <c:pt idx="2">
                  <c:v>17.755822294024298</c:v>
                </c:pt>
                <c:pt idx="3">
                  <c:v>16.971093839967843</c:v>
                </c:pt>
                <c:pt idx="4">
                  <c:v>16.082618489765334</c:v>
                </c:pt>
                <c:pt idx="5">
                  <c:v>15.094809022463313</c:v>
                </c:pt>
                <c:pt idx="6">
                  <c:v>14.018520708308433</c:v>
                </c:pt>
                <c:pt idx="7">
                  <c:v>12.871332863168263</c:v>
                </c:pt>
                <c:pt idx="8">
                  <c:v>11.676879591714892</c:v>
                </c:pt>
                <c:pt idx="9">
                  <c:v>10.463159599902244</c:v>
                </c:pt>
                <c:pt idx="10">
                  <c:v>9.2600258353553677</c:v>
                </c:pt>
                <c:pt idx="11">
                  <c:v>8.0963070421104533</c:v>
                </c:pt>
                <c:pt idx="12">
                  <c:v>6.9971340325864091</c:v>
                </c:pt>
                <c:pt idx="13">
                  <c:v>5.9819757808467235</c:v>
                </c:pt>
                <c:pt idx="14">
                  <c:v>5.0636670543178299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AA-42A9-B110-4EBE42B9680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Competitive'!$BK$20:$BK$34</c:f>
              <c:numCache>
                <c:formatCode>General</c:formatCode>
                <c:ptCount val="15"/>
                <c:pt idx="0">
                  <c:v>19.655682452551567</c:v>
                </c:pt>
                <c:pt idx="1">
                  <c:v>19.032197727701767</c:v>
                </c:pt>
                <c:pt idx="2">
                  <c:v>18.306343660578055</c:v>
                </c:pt>
                <c:pt idx="3">
                  <c:v>17.473341090521824</c:v>
                </c:pt>
                <c:pt idx="4">
                  <c:v>16.532956986794034</c:v>
                </c:pt>
                <c:pt idx="5">
                  <c:v>15.490844877238063</c:v>
                </c:pt>
                <c:pt idx="6">
                  <c:v>14.359455995089533</c:v>
                </c:pt>
                <c:pt idx="7">
                  <c:v>13.158180407749915</c:v>
                </c:pt>
                <c:pt idx="8">
                  <c:v>11.912471547048572</c:v>
                </c:pt>
                <c:pt idx="9">
                  <c:v>10.65192514837592</c:v>
                </c:pt>
                <c:pt idx="10">
                  <c:v>9.4075697920212473</c:v>
                </c:pt>
                <c:pt idx="11">
                  <c:v>8.2088717421718407</c:v>
                </c:pt>
                <c:pt idx="12">
                  <c:v>7.0810509829579669</c:v>
                </c:pt>
                <c:pt idx="13">
                  <c:v>6.0432028685412131</c:v>
                </c:pt>
                <c:pt idx="14">
                  <c:v>5.107469941801825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AA-42A9-B110-4EBE42B9680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Competitive'!$BL$20:$BL$34</c:f>
              <c:numCache>
                <c:formatCode>General</c:formatCode>
                <c:ptCount val="15"/>
                <c:pt idx="0">
                  <c:v>20.280643325973504</c:v>
                </c:pt>
                <c:pt idx="1">
                  <c:v>19.617549131207213</c:v>
                </c:pt>
                <c:pt idx="2">
                  <c:v>18.847263470536273</c:v>
                </c:pt>
                <c:pt idx="3">
                  <c:v>17.965491711017314</c:v>
                </c:pt>
                <c:pt idx="4">
                  <c:v>16.9728928632113</c:v>
                </c:pt>
                <c:pt idx="5">
                  <c:v>15.876421504004544</c:v>
                </c:pt>
                <c:pt idx="6">
                  <c:v>14.690166257673143</c:v>
                </c:pt>
                <c:pt idx="7">
                  <c:v>13.435338408890871</c:v>
                </c:pt>
                <c:pt idx="8">
                  <c:v>12.139183451454191</c:v>
                </c:pt>
                <c:pt idx="9">
                  <c:v>10.832831183448617</c:v>
                </c:pt>
                <c:pt idx="10">
                  <c:v>9.5483984223109193</c:v>
                </c:pt>
                <c:pt idx="11">
                  <c:v>8.3158943195806057</c:v>
                </c:pt>
                <c:pt idx="12">
                  <c:v>7.1605435803486071</c:v>
                </c:pt>
                <c:pt idx="13">
                  <c:v>6.1010060313116794</c:v>
                </c:pt>
                <c:pt idx="14">
                  <c:v>5.1486973618782681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AA-42A9-B110-4EBE42B9680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Competitive'!$BM$20:$BM$34</c:f>
              <c:numCache>
                <c:formatCode>General</c:formatCode>
                <c:ptCount val="15"/>
                <c:pt idx="0">
                  <c:v>20.88251343744907</c:v>
                </c:pt>
                <c:pt idx="1">
                  <c:v>20.1801593559161</c:v>
                </c:pt>
                <c:pt idx="2">
                  <c:v>19.365975058493007</c:v>
                </c:pt>
                <c:pt idx="3">
                  <c:v>18.436196611236053</c:v>
                </c:pt>
                <c:pt idx="4">
                  <c:v>17.392414166209107</c:v>
                </c:pt>
                <c:pt idx="5">
                  <c:v>16.24290515833091</c:v>
                </c:pt>
                <c:pt idx="6">
                  <c:v>15.003389790584274</c:v>
                </c:pt>
                <c:pt idx="7">
                  <c:v>13.696860219204472</c:v>
                </c:pt>
                <c:pt idx="8">
                  <c:v>12.352279234575748</c:v>
                </c:pt>
                <c:pt idx="9">
                  <c:v>11.002210432357664</c:v>
                </c:pt>
                <c:pt idx="10">
                  <c:v>9.6797492825302616</c:v>
                </c:pt>
                <c:pt idx="11">
                  <c:v>8.4153476437057222</c:v>
                </c:pt>
                <c:pt idx="12">
                  <c:v>7.2341596045643666</c:v>
                </c:pt>
                <c:pt idx="13">
                  <c:v>6.1543669281633404</c:v>
                </c:pt>
                <c:pt idx="14">
                  <c:v>5.1866482937888261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AA-42A9-B110-4EBE42B9680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Competitive'!$BN$20:$BN$34</c:f>
              <c:numCache>
                <c:formatCode>General</c:formatCode>
                <c:ptCount val="15"/>
                <c:pt idx="0">
                  <c:v>21.448652542283984</c:v>
                </c:pt>
                <c:pt idx="1">
                  <c:v>20.708374654484839</c:v>
                </c:pt>
                <c:pt idx="2">
                  <c:v>19.85191448218109</c:v>
                </c:pt>
                <c:pt idx="3">
                  <c:v>18.876065428418045</c:v>
                </c:pt>
                <c:pt idx="4">
                  <c:v>17.783357671441827</c:v>
                </c:pt>
                <c:pt idx="5">
                  <c:v>16.583373680706252</c:v>
                </c:pt>
                <c:pt idx="6">
                  <c:v>15.293413970395379</c:v>
                </c:pt>
                <c:pt idx="7">
                  <c:v>13.938165604500131</c:v>
                </c:pt>
                <c:pt idx="8">
                  <c:v>12.548194699804997</c:v>
                </c:pt>
                <c:pt idx="9">
                  <c:v>11.15737130148289</c:v>
                </c:pt>
                <c:pt idx="10">
                  <c:v>9.7996481167740654</c:v>
                </c:pt>
                <c:pt idx="11">
                  <c:v>8.5058226780799622</c:v>
                </c:pt>
                <c:pt idx="12">
                  <c:v>7.300918005839045</c:v>
                </c:pt>
                <c:pt idx="13">
                  <c:v>6.2026170847534505</c:v>
                </c:pt>
                <c:pt idx="14">
                  <c:v>5.2208754250677885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AA-42A9-B110-4EBE42B9680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Competitive'!$BO$20:$BO$34</c:f>
              <c:numCache>
                <c:formatCode>General</c:formatCode>
                <c:ptCount val="15"/>
                <c:pt idx="0">
                  <c:v>21.969504826413239</c:v>
                </c:pt>
                <c:pt idx="1">
                  <c:v>21.193487451650626</c:v>
                </c:pt>
                <c:pt idx="2">
                  <c:v>20.297298810718612</c:v>
                </c:pt>
                <c:pt idx="3">
                  <c:v>19.278295368886376</c:v>
                </c:pt>
                <c:pt idx="4">
                  <c:v>18.139926669950054</c:v>
                </c:pt>
                <c:pt idx="5">
                  <c:v>16.893026211342864</c:v>
                </c:pt>
                <c:pt idx="6">
                  <c:v>15.556384698928648</c:v>
                </c:pt>
                <c:pt idx="7">
                  <c:v>14.156262007532545</c:v>
                </c:pt>
                <c:pt idx="8">
                  <c:v>12.724685716122877</c:v>
                </c:pt>
                <c:pt idx="9">
                  <c:v>11.296689343637146</c:v>
                </c:pt>
                <c:pt idx="10">
                  <c:v>9.906959341839773</c:v>
                </c:pt>
                <c:pt idx="11">
                  <c:v>8.586551646292591</c:v>
                </c:pt>
                <c:pt idx="12">
                  <c:v>7.3603155095173083</c:v>
                </c:pt>
                <c:pt idx="13">
                  <c:v>6.2454356389556613</c:v>
                </c:pt>
                <c:pt idx="14">
                  <c:v>5.2511790405962184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AA-42A9-B110-4EBE42B9680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Competitive'!$BP$20:$BP$34</c:f>
              <c:numCache>
                <c:formatCode>General</c:formatCode>
                <c:ptCount val="15"/>
                <c:pt idx="0">
                  <c:v>22.439009014688267</c:v>
                </c:pt>
                <c:pt idx="1">
                  <c:v>21.630079756931256</c:v>
                </c:pt>
                <c:pt idx="2">
                  <c:v>20.697399741972998</c:v>
                </c:pt>
                <c:pt idx="3">
                  <c:v>19.638874640620351</c:v>
                </c:pt>
                <c:pt idx="4">
                  <c:v>18.458827139924217</c:v>
                </c:pt>
                <c:pt idx="5">
                  <c:v>17.169258553650987</c:v>
                </c:pt>
                <c:pt idx="6">
                  <c:v>15.790330592479963</c:v>
                </c:pt>
                <c:pt idx="7">
                  <c:v>14.349729424626368</c:v>
                </c:pt>
                <c:pt idx="8">
                  <c:v>12.880786460654424</c:v>
                </c:pt>
                <c:pt idx="9">
                  <c:v>11.419550822042686</c:v>
                </c:pt>
                <c:pt idx="10">
                  <c:v>10.001324885264344</c:v>
                </c:pt>
                <c:pt idx="11">
                  <c:v>8.6573493642985948</c:v>
                </c:pt>
                <c:pt idx="12">
                  <c:v>7.412274831382657</c:v>
                </c:pt>
                <c:pt idx="13">
                  <c:v>6.2828064001541462</c:v>
                </c:pt>
                <c:pt idx="14">
                  <c:v>5.2775731258339729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AA-42A9-B110-4EBE42B9680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Competitive'!$BQ$20:$BQ$34</c:f>
              <c:numCache>
                <c:formatCode>General</c:formatCode>
                <c:ptCount val="15"/>
                <c:pt idx="0">
                  <c:v>22.854502244520731</c:v>
                </c:pt>
                <c:pt idx="1">
                  <c:v>22.015898251192368</c:v>
                </c:pt>
                <c:pt idx="2">
                  <c:v>21.050391426617011</c:v>
                </c:pt>
                <c:pt idx="3">
                  <c:v>19.956406607461318</c:v>
                </c:pt>
                <c:pt idx="4">
                  <c:v>18.739073990282357</c:v>
                </c:pt>
                <c:pt idx="5">
                  <c:v>17.411459157021433</c:v>
                </c:pt>
                <c:pt idx="6">
                  <c:v>15.994957539968921</c:v>
                </c:pt>
                <c:pt idx="7">
                  <c:v>14.518522507733</c:v>
                </c:pt>
                <c:pt idx="8">
                  <c:v>13.01662698571926</c:v>
                </c:pt>
                <c:pt idx="9">
                  <c:v>11.526191615643933</c:v>
                </c:pt>
                <c:pt idx="10">
                  <c:v>10.083027697800729</c:v>
                </c:pt>
                <c:pt idx="11">
                  <c:v>8.7185020207999706</c:v>
                </c:pt>
                <c:pt idx="12">
                  <c:v>7.4570572455559025</c:v>
                </c:pt>
                <c:pt idx="13">
                  <c:v>6.3149513087578359</c:v>
                </c:pt>
                <c:pt idx="14">
                  <c:v>5.3002361567652478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AA-42A9-B110-4EBE42B9680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Competitive'!$BR$20:$BR$34</c:f>
              <c:numCache>
                <c:formatCode>General</c:formatCode>
                <c:ptCount val="15"/>
                <c:pt idx="0">
                  <c:v>23.216245883644344</c:v>
                </c:pt>
                <c:pt idx="1">
                  <c:v>22.351387054161165</c:v>
                </c:pt>
                <c:pt idx="2">
                  <c:v>21.356894919532976</c:v>
                </c:pt>
                <c:pt idx="3">
                  <c:v>20.23167177341006</c:v>
                </c:pt>
                <c:pt idx="4">
                  <c:v>18.981577240617721</c:v>
                </c:pt>
                <c:pt idx="5">
                  <c:v>17.620626390747745</c:v>
                </c:pt>
                <c:pt idx="6">
                  <c:v>16.1713033958087</c:v>
                </c:pt>
                <c:pt idx="7">
                  <c:v>14.663667537615892</c:v>
                </c:pt>
                <c:pt idx="8">
                  <c:v>13.133175122863575</c:v>
                </c:pt>
                <c:pt idx="9">
                  <c:v>11.617484107967519</c:v>
                </c:pt>
                <c:pt idx="10">
                  <c:v>10.152821175408381</c:v>
                </c:pt>
                <c:pt idx="11">
                  <c:v>8.7706346990460382</c:v>
                </c:pt>
                <c:pt idx="12">
                  <c:v>7.4951625710464835</c:v>
                </c:pt>
                <c:pt idx="13">
                  <c:v>6.3422568616500445</c:v>
                </c:pt>
                <c:pt idx="14">
                  <c:v>5.3194582094470055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AA-42A9-B110-4EBE42B9680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Competitive'!$BS$20:$BS$34</c:f>
              <c:numCache>
                <c:formatCode>General</c:formatCode>
                <c:ptCount val="15"/>
                <c:pt idx="0">
                  <c:v>23.526745240253856</c:v>
                </c:pt>
                <c:pt idx="1">
                  <c:v>22.639040348964016</c:v>
                </c:pt>
                <c:pt idx="2">
                  <c:v>21.619369955740694</c:v>
                </c:pt>
                <c:pt idx="3">
                  <c:v>20.467065130322265</c:v>
                </c:pt>
                <c:pt idx="4">
                  <c:v>19.188631013416909</c:v>
                </c:pt>
                <c:pt idx="5">
                  <c:v>17.798914226579011</c:v>
                </c:pt>
                <c:pt idx="6">
                  <c:v>16.321343651078216</c:v>
                </c:pt>
                <c:pt idx="7">
                  <c:v>14.786929039296949</c:v>
                </c:pt>
                <c:pt idx="8">
                  <c:v>13.231962362967579</c:v>
                </c:pt>
                <c:pt idx="9">
                  <c:v>11.694718139709217</c:v>
                </c:pt>
                <c:pt idx="10">
                  <c:v>10.211759007086171</c:v>
                </c:pt>
                <c:pt idx="11">
                  <c:v>8.8145827523175484</c:v>
                </c:pt>
                <c:pt idx="12">
                  <c:v>7.5272343725995654</c:v>
                </c:pt>
                <c:pt idx="13">
                  <c:v>6.3652058285150659</c:v>
                </c:pt>
                <c:pt idx="14">
                  <c:v>5.3355927623821389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AA-42A9-B110-4EBE42B9680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Competitive'!$BT$20:$BT$34</c:f>
              <c:numCache>
                <c:formatCode>General</c:formatCode>
                <c:ptCount val="15"/>
                <c:pt idx="0">
                  <c:v>23.790022338049141</c:v>
                </c:pt>
                <c:pt idx="1">
                  <c:v>22.882721575649057</c:v>
                </c:pt>
                <c:pt idx="2">
                  <c:v>21.841486861781672</c:v>
                </c:pt>
                <c:pt idx="3">
                  <c:v>20.66602658042347</c:v>
                </c:pt>
                <c:pt idx="4">
                  <c:v>19.363407156638772</c:v>
                </c:pt>
                <c:pt idx="5">
                  <c:v>17.949192015339499</c:v>
                </c:pt>
                <c:pt idx="6">
                  <c:v>16.447618048149934</c:v>
                </c:pt>
                <c:pt idx="7">
                  <c:v>14.890501356225776</c:v>
                </c:pt>
                <c:pt idx="8">
                  <c:v>13.314836011884998</c:v>
                </c:pt>
                <c:pt idx="9">
                  <c:v>11.759407309079942</c:v>
                </c:pt>
                <c:pt idx="10">
                  <c:v>10.261047853347081</c:v>
                </c:pt>
                <c:pt idx="11">
                  <c:v>8.8512826073688249</c:v>
                </c:pt>
                <c:pt idx="12">
                  <c:v>7.5539809185087936</c:v>
                </c:pt>
                <c:pt idx="13">
                  <c:v>6.384321236212064</c:v>
                </c:pt>
                <c:pt idx="14">
                  <c:v>5.3490177252808593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AA-42A9-B110-4EBE42B96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Competitive'!$AO$36:$AO$50</c:f>
              <c:numCache>
                <c:formatCode>General</c:formatCode>
                <c:ptCount val="15"/>
                <c:pt idx="0">
                  <c:v>4.9609542930846504E-2</c:v>
                </c:pt>
                <c:pt idx="1">
                  <c:v>5.1292461497372079E-2</c:v>
                </c:pt>
                <c:pt idx="2">
                  <c:v>5.3396109705529056E-2</c:v>
                </c:pt>
                <c:pt idx="3">
                  <c:v>5.6025669965725271E-2</c:v>
                </c:pt>
                <c:pt idx="4">
                  <c:v>5.9312620290970543E-2</c:v>
                </c:pt>
                <c:pt idx="5">
                  <c:v>6.3421308197527143E-2</c:v>
                </c:pt>
                <c:pt idx="6">
                  <c:v>6.8557168080722874E-2</c:v>
                </c:pt>
                <c:pt idx="7">
                  <c:v>7.4976992934717546E-2</c:v>
                </c:pt>
                <c:pt idx="8">
                  <c:v>8.3001774002210885E-2</c:v>
                </c:pt>
                <c:pt idx="9">
                  <c:v>9.3032750336577555E-2</c:v>
                </c:pt>
                <c:pt idx="10">
                  <c:v>0.10557147075453589</c:v>
                </c:pt>
                <c:pt idx="11">
                  <c:v>0.12124487127698383</c:v>
                </c:pt>
                <c:pt idx="12">
                  <c:v>0.14083662193004376</c:v>
                </c:pt>
                <c:pt idx="13">
                  <c:v>0.16532631024636862</c:v>
                </c:pt>
                <c:pt idx="14">
                  <c:v>0.19593842064177469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A1-429A-B6F2-4BDD35CFCEE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Competitive'!$AP$36:$AP$50</c:f>
              <c:numCache>
                <c:formatCode>General</c:formatCode>
                <c:ptCount val="15"/>
                <c:pt idx="0">
                  <c:v>4.9609552287042898E-2</c:v>
                </c:pt>
                <c:pt idx="1">
                  <c:v>5.1292473191023383E-2</c:v>
                </c:pt>
                <c:pt idx="2">
                  <c:v>5.3396124320999001E-2</c:v>
                </c:pt>
                <c:pt idx="3">
                  <c:v>5.6025688233468519E-2</c:v>
                </c:pt>
                <c:pt idx="4">
                  <c:v>5.9312643124055417E-2</c:v>
                </c:pt>
                <c:pt idx="5">
                  <c:v>6.3421336737289058E-2</c:v>
                </c:pt>
                <c:pt idx="6">
                  <c:v>6.8557203753831092E-2</c:v>
                </c:pt>
                <c:pt idx="7">
                  <c:v>7.4977037524508613E-2</c:v>
                </c:pt>
                <c:pt idx="8">
                  <c:v>8.300182973785554E-2</c:v>
                </c:pt>
                <c:pt idx="9">
                  <c:v>9.3032820004539191E-2</c:v>
                </c:pt>
                <c:pt idx="10">
                  <c:v>0.10557155783789375</c:v>
                </c:pt>
                <c:pt idx="11">
                  <c:v>0.121244980129587</c:v>
                </c:pt>
                <c:pt idx="12">
                  <c:v>0.14083675799420348</c:v>
                </c:pt>
                <c:pt idx="13">
                  <c:v>0.1653264803249741</c:v>
                </c:pt>
                <c:pt idx="14">
                  <c:v>0.19593863323843738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A1-429A-B6F2-4BDD35CFCEE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Competitive'!$AQ$36:$AQ$50</c:f>
              <c:numCache>
                <c:formatCode>General</c:formatCode>
                <c:ptCount val="15"/>
                <c:pt idx="0">
                  <c:v>4.9609554626091991E-2</c:v>
                </c:pt>
                <c:pt idx="1">
                  <c:v>5.1292476114436214E-2</c:v>
                </c:pt>
                <c:pt idx="2">
                  <c:v>5.3396127974866495E-2</c:v>
                </c:pt>
                <c:pt idx="3">
                  <c:v>5.6025692800404342E-2</c:v>
                </c:pt>
                <c:pt idx="4">
                  <c:v>5.9312648832326634E-2</c:v>
                </c:pt>
                <c:pt idx="5">
                  <c:v>6.342134387222953E-2</c:v>
                </c:pt>
                <c:pt idx="6">
                  <c:v>6.8557212672108139E-2</c:v>
                </c:pt>
                <c:pt idx="7">
                  <c:v>7.4977048671956384E-2</c:v>
                </c:pt>
                <c:pt idx="8">
                  <c:v>8.300184367176669E-2</c:v>
                </c:pt>
                <c:pt idx="9">
                  <c:v>9.303283742152961E-2</c:v>
                </c:pt>
                <c:pt idx="10">
                  <c:v>0.10557157960873323</c:v>
                </c:pt>
                <c:pt idx="11">
                  <c:v>0.12124500734273777</c:v>
                </c:pt>
                <c:pt idx="12">
                  <c:v>0.14083679201024346</c:v>
                </c:pt>
                <c:pt idx="13">
                  <c:v>0.16532652284462548</c:v>
                </c:pt>
                <c:pt idx="14">
                  <c:v>0.19593868638760306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A1-429A-B6F2-4BDD35CFCEE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Competitive'!$AR$36:$AR$50</c:f>
              <c:numCache>
                <c:formatCode>General</c:formatCode>
                <c:ptCount val="15"/>
                <c:pt idx="0">
                  <c:v>4.9609557549903364E-2</c:v>
                </c:pt>
                <c:pt idx="1">
                  <c:v>5.129247976870225E-2</c:v>
                </c:pt>
                <c:pt idx="2">
                  <c:v>5.3396132542200846E-2</c:v>
                </c:pt>
                <c:pt idx="3">
                  <c:v>5.6025698509074101E-2</c:v>
                </c:pt>
                <c:pt idx="4">
                  <c:v>5.9312655967665662E-2</c:v>
                </c:pt>
                <c:pt idx="5">
                  <c:v>6.3421352790905133E-2</c:v>
                </c:pt>
                <c:pt idx="6">
                  <c:v>6.8557223819954452E-2</c:v>
                </c:pt>
                <c:pt idx="7">
                  <c:v>7.4977062606266104E-2</c:v>
                </c:pt>
                <c:pt idx="8">
                  <c:v>8.3001861089155665E-2</c:v>
                </c:pt>
                <c:pt idx="9">
                  <c:v>9.3032859192767603E-2</c:v>
                </c:pt>
                <c:pt idx="10">
                  <c:v>0.10557160682228256</c:v>
                </c:pt>
                <c:pt idx="11">
                  <c:v>0.12124504135917624</c:v>
                </c:pt>
                <c:pt idx="12">
                  <c:v>0.14083683453029333</c:v>
                </c:pt>
                <c:pt idx="13">
                  <c:v>0.16532657599418971</c:v>
                </c:pt>
                <c:pt idx="14">
                  <c:v>0.19593875282406015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A1-429A-B6F2-4BDD35CFCEE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Competitive'!$AS$36:$AS$50</c:f>
              <c:numCache>
                <c:formatCode>General</c:formatCode>
                <c:ptCount val="15"/>
                <c:pt idx="0">
                  <c:v>4.9609561204667585E-2</c:v>
                </c:pt>
                <c:pt idx="1">
                  <c:v>5.1292484336534785E-2</c:v>
                </c:pt>
                <c:pt idx="2">
                  <c:v>5.3396138251368797E-2</c:v>
                </c:pt>
                <c:pt idx="3">
                  <c:v>5.60257056449113E-2</c:v>
                </c:pt>
                <c:pt idx="4">
                  <c:v>5.9312664886839443E-2</c:v>
                </c:pt>
                <c:pt idx="5">
                  <c:v>6.3421363939249617E-2</c:v>
                </c:pt>
                <c:pt idx="6">
                  <c:v>6.8557237754762343E-2</c:v>
                </c:pt>
                <c:pt idx="7">
                  <c:v>7.4977080024153236E-2</c:v>
                </c:pt>
                <c:pt idx="8">
                  <c:v>8.3001882860891871E-2</c:v>
                </c:pt>
                <c:pt idx="9">
                  <c:v>9.3032886406815118E-2</c:v>
                </c:pt>
                <c:pt idx="10">
                  <c:v>0.10557164083921922</c:v>
                </c:pt>
                <c:pt idx="11">
                  <c:v>0.12124508387972435</c:v>
                </c:pt>
                <c:pt idx="12">
                  <c:v>0.14083688768035574</c:v>
                </c:pt>
                <c:pt idx="13">
                  <c:v>0.16532664243114495</c:v>
                </c:pt>
                <c:pt idx="14">
                  <c:v>0.19593883586963148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A1-429A-B6F2-4BDD35CFCEE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Competitive'!$AT$36:$AT$50</c:f>
              <c:numCache>
                <c:formatCode>General</c:formatCode>
                <c:ptCount val="15"/>
                <c:pt idx="0">
                  <c:v>4.9609565773122852E-2</c:v>
                </c:pt>
                <c:pt idx="1">
                  <c:v>5.129249004632546E-2</c:v>
                </c:pt>
                <c:pt idx="2">
                  <c:v>5.339614538782874E-2</c:v>
                </c:pt>
                <c:pt idx="3">
                  <c:v>5.6025714564707813E-2</c:v>
                </c:pt>
                <c:pt idx="4">
                  <c:v>5.9312676035806672E-2</c:v>
                </c:pt>
                <c:pt idx="5">
                  <c:v>6.342137787468026E-2</c:v>
                </c:pt>
                <c:pt idx="6">
                  <c:v>6.8557255173272214E-2</c:v>
                </c:pt>
                <c:pt idx="7">
                  <c:v>7.4977101796512152E-2</c:v>
                </c:pt>
                <c:pt idx="8">
                  <c:v>8.3001910075562096E-2</c:v>
                </c:pt>
                <c:pt idx="9">
                  <c:v>9.3032920424374513E-2</c:v>
                </c:pt>
                <c:pt idx="10">
                  <c:v>0.10557168336039005</c:v>
                </c:pt>
                <c:pt idx="11">
                  <c:v>0.1212451370304095</c:v>
                </c:pt>
                <c:pt idx="12">
                  <c:v>0.14083695411793376</c:v>
                </c:pt>
                <c:pt idx="13">
                  <c:v>0.16532672547733906</c:v>
                </c:pt>
                <c:pt idx="14">
                  <c:v>0.19593893967659567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A1-429A-B6F2-4BDD35CFCEE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Competitive'!$AU$36:$AU$50</c:f>
              <c:numCache>
                <c:formatCode>General</c:formatCode>
                <c:ptCount val="15"/>
                <c:pt idx="0">
                  <c:v>4.9609571483691939E-2</c:v>
                </c:pt>
                <c:pt idx="1">
                  <c:v>5.1292497183563802E-2</c:v>
                </c:pt>
                <c:pt idx="2">
                  <c:v>5.3396154308403651E-2</c:v>
                </c:pt>
                <c:pt idx="3">
                  <c:v>5.602572571445346E-2</c:v>
                </c:pt>
                <c:pt idx="4">
                  <c:v>5.9312689972015699E-2</c:v>
                </c:pt>
                <c:pt idx="5">
                  <c:v>6.3421395293968535E-2</c:v>
                </c:pt>
                <c:pt idx="6">
                  <c:v>6.8557276946409548E-2</c:v>
                </c:pt>
                <c:pt idx="7">
                  <c:v>7.4977129011960797E-2</c:v>
                </c:pt>
                <c:pt idx="8">
                  <c:v>8.3001944093899896E-2</c:v>
                </c:pt>
                <c:pt idx="9">
                  <c:v>9.3032962946323766E-2</c:v>
                </c:pt>
                <c:pt idx="10">
                  <c:v>0.10557173651185359</c:v>
                </c:pt>
                <c:pt idx="11">
                  <c:v>0.12124520346876588</c:v>
                </c:pt>
                <c:pt idx="12">
                  <c:v>0.14083703716490623</c:v>
                </c:pt>
                <c:pt idx="13">
                  <c:v>0.16532682928508166</c:v>
                </c:pt>
                <c:pt idx="14">
                  <c:v>0.19593906943530096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A1-429A-B6F2-4BDD35CFCEE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Competitive'!$AV$36:$AV$50</c:f>
              <c:numCache>
                <c:formatCode>General</c:formatCode>
                <c:ptCount val="15"/>
                <c:pt idx="0">
                  <c:v>4.9609578621903301E-2</c:v>
                </c:pt>
                <c:pt idx="1">
                  <c:v>5.1292506105111747E-2</c:v>
                </c:pt>
                <c:pt idx="2">
                  <c:v>5.3396165459122305E-2</c:v>
                </c:pt>
                <c:pt idx="3">
                  <c:v>5.6025739651635501E-2</c:v>
                </c:pt>
                <c:pt idx="4">
                  <c:v>5.9312707392276995E-2</c:v>
                </c:pt>
                <c:pt idx="5">
                  <c:v>6.3421417068078884E-2</c:v>
                </c:pt>
                <c:pt idx="6">
                  <c:v>6.8557304162831206E-2</c:v>
                </c:pt>
                <c:pt idx="7">
                  <c:v>7.4977163031271624E-2</c:v>
                </c:pt>
                <c:pt idx="8">
                  <c:v>8.3001986616822149E-2</c:v>
                </c:pt>
                <c:pt idx="9">
                  <c:v>9.3033016098760302E-2</c:v>
                </c:pt>
                <c:pt idx="10">
                  <c:v>0.10557180295118303</c:v>
                </c:pt>
                <c:pt idx="11">
                  <c:v>0.12124528651671139</c:v>
                </c:pt>
                <c:pt idx="12">
                  <c:v>0.14083714097362185</c:v>
                </c:pt>
                <c:pt idx="13">
                  <c:v>0.16532695904475991</c:v>
                </c:pt>
                <c:pt idx="14">
                  <c:v>0.19593923163368249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A1-429A-B6F2-4BDD35CFCEE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Competitive'!$AW$36:$AW$50</c:f>
              <c:numCache>
                <c:formatCode>General</c:formatCode>
                <c:ptCount val="15"/>
                <c:pt idx="0">
                  <c:v>4.9609587544667502E-2</c:v>
                </c:pt>
                <c:pt idx="1">
                  <c:v>5.1292517257046651E-2</c:v>
                </c:pt>
                <c:pt idx="2">
                  <c:v>5.3396179397520623E-2</c:v>
                </c:pt>
                <c:pt idx="3">
                  <c:v>5.6025757073113046E-2</c:v>
                </c:pt>
                <c:pt idx="4">
                  <c:v>5.9312729167603599E-2</c:v>
                </c:pt>
                <c:pt idx="5">
                  <c:v>6.3421444285716805E-2</c:v>
                </c:pt>
                <c:pt idx="6">
                  <c:v>6.8557338183358296E-2</c:v>
                </c:pt>
                <c:pt idx="7">
                  <c:v>7.497720555541014E-2</c:v>
                </c:pt>
                <c:pt idx="8">
                  <c:v>8.3002039770474989E-2</c:v>
                </c:pt>
                <c:pt idx="9">
                  <c:v>9.3033082539306006E-2</c:v>
                </c:pt>
                <c:pt idx="10">
                  <c:v>0.10557188600034481</c:v>
                </c:pt>
                <c:pt idx="11">
                  <c:v>0.12124539032664332</c:v>
                </c:pt>
                <c:pt idx="12">
                  <c:v>0.14083727073451641</c:v>
                </c:pt>
                <c:pt idx="13">
                  <c:v>0.16532712124435775</c:v>
                </c:pt>
                <c:pt idx="14">
                  <c:v>0.19593943438165948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A1-429A-B6F2-4BDD35CFCEE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Competitive'!$AX$36:$AX$50</c:f>
              <c:numCache>
                <c:formatCode>General</c:formatCode>
                <c:ptCount val="15"/>
                <c:pt idx="0">
                  <c:v>4.9609598698122745E-2</c:v>
                </c:pt>
                <c:pt idx="1">
                  <c:v>5.1292531196965294E-2</c:v>
                </c:pt>
                <c:pt idx="2">
                  <c:v>5.33961968205185E-2</c:v>
                </c:pt>
                <c:pt idx="3">
                  <c:v>5.6025778849959997E-2</c:v>
                </c:pt>
                <c:pt idx="4">
                  <c:v>5.9312756386761874E-2</c:v>
                </c:pt>
                <c:pt idx="5">
                  <c:v>6.342147830776422E-2</c:v>
                </c:pt>
                <c:pt idx="6">
                  <c:v>6.8557380709017138E-2</c:v>
                </c:pt>
                <c:pt idx="7">
                  <c:v>7.4977258710583305E-2</c:v>
                </c:pt>
                <c:pt idx="8">
                  <c:v>8.3002106212540991E-2</c:v>
                </c:pt>
                <c:pt idx="9">
                  <c:v>9.3033165589988101E-2</c:v>
                </c:pt>
                <c:pt idx="10">
                  <c:v>0.10557198981179702</c:v>
                </c:pt>
                <c:pt idx="11">
                  <c:v>0.12124552008905817</c:v>
                </c:pt>
                <c:pt idx="12">
                  <c:v>0.14083743293563455</c:v>
                </c:pt>
                <c:pt idx="13">
                  <c:v>0.16532732399385505</c:v>
                </c:pt>
                <c:pt idx="14">
                  <c:v>0.19593968781663063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A1-429A-B6F2-4BDD35CFCEE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Competitive'!$AY$36:$AY$50</c:f>
              <c:numCache>
                <c:formatCode>General</c:formatCode>
                <c:ptCount val="15"/>
                <c:pt idx="0">
                  <c:v>4.9609612639941805E-2</c:v>
                </c:pt>
                <c:pt idx="1">
                  <c:v>5.1292548621863603E-2</c:v>
                </c:pt>
                <c:pt idx="2">
                  <c:v>5.3396218599265868E-2</c:v>
                </c:pt>
                <c:pt idx="3">
                  <c:v>5.6025806071018688E-2</c:v>
                </c:pt>
                <c:pt idx="4">
                  <c:v>5.9312790410709706E-2</c:v>
                </c:pt>
                <c:pt idx="5">
                  <c:v>6.34215208353235E-2</c:v>
                </c:pt>
                <c:pt idx="6">
                  <c:v>6.8557433866090714E-2</c:v>
                </c:pt>
                <c:pt idx="7">
                  <c:v>7.4977325154549745E-2</c:v>
                </c:pt>
                <c:pt idx="8">
                  <c:v>8.3002189265123538E-2</c:v>
                </c:pt>
                <c:pt idx="9">
                  <c:v>9.3033269403340738E-2</c:v>
                </c:pt>
                <c:pt idx="10">
                  <c:v>0.10557211957611227</c:v>
                </c:pt>
                <c:pt idx="11">
                  <c:v>0.12124568229207675</c:v>
                </c:pt>
                <c:pt idx="12">
                  <c:v>0.14083763568703225</c:v>
                </c:pt>
                <c:pt idx="13">
                  <c:v>0.16532757743072665</c:v>
                </c:pt>
                <c:pt idx="14">
                  <c:v>0.19594000461034461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A1-429A-B6F2-4BDD35CFCEE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Competitive'!$AZ$36:$AZ$50</c:f>
              <c:numCache>
                <c:formatCode>General</c:formatCode>
                <c:ptCount val="15"/>
                <c:pt idx="0">
                  <c:v>4.9609630067215631E-2</c:v>
                </c:pt>
                <c:pt idx="1">
                  <c:v>5.1292570402986487E-2</c:v>
                </c:pt>
                <c:pt idx="2">
                  <c:v>5.3396245822700077E-2</c:v>
                </c:pt>
                <c:pt idx="3">
                  <c:v>5.6025840097342031E-2</c:v>
                </c:pt>
                <c:pt idx="4">
                  <c:v>5.9312832940644496E-2</c:v>
                </c:pt>
                <c:pt idx="5">
                  <c:v>6.3421573994772579E-2</c:v>
                </c:pt>
                <c:pt idx="6">
                  <c:v>6.855750031243267E-2</c:v>
                </c:pt>
                <c:pt idx="7">
                  <c:v>7.4977408209507782E-2</c:v>
                </c:pt>
                <c:pt idx="8">
                  <c:v>8.3002293080851691E-2</c:v>
                </c:pt>
                <c:pt idx="9">
                  <c:v>9.3033399170031547E-2</c:v>
                </c:pt>
                <c:pt idx="10">
                  <c:v>0.10557228178150638</c:v>
                </c:pt>
                <c:pt idx="11">
                  <c:v>0.12124588504584995</c:v>
                </c:pt>
                <c:pt idx="12">
                  <c:v>0.1408378891262794</c:v>
                </c:pt>
                <c:pt idx="13">
                  <c:v>0.16532789422681618</c:v>
                </c:pt>
                <c:pt idx="14">
                  <c:v>0.19594040060248713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A1-429A-B6F2-4BDD35CFCEE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Competitive'!$BA$36:$BA$50</c:f>
              <c:numCache>
                <c:formatCode>General</c:formatCode>
                <c:ptCount val="15"/>
                <c:pt idx="0">
                  <c:v>4.9609651851307918E-2</c:v>
                </c:pt>
                <c:pt idx="1">
                  <c:v>5.1292597629390091E-2</c:v>
                </c:pt>
                <c:pt idx="2">
                  <c:v>5.3396279851992814E-2</c:v>
                </c:pt>
                <c:pt idx="3">
                  <c:v>5.6025882630246229E-2</c:v>
                </c:pt>
                <c:pt idx="4">
                  <c:v>5.9312886103062984E-2</c:v>
                </c:pt>
                <c:pt idx="5">
                  <c:v>6.3421640444083938E-2</c:v>
                </c:pt>
                <c:pt idx="6">
                  <c:v>6.8557583370360123E-2</c:v>
                </c:pt>
                <c:pt idx="7">
                  <c:v>7.4977512028205351E-2</c:v>
                </c:pt>
                <c:pt idx="8">
                  <c:v>8.3002422850511889E-2</c:v>
                </c:pt>
                <c:pt idx="9">
                  <c:v>9.3033561378395052E-2</c:v>
                </c:pt>
                <c:pt idx="10">
                  <c:v>0.10557248453824901</c:v>
                </c:pt>
                <c:pt idx="11">
                  <c:v>0.12124613848806649</c:v>
                </c:pt>
                <c:pt idx="12">
                  <c:v>0.14083820592533827</c:v>
                </c:pt>
                <c:pt idx="13">
                  <c:v>0.16532829022192805</c:v>
                </c:pt>
                <c:pt idx="14">
                  <c:v>0.19594089559266525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A1-429A-B6F2-4BDD35CFCEE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Competitive'!$BB$36:$BB$50</c:f>
              <c:numCache>
                <c:formatCode>General</c:formatCode>
                <c:ptCount val="15"/>
                <c:pt idx="0">
                  <c:v>4.9609679081423261E-2</c:v>
                </c:pt>
                <c:pt idx="1">
                  <c:v>5.1292631662394589E-2</c:v>
                </c:pt>
                <c:pt idx="2">
                  <c:v>5.3396322388608752E-2</c:v>
                </c:pt>
                <c:pt idx="3">
                  <c:v>5.602593579637645E-2</c:v>
                </c:pt>
                <c:pt idx="4">
                  <c:v>5.9312952556086082E-2</c:v>
                </c:pt>
                <c:pt idx="5">
                  <c:v>6.3421723505723143E-2</c:v>
                </c:pt>
                <c:pt idx="6">
                  <c:v>6.8557687192769431E-2</c:v>
                </c:pt>
                <c:pt idx="7">
                  <c:v>7.4977641801577302E-2</c:v>
                </c:pt>
                <c:pt idx="8">
                  <c:v>8.3002585062587134E-2</c:v>
                </c:pt>
                <c:pt idx="9">
                  <c:v>9.3033764138849423E-2</c:v>
                </c:pt>
                <c:pt idx="10">
                  <c:v>0.10557273798417728</c:v>
                </c:pt>
                <c:pt idx="11">
                  <c:v>0.12124645529083714</c:v>
                </c:pt>
                <c:pt idx="12">
                  <c:v>0.14083860192416195</c:v>
                </c:pt>
                <c:pt idx="13">
                  <c:v>0.16532878521581792</c:v>
                </c:pt>
                <c:pt idx="14">
                  <c:v>0.19594151433038789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A1-429A-B6F2-4BDD35CFCEE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Competitive'!$BC$36:$BC$50</c:f>
              <c:numCache>
                <c:formatCode>General</c:formatCode>
                <c:ptCount val="15"/>
                <c:pt idx="0">
                  <c:v>4.9609713119067457E-2</c:v>
                </c:pt>
                <c:pt idx="1">
                  <c:v>5.1292674203650211E-2</c:v>
                </c:pt>
                <c:pt idx="2">
                  <c:v>5.3396375559378685E-2</c:v>
                </c:pt>
                <c:pt idx="3">
                  <c:v>5.6026002254039246E-2</c:v>
                </c:pt>
                <c:pt idx="4">
                  <c:v>5.9313035622364972E-2</c:v>
                </c:pt>
                <c:pt idx="5">
                  <c:v>6.3421827332772129E-2</c:v>
                </c:pt>
                <c:pt idx="6">
                  <c:v>6.855781697078106E-2</c:v>
                </c:pt>
                <c:pt idx="7">
                  <c:v>7.4977804018292224E-2</c:v>
                </c:pt>
                <c:pt idx="8">
                  <c:v>8.3002787827681196E-2</c:v>
                </c:pt>
                <c:pt idx="9">
                  <c:v>9.3034017589417387E-2</c:v>
                </c:pt>
                <c:pt idx="10">
                  <c:v>0.10557305479158763</c:v>
                </c:pt>
                <c:pt idx="11">
                  <c:v>0.12124685129430048</c:v>
                </c:pt>
                <c:pt idx="12">
                  <c:v>0.14083909692269148</c:v>
                </c:pt>
                <c:pt idx="13">
                  <c:v>0.16532940395818022</c:v>
                </c:pt>
                <c:pt idx="14">
                  <c:v>0.19594228775254116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A1-429A-B6F2-4BDD35CFCEE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Competitive'!$BD$36:$BD$50</c:f>
              <c:numCache>
                <c:formatCode>General</c:formatCode>
                <c:ptCount val="15"/>
                <c:pt idx="0">
                  <c:v>4.960975566612269E-2</c:v>
                </c:pt>
                <c:pt idx="1">
                  <c:v>5.1292727380219755E-2</c:v>
                </c:pt>
                <c:pt idx="2">
                  <c:v>5.3396442022841085E-2</c:v>
                </c:pt>
                <c:pt idx="3">
                  <c:v>5.6026085326117754E-2</c:v>
                </c:pt>
                <c:pt idx="4">
                  <c:v>5.9313139455213576E-2</c:v>
                </c:pt>
                <c:pt idx="5">
                  <c:v>6.3421957116583369E-2</c:v>
                </c:pt>
                <c:pt idx="6">
                  <c:v>6.8557979193295607E-2</c:v>
                </c:pt>
                <c:pt idx="7">
                  <c:v>7.4978006789185911E-2</c:v>
                </c:pt>
                <c:pt idx="8">
                  <c:v>8.300304128404877E-2</c:v>
                </c:pt>
                <c:pt idx="9">
                  <c:v>9.3034334402627358E-2</c:v>
                </c:pt>
                <c:pt idx="10">
                  <c:v>0.10557345080085058</c:v>
                </c:pt>
                <c:pt idx="11">
                  <c:v>0.12124734629862963</c:v>
                </c:pt>
                <c:pt idx="12">
                  <c:v>0.1408397156708534</c:v>
                </c:pt>
                <c:pt idx="13">
                  <c:v>0.16533017738613315</c:v>
                </c:pt>
                <c:pt idx="14">
                  <c:v>0.19594325453023281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A1-429A-B6F2-4BDD35CFCEE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A1-429A-B6F2-4BDD35CFCEE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Competitive'!$BF$36:$BF$50</c:f>
              <c:numCache>
                <c:formatCode>General</c:formatCode>
                <c:ptCount val="15"/>
                <c:pt idx="0">
                  <c:v>5.988123894001602E-2</c:v>
                </c:pt>
                <c:pt idx="1">
                  <c:v>6.1547905606682704E-2</c:v>
                </c:pt>
                <c:pt idx="2">
                  <c:v>6.363123894001603E-2</c:v>
                </c:pt>
                <c:pt idx="3">
                  <c:v>6.6235405606682687E-2</c:v>
                </c:pt>
                <c:pt idx="4">
                  <c:v>6.9490613940016016E-2</c:v>
                </c:pt>
                <c:pt idx="5">
                  <c:v>7.3559624356682687E-2</c:v>
                </c:pt>
                <c:pt idx="6">
                  <c:v>7.864588737751603E-2</c:v>
                </c:pt>
                <c:pt idx="7">
                  <c:v>8.5003716153557687E-2</c:v>
                </c:pt>
                <c:pt idx="8">
                  <c:v>9.2951002123609752E-2</c:v>
                </c:pt>
                <c:pt idx="9">
                  <c:v>0.10288510958617487</c:v>
                </c:pt>
                <c:pt idx="10">
                  <c:v>0.11530274391438126</c:v>
                </c:pt>
                <c:pt idx="11">
                  <c:v>0.13082478682463919</c:v>
                </c:pt>
                <c:pt idx="12">
                  <c:v>0.15022734046246169</c:v>
                </c:pt>
                <c:pt idx="13">
                  <c:v>0.17448053250973974</c:v>
                </c:pt>
                <c:pt idx="14">
                  <c:v>0.20479702256883728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A1-429A-B6F2-4BDD35CFCEE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Competitive'!$BG$36:$BG$50</c:f>
              <c:numCache>
                <c:formatCode>General</c:formatCode>
                <c:ptCount val="15"/>
                <c:pt idx="0">
                  <c:v>5.8059230399936441E-2</c:v>
                </c:pt>
                <c:pt idx="1">
                  <c:v>5.9725897066603112E-2</c:v>
                </c:pt>
                <c:pt idx="2">
                  <c:v>6.1809230399936438E-2</c:v>
                </c:pt>
                <c:pt idx="3">
                  <c:v>6.4413397066603109E-2</c:v>
                </c:pt>
                <c:pt idx="4">
                  <c:v>6.7668605399936438E-2</c:v>
                </c:pt>
                <c:pt idx="5">
                  <c:v>7.1737615816603095E-2</c:v>
                </c:pt>
                <c:pt idx="6">
                  <c:v>7.6823878837436424E-2</c:v>
                </c:pt>
                <c:pt idx="7">
                  <c:v>8.3181707613478081E-2</c:v>
                </c:pt>
                <c:pt idx="8">
                  <c:v>9.1128993583530188E-2</c:v>
                </c:pt>
                <c:pt idx="9">
                  <c:v>0.10106310104609527</c:v>
                </c:pt>
                <c:pt idx="10">
                  <c:v>0.11348073537430166</c:v>
                </c:pt>
                <c:pt idx="11">
                  <c:v>0.12900277828455961</c:v>
                </c:pt>
                <c:pt idx="12">
                  <c:v>0.14840533192238206</c:v>
                </c:pt>
                <c:pt idx="13">
                  <c:v>0.17265852396966017</c:v>
                </c:pt>
                <c:pt idx="14">
                  <c:v>0.2029750140287577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A1-429A-B6F2-4BDD35CFCEE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Competitive'!$BH$36:$BH$50</c:f>
              <c:numCache>
                <c:formatCode>General</c:formatCode>
                <c:ptCount val="15"/>
                <c:pt idx="0">
                  <c:v>5.6203074672093407E-2</c:v>
                </c:pt>
                <c:pt idx="1">
                  <c:v>5.7869741338760078E-2</c:v>
                </c:pt>
                <c:pt idx="2">
                  <c:v>5.9953074672093418E-2</c:v>
                </c:pt>
                <c:pt idx="3">
                  <c:v>6.2557241338760075E-2</c:v>
                </c:pt>
                <c:pt idx="4">
                  <c:v>6.5812449672093404E-2</c:v>
                </c:pt>
                <c:pt idx="5">
                  <c:v>6.9881460088760075E-2</c:v>
                </c:pt>
                <c:pt idx="6">
                  <c:v>7.4967723109593418E-2</c:v>
                </c:pt>
                <c:pt idx="7">
                  <c:v>8.1325551885635075E-2</c:v>
                </c:pt>
                <c:pt idx="8">
                  <c:v>8.927283785568714E-2</c:v>
                </c:pt>
                <c:pt idx="9">
                  <c:v>9.9206945318252263E-2</c:v>
                </c:pt>
                <c:pt idx="10">
                  <c:v>0.11162457964645862</c:v>
                </c:pt>
                <c:pt idx="11">
                  <c:v>0.12714662255671658</c:v>
                </c:pt>
                <c:pt idx="12">
                  <c:v>0.14654917619453903</c:v>
                </c:pt>
                <c:pt idx="13">
                  <c:v>0.17080236824181713</c:v>
                </c:pt>
                <c:pt idx="14">
                  <c:v>0.20111885830091467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A1-429A-B6F2-4BDD35CFCEE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Competitive'!$BI$36:$BI$50</c:f>
              <c:numCache>
                <c:formatCode>General</c:formatCode>
                <c:ptCount val="15"/>
                <c:pt idx="0">
                  <c:v>5.4358356913060013E-2</c:v>
                </c:pt>
                <c:pt idx="1">
                  <c:v>5.6025023579726677E-2</c:v>
                </c:pt>
                <c:pt idx="2">
                  <c:v>5.8108356913060003E-2</c:v>
                </c:pt>
                <c:pt idx="3">
                  <c:v>6.0712523579726681E-2</c:v>
                </c:pt>
                <c:pt idx="4">
                  <c:v>6.3967731913060003E-2</c:v>
                </c:pt>
                <c:pt idx="5">
                  <c:v>6.8036742329726674E-2</c:v>
                </c:pt>
                <c:pt idx="6">
                  <c:v>7.3123005350560003E-2</c:v>
                </c:pt>
                <c:pt idx="7">
                  <c:v>7.948083412660166E-2</c:v>
                </c:pt>
                <c:pt idx="8">
                  <c:v>8.7428120096653739E-2</c:v>
                </c:pt>
                <c:pt idx="9">
                  <c:v>9.7362227559218847E-2</c:v>
                </c:pt>
                <c:pt idx="10">
                  <c:v>0.10977986188742522</c:v>
                </c:pt>
                <c:pt idx="11">
                  <c:v>0.12530190479768316</c:v>
                </c:pt>
                <c:pt idx="12">
                  <c:v>0.14470445843550564</c:v>
                </c:pt>
                <c:pt idx="13">
                  <c:v>0.16895765048278372</c:v>
                </c:pt>
                <c:pt idx="14">
                  <c:v>0.19927414054188128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A1-429A-B6F2-4BDD35CFCEE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Competitive'!$BJ$36:$BJ$50</c:f>
              <c:numCache>
                <c:formatCode>General</c:formatCode>
                <c:ptCount val="15"/>
                <c:pt idx="0">
                  <c:v>5.2569554422244293E-2</c:v>
                </c:pt>
                <c:pt idx="1">
                  <c:v>5.4236221088910963E-2</c:v>
                </c:pt>
                <c:pt idx="2">
                  <c:v>5.6319554422244296E-2</c:v>
                </c:pt>
                <c:pt idx="3">
                  <c:v>5.892372108891096E-2</c:v>
                </c:pt>
                <c:pt idx="4">
                  <c:v>6.2178929422244303E-2</c:v>
                </c:pt>
                <c:pt idx="5">
                  <c:v>6.624793983891096E-2</c:v>
                </c:pt>
                <c:pt idx="6">
                  <c:v>7.1334202859744289E-2</c:v>
                </c:pt>
                <c:pt idx="7">
                  <c:v>7.7692031635785946E-2</c:v>
                </c:pt>
                <c:pt idx="8">
                  <c:v>8.5639317605838039E-2</c:v>
                </c:pt>
                <c:pt idx="9">
                  <c:v>9.5573425068403134E-2</c:v>
                </c:pt>
                <c:pt idx="10">
                  <c:v>0.1079910593966095</c:v>
                </c:pt>
                <c:pt idx="11">
                  <c:v>0.12351310230686748</c:v>
                </c:pt>
                <c:pt idx="12">
                  <c:v>0.14291565594468991</c:v>
                </c:pt>
                <c:pt idx="13">
                  <c:v>0.16716884799196799</c:v>
                </c:pt>
                <c:pt idx="14">
                  <c:v>0.19748533805106555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A1-429A-B6F2-4BDD35CFCEE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Competitive'!$BK$36:$BK$50</c:f>
              <c:numCache>
                <c:formatCode>General</c:formatCode>
                <c:ptCount val="15"/>
                <c:pt idx="0">
                  <c:v>5.087587278711795E-2</c:v>
                </c:pt>
                <c:pt idx="1">
                  <c:v>5.2542539453784613E-2</c:v>
                </c:pt>
                <c:pt idx="2">
                  <c:v>5.4625872787117953E-2</c:v>
                </c:pt>
                <c:pt idx="3">
                  <c:v>5.7230039453784624E-2</c:v>
                </c:pt>
                <c:pt idx="4">
                  <c:v>6.0485247787117946E-2</c:v>
                </c:pt>
                <c:pt idx="5">
                  <c:v>6.4554258203784604E-2</c:v>
                </c:pt>
                <c:pt idx="6">
                  <c:v>6.9640521224617946E-2</c:v>
                </c:pt>
                <c:pt idx="7">
                  <c:v>7.5998350000659604E-2</c:v>
                </c:pt>
                <c:pt idx="8">
                  <c:v>8.3945635970711682E-2</c:v>
                </c:pt>
                <c:pt idx="9">
                  <c:v>9.3879743433276777E-2</c:v>
                </c:pt>
                <c:pt idx="10">
                  <c:v>0.10629737776148315</c:v>
                </c:pt>
                <c:pt idx="11">
                  <c:v>0.12181942067174113</c:v>
                </c:pt>
                <c:pt idx="12">
                  <c:v>0.1412219743095636</c:v>
                </c:pt>
                <c:pt idx="13">
                  <c:v>0.16547516635684167</c:v>
                </c:pt>
                <c:pt idx="14">
                  <c:v>0.19579165641593921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A1-429A-B6F2-4BDD35CFCEE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Competitive'!$BL$36:$BL$50</c:f>
              <c:numCache>
                <c:formatCode>General</c:formatCode>
                <c:ptCount val="15"/>
                <c:pt idx="0">
                  <c:v>4.9308100533442936E-2</c:v>
                </c:pt>
                <c:pt idx="1">
                  <c:v>5.09747672001096E-2</c:v>
                </c:pt>
                <c:pt idx="2">
                  <c:v>5.3058100533442926E-2</c:v>
                </c:pt>
                <c:pt idx="3">
                  <c:v>5.5662267200109604E-2</c:v>
                </c:pt>
                <c:pt idx="4">
                  <c:v>5.891747553344294E-2</c:v>
                </c:pt>
                <c:pt idx="5">
                  <c:v>6.2986485950109597E-2</c:v>
                </c:pt>
                <c:pt idx="6">
                  <c:v>6.8072748970942926E-2</c:v>
                </c:pt>
                <c:pt idx="7">
                  <c:v>7.4430577746984569E-2</c:v>
                </c:pt>
                <c:pt idx="8">
                  <c:v>8.2377863717036662E-2</c:v>
                </c:pt>
                <c:pt idx="9">
                  <c:v>9.2311971179601771E-2</c:v>
                </c:pt>
                <c:pt idx="10">
                  <c:v>0.10472960550780812</c:v>
                </c:pt>
                <c:pt idx="11">
                  <c:v>0.1202516484180661</c:v>
                </c:pt>
                <c:pt idx="12">
                  <c:v>0.13965420205588855</c:v>
                </c:pt>
                <c:pt idx="13">
                  <c:v>0.16390739410316663</c:v>
                </c:pt>
                <c:pt idx="14">
                  <c:v>0.19422388416226419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A1-429A-B6F2-4BDD35CFCEE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Competitive'!$BM$36:$BM$50</c:f>
              <c:numCache>
                <c:formatCode>General</c:formatCode>
                <c:ptCount val="15"/>
                <c:pt idx="0">
                  <c:v>4.7886955897113323E-2</c:v>
                </c:pt>
                <c:pt idx="1">
                  <c:v>4.9553622563779993E-2</c:v>
                </c:pt>
                <c:pt idx="2">
                  <c:v>5.1636955897113326E-2</c:v>
                </c:pt>
                <c:pt idx="3">
                  <c:v>5.4241122563779991E-2</c:v>
                </c:pt>
                <c:pt idx="4">
                  <c:v>5.7496330897113312E-2</c:v>
                </c:pt>
                <c:pt idx="5">
                  <c:v>6.1565341313779984E-2</c:v>
                </c:pt>
                <c:pt idx="6">
                  <c:v>6.6651604334613312E-2</c:v>
                </c:pt>
                <c:pt idx="7">
                  <c:v>7.3009433110654984E-2</c:v>
                </c:pt>
                <c:pt idx="8">
                  <c:v>8.0956719080707049E-2</c:v>
                </c:pt>
                <c:pt idx="9">
                  <c:v>9.0890826543272171E-2</c:v>
                </c:pt>
                <c:pt idx="10">
                  <c:v>0.10330846087147855</c:v>
                </c:pt>
                <c:pt idx="11">
                  <c:v>0.11883050378173649</c:v>
                </c:pt>
                <c:pt idx="12">
                  <c:v>0.13823305741955896</c:v>
                </c:pt>
                <c:pt idx="13">
                  <c:v>0.16248624946683701</c:v>
                </c:pt>
                <c:pt idx="14">
                  <c:v>0.19280273952593457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A1-429A-B6F2-4BDD35CFCEE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Competitive'!$BN$36:$BN$50</c:f>
              <c:numCache>
                <c:formatCode>General</c:formatCode>
                <c:ptCount val="15"/>
                <c:pt idx="0">
                  <c:v>4.6622975407363931E-2</c:v>
                </c:pt>
                <c:pt idx="1">
                  <c:v>4.8289642074030602E-2</c:v>
                </c:pt>
                <c:pt idx="2">
                  <c:v>5.0372975407363935E-2</c:v>
                </c:pt>
                <c:pt idx="3">
                  <c:v>5.2977142074030599E-2</c:v>
                </c:pt>
                <c:pt idx="4">
                  <c:v>5.6232350407363914E-2</c:v>
                </c:pt>
                <c:pt idx="5">
                  <c:v>6.0301360824030592E-2</c:v>
                </c:pt>
                <c:pt idx="6">
                  <c:v>6.5387623844863921E-2</c:v>
                </c:pt>
                <c:pt idx="7">
                  <c:v>7.1745452620905578E-2</c:v>
                </c:pt>
                <c:pt idx="8">
                  <c:v>7.9692738590957657E-2</c:v>
                </c:pt>
                <c:pt idx="9">
                  <c:v>8.962684605352278E-2</c:v>
                </c:pt>
                <c:pt idx="10">
                  <c:v>0.10204448038172914</c:v>
                </c:pt>
                <c:pt idx="11">
                  <c:v>0.11756652329198711</c:v>
                </c:pt>
                <c:pt idx="12">
                  <c:v>0.13696907692980956</c:v>
                </c:pt>
                <c:pt idx="13">
                  <c:v>0.16122226897708763</c:v>
                </c:pt>
                <c:pt idx="14">
                  <c:v>0.19153875903618517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A1-429A-B6F2-4BDD35CFCEE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Competitive'!$BO$36:$BO$50</c:f>
              <c:numCache>
                <c:formatCode>General</c:formatCode>
                <c:ptCount val="15"/>
                <c:pt idx="0">
                  <c:v>4.551763946894842E-2</c:v>
                </c:pt>
                <c:pt idx="1">
                  <c:v>4.7184306135615091E-2</c:v>
                </c:pt>
                <c:pt idx="2">
                  <c:v>4.9267639468948417E-2</c:v>
                </c:pt>
                <c:pt idx="3">
                  <c:v>5.1871806135615074E-2</c:v>
                </c:pt>
                <c:pt idx="4">
                  <c:v>5.5127014468948424E-2</c:v>
                </c:pt>
                <c:pt idx="5">
                  <c:v>5.9196024885615081E-2</c:v>
                </c:pt>
                <c:pt idx="6">
                  <c:v>6.428228790644841E-2</c:v>
                </c:pt>
                <c:pt idx="7">
                  <c:v>7.0640116682490067E-2</c:v>
                </c:pt>
                <c:pt idx="8">
                  <c:v>7.8587402652542132E-2</c:v>
                </c:pt>
                <c:pt idx="9">
                  <c:v>8.8521510115107255E-2</c:v>
                </c:pt>
                <c:pt idx="10">
                  <c:v>0.10093914444331362</c:v>
                </c:pt>
                <c:pt idx="11">
                  <c:v>0.11646118735357158</c:v>
                </c:pt>
                <c:pt idx="12">
                  <c:v>0.13586374099139403</c:v>
                </c:pt>
                <c:pt idx="13">
                  <c:v>0.16011693303867211</c:v>
                </c:pt>
                <c:pt idx="14">
                  <c:v>0.1904334230977697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A1-429A-B6F2-4BDD35CFCEE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Competitive'!$BP$36:$BP$50</c:f>
              <c:numCache>
                <c:formatCode>General</c:formatCode>
                <c:ptCount val="15"/>
                <c:pt idx="0">
                  <c:v>4.4565247928079789E-2</c:v>
                </c:pt>
                <c:pt idx="1">
                  <c:v>4.6231914594746459E-2</c:v>
                </c:pt>
                <c:pt idx="2">
                  <c:v>4.8315247928079785E-2</c:v>
                </c:pt>
                <c:pt idx="3">
                  <c:v>5.0919414594746457E-2</c:v>
                </c:pt>
                <c:pt idx="4">
                  <c:v>5.4174622928079792E-2</c:v>
                </c:pt>
                <c:pt idx="5">
                  <c:v>5.8243633344746457E-2</c:v>
                </c:pt>
                <c:pt idx="6">
                  <c:v>6.3329896365579785E-2</c:v>
                </c:pt>
                <c:pt idx="7">
                  <c:v>6.9687725141621443E-2</c:v>
                </c:pt>
                <c:pt idx="8">
                  <c:v>7.7635011111673521E-2</c:v>
                </c:pt>
                <c:pt idx="9">
                  <c:v>8.7569118574238616E-2</c:v>
                </c:pt>
                <c:pt idx="10">
                  <c:v>9.9986752902444992E-2</c:v>
                </c:pt>
                <c:pt idx="11">
                  <c:v>0.11550879581270294</c:v>
                </c:pt>
                <c:pt idx="12">
                  <c:v>0.13491134945052541</c:v>
                </c:pt>
                <c:pt idx="13">
                  <c:v>0.15916454149780349</c:v>
                </c:pt>
                <c:pt idx="14">
                  <c:v>0.18948103155690108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A1-429A-B6F2-4BDD35CFCEE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Competitive'!$BQ$36:$BQ$50</c:f>
              <c:numCache>
                <c:formatCode>General</c:formatCode>
                <c:ptCount val="15"/>
                <c:pt idx="0">
                  <c:v>4.3755054881571345E-2</c:v>
                </c:pt>
                <c:pt idx="1">
                  <c:v>4.5421721548238016E-2</c:v>
                </c:pt>
                <c:pt idx="2">
                  <c:v>4.7505054881571342E-2</c:v>
                </c:pt>
                <c:pt idx="3">
                  <c:v>5.0109221548238006E-2</c:v>
                </c:pt>
                <c:pt idx="4">
                  <c:v>5.3364429881571335E-2</c:v>
                </c:pt>
                <c:pt idx="5">
                  <c:v>5.7433440298238013E-2</c:v>
                </c:pt>
                <c:pt idx="6">
                  <c:v>6.2519703319071335E-2</c:v>
                </c:pt>
                <c:pt idx="7">
                  <c:v>6.8877532095112992E-2</c:v>
                </c:pt>
                <c:pt idx="8">
                  <c:v>7.6824818065165057E-2</c:v>
                </c:pt>
                <c:pt idx="9">
                  <c:v>8.675892552773018E-2</c:v>
                </c:pt>
                <c:pt idx="10">
                  <c:v>9.9176559855936541E-2</c:v>
                </c:pt>
                <c:pt idx="11">
                  <c:v>0.11469860276619452</c:v>
                </c:pt>
                <c:pt idx="12">
                  <c:v>0.13410115640401696</c:v>
                </c:pt>
                <c:pt idx="13">
                  <c:v>0.15835434845129504</c:v>
                </c:pt>
                <c:pt idx="14">
                  <c:v>0.1886708385103926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A1-429A-B6F2-4BDD35CFCEE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Competitive'!$BR$36:$BR$50</c:f>
              <c:numCache>
                <c:formatCode>General</c:formatCode>
                <c:ptCount val="15"/>
                <c:pt idx="0">
                  <c:v>4.3073286052009462E-2</c:v>
                </c:pt>
                <c:pt idx="1">
                  <c:v>4.4739952718676118E-2</c:v>
                </c:pt>
                <c:pt idx="2">
                  <c:v>4.6823286052009458E-2</c:v>
                </c:pt>
                <c:pt idx="3">
                  <c:v>4.9427452718676122E-2</c:v>
                </c:pt>
                <c:pt idx="4">
                  <c:v>5.2682661052009437E-2</c:v>
                </c:pt>
                <c:pt idx="5">
                  <c:v>5.6751671468676101E-2</c:v>
                </c:pt>
                <c:pt idx="6">
                  <c:v>6.1837934489509444E-2</c:v>
                </c:pt>
                <c:pt idx="7">
                  <c:v>6.8195763265551101E-2</c:v>
                </c:pt>
                <c:pt idx="8">
                  <c:v>7.614304923560318E-2</c:v>
                </c:pt>
                <c:pt idx="9">
                  <c:v>8.6077156698168289E-2</c:v>
                </c:pt>
                <c:pt idx="10">
                  <c:v>9.8494791026374665E-2</c:v>
                </c:pt>
                <c:pt idx="11">
                  <c:v>0.11401683393663263</c:v>
                </c:pt>
                <c:pt idx="12">
                  <c:v>0.13341938757445507</c:v>
                </c:pt>
                <c:pt idx="13">
                  <c:v>0.15767257962173314</c:v>
                </c:pt>
                <c:pt idx="14">
                  <c:v>0.18798906968083071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A1-429A-B6F2-4BDD35CFCEE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Competitive'!$BS$36:$BS$50</c:f>
              <c:numCache>
                <c:formatCode>General</c:formatCode>
                <c:ptCount val="15"/>
                <c:pt idx="0">
                  <c:v>4.2504816955684005E-2</c:v>
                </c:pt>
                <c:pt idx="1">
                  <c:v>4.4171483622350668E-2</c:v>
                </c:pt>
                <c:pt idx="2">
                  <c:v>4.6254816955684001E-2</c:v>
                </c:pt>
                <c:pt idx="3">
                  <c:v>4.8858983622350666E-2</c:v>
                </c:pt>
                <c:pt idx="4">
                  <c:v>5.2114191955684001E-2</c:v>
                </c:pt>
                <c:pt idx="5">
                  <c:v>5.6183202372350673E-2</c:v>
                </c:pt>
                <c:pt idx="6">
                  <c:v>6.1269465393183994E-2</c:v>
                </c:pt>
                <c:pt idx="7">
                  <c:v>6.7627294169225652E-2</c:v>
                </c:pt>
                <c:pt idx="8">
                  <c:v>7.5574580139277731E-2</c:v>
                </c:pt>
                <c:pt idx="9">
                  <c:v>8.5508687601842839E-2</c:v>
                </c:pt>
                <c:pt idx="10">
                  <c:v>9.7926321930049215E-2</c:v>
                </c:pt>
                <c:pt idx="11">
                  <c:v>0.11344836484030715</c:v>
                </c:pt>
                <c:pt idx="12">
                  <c:v>0.1328509184781296</c:v>
                </c:pt>
                <c:pt idx="13">
                  <c:v>0.15710411052540768</c:v>
                </c:pt>
                <c:pt idx="14">
                  <c:v>0.18742060058450527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A1-429A-B6F2-4BDD35CFCEE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Competitive'!$BT$36:$BT$50</c:f>
              <c:numCache>
                <c:formatCode>General</c:formatCode>
                <c:ptCount val="15"/>
                <c:pt idx="0">
                  <c:v>4.2034428794992182E-2</c:v>
                </c:pt>
                <c:pt idx="1">
                  <c:v>4.3701095461658845E-2</c:v>
                </c:pt>
                <c:pt idx="2">
                  <c:v>4.5784428794992171E-2</c:v>
                </c:pt>
                <c:pt idx="3">
                  <c:v>4.8388595461658836E-2</c:v>
                </c:pt>
                <c:pt idx="4">
                  <c:v>5.1643803794992171E-2</c:v>
                </c:pt>
                <c:pt idx="5">
                  <c:v>5.571281421165885E-2</c:v>
                </c:pt>
                <c:pt idx="6">
                  <c:v>6.0799077232492171E-2</c:v>
                </c:pt>
                <c:pt idx="7">
                  <c:v>6.7156906008533829E-2</c:v>
                </c:pt>
                <c:pt idx="8">
                  <c:v>7.5104191978585907E-2</c:v>
                </c:pt>
                <c:pt idx="9">
                  <c:v>8.5038299441151016E-2</c:v>
                </c:pt>
                <c:pt idx="10">
                  <c:v>9.7455933769357392E-2</c:v>
                </c:pt>
                <c:pt idx="11">
                  <c:v>0.11297797667961534</c:v>
                </c:pt>
                <c:pt idx="12">
                  <c:v>0.13238053031743779</c:v>
                </c:pt>
                <c:pt idx="13">
                  <c:v>0.15663372236471587</c:v>
                </c:pt>
                <c:pt idx="14">
                  <c:v>0.18695021242381343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A1-429A-B6F2-4BDD35CFC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0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4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8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2.xml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571487</xdr:colOff>
      <xdr:row>44</xdr:row>
      <xdr:rowOff>176378</xdr:rowOff>
    </xdr:from>
    <xdr:to>
      <xdr:col>12</xdr:col>
      <xdr:colOff>268088</xdr:colOff>
      <xdr:row>62</xdr:row>
      <xdr:rowOff>14102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571487" y="8247934"/>
          <a:ext cx="7126101" cy="3139724"/>
          <a:chOff x="557376" y="8226768"/>
          <a:chExt cx="7126101" cy="3139724"/>
        </a:xfrm>
      </xdr:grpSpPr>
      <xdr:graphicFrame macro="">
        <xdr:nvGraphicFramePr>
          <xdr:cNvPr id="33" name="Chart 1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GraphicFramePr>
            <a:graphicFrameLocks/>
          </xdr:cNvGraphicFramePr>
        </xdr:nvGraphicFramePr>
        <xdr:xfrm>
          <a:off x="557376" y="8226768"/>
          <a:ext cx="6371167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2" name="Chart 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GraphicFramePr>
            <a:graphicFrameLocks/>
          </xdr:cNvGraphicFramePr>
        </xdr:nvGraphicFramePr>
        <xdr:xfrm>
          <a:off x="811367" y="8233825"/>
          <a:ext cx="6872110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6</xdr:col>
      <xdr:colOff>496534</xdr:colOff>
      <xdr:row>22</xdr:row>
      <xdr:rowOff>3</xdr:rowOff>
    </xdr:from>
    <xdr:to>
      <xdr:col>12</xdr:col>
      <xdr:colOff>239888</xdr:colOff>
      <xdr:row>36</xdr:row>
      <xdr:rowOff>154528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93485</xdr:colOff>
      <xdr:row>62</xdr:row>
      <xdr:rowOff>14993</xdr:rowOff>
    </xdr:from>
    <xdr:to>
      <xdr:col>14</xdr:col>
      <xdr:colOff>251929</xdr:colOff>
      <xdr:row>76</xdr:row>
      <xdr:rowOff>171971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572381</xdr:colOff>
      <xdr:row>76</xdr:row>
      <xdr:rowOff>163159</xdr:rowOff>
    </xdr:from>
    <xdr:to>
      <xdr:col>10</xdr:col>
      <xdr:colOff>81715</xdr:colOff>
      <xdr:row>91</xdr:row>
      <xdr:rowOff>135522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76</xdr:row>
      <xdr:rowOff>171096</xdr:rowOff>
    </xdr:from>
    <xdr:to>
      <xdr:col>4</xdr:col>
      <xdr:colOff>573175</xdr:colOff>
      <xdr:row>91</xdr:row>
      <xdr:rowOff>143459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70555</xdr:colOff>
      <xdr:row>91</xdr:row>
      <xdr:rowOff>176388</xdr:rowOff>
    </xdr:from>
    <xdr:to>
      <xdr:col>14</xdr:col>
      <xdr:colOff>228999</xdr:colOff>
      <xdr:row>106</xdr:row>
      <xdr:rowOff>149921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564443</xdr:colOff>
      <xdr:row>106</xdr:row>
      <xdr:rowOff>105833</xdr:rowOff>
    </xdr:from>
    <xdr:to>
      <xdr:col>10</xdr:col>
      <xdr:colOff>73777</xdr:colOff>
      <xdr:row>121</xdr:row>
      <xdr:rowOff>79366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106</xdr:row>
      <xdr:rowOff>105832</xdr:rowOff>
    </xdr:from>
    <xdr:to>
      <xdr:col>4</xdr:col>
      <xdr:colOff>573175</xdr:colOff>
      <xdr:row>121</xdr:row>
      <xdr:rowOff>79365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77610</xdr:colOff>
      <xdr:row>122</xdr:row>
      <xdr:rowOff>14110</xdr:rowOff>
    </xdr:from>
    <xdr:to>
      <xdr:col>14</xdr:col>
      <xdr:colOff>236054</xdr:colOff>
      <xdr:row>136</xdr:row>
      <xdr:rowOff>171088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578554</xdr:colOff>
      <xdr:row>136</xdr:row>
      <xdr:rowOff>183444</xdr:rowOff>
    </xdr:from>
    <xdr:to>
      <xdr:col>10</xdr:col>
      <xdr:colOff>87888</xdr:colOff>
      <xdr:row>151</xdr:row>
      <xdr:rowOff>156977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136</xdr:row>
      <xdr:rowOff>176388</xdr:rowOff>
    </xdr:from>
    <xdr:to>
      <xdr:col>4</xdr:col>
      <xdr:colOff>573175</xdr:colOff>
      <xdr:row>151</xdr:row>
      <xdr:rowOff>149921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98778</xdr:colOff>
      <xdr:row>152</xdr:row>
      <xdr:rowOff>14110</xdr:rowOff>
    </xdr:from>
    <xdr:to>
      <xdr:col>14</xdr:col>
      <xdr:colOff>257222</xdr:colOff>
      <xdr:row>166</xdr:row>
      <xdr:rowOff>171088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592666</xdr:colOff>
      <xdr:row>167</xdr:row>
      <xdr:rowOff>7056</xdr:rowOff>
    </xdr:from>
    <xdr:to>
      <xdr:col>10</xdr:col>
      <xdr:colOff>102000</xdr:colOff>
      <xdr:row>181</xdr:row>
      <xdr:rowOff>164034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167</xdr:row>
      <xdr:rowOff>7055</xdr:rowOff>
    </xdr:from>
    <xdr:to>
      <xdr:col>4</xdr:col>
      <xdr:colOff>574722</xdr:colOff>
      <xdr:row>181</xdr:row>
      <xdr:rowOff>164033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105833</xdr:colOff>
      <xdr:row>182</xdr:row>
      <xdr:rowOff>14110</xdr:rowOff>
    </xdr:from>
    <xdr:to>
      <xdr:col>14</xdr:col>
      <xdr:colOff>264277</xdr:colOff>
      <xdr:row>196</xdr:row>
      <xdr:rowOff>171088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592666</xdr:colOff>
      <xdr:row>196</xdr:row>
      <xdr:rowOff>176390</xdr:rowOff>
    </xdr:from>
    <xdr:to>
      <xdr:col>10</xdr:col>
      <xdr:colOff>102000</xdr:colOff>
      <xdr:row>211</xdr:row>
      <xdr:rowOff>149923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574722</xdr:colOff>
      <xdr:row>211</xdr:row>
      <xdr:rowOff>156978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246944</xdr:colOff>
      <xdr:row>22</xdr:row>
      <xdr:rowOff>3</xdr:rowOff>
    </xdr:from>
    <xdr:to>
      <xdr:col>15</xdr:col>
      <xdr:colOff>948375</xdr:colOff>
      <xdr:row>36</xdr:row>
      <xdr:rowOff>154528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84667</xdr:colOff>
      <xdr:row>76</xdr:row>
      <xdr:rowOff>169333</xdr:rowOff>
    </xdr:from>
    <xdr:to>
      <xdr:col>14</xdr:col>
      <xdr:colOff>243111</xdr:colOff>
      <xdr:row>91</xdr:row>
      <xdr:rowOff>142867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70555</xdr:colOff>
      <xdr:row>106</xdr:row>
      <xdr:rowOff>98778</xdr:rowOff>
    </xdr:from>
    <xdr:to>
      <xdr:col>14</xdr:col>
      <xdr:colOff>228999</xdr:colOff>
      <xdr:row>121</xdr:row>
      <xdr:rowOff>72311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91721</xdr:colOff>
      <xdr:row>136</xdr:row>
      <xdr:rowOff>169334</xdr:rowOff>
    </xdr:from>
    <xdr:to>
      <xdr:col>14</xdr:col>
      <xdr:colOff>250165</xdr:colOff>
      <xdr:row>151</xdr:row>
      <xdr:rowOff>142867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112889</xdr:colOff>
      <xdr:row>167</xdr:row>
      <xdr:rowOff>0</xdr:rowOff>
    </xdr:from>
    <xdr:to>
      <xdr:col>14</xdr:col>
      <xdr:colOff>271333</xdr:colOff>
      <xdr:row>181</xdr:row>
      <xdr:rowOff>156978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127000</xdr:colOff>
      <xdr:row>196</xdr:row>
      <xdr:rowOff>176389</xdr:rowOff>
    </xdr:from>
    <xdr:to>
      <xdr:col>14</xdr:col>
      <xdr:colOff>285444</xdr:colOff>
      <xdr:row>211</xdr:row>
      <xdr:rowOff>149922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oneCellAnchor>
    <xdr:from>
      <xdr:col>1</xdr:col>
      <xdr:colOff>0</xdr:colOff>
      <xdr:row>64</xdr:row>
      <xdr:rowOff>0</xdr:rowOff>
    </xdr:from>
    <xdr:ext cx="2124684" cy="7144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01EC959F-359E-4D1C-B9DA-50511577FEF9}"/>
                </a:ext>
              </a:extLst>
            </xdr:cNvPr>
            <xdr:cNvSpPr txBox="1"/>
          </xdr:nvSpPr>
          <xdr:spPr>
            <a:xfrm>
              <a:off x="606778" y="11740444"/>
              <a:ext cx="2124684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𝛽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01EC959F-359E-4D1C-B9DA-50511577FEF9}"/>
                </a:ext>
              </a:extLst>
            </xdr:cNvPr>
            <xdr:cNvSpPr txBox="1"/>
          </xdr:nvSpPr>
          <xdr:spPr>
            <a:xfrm>
              <a:off x="606778" y="11740444"/>
              <a:ext cx="2124684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)+𝛽𝑉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94</xdr:row>
      <xdr:rowOff>0</xdr:rowOff>
    </xdr:from>
    <xdr:ext cx="2438488" cy="7144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83C536F5-BE3B-4923-98A3-6973DC05BB7C}"/>
                </a:ext>
              </a:extLst>
            </xdr:cNvPr>
            <xdr:cNvSpPr txBox="1"/>
          </xdr:nvSpPr>
          <xdr:spPr>
            <a:xfrm>
              <a:off x="606778" y="17243778"/>
              <a:ext cx="2438488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</m:num>
                              <m:den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𝛼</m:t>
                                    </m:r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83C536F5-BE3B-4923-98A3-6973DC05BB7C}"/>
                </a:ext>
              </a:extLst>
            </xdr:cNvPr>
            <xdr:cNvSpPr txBox="1"/>
          </xdr:nvSpPr>
          <xdr:spPr>
            <a:xfrm>
              <a:off x="606778" y="17243778"/>
              <a:ext cx="2438488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 (([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124</xdr:row>
      <xdr:rowOff>0</xdr:rowOff>
    </xdr:from>
    <xdr:ext cx="1389290" cy="64383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AEDE9066-3C3B-4277-9B2E-84B067FB5914}"/>
                </a:ext>
              </a:extLst>
            </xdr:cNvPr>
            <xdr:cNvSpPr txBox="1"/>
          </xdr:nvSpPr>
          <xdr:spPr>
            <a:xfrm>
              <a:off x="606778" y="22747111"/>
              <a:ext cx="1389290" cy="6438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𝑚𝑎𝑥</m:t>
                                </m:r>
                              </m:sub>
                            </m:s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</m:num>
                      <m:den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1+</m:t>
                                </m:r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AEDE9066-3C3B-4277-9B2E-84B067FB5914}"/>
                </a:ext>
              </a:extLst>
            </xdr:cNvPr>
            <xdr:cNvSpPr txBox="1"/>
          </xdr:nvSpPr>
          <xdr:spPr>
            <a:xfrm>
              <a:off x="606778" y="22747111"/>
              <a:ext cx="1389290" cy="6438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𝑚𝑎𝑥+𝑉2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3</xdr:col>
      <xdr:colOff>50799</xdr:colOff>
      <xdr:row>153</xdr:row>
      <xdr:rowOff>156633</xdr:rowOff>
    </xdr:from>
    <xdr:ext cx="2819170" cy="14805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06984F19-BCC9-401E-890B-CEEE6C8C220D}"/>
                </a:ext>
              </a:extLst>
            </xdr:cNvPr>
            <xdr:cNvSpPr txBox="1"/>
          </xdr:nvSpPr>
          <xdr:spPr>
            <a:xfrm>
              <a:off x="2019299" y="28223633"/>
              <a:ext cx="2819170" cy="14805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1+</m:t>
                                </m:r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f>
                                      <m:f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fPr>
                                      <m:num>
                                        <m:d>
                                          <m:dPr>
                                            <m:begChr m:val="["/>
                                            <m:endChr m:val="]"/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dPr>
                                          <m:e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𝐼</m:t>
                                            </m:r>
                                          </m:e>
                                        </m:d>
                                      </m:num>
                                      <m:den>
                                        <m:sSubSup>
                                          <m:sSubSup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sSubSupPr>
                                          <m:e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𝐾</m:t>
                                            </m:r>
                                          </m:e>
                                          <m:sub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𝑖</m:t>
                                            </m:r>
                                          </m:sub>
                                          <m:sup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′</m:t>
                                            </m:r>
                                          </m:sup>
                                        </m:sSubSup>
                                      </m:den>
                                    </m:f>
                                  </m:e>
                                </m:d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𝛽</m:t>
                                    </m:r>
                                  </m:e>
                                </m:d>
                              </m:e>
                            </m:d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</m:e>
                        </m:d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Sup>
                                      <m:sSubSup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Sup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  <m:sup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′</m:t>
                                        </m:r>
                                      </m:sup>
                                    </m:sSubSup>
                                  </m:den>
                                </m:f>
                              </m:e>
                            </m:d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1+</m:t>
                                    </m:r>
                                    <m:d>
                                      <m:d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f>
                                          <m:f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fPr>
                                          <m:num>
                                            <m:d>
                                              <m:dPr>
                                                <m:begChr m:val="["/>
                                                <m:endChr m:val="]"/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d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𝐼</m:t>
                                                </m:r>
                                              </m:e>
                                            </m:d>
                                          </m:num>
                                          <m:den>
                                            <m:sSubSup>
                                              <m:sSubSup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Sup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𝑖</m:t>
                                                </m:r>
                                              </m:sub>
                                              <m:sup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′</m:t>
                                                </m:r>
                                              </m:sup>
                                            </m:sSubSup>
                                          </m:den>
                                        </m:f>
                                      </m:e>
                                    </m:d>
                                    <m:d>
                                      <m:d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f>
                                          <m:f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fPr>
                                          <m:num>
                                            <m:sSubSup>
                                              <m:sSubSup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Sup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𝑠</m:t>
                                                </m:r>
                                              </m:sub>
                                              <m:sup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′</m:t>
                                                </m:r>
                                              </m:sup>
                                            </m:sSubSup>
                                          </m:num>
                                          <m:den>
                                            <m:sSub>
                                              <m:sSub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𝑠</m:t>
                                                </m:r>
                                              </m:sub>
                                            </m:sSub>
                                          </m:den>
                                        </m:f>
                                      </m:e>
                                    </m:d>
                                  </m:e>
                                </m:d>
                              </m:num>
                              <m:den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1+</m:t>
                                    </m:r>
                                    <m:d>
                                      <m:d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f>
                                          <m:f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fPr>
                                          <m:num>
                                            <m:d>
                                              <m:dPr>
                                                <m:begChr m:val="["/>
                                                <m:endChr m:val="]"/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d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𝐼</m:t>
                                                </m:r>
                                              </m:e>
                                            </m:d>
                                          </m:num>
                                          <m:den>
                                            <m:sSubSup>
                                              <m:sSubSup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Sup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𝑖</m:t>
                                                </m:r>
                                              </m:sub>
                                              <m:sup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′</m:t>
                                                </m:r>
                                              </m:sup>
                                            </m:sSubSup>
                                          </m:den>
                                        </m:f>
                                      </m:e>
                                    </m:d>
                                  </m:e>
                                </m:d>
                              </m:den>
                            </m:f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06984F19-BCC9-401E-890B-CEEE6C8C220D}"/>
                </a:ext>
              </a:extLst>
            </xdr:cNvPr>
            <xdr:cNvSpPr txBox="1"/>
          </xdr:nvSpPr>
          <xdr:spPr>
            <a:xfrm>
              <a:off x="2019299" y="28223633"/>
              <a:ext cx="2819170" cy="14805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𝛽))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𝑠^′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184</xdr:row>
      <xdr:rowOff>0</xdr:rowOff>
    </xdr:from>
    <xdr:ext cx="4329454" cy="5039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DB7D2A09-D31A-4E14-860D-041DDF17F730}"/>
                </a:ext>
              </a:extLst>
            </xdr:cNvPr>
            <xdr:cNvSpPr txBox="1"/>
          </xdr:nvSpPr>
          <xdr:spPr>
            <a:xfrm>
              <a:off x="606778" y="33753778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𝑀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f>
                          <m:f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[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𝑋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]</m:t>
                            </m:r>
                          </m:num>
                          <m:den>
                            <m:d>
                              <m:dPr>
                                <m:begChr m:val="["/>
                                <m:endChr m:val="]"/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𝑋</m:t>
                                </m:r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𝑥</m:t>
                                </m:r>
                              </m:sub>
                            </m:sSub>
                          </m:den>
                        </m:f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d>
                      <m:d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d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𝑋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𝑘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DB7D2A09-D31A-4E14-860D-041DDF17F730}"/>
                </a:ext>
              </a:extLst>
            </xdr:cNvPr>
            <xdr:cNvSpPr txBox="1"/>
          </xdr:nvSpPr>
          <xdr:spPr>
            <a:xfrm>
              <a:off x="606778" y="33753778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13</xdr:col>
      <xdr:colOff>0</xdr:colOff>
      <xdr:row>44</xdr:row>
      <xdr:rowOff>0</xdr:rowOff>
    </xdr:from>
    <xdr:ext cx="1892248" cy="3803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297946F3-AFB4-4465-9287-15DE830ECBB9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CA" sz="1100" b="0" i="1">
                        <a:latin typeface="Cambria Math" panose="02040503050406030204" pitchFamily="18" charset="0"/>
                      </a:rPr>
                      <m:t>𝐵𝐼𝐶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𝑛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𝑅𝑆𝑆</m:t>
                            </m:r>
                          </m:num>
                          <m:den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den>
                        </m:f>
                      </m:e>
                    </m:d>
                    <m:r>
                      <a:rPr lang="en-CA" sz="11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𝑘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</m:d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297946F3-AFB4-4465-9287-15DE830ECBB9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CA" sz="1100" b="0" i="0">
                  <a:latin typeface="Cambria Math" panose="02040503050406030204" pitchFamily="18" charset="0"/>
                </a:rPr>
                <a:t>𝐵𝐼𝐶=𝑛 𝑙𝑜𝑔(𝑅𝑆𝑆/𝑛)+𝑘 𝑙𝑜𝑔(𝑛)</a:t>
              </a:r>
              <a:endParaRPr lang="en-CA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50800</xdr:colOff>
      <xdr:row>62</xdr:row>
      <xdr:rowOff>127000</xdr:rowOff>
    </xdr:from>
    <xdr:to>
      <xdr:col>19</xdr:col>
      <xdr:colOff>50800</xdr:colOff>
      <xdr:row>92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412750</xdr:colOff>
      <xdr:row>64</xdr:row>
      <xdr:rowOff>50800</xdr:rowOff>
    </xdr:from>
    <xdr:to>
      <xdr:col>15</xdr:col>
      <xdr:colOff>425450</xdr:colOff>
      <xdr:row>101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266700</xdr:colOff>
      <xdr:row>4</xdr:row>
      <xdr:rowOff>44450</xdr:rowOff>
    </xdr:from>
    <xdr:to>
      <xdr:col>22</xdr:col>
      <xdr:colOff>76200</xdr:colOff>
      <xdr:row>8</xdr:row>
      <xdr:rowOff>25400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5550" y="806450"/>
          <a:ext cx="2247900" cy="7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563562</xdr:colOff>
      <xdr:row>4</xdr:row>
      <xdr:rowOff>47626</xdr:rowOff>
    </xdr:from>
    <xdr:to>
      <xdr:col>22</xdr:col>
      <xdr:colOff>161925</xdr:colOff>
      <xdr:row>8</xdr:row>
      <xdr:rowOff>30163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801689"/>
          <a:ext cx="2654300" cy="712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531812</xdr:colOff>
      <xdr:row>4</xdr:row>
      <xdr:rowOff>119062</xdr:rowOff>
    </xdr:from>
    <xdr:to>
      <xdr:col>21</xdr:col>
      <xdr:colOff>301624</xdr:colOff>
      <xdr:row>8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6062" y="873125"/>
          <a:ext cx="1603375" cy="649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95251</xdr:colOff>
      <xdr:row>7</xdr:row>
      <xdr:rowOff>142875</xdr:rowOff>
    </xdr:from>
    <xdr:to>
      <xdr:col>22</xdr:col>
      <xdr:colOff>546101</xdr:colOff>
      <xdr:row>14</xdr:row>
      <xdr:rowOff>142874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1" y="1444625"/>
          <a:ext cx="2895600" cy="127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206375</xdr:colOff>
      <xdr:row>17</xdr:row>
      <xdr:rowOff>142875</xdr:rowOff>
    </xdr:from>
    <xdr:to>
      <xdr:col>22</xdr:col>
      <xdr:colOff>512763</xdr:colOff>
      <xdr:row>33</xdr:row>
      <xdr:rowOff>125413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127001</xdr:colOff>
      <xdr:row>5</xdr:row>
      <xdr:rowOff>63501</xdr:rowOff>
    </xdr:from>
    <xdr:to>
      <xdr:col>22</xdr:col>
      <xdr:colOff>590552</xdr:colOff>
      <xdr:row>8</xdr:row>
      <xdr:rowOff>58738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7689" y="1000126"/>
          <a:ext cx="4741863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A212"/>
  <sheetViews>
    <sheetView tabSelected="1" topLeftCell="A39" zoomScale="90" zoomScaleNormal="90" workbookViewId="0">
      <selection activeCell="Q45" sqref="Q45:Q46"/>
    </sheetView>
  </sheetViews>
  <sheetFormatPr defaultRowHeight="14.5"/>
  <cols>
    <col min="3" max="3" width="10.81640625" customWidth="1"/>
    <col min="8" max="8" width="8.6328125" customWidth="1"/>
    <col min="10" max="10" width="8.7265625" bestFit="1" customWidth="1"/>
    <col min="14" max="14" width="16.7265625" customWidth="1"/>
    <col min="15" max="15" width="12" bestFit="1" customWidth="1"/>
    <col min="16" max="16" width="13.90625" bestFit="1" customWidth="1"/>
    <col min="17" max="17" width="21" bestFit="1" customWidth="1"/>
    <col min="18" max="18" width="16.453125" bestFit="1" customWidth="1"/>
    <col min="19" max="19" width="16.54296875" bestFit="1" customWidth="1"/>
  </cols>
  <sheetData>
    <row r="3" spans="1:157"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</row>
    <row r="4" spans="1:157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14</v>
      </c>
      <c r="R4" s="2" t="s">
        <v>15</v>
      </c>
      <c r="T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</row>
    <row r="5" spans="1:157">
      <c r="C5" s="2">
        <v>0</v>
      </c>
      <c r="D5" s="62">
        <v>4.3980465111040035E-2</v>
      </c>
      <c r="E5" s="62">
        <v>5.4975581388800036E-2</v>
      </c>
      <c r="F5" s="62">
        <v>6.871947673600004E-2</v>
      </c>
      <c r="G5" s="2">
        <v>8.589934592000005E-2</v>
      </c>
      <c r="H5" s="2">
        <v>0.10737418240000006</v>
      </c>
      <c r="I5" s="2">
        <v>0.13421772800000006</v>
      </c>
      <c r="J5" s="2">
        <v>0.16777216000000009</v>
      </c>
      <c r="K5" s="2">
        <v>0.2097152000000001</v>
      </c>
      <c r="L5" s="2">
        <v>0.2621440000000001</v>
      </c>
      <c r="M5" s="2">
        <v>0.32768000000000014</v>
      </c>
      <c r="N5" s="2">
        <v>0.40960000000000013</v>
      </c>
      <c r="O5" s="2">
        <v>0.51200000000000012</v>
      </c>
      <c r="P5" s="2">
        <v>0.64000000000000012</v>
      </c>
      <c r="Q5" s="2">
        <v>0.8</v>
      </c>
      <c r="R5" s="2">
        <v>1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</row>
    <row r="6" spans="1:157">
      <c r="A6" s="1" t="s">
        <v>16</v>
      </c>
      <c r="B6" s="1">
        <v>1</v>
      </c>
      <c r="C6">
        <v>13.636363636363635</v>
      </c>
      <c r="D6">
        <v>16.699721276670907</v>
      </c>
      <c r="E6">
        <v>17.223790138304945</v>
      </c>
      <c r="F6" s="61">
        <v>17.792620881229677</v>
      </c>
      <c r="G6">
        <v>18.396435374221959</v>
      </c>
      <c r="H6">
        <v>19.02241727156165</v>
      </c>
      <c r="I6">
        <v>19.655682452551567</v>
      </c>
      <c r="J6">
        <v>20.280643325973504</v>
      </c>
      <c r="K6">
        <v>20.88251343744907</v>
      </c>
      <c r="L6">
        <v>21.448652542283984</v>
      </c>
      <c r="M6">
        <v>21.969504826413239</v>
      </c>
      <c r="N6">
        <v>22.439009014688267</v>
      </c>
      <c r="O6">
        <v>22.854502244520731</v>
      </c>
      <c r="P6">
        <v>23.216245883644344</v>
      </c>
      <c r="Q6">
        <v>23.526745240253856</v>
      </c>
      <c r="R6">
        <v>23.790022338049141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</row>
    <row r="7" spans="1:157">
      <c r="A7" s="1" t="s">
        <v>17</v>
      </c>
      <c r="B7" s="1">
        <v>0.8</v>
      </c>
      <c r="C7">
        <v>13.333333333333332</v>
      </c>
      <c r="D7">
        <v>16.247506558394129</v>
      </c>
      <c r="E7">
        <v>16.743155801994128</v>
      </c>
      <c r="F7" s="61">
        <v>17.280187829874031</v>
      </c>
      <c r="G7">
        <v>17.849166963347106</v>
      </c>
      <c r="H7">
        <v>18.437862740486139</v>
      </c>
      <c r="I7">
        <v>19.032197727701767</v>
      </c>
      <c r="J7">
        <v>19.617549131207213</v>
      </c>
      <c r="K7">
        <v>20.1801593559161</v>
      </c>
      <c r="L7">
        <v>20.708374654484839</v>
      </c>
      <c r="M7">
        <v>21.193487451650626</v>
      </c>
      <c r="N7">
        <v>21.630079756931256</v>
      </c>
      <c r="O7">
        <v>22.015898251192368</v>
      </c>
      <c r="P7">
        <v>22.351387054161165</v>
      </c>
      <c r="Q7">
        <v>22.639040348964016</v>
      </c>
      <c r="R7">
        <v>22.882721575649057</v>
      </c>
      <c r="S7" s="3"/>
      <c r="T7" s="3"/>
      <c r="U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</row>
    <row r="8" spans="1:157">
      <c r="A8" s="1" t="s">
        <v>18</v>
      </c>
      <c r="B8" s="1">
        <v>0.64000000000000012</v>
      </c>
      <c r="C8">
        <v>12.972972972972974</v>
      </c>
      <c r="D8">
        <v>15.715551302445661</v>
      </c>
      <c r="E8">
        <v>16.178813318488242</v>
      </c>
      <c r="F8" s="61">
        <v>16.67971168233468</v>
      </c>
      <c r="G8">
        <v>17.209228639800816</v>
      </c>
      <c r="H8">
        <v>17.755822294024298</v>
      </c>
      <c r="I8">
        <v>18.306343660578055</v>
      </c>
      <c r="J8">
        <v>18.847263470536273</v>
      </c>
      <c r="K8">
        <v>19.365975058493007</v>
      </c>
      <c r="L8">
        <v>19.85191448218109</v>
      </c>
      <c r="M8">
        <v>20.297298810718612</v>
      </c>
      <c r="N8">
        <v>20.697399741972998</v>
      </c>
      <c r="O8">
        <v>21.050391426617011</v>
      </c>
      <c r="P8">
        <v>21.356894919532976</v>
      </c>
      <c r="Q8">
        <v>21.619369955740694</v>
      </c>
      <c r="R8">
        <v>21.841486861781672</v>
      </c>
      <c r="S8" s="3"/>
      <c r="T8" s="3"/>
      <c r="U8" s="3"/>
      <c r="X8" s="61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</row>
    <row r="9" spans="1:157">
      <c r="A9" s="1" t="s">
        <v>19</v>
      </c>
      <c r="B9" s="1">
        <v>0.51200000000000012</v>
      </c>
      <c r="C9">
        <v>12.549019607843137</v>
      </c>
      <c r="D9">
        <v>15.097665528587131</v>
      </c>
      <c r="E9">
        <v>15.52472071867294</v>
      </c>
      <c r="F9" s="61">
        <v>15.985359625831297</v>
      </c>
      <c r="G9">
        <v>16.471066281519605</v>
      </c>
      <c r="H9">
        <v>16.971093839967843</v>
      </c>
      <c r="I9">
        <v>17.473341090521824</v>
      </c>
      <c r="J9">
        <v>17.965491711017314</v>
      </c>
      <c r="K9">
        <v>18.436196611236053</v>
      </c>
      <c r="L9">
        <v>18.876065428418045</v>
      </c>
      <c r="M9">
        <v>19.278295368886376</v>
      </c>
      <c r="N9">
        <v>19.638874640620351</v>
      </c>
      <c r="O9">
        <v>19.956406607461318</v>
      </c>
      <c r="P9">
        <v>20.23167177341006</v>
      </c>
      <c r="Q9">
        <v>20.467065130322265</v>
      </c>
      <c r="R9">
        <v>20.66602658042347</v>
      </c>
      <c r="S9" s="3"/>
      <c r="T9" s="3"/>
      <c r="U9" s="3"/>
      <c r="X9" s="61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</row>
    <row r="10" spans="1:157">
      <c r="A10" s="1" t="s">
        <v>20</v>
      </c>
      <c r="B10" s="1">
        <v>0.40960000000000013</v>
      </c>
      <c r="C10">
        <v>12.05651491365777</v>
      </c>
      <c r="D10">
        <v>14.390432654159531</v>
      </c>
      <c r="E10">
        <v>14.777901718082981</v>
      </c>
      <c r="F10" s="61">
        <v>15.194693480981794</v>
      </c>
      <c r="G10">
        <v>15.6328819248918</v>
      </c>
      <c r="H10">
        <v>16.082618489765334</v>
      </c>
      <c r="I10">
        <v>16.532956986794034</v>
      </c>
      <c r="J10">
        <v>16.9728928632113</v>
      </c>
      <c r="K10">
        <v>17.392414166209107</v>
      </c>
      <c r="L10">
        <v>17.783357671441827</v>
      </c>
      <c r="M10">
        <v>18.139926669950054</v>
      </c>
      <c r="N10">
        <v>18.458827139924217</v>
      </c>
      <c r="O10">
        <v>18.739073990282357</v>
      </c>
      <c r="P10">
        <v>18.981577240617721</v>
      </c>
      <c r="Q10">
        <v>19.188631013416909</v>
      </c>
      <c r="R10">
        <v>19.363407156638772</v>
      </c>
      <c r="S10" s="3"/>
      <c r="T10" s="3"/>
      <c r="U10" s="3"/>
      <c r="X10" s="61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</row>
    <row r="11" spans="1:157">
      <c r="A11" s="1" t="s">
        <v>21</v>
      </c>
      <c r="B11" s="1">
        <v>0.32768000000000014</v>
      </c>
      <c r="C11">
        <v>11.49270482603816</v>
      </c>
      <c r="D11">
        <v>13.594414174154938</v>
      </c>
      <c r="E11">
        <v>13.939688246072961</v>
      </c>
      <c r="F11">
        <v>14.309947140913312</v>
      </c>
      <c r="G11">
        <v>14.697940638511128</v>
      </c>
      <c r="H11">
        <v>15.094809022463313</v>
      </c>
      <c r="I11">
        <v>15.490844877238063</v>
      </c>
      <c r="J11">
        <v>15.876421504004544</v>
      </c>
      <c r="K11">
        <v>16.24290515833091</v>
      </c>
      <c r="L11">
        <v>16.583373680706252</v>
      </c>
      <c r="M11">
        <v>16.893026211342864</v>
      </c>
      <c r="N11">
        <v>17.169258553650987</v>
      </c>
      <c r="O11">
        <v>17.411459157021433</v>
      </c>
      <c r="P11">
        <v>17.620626390747745</v>
      </c>
      <c r="Q11">
        <v>17.798914226579011</v>
      </c>
      <c r="R11">
        <v>17.949192015339499</v>
      </c>
      <c r="S11" s="3"/>
      <c r="T11" s="3"/>
      <c r="U11" s="3"/>
      <c r="X11" s="61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</row>
    <row r="12" spans="1:157">
      <c r="A12" s="1" t="s">
        <v>22</v>
      </c>
      <c r="B12" s="1">
        <v>0.2621440000000001</v>
      </c>
      <c r="C12">
        <v>10.858001237076964</v>
      </c>
      <c r="D12">
        <v>12.715223050377695</v>
      </c>
      <c r="E12">
        <v>13.016786123440282</v>
      </c>
      <c r="F12">
        <v>13.33907391769289</v>
      </c>
      <c r="G12">
        <v>13.675586707711018</v>
      </c>
      <c r="H12">
        <v>14.018520708308433</v>
      </c>
      <c r="I12">
        <v>14.359455995089533</v>
      </c>
      <c r="J12">
        <v>14.690166257673143</v>
      </c>
      <c r="K12">
        <v>15.003389790584274</v>
      </c>
      <c r="L12">
        <v>15.293413970395379</v>
      </c>
      <c r="M12">
        <v>15.556384698928648</v>
      </c>
      <c r="N12">
        <v>15.790330592479963</v>
      </c>
      <c r="O12">
        <v>15.994957539968921</v>
      </c>
      <c r="P12">
        <v>16.1713033958087</v>
      </c>
      <c r="Q12">
        <v>16.321343651078216</v>
      </c>
      <c r="R12">
        <v>16.447618048149934</v>
      </c>
      <c r="S12" s="3"/>
      <c r="T12" s="3"/>
      <c r="U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</row>
    <row r="13" spans="1:157">
      <c r="A13" s="1" t="s">
        <v>23</v>
      </c>
      <c r="B13" s="1">
        <v>0.2097152000000001</v>
      </c>
      <c r="C13">
        <v>10.156840865414422</v>
      </c>
      <c r="D13">
        <v>11.764191558325733</v>
      </c>
      <c r="E13">
        <v>12.021873903415372</v>
      </c>
      <c r="F13">
        <v>12.296258393748875</v>
      </c>
      <c r="G13">
        <v>12.581649538392391</v>
      </c>
      <c r="H13">
        <v>12.871332863168263</v>
      </c>
      <c r="I13">
        <v>13.158180407749915</v>
      </c>
      <c r="J13">
        <v>13.435338408890871</v>
      </c>
      <c r="K13">
        <v>13.696860219204472</v>
      </c>
      <c r="L13">
        <v>13.938165604500131</v>
      </c>
      <c r="M13">
        <v>14.156262007532545</v>
      </c>
      <c r="N13">
        <v>14.349729424626368</v>
      </c>
      <c r="O13">
        <v>14.518522507733</v>
      </c>
      <c r="P13">
        <v>14.663667537615892</v>
      </c>
      <c r="Q13">
        <v>14.786929039296949</v>
      </c>
      <c r="R13">
        <v>14.890501356225776</v>
      </c>
      <c r="S13" s="3"/>
      <c r="T13" s="3"/>
      <c r="U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</row>
    <row r="14" spans="1:157">
      <c r="A14" s="1" t="s">
        <v>24</v>
      </c>
      <c r="B14" s="1">
        <v>0.16777216000000009</v>
      </c>
      <c r="C14">
        <v>9.3982227278593875</v>
      </c>
      <c r="D14">
        <v>10.758356307661559</v>
      </c>
      <c r="E14">
        <v>10.973455984492851</v>
      </c>
      <c r="F14">
        <v>11.201615452356709</v>
      </c>
      <c r="G14">
        <v>11.437967542873823</v>
      </c>
      <c r="H14">
        <v>11.676879591714892</v>
      </c>
      <c r="I14">
        <v>11.912471547048572</v>
      </c>
      <c r="J14">
        <v>12.139183451454191</v>
      </c>
      <c r="K14">
        <v>12.352279234575748</v>
      </c>
      <c r="L14">
        <v>12.548194699804997</v>
      </c>
      <c r="M14">
        <v>12.724685716122877</v>
      </c>
      <c r="N14">
        <v>12.880786460654424</v>
      </c>
      <c r="O14">
        <v>13.01662698571926</v>
      </c>
      <c r="P14">
        <v>13.133175122863575</v>
      </c>
      <c r="Q14">
        <v>13.231962362967579</v>
      </c>
      <c r="R14">
        <v>13.314836011884998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</row>
    <row r="15" spans="1:157">
      <c r="A15" s="1" t="s">
        <v>25</v>
      </c>
      <c r="B15" s="1">
        <v>0.13421772800000006</v>
      </c>
      <c r="C15">
        <v>8.595702542208933</v>
      </c>
      <c r="D15">
        <v>9.7195794806673792</v>
      </c>
      <c r="E15">
        <v>9.8948081906164358</v>
      </c>
      <c r="F15">
        <v>10.079939431579477</v>
      </c>
      <c r="G15">
        <v>10.270923591921392</v>
      </c>
      <c r="H15">
        <v>10.463159599902244</v>
      </c>
      <c r="I15">
        <v>10.65192514837592</v>
      </c>
      <c r="J15">
        <v>10.832831183448617</v>
      </c>
      <c r="K15">
        <v>11.002210432357664</v>
      </c>
      <c r="L15">
        <v>11.15737130148289</v>
      </c>
      <c r="M15">
        <v>11.296689343637146</v>
      </c>
      <c r="N15">
        <v>11.419550822042686</v>
      </c>
      <c r="O15">
        <v>11.526191615643933</v>
      </c>
      <c r="P15">
        <v>11.617484107967519</v>
      </c>
      <c r="Q15">
        <v>11.694718139709217</v>
      </c>
      <c r="R15">
        <v>11.759407309079942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</row>
    <row r="16" spans="1:157">
      <c r="A16" s="1" t="s">
        <v>26</v>
      </c>
      <c r="B16" s="1">
        <v>0.10737418240000006</v>
      </c>
      <c r="C16">
        <v>7.7666984258113727</v>
      </c>
      <c r="D16">
        <v>8.6728204902266324</v>
      </c>
      <c r="E16">
        <v>8.8120683806077587</v>
      </c>
      <c r="F16">
        <v>8.9586003653248767</v>
      </c>
      <c r="G16">
        <v>9.1091388056714742</v>
      </c>
      <c r="H16">
        <v>9.2600258353553677</v>
      </c>
      <c r="I16">
        <v>9.4075697920212473</v>
      </c>
      <c r="J16">
        <v>9.5483984223109193</v>
      </c>
      <c r="K16">
        <v>9.6797492825302616</v>
      </c>
      <c r="L16">
        <v>9.7996481167740654</v>
      </c>
      <c r="M16">
        <v>9.906959341839773</v>
      </c>
      <c r="N16">
        <v>10.001324885264344</v>
      </c>
      <c r="O16">
        <v>10.083027697800729</v>
      </c>
      <c r="P16">
        <v>10.152821175408381</v>
      </c>
      <c r="Q16">
        <v>10.211759007086171</v>
      </c>
      <c r="R16">
        <v>10.261047853347081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</row>
    <row r="17" spans="1:157">
      <c r="A17" s="1" t="s">
        <v>27</v>
      </c>
      <c r="B17" s="1">
        <v>8.589934592000005E-2</v>
      </c>
      <c r="C17">
        <v>6.9311173873333018</v>
      </c>
      <c r="D17">
        <v>7.6438114234455048</v>
      </c>
      <c r="E17">
        <v>7.751771033908736</v>
      </c>
      <c r="F17">
        <v>7.8649356144236373</v>
      </c>
      <c r="G17">
        <v>7.9807246475194047</v>
      </c>
      <c r="H17">
        <v>8.0963070421104533</v>
      </c>
      <c r="I17">
        <v>8.2088717421718407</v>
      </c>
      <c r="J17">
        <v>8.3158943195806057</v>
      </c>
      <c r="K17">
        <v>8.4153476437057222</v>
      </c>
      <c r="L17">
        <v>8.5058226780799622</v>
      </c>
      <c r="M17">
        <v>8.586551646292591</v>
      </c>
      <c r="N17">
        <v>8.6573493642985948</v>
      </c>
      <c r="O17">
        <v>8.7185020207999706</v>
      </c>
      <c r="P17">
        <v>8.7706346990460382</v>
      </c>
      <c r="Q17">
        <v>8.8145827523175484</v>
      </c>
      <c r="R17">
        <v>8.8512826073688249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</row>
    <row r="18" spans="1:157">
      <c r="A18" s="1" t="s">
        <v>28</v>
      </c>
      <c r="B18" s="1">
        <v>6.871947673600004E-2</v>
      </c>
      <c r="C18">
        <v>6.1095030104491679</v>
      </c>
      <c r="D18">
        <v>6.6565779366231723</v>
      </c>
      <c r="E18">
        <v>6.7383023712585546</v>
      </c>
      <c r="F18">
        <v>6.8236480474822603</v>
      </c>
      <c r="G18">
        <v>6.9106371069119277</v>
      </c>
      <c r="H18">
        <v>6.9971340325864091</v>
      </c>
      <c r="I18">
        <v>7.0810509829579669</v>
      </c>
      <c r="J18">
        <v>7.1605435803486071</v>
      </c>
      <c r="K18">
        <v>7.2341596045643666</v>
      </c>
      <c r="L18">
        <v>7.300918005839045</v>
      </c>
      <c r="M18">
        <v>7.3603155095173083</v>
      </c>
      <c r="N18">
        <v>7.412274831382657</v>
      </c>
      <c r="O18">
        <v>7.4570572455559025</v>
      </c>
      <c r="P18">
        <v>7.4951625710464835</v>
      </c>
      <c r="Q18">
        <v>7.5272343725995654</v>
      </c>
      <c r="R18">
        <v>7.5539809185087936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</row>
    <row r="19" spans="1:157">
      <c r="A19" s="1" t="s">
        <v>29</v>
      </c>
      <c r="B19" s="1">
        <v>5.4975581388800036E-2</v>
      </c>
      <c r="C19">
        <v>5.321055829841824</v>
      </c>
      <c r="D19">
        <v>5.7312984183159728</v>
      </c>
      <c r="E19">
        <v>5.7917789229781764</v>
      </c>
      <c r="F19">
        <v>5.8547197576571568</v>
      </c>
      <c r="G19">
        <v>5.9186429092886623</v>
      </c>
      <c r="H19">
        <v>5.9819757808467235</v>
      </c>
      <c r="I19">
        <v>6.0432028685412131</v>
      </c>
      <c r="J19">
        <v>6.1010060313116794</v>
      </c>
      <c r="K19">
        <v>6.1543669281633404</v>
      </c>
      <c r="L19">
        <v>6.2026170847534505</v>
      </c>
      <c r="M19">
        <v>6.2454356389556613</v>
      </c>
      <c r="N19">
        <v>6.2828064001541462</v>
      </c>
      <c r="O19">
        <v>6.3149513087578359</v>
      </c>
      <c r="P19">
        <v>6.3422568616500445</v>
      </c>
      <c r="Q19">
        <v>6.3652058285150659</v>
      </c>
      <c r="R19">
        <v>6.384321236212064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</row>
    <row r="20" spans="1:157">
      <c r="A20" s="1" t="s">
        <v>30</v>
      </c>
      <c r="B20" s="1">
        <v>4.3980465111040035E-2</v>
      </c>
      <c r="C20">
        <v>4.5819200275316794</v>
      </c>
      <c r="D20">
        <v>4.8828834885227668</v>
      </c>
      <c r="E20">
        <v>4.9267147721853046</v>
      </c>
      <c r="F20">
        <v>4.9721841524368484</v>
      </c>
      <c r="G20">
        <v>5.0182125853395956</v>
      </c>
      <c r="H20">
        <v>5.0636670543178299</v>
      </c>
      <c r="I20">
        <v>5.107469941801825</v>
      </c>
      <c r="J20">
        <v>5.1486973618782681</v>
      </c>
      <c r="K20">
        <v>5.1866482937888261</v>
      </c>
      <c r="L20">
        <v>5.2208754250677885</v>
      </c>
      <c r="M20">
        <v>5.2511790405962184</v>
      </c>
      <c r="N20">
        <v>5.2775731258339729</v>
      </c>
      <c r="O20">
        <v>5.3002361567652478</v>
      </c>
      <c r="P20">
        <v>5.3194582094470055</v>
      </c>
      <c r="Q20">
        <v>5.3355927623821389</v>
      </c>
      <c r="R20">
        <v>5.3490177252808593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</row>
    <row r="21" spans="1:157">
      <c r="A21" s="3"/>
      <c r="B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</row>
    <row r="22" spans="1:157">
      <c r="C22" s="39" t="s">
        <v>85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</row>
    <row r="23" spans="1:157">
      <c r="H23">
        <f>(C6/2-C6)/SLOPE(C6:R6,C5:R5)</f>
        <v>-0.83366629947328874</v>
      </c>
      <c r="I23">
        <f t="shared" ref="I23:I37" si="0">B6</f>
        <v>1</v>
      </c>
      <c r="J23" s="38">
        <f>$D$25*I23/(I23+$D$24)</f>
        <v>13.636363636363635</v>
      </c>
      <c r="K23">
        <f>I23/I23</f>
        <v>1</v>
      </c>
      <c r="L23">
        <f>J23/J23</f>
        <v>1</v>
      </c>
      <c r="M23">
        <f t="shared" ref="M23:M37" si="1">I23*K23</f>
        <v>1</v>
      </c>
      <c r="N23">
        <f t="shared" ref="N23:N37" si="2">J23*L23</f>
        <v>13.636363636363635</v>
      </c>
      <c r="O23">
        <f t="shared" ref="O23:O35" si="3">IFERROR(M23,NA())</f>
        <v>1</v>
      </c>
      <c r="P23">
        <f t="shared" ref="P23:P37" si="4">IFERROR(N23,NA())</f>
        <v>13.636363636363635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</row>
    <row r="24" spans="1:157">
      <c r="C24" s="40" t="s">
        <v>32</v>
      </c>
      <c r="D24" s="38">
        <f>'modified direct linear plot'!AI25</f>
        <v>9.9999999999999964E-2</v>
      </c>
      <c r="H24">
        <f>(C7/2-C7)/SLOPE(C7:R7,C5:R5)</f>
        <v>-0.87077143668762624</v>
      </c>
      <c r="I24">
        <f t="shared" si="0"/>
        <v>0.8</v>
      </c>
      <c r="J24" s="38">
        <f t="shared" ref="J24:J37" si="5">$D$25*I24/(I24+$D$24)</f>
        <v>13.33333333333333</v>
      </c>
      <c r="K24">
        <f t="shared" ref="K24:L37" si="6">I24/I24</f>
        <v>1</v>
      </c>
      <c r="L24">
        <f t="shared" si="6"/>
        <v>1</v>
      </c>
      <c r="M24">
        <f t="shared" si="1"/>
        <v>0.8</v>
      </c>
      <c r="N24">
        <f t="shared" si="2"/>
        <v>13.33333333333333</v>
      </c>
      <c r="O24">
        <f t="shared" si="3"/>
        <v>0.8</v>
      </c>
      <c r="P24">
        <f t="shared" si="4"/>
        <v>13.33333333333333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</row>
    <row r="25" spans="1:157">
      <c r="C25" s="40" t="s">
        <v>33</v>
      </c>
      <c r="D25" s="38">
        <f>'modified direct linear plot'!AF51</f>
        <v>14.999999999999996</v>
      </c>
      <c r="I25">
        <f t="shared" si="0"/>
        <v>0.64000000000000012</v>
      </c>
      <c r="J25" s="38">
        <f t="shared" si="5"/>
        <v>12.97297297297297</v>
      </c>
      <c r="K25">
        <f t="shared" si="6"/>
        <v>1</v>
      </c>
      <c r="L25">
        <f t="shared" si="6"/>
        <v>1</v>
      </c>
      <c r="M25">
        <f t="shared" si="1"/>
        <v>0.64000000000000012</v>
      </c>
      <c r="N25">
        <f t="shared" si="2"/>
        <v>12.97297297297297</v>
      </c>
      <c r="O25">
        <f t="shared" si="3"/>
        <v>0.64000000000000012</v>
      </c>
      <c r="P25">
        <f t="shared" si="4"/>
        <v>12.97297297297297</v>
      </c>
    </row>
    <row r="26" spans="1:157">
      <c r="I26">
        <f t="shared" si="0"/>
        <v>0.51200000000000012</v>
      </c>
      <c r="J26" s="38">
        <f t="shared" si="5"/>
        <v>12.549019607843135</v>
      </c>
      <c r="K26">
        <f t="shared" si="6"/>
        <v>1</v>
      </c>
      <c r="L26">
        <f t="shared" si="6"/>
        <v>1</v>
      </c>
      <c r="M26">
        <f t="shared" si="1"/>
        <v>0.51200000000000012</v>
      </c>
      <c r="N26">
        <f t="shared" si="2"/>
        <v>12.549019607843135</v>
      </c>
      <c r="O26">
        <f t="shared" si="3"/>
        <v>0.51200000000000012</v>
      </c>
      <c r="P26">
        <f t="shared" si="4"/>
        <v>12.549019607843135</v>
      </c>
    </row>
    <row r="27" spans="1:157">
      <c r="B27" s="39" t="s">
        <v>86</v>
      </c>
      <c r="I27">
        <f t="shared" si="0"/>
        <v>0.40960000000000013</v>
      </c>
      <c r="J27" s="38">
        <f t="shared" si="5"/>
        <v>12.05651491365777</v>
      </c>
      <c r="K27">
        <f t="shared" si="6"/>
        <v>1</v>
      </c>
      <c r="L27">
        <f t="shared" si="6"/>
        <v>1</v>
      </c>
      <c r="M27">
        <f t="shared" si="1"/>
        <v>0.40960000000000013</v>
      </c>
      <c r="N27">
        <f t="shared" si="2"/>
        <v>12.05651491365777</v>
      </c>
      <c r="O27">
        <f t="shared" si="3"/>
        <v>0.40960000000000013</v>
      </c>
      <c r="P27">
        <f t="shared" si="4"/>
        <v>12.05651491365777</v>
      </c>
    </row>
    <row r="28" spans="1:157">
      <c r="I28">
        <f t="shared" si="0"/>
        <v>0.32768000000000014</v>
      </c>
      <c r="J28" s="38">
        <f t="shared" si="5"/>
        <v>11.492704826038159</v>
      </c>
      <c r="K28">
        <f t="shared" si="6"/>
        <v>1</v>
      </c>
      <c r="L28">
        <f t="shared" si="6"/>
        <v>1</v>
      </c>
      <c r="M28">
        <f t="shared" si="1"/>
        <v>0.32768000000000014</v>
      </c>
      <c r="N28">
        <f t="shared" si="2"/>
        <v>11.492704826038159</v>
      </c>
      <c r="O28">
        <f t="shared" si="3"/>
        <v>0.32768000000000014</v>
      </c>
      <c r="P28">
        <f t="shared" si="4"/>
        <v>11.492704826038159</v>
      </c>
    </row>
    <row r="29" spans="1:157">
      <c r="C29" t="s">
        <v>31</v>
      </c>
      <c r="D29">
        <f>IFERROR(H23,H24)</f>
        <v>-0.83366629947328874</v>
      </c>
      <c r="I29">
        <f t="shared" si="0"/>
        <v>0.2621440000000001</v>
      </c>
      <c r="J29" s="38">
        <f t="shared" si="5"/>
        <v>10.858001237076962</v>
      </c>
      <c r="K29">
        <f t="shared" si="6"/>
        <v>1</v>
      </c>
      <c r="L29">
        <f t="shared" si="6"/>
        <v>1</v>
      </c>
      <c r="M29">
        <f t="shared" si="1"/>
        <v>0.2621440000000001</v>
      </c>
      <c r="N29">
        <f t="shared" si="2"/>
        <v>10.858001237076962</v>
      </c>
      <c r="O29">
        <f t="shared" si="3"/>
        <v>0.2621440000000001</v>
      </c>
      <c r="P29">
        <f t="shared" si="4"/>
        <v>10.858001237076962</v>
      </c>
    </row>
    <row r="30" spans="1:157">
      <c r="I30">
        <f t="shared" si="0"/>
        <v>0.2097152000000001</v>
      </c>
      <c r="J30" s="38">
        <f t="shared" si="5"/>
        <v>10.15684086541442</v>
      </c>
      <c r="K30">
        <f t="shared" si="6"/>
        <v>1</v>
      </c>
      <c r="L30">
        <f t="shared" si="6"/>
        <v>1</v>
      </c>
      <c r="M30">
        <f t="shared" si="1"/>
        <v>0.2097152000000001</v>
      </c>
      <c r="N30">
        <f t="shared" si="2"/>
        <v>10.15684086541442</v>
      </c>
      <c r="O30">
        <f t="shared" si="3"/>
        <v>0.2097152000000001</v>
      </c>
      <c r="P30">
        <f t="shared" si="4"/>
        <v>10.15684086541442</v>
      </c>
    </row>
    <row r="31" spans="1:157">
      <c r="I31">
        <f t="shared" si="0"/>
        <v>0.16777216000000009</v>
      </c>
      <c r="J31" s="38">
        <f t="shared" si="5"/>
        <v>9.3982227278593875</v>
      </c>
      <c r="K31">
        <f t="shared" si="6"/>
        <v>1</v>
      </c>
      <c r="L31">
        <f t="shared" si="6"/>
        <v>1</v>
      </c>
      <c r="M31">
        <f t="shared" si="1"/>
        <v>0.16777216000000009</v>
      </c>
      <c r="N31">
        <f t="shared" si="2"/>
        <v>9.3982227278593875</v>
      </c>
      <c r="O31">
        <f t="shared" si="3"/>
        <v>0.16777216000000009</v>
      </c>
      <c r="P31">
        <f t="shared" si="4"/>
        <v>9.3982227278593875</v>
      </c>
    </row>
    <row r="32" spans="1:157">
      <c r="I32">
        <f t="shared" si="0"/>
        <v>0.13421772800000006</v>
      </c>
      <c r="J32" s="38">
        <f t="shared" si="5"/>
        <v>8.5957025422089313</v>
      </c>
      <c r="K32">
        <f t="shared" si="6"/>
        <v>1</v>
      </c>
      <c r="L32">
        <f t="shared" si="6"/>
        <v>1</v>
      </c>
      <c r="M32">
        <f t="shared" si="1"/>
        <v>0.13421772800000006</v>
      </c>
      <c r="N32">
        <f t="shared" si="2"/>
        <v>8.5957025422089313</v>
      </c>
      <c r="O32">
        <f t="shared" si="3"/>
        <v>0.13421772800000006</v>
      </c>
      <c r="P32">
        <f t="shared" si="4"/>
        <v>8.5957025422089313</v>
      </c>
    </row>
    <row r="33" spans="3:16">
      <c r="I33">
        <f t="shared" si="0"/>
        <v>0.10737418240000006</v>
      </c>
      <c r="J33" s="38">
        <f t="shared" si="5"/>
        <v>7.7666984258113718</v>
      </c>
      <c r="K33">
        <f t="shared" si="6"/>
        <v>1</v>
      </c>
      <c r="L33">
        <f t="shared" si="6"/>
        <v>1</v>
      </c>
      <c r="M33">
        <f t="shared" si="1"/>
        <v>0.10737418240000006</v>
      </c>
      <c r="N33">
        <f t="shared" si="2"/>
        <v>7.7666984258113718</v>
      </c>
      <c r="O33">
        <f t="shared" si="3"/>
        <v>0.10737418240000006</v>
      </c>
      <c r="P33">
        <f t="shared" si="4"/>
        <v>7.7666984258113718</v>
      </c>
    </row>
    <row r="34" spans="3:16">
      <c r="I34">
        <f t="shared" si="0"/>
        <v>8.589934592000005E-2</v>
      </c>
      <c r="J34" s="38">
        <f t="shared" si="5"/>
        <v>6.9311173873333027</v>
      </c>
      <c r="K34">
        <f t="shared" si="6"/>
        <v>1</v>
      </c>
      <c r="L34">
        <f t="shared" si="6"/>
        <v>1</v>
      </c>
      <c r="M34">
        <f t="shared" si="1"/>
        <v>8.589934592000005E-2</v>
      </c>
      <c r="N34">
        <f t="shared" si="2"/>
        <v>6.9311173873333027</v>
      </c>
      <c r="O34">
        <f t="shared" si="3"/>
        <v>8.589934592000005E-2</v>
      </c>
      <c r="P34">
        <f t="shared" si="4"/>
        <v>6.9311173873333027</v>
      </c>
    </row>
    <row r="35" spans="3:16">
      <c r="I35">
        <f t="shared" si="0"/>
        <v>6.871947673600004E-2</v>
      </c>
      <c r="J35" s="38">
        <f t="shared" si="5"/>
        <v>6.1095030104491679</v>
      </c>
      <c r="K35">
        <f t="shared" si="6"/>
        <v>1</v>
      </c>
      <c r="L35">
        <f t="shared" si="6"/>
        <v>1</v>
      </c>
      <c r="M35">
        <f t="shared" si="1"/>
        <v>6.871947673600004E-2</v>
      </c>
      <c r="N35">
        <f t="shared" si="2"/>
        <v>6.1095030104491679</v>
      </c>
      <c r="O35">
        <f t="shared" si="3"/>
        <v>6.871947673600004E-2</v>
      </c>
      <c r="P35">
        <f t="shared" si="4"/>
        <v>6.1095030104491679</v>
      </c>
    </row>
    <row r="36" spans="3:16">
      <c r="I36">
        <f t="shared" si="0"/>
        <v>5.4975581388800036E-2</v>
      </c>
      <c r="J36" s="38">
        <f t="shared" si="5"/>
        <v>5.3210558298418249</v>
      </c>
      <c r="K36">
        <f t="shared" si="6"/>
        <v>1</v>
      </c>
      <c r="L36">
        <f t="shared" si="6"/>
        <v>1</v>
      </c>
      <c r="M36">
        <f t="shared" si="1"/>
        <v>5.4975581388800036E-2</v>
      </c>
      <c r="N36">
        <f t="shared" si="2"/>
        <v>5.3210558298418249</v>
      </c>
      <c r="O36">
        <f>IFERROR(M36,NA())</f>
        <v>5.4975581388800036E-2</v>
      </c>
      <c r="P36">
        <f t="shared" si="4"/>
        <v>5.3210558298418249</v>
      </c>
    </row>
    <row r="37" spans="3:16">
      <c r="I37">
        <f t="shared" si="0"/>
        <v>4.3980465111040035E-2</v>
      </c>
      <c r="J37" s="38">
        <f t="shared" si="5"/>
        <v>4.5819200275316794</v>
      </c>
      <c r="K37">
        <f t="shared" si="6"/>
        <v>1</v>
      </c>
      <c r="L37">
        <f t="shared" si="6"/>
        <v>1</v>
      </c>
      <c r="M37">
        <f t="shared" si="1"/>
        <v>4.3980465111040035E-2</v>
      </c>
      <c r="N37">
        <f t="shared" si="2"/>
        <v>4.5819200275316794</v>
      </c>
      <c r="O37">
        <f>IFERROR(M37,NA())</f>
        <v>4.3980465111040035E-2</v>
      </c>
      <c r="P37">
        <f t="shared" si="4"/>
        <v>4.5819200275316794</v>
      </c>
    </row>
    <row r="39" spans="3:16">
      <c r="D39" t="s">
        <v>32</v>
      </c>
      <c r="E39" t="s">
        <v>47</v>
      </c>
      <c r="F39" t="s">
        <v>33</v>
      </c>
      <c r="G39" t="s">
        <v>48</v>
      </c>
      <c r="H39" t="s">
        <v>31</v>
      </c>
      <c r="I39" s="64" t="s">
        <v>98</v>
      </c>
      <c r="J39" t="s">
        <v>51</v>
      </c>
      <c r="K39" t="s">
        <v>115</v>
      </c>
      <c r="L39" s="10" t="s">
        <v>49</v>
      </c>
      <c r="M39" s="10" t="s">
        <v>52</v>
      </c>
      <c r="N39" t="s">
        <v>50</v>
      </c>
    </row>
    <row r="40" spans="3:16">
      <c r="C40" s="4" t="s">
        <v>99</v>
      </c>
      <c r="D40" s="41">
        <v>0.15696032150820119</v>
      </c>
      <c r="E40" s="69"/>
      <c r="F40" s="42">
        <v>23.326226594166521</v>
      </c>
      <c r="G40" s="66">
        <v>7.5000002390535814</v>
      </c>
      <c r="H40" s="42">
        <v>44757121.431777574</v>
      </c>
      <c r="I40" s="70"/>
      <c r="J40" s="42">
        <f>'Part Non-competitive'!BJ1</f>
        <v>629.34020858293081</v>
      </c>
      <c r="K40" s="79">
        <f>(J40/(L40-M40))^0.5</f>
        <v>1.6330020817746116</v>
      </c>
      <c r="L40" s="11">
        <f>'Part Non-competitive'!B52</f>
        <v>240</v>
      </c>
      <c r="M40" s="11">
        <v>4</v>
      </c>
      <c r="N40" s="8">
        <f>L40*(LOG(J40/L40))+(M40*LOG(L40))</f>
        <v>110.0026620921946</v>
      </c>
    </row>
    <row r="41" spans="3:16">
      <c r="C41" s="4" t="s">
        <v>100</v>
      </c>
      <c r="D41" s="43">
        <v>0.15699647570489808</v>
      </c>
      <c r="E41" s="67">
        <v>1466.2385536924676</v>
      </c>
      <c r="F41" s="44">
        <v>23.32205465801913</v>
      </c>
      <c r="G41" s="71"/>
      <c r="H41" s="44">
        <v>31665.013461067771</v>
      </c>
      <c r="I41" s="72"/>
      <c r="J41" s="44">
        <f>'Partial Competitive'!BJ1</f>
        <v>629.36456761308193</v>
      </c>
      <c r="K41" s="80">
        <f t="shared" ref="K41:K44" si="7">(J41/(L41-M41))^0.5</f>
        <v>1.6330336846831022</v>
      </c>
      <c r="L41" s="12">
        <f>L40</f>
        <v>240</v>
      </c>
      <c r="M41" s="12">
        <v>4</v>
      </c>
      <c r="N41" s="7">
        <f>L41*(LOG(J41/L41))+(M41*LOG(L41))</f>
        <v>110.00669633154814</v>
      </c>
    </row>
    <row r="42" spans="3:16">
      <c r="C42" s="4" t="s">
        <v>101</v>
      </c>
      <c r="D42" s="43">
        <v>0.13251441553578777</v>
      </c>
      <c r="E42" s="71"/>
      <c r="F42" s="44">
        <v>14.233368217236375</v>
      </c>
      <c r="G42" s="67">
        <v>28.190520288929342</v>
      </c>
      <c r="H42" s="44">
        <v>1.57590641830947</v>
      </c>
      <c r="I42" s="72"/>
      <c r="J42" s="44">
        <f>'Partial Uncompetitive'!BJ1</f>
        <v>287.72018451245555</v>
      </c>
      <c r="K42" s="80">
        <f t="shared" si="7"/>
        <v>1.1041527630746211</v>
      </c>
      <c r="L42" s="12">
        <f>L41</f>
        <v>240</v>
      </c>
      <c r="M42" s="12">
        <v>4</v>
      </c>
      <c r="N42" s="7">
        <f>L42*(LOG(J42/L42))+(M42*LOG(L42))</f>
        <v>28.423026189209153</v>
      </c>
    </row>
    <row r="43" spans="3:16">
      <c r="C43" s="4" t="s">
        <v>102</v>
      </c>
      <c r="D43" s="43">
        <v>9.9996838622023992E-2</v>
      </c>
      <c r="E43" s="44">
        <v>0.19999364660651034</v>
      </c>
      <c r="F43" s="44">
        <v>14.999452393163706</v>
      </c>
      <c r="G43" s="71"/>
      <c r="H43" s="44">
        <v>0.12998081964276903</v>
      </c>
      <c r="I43" s="63">
        <v>2.0000352452306691</v>
      </c>
      <c r="J43" s="44">
        <f>'partial Mixed Non-competitive'!BJ1</f>
        <v>1.8144610826555455E-6</v>
      </c>
      <c r="K43" s="80">
        <f t="shared" si="7"/>
        <v>8.7869852566301704E-5</v>
      </c>
      <c r="L43" s="12">
        <f>L42</f>
        <v>240</v>
      </c>
      <c r="M43" s="12">
        <v>5</v>
      </c>
      <c r="N43" s="7">
        <f>L43*(LOG(J43/L43))+(M43*LOG(L43))</f>
        <v>-1937.2502039539943</v>
      </c>
    </row>
    <row r="44" spans="3:16">
      <c r="C44" s="4" t="s">
        <v>46</v>
      </c>
      <c r="D44" s="45">
        <v>9.9999999999999964E-2</v>
      </c>
      <c r="E44" s="46">
        <v>0.2</v>
      </c>
      <c r="F44" s="46">
        <v>14.999999999999996</v>
      </c>
      <c r="G44" s="68">
        <v>30</v>
      </c>
      <c r="H44" s="46">
        <v>0.13</v>
      </c>
      <c r="I44" s="73"/>
      <c r="J44" s="46">
        <f>'Modifier equation'!BJ1</f>
        <v>6.9419759659449039E-28</v>
      </c>
      <c r="K44" s="81">
        <f t="shared" si="7"/>
        <v>1.7187298583355099E-15</v>
      </c>
      <c r="L44" s="13">
        <f>L43</f>
        <v>240</v>
      </c>
      <c r="M44" s="13">
        <v>5</v>
      </c>
      <c r="N44" s="9">
        <f>L44*(LOG(J44/L44))+(M44*LOG(L44))</f>
        <v>-7077.3936964217355</v>
      </c>
    </row>
    <row r="45" spans="3:16">
      <c r="C45" s="4"/>
      <c r="D45" s="44"/>
      <c r="E45" s="44"/>
      <c r="F45" s="44"/>
      <c r="G45" s="44"/>
      <c r="H45" s="6"/>
      <c r="I45" s="3"/>
      <c r="J45" s="44"/>
      <c r="K45" s="12"/>
      <c r="L45" s="12"/>
      <c r="M45" s="6"/>
    </row>
    <row r="46" spans="3:16">
      <c r="C46" s="4"/>
      <c r="D46" s="44"/>
      <c r="E46" s="44"/>
      <c r="F46" s="44"/>
      <c r="G46" s="44"/>
      <c r="H46" s="6"/>
      <c r="I46" s="3"/>
      <c r="J46" s="44"/>
      <c r="K46" s="12"/>
      <c r="L46" s="12"/>
      <c r="M46" s="6"/>
    </row>
    <row r="47" spans="3:16">
      <c r="C47" s="4"/>
      <c r="D47" s="44"/>
      <c r="K47" s="12"/>
      <c r="L47" s="12"/>
      <c r="M47" s="6"/>
    </row>
    <row r="48" spans="3:16">
      <c r="C48" s="4"/>
      <c r="D48" s="44"/>
      <c r="K48" s="12"/>
      <c r="L48" s="12"/>
      <c r="M48" s="6"/>
    </row>
    <row r="49" spans="1:18">
      <c r="C49" s="4"/>
      <c r="D49" s="44"/>
      <c r="K49" s="12"/>
      <c r="L49" s="6"/>
      <c r="N49" s="40" t="s">
        <v>97</v>
      </c>
    </row>
    <row r="50" spans="1:18">
      <c r="C50" s="4"/>
      <c r="D50" s="44"/>
      <c r="K50" s="12"/>
      <c r="L50" s="6"/>
      <c r="N50" s="10" t="s">
        <v>99</v>
      </c>
      <c r="O50" s="10" t="s">
        <v>100</v>
      </c>
      <c r="P50" s="10" t="s">
        <v>101</v>
      </c>
      <c r="Q50" s="10" t="s">
        <v>102</v>
      </c>
      <c r="R50" s="10" t="s">
        <v>46</v>
      </c>
    </row>
    <row r="51" spans="1:18">
      <c r="C51" s="4"/>
      <c r="D51" s="44"/>
      <c r="K51" s="12"/>
      <c r="L51" s="6"/>
      <c r="M51" s="4" t="s">
        <v>87</v>
      </c>
      <c r="N51" s="74">
        <f>MIN('Part Non-competitive'!AB21:AB260)</f>
        <v>-3.6283747802864958</v>
      </c>
      <c r="O51" s="74">
        <f>MIN('Partial Competitive'!AB21:AB260)</f>
        <v>-3.6326966956881179</v>
      </c>
      <c r="P51" s="74">
        <f>MIN('Partial Uncompetitive'!AB21:AB260)</f>
        <v>-1.4450291930243289</v>
      </c>
      <c r="Q51" s="74">
        <f>MIN('partial Mixed Non-competitive'!AB21:AB260)</f>
        <v>-4.586350786706106E-4</v>
      </c>
      <c r="R51" s="74">
        <f>MIN('Modifier equation'!AB21:AB260)</f>
        <v>0</v>
      </c>
    </row>
    <row r="52" spans="1:18">
      <c r="C52" s="4"/>
      <c r="D52" s="44"/>
      <c r="K52" s="12"/>
      <c r="L52" s="6"/>
      <c r="M52" s="4" t="s">
        <v>88</v>
      </c>
      <c r="N52" s="74">
        <f>_xlfn.QUARTILE.INC('Part Non-competitive'!AB21:AB260, 1)</f>
        <v>-0.81869080711819286</v>
      </c>
      <c r="O52" s="74">
        <f>_xlfn.QUARTILE.INC('Partial Competitive'!AB21:AB260,1)</f>
        <v>-0.82240391399948098</v>
      </c>
      <c r="P52" s="74">
        <f>_xlfn.QUARTILE.INC('Partial Uncompetitive'!AB21:AB260,1)</f>
        <v>-0.82451510855815169</v>
      </c>
      <c r="Q52" s="74">
        <f>_xlfn.QUARTILE.INC('partial Mixed Non-competitive'!AB21:AB260,1)</f>
        <v>-3.2676565989042672E-5</v>
      </c>
      <c r="R52" s="74">
        <f>_xlfn.QUARTILE.INC('Modifier equation'!AB21:AB260,1)</f>
        <v>0</v>
      </c>
    </row>
    <row r="53" spans="1:18">
      <c r="C53" s="4"/>
      <c r="D53" s="44"/>
      <c r="K53" s="12"/>
      <c r="L53" s="6"/>
      <c r="M53" s="4" t="s">
        <v>89</v>
      </c>
      <c r="N53" s="74">
        <f>_xlfn.QUARTILE.INC('Part Non-competitive'!AB21:AB260, 2)</f>
        <v>-0.11525368262179159</v>
      </c>
      <c r="O53" s="74">
        <f>_xlfn.QUARTILE.INC('Partial Competitive'!AB21:AB260, 2)</f>
        <v>-0.11829552332643978</v>
      </c>
      <c r="P53" s="74">
        <f>_xlfn.QUARTILE.INC('Partial Uncompetitive'!AB21:AB260, 2)</f>
        <v>-0.47420237919368535</v>
      </c>
      <c r="Q53" s="74">
        <f>_xlfn.QUARTILE.INC('partial Mixed Non-competitive'!AB21:AB260, 2)</f>
        <v>1.297313105075304E-5</v>
      </c>
      <c r="R53" s="74">
        <f>_xlfn.QUARTILE.INC('Modifier equation'!AB21:AB260, 2)</f>
        <v>0</v>
      </c>
    </row>
    <row r="54" spans="1:18">
      <c r="C54" s="4"/>
      <c r="D54" s="44"/>
      <c r="F54" t="str">
        <f>N50</f>
        <v xml:space="preserve">Partial Non-competitive </v>
      </c>
      <c r="G54" t="str">
        <f>O50</f>
        <v xml:space="preserve">Partial Competitive </v>
      </c>
      <c r="H54" t="str">
        <f>P50</f>
        <v xml:space="preserve">Partial Uncompetitive </v>
      </c>
      <c r="I54" t="str">
        <f>Q50</f>
        <v>Partial Mixed Non-competitive</v>
      </c>
      <c r="J54" t="str">
        <f>R50</f>
        <v>Modifier equation</v>
      </c>
      <c r="K54" s="12"/>
      <c r="L54" s="6"/>
      <c r="M54" s="4" t="s">
        <v>90</v>
      </c>
      <c r="N54" s="74">
        <f>_xlfn.QUARTILE.INC('Part Non-competitive'!AB21:AB260, 3)</f>
        <v>0.62589279192269665</v>
      </c>
      <c r="O54" s="74">
        <f>_xlfn.QUARTILE.INC('Partial Competitive'!AB21:AB260, 3)</f>
        <v>0.6225084098116227</v>
      </c>
      <c r="P54" s="74">
        <f>_xlfn.QUARTILE.INC('Partial Uncompetitive'!AB21:AB260, 3)</f>
        <v>0.48569195601405735</v>
      </c>
      <c r="Q54" s="74">
        <f>_xlfn.QUARTILE.INC('partial Mixed Non-competitive'!AB21:AB260, 3)</f>
        <v>3.5033051743571519E-5</v>
      </c>
      <c r="R54" s="74">
        <f>_xlfn.QUARTILE.INC('Modifier equation'!AB21:AB260, 3)</f>
        <v>0</v>
      </c>
    </row>
    <row r="55" spans="1:18">
      <c r="C55" s="4"/>
      <c r="D55" s="44"/>
      <c r="E55" t="s">
        <v>92</v>
      </c>
      <c r="F55" s="12">
        <f>N52</f>
        <v>-0.81869080711819286</v>
      </c>
      <c r="G55" s="12">
        <f>O52</f>
        <v>-0.82240391399948098</v>
      </c>
      <c r="H55" s="12">
        <f>P52</f>
        <v>-0.82451510855815169</v>
      </c>
      <c r="I55" s="12">
        <f>Q52</f>
        <v>-3.2676565989042672E-5</v>
      </c>
      <c r="J55" s="12">
        <f>R52</f>
        <v>0</v>
      </c>
      <c r="K55" s="12"/>
      <c r="L55" s="6"/>
      <c r="M55" s="4" t="s">
        <v>91</v>
      </c>
      <c r="N55" s="74">
        <f>MAX('Part Non-competitive'!AB21:AB260)</f>
        <v>6.5252842270295535</v>
      </c>
      <c r="O55" s="74">
        <f>MAX('Partial Competitive'!AB21:AB260)</f>
        <v>6.5210484444925729</v>
      </c>
      <c r="P55" s="74">
        <f>MAX('Partial Uncompetitive'!AB21:AB260)</f>
        <v>4.9191407999682699</v>
      </c>
      <c r="Q55" s="74">
        <f>MAX('partial Mixed Non-competitive'!AB21:AB260)</f>
        <v>4.5052790657251762E-5</v>
      </c>
      <c r="R55" s="74">
        <f>MAX('Modifier equation'!AB21:AB260)</f>
        <v>0</v>
      </c>
    </row>
    <row r="56" spans="1:18">
      <c r="C56" s="4"/>
      <c r="D56" s="44"/>
      <c r="E56" t="s">
        <v>93</v>
      </c>
      <c r="F56" s="12">
        <f>N51</f>
        <v>-3.6283747802864958</v>
      </c>
      <c r="G56" s="12">
        <f>O51</f>
        <v>-3.6326966956881179</v>
      </c>
      <c r="H56" s="12">
        <f>P51</f>
        <v>-1.4450291930243289</v>
      </c>
      <c r="I56" s="12">
        <f>Q51</f>
        <v>-4.586350786706106E-4</v>
      </c>
      <c r="J56" s="12">
        <f>R51</f>
        <v>0</v>
      </c>
      <c r="K56" s="12"/>
      <c r="L56" s="12"/>
      <c r="M56" s="12"/>
      <c r="N56" s="12"/>
      <c r="O56" s="12"/>
    </row>
    <row r="57" spans="1:18">
      <c r="C57" s="4"/>
      <c r="D57" s="44"/>
      <c r="E57" t="s">
        <v>94</v>
      </c>
      <c r="F57" s="12">
        <f>N53</f>
        <v>-0.11525368262179159</v>
      </c>
      <c r="G57" s="12">
        <f>O53</f>
        <v>-0.11829552332643978</v>
      </c>
      <c r="H57" s="12">
        <f>P53</f>
        <v>-0.47420237919368535</v>
      </c>
      <c r="I57" s="12">
        <f>Q53</f>
        <v>1.297313105075304E-5</v>
      </c>
      <c r="J57" s="12">
        <f>R53</f>
        <v>0</v>
      </c>
      <c r="K57" s="12"/>
      <c r="M57" s="12"/>
      <c r="N57" s="12"/>
      <c r="O57" s="12"/>
      <c r="P57" s="12"/>
    </row>
    <row r="58" spans="1:18">
      <c r="C58" s="4"/>
      <c r="D58" s="44"/>
      <c r="E58" t="s">
        <v>95</v>
      </c>
      <c r="F58" s="12">
        <f>N55</f>
        <v>6.5252842270295535</v>
      </c>
      <c r="G58" s="12">
        <f>O55</f>
        <v>6.5210484444925729</v>
      </c>
      <c r="H58" s="12">
        <f>P55</f>
        <v>4.9191407999682699</v>
      </c>
      <c r="I58" s="12">
        <f>Q55</f>
        <v>4.5052790657251762E-5</v>
      </c>
      <c r="J58" s="12">
        <f>R55</f>
        <v>0</v>
      </c>
      <c r="K58" s="12"/>
      <c r="M58" s="12"/>
      <c r="N58" s="12"/>
      <c r="O58" s="12"/>
      <c r="P58" s="12"/>
    </row>
    <row r="59" spans="1:18">
      <c r="C59" s="4"/>
      <c r="D59" s="44"/>
      <c r="E59" t="s">
        <v>96</v>
      </c>
      <c r="F59" s="12">
        <f>N54</f>
        <v>0.62589279192269665</v>
      </c>
      <c r="G59" s="12">
        <f>O54</f>
        <v>0.6225084098116227</v>
      </c>
      <c r="H59" s="12">
        <f>P54</f>
        <v>0.48569195601405735</v>
      </c>
      <c r="I59" s="12">
        <f>Q54</f>
        <v>3.5033051743571519E-5</v>
      </c>
      <c r="J59" s="12">
        <f>R54</f>
        <v>0</v>
      </c>
      <c r="K59" s="12"/>
      <c r="M59" s="6"/>
    </row>
    <row r="60" spans="1:18">
      <c r="C60" s="4"/>
      <c r="D60" s="44"/>
      <c r="E60" s="4"/>
      <c r="M60" s="6"/>
    </row>
    <row r="61" spans="1:18">
      <c r="C61" s="4"/>
      <c r="D61" s="44"/>
      <c r="E61" s="44"/>
      <c r="F61" s="44"/>
      <c r="G61" s="44"/>
      <c r="H61" s="6"/>
      <c r="I61" s="3"/>
      <c r="J61" s="44"/>
      <c r="K61" s="12"/>
      <c r="L61" s="12"/>
      <c r="M61" s="6"/>
    </row>
    <row r="63" spans="1:18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</row>
    <row r="64" spans="1:18">
      <c r="A64" s="57"/>
      <c r="B64" s="58" t="s">
        <v>99</v>
      </c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</row>
    <row r="65" spans="1:1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</row>
    <row r="66" spans="1:15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</row>
    <row r="67" spans="1:1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</row>
    <row r="68" spans="1:15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</row>
    <row r="69" spans="1:15">
      <c r="A69" s="57"/>
      <c r="B69" s="57" t="str">
        <f>D39</f>
        <v>Km</v>
      </c>
      <c r="C69" s="59">
        <f>D40</f>
        <v>0.15696032150820119</v>
      </c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</row>
    <row r="70" spans="1:15">
      <c r="A70" s="57"/>
      <c r="B70" s="57" t="str">
        <f>F39</f>
        <v>Vmax</v>
      </c>
      <c r="C70" s="59">
        <f>F40</f>
        <v>23.326226594166521</v>
      </c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</row>
    <row r="71" spans="1:15">
      <c r="A71" s="57"/>
      <c r="B71" s="57" t="s">
        <v>113</v>
      </c>
      <c r="C71" s="59">
        <f>G40</f>
        <v>7.5000002390535814</v>
      </c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</row>
    <row r="72" spans="1:15">
      <c r="A72" s="57"/>
      <c r="B72" s="57" t="str">
        <f>H39</f>
        <v>Ki</v>
      </c>
      <c r="C72" s="59">
        <f>H40</f>
        <v>44757121.431777574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</row>
    <row r="73" spans="1:15">
      <c r="A73" s="57"/>
      <c r="B73" s="57" t="str">
        <f>J39</f>
        <v>RSS</v>
      </c>
      <c r="C73" s="59">
        <f>J40</f>
        <v>629.34020858293081</v>
      </c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</row>
    <row r="74" spans="1:15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</row>
    <row r="75" spans="1:15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</row>
    <row r="76" spans="1:15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</row>
    <row r="77" spans="1:15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</row>
    <row r="78" spans="1:1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</row>
    <row r="79" spans="1:1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</row>
    <row r="80" spans="1:1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</row>
    <row r="81" spans="1:1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</row>
    <row r="82" spans="1:1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</row>
    <row r="83" spans="1:1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</row>
    <row r="84" spans="1:1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</row>
    <row r="85" spans="1: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</row>
    <row r="86" spans="1: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</row>
    <row r="87" spans="1: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</row>
    <row r="88" spans="1: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</row>
    <row r="89" spans="1: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</row>
    <row r="90" spans="1: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</row>
    <row r="91" spans="1: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</row>
    <row r="92" spans="1: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</row>
    <row r="93" spans="1:15">
      <c r="A93" s="50"/>
      <c r="B93" s="50"/>
      <c r="C93" s="50"/>
      <c r="D93" s="50"/>
      <c r="E93" s="50"/>
      <c r="F93" s="50"/>
      <c r="G93" s="50"/>
      <c r="H93" s="50"/>
      <c r="I93" s="50"/>
      <c r="J93" s="76"/>
      <c r="K93" s="76"/>
      <c r="L93" s="76"/>
      <c r="M93" s="76"/>
      <c r="N93" s="76"/>
      <c r="O93" s="76"/>
    </row>
    <row r="94" spans="1:15">
      <c r="A94" s="50"/>
      <c r="B94" s="51" t="s">
        <v>100</v>
      </c>
      <c r="C94" s="50"/>
      <c r="D94" s="50"/>
      <c r="E94" s="50"/>
      <c r="F94" s="50"/>
      <c r="G94" s="50"/>
      <c r="H94" s="50"/>
      <c r="I94" s="50"/>
      <c r="J94" s="76"/>
      <c r="K94" s="76"/>
      <c r="L94" s="76"/>
      <c r="M94" s="76"/>
      <c r="N94" s="76"/>
      <c r="O94" s="76"/>
    </row>
    <row r="95" spans="1:15">
      <c r="A95" s="50"/>
      <c r="B95" s="50"/>
      <c r="C95" s="50"/>
      <c r="D95" s="50"/>
      <c r="E95" s="50"/>
      <c r="F95" s="50"/>
      <c r="G95" s="50"/>
      <c r="H95" s="50"/>
      <c r="I95" s="50"/>
      <c r="J95" s="76"/>
      <c r="K95" s="76"/>
      <c r="L95" s="76"/>
      <c r="M95" s="76"/>
      <c r="N95" s="76"/>
      <c r="O95" s="76"/>
    </row>
    <row r="96" spans="1:15">
      <c r="A96" s="50"/>
      <c r="B96" s="50"/>
      <c r="C96" s="50"/>
      <c r="D96" s="50"/>
      <c r="E96" s="50"/>
      <c r="F96" s="50"/>
      <c r="G96" s="50"/>
      <c r="H96" s="50"/>
      <c r="I96" s="50"/>
      <c r="J96" s="76"/>
      <c r="K96" s="76"/>
      <c r="L96" s="76"/>
      <c r="M96" s="76"/>
      <c r="N96" s="76"/>
      <c r="O96" s="76"/>
    </row>
    <row r="97" spans="1:15">
      <c r="A97" s="50"/>
      <c r="B97" s="50"/>
      <c r="C97" s="50"/>
      <c r="D97" s="50"/>
      <c r="E97" s="50"/>
      <c r="F97" s="50"/>
      <c r="G97" s="50"/>
      <c r="H97" s="50"/>
      <c r="I97" s="50"/>
      <c r="J97" s="76"/>
      <c r="K97" s="76"/>
      <c r="L97" s="76"/>
      <c r="M97" s="76"/>
      <c r="N97" s="76"/>
      <c r="O97" s="76"/>
    </row>
    <row r="98" spans="1:15">
      <c r="A98" s="50"/>
      <c r="B98" s="50"/>
      <c r="C98" s="50"/>
      <c r="D98" s="50"/>
      <c r="E98" s="50"/>
      <c r="F98" s="50"/>
      <c r="G98" s="50"/>
      <c r="H98" s="50"/>
      <c r="I98" s="50"/>
      <c r="J98" s="76"/>
      <c r="K98" s="76"/>
      <c r="L98" s="76"/>
      <c r="M98" s="76"/>
      <c r="N98" s="76"/>
      <c r="O98" s="76"/>
    </row>
    <row r="99" spans="1:15">
      <c r="A99" s="50"/>
      <c r="B99" s="50" t="str">
        <f>D39</f>
        <v>Km</v>
      </c>
      <c r="C99" s="52">
        <f>D41</f>
        <v>0.15699647570489808</v>
      </c>
      <c r="D99" s="50"/>
      <c r="E99" s="50"/>
      <c r="F99" s="50"/>
      <c r="G99" s="50"/>
      <c r="H99" s="50"/>
      <c r="I99" s="50"/>
      <c r="J99" s="76"/>
      <c r="K99" s="76"/>
      <c r="L99" s="76"/>
      <c r="M99" s="76"/>
      <c r="N99" s="76"/>
      <c r="O99" s="76"/>
    </row>
    <row r="100" spans="1:15">
      <c r="A100" s="50"/>
      <c r="B100" s="50" t="str">
        <f>E39</f>
        <v>Km2</v>
      </c>
      <c r="C100" s="52">
        <f>E41</f>
        <v>1466.2385536924676</v>
      </c>
      <c r="D100" s="50"/>
      <c r="E100" s="50"/>
      <c r="F100" s="50"/>
      <c r="G100" s="50"/>
      <c r="H100" s="50"/>
      <c r="I100" s="50"/>
      <c r="J100" s="76"/>
      <c r="K100" s="76"/>
      <c r="L100" s="76"/>
      <c r="M100" s="76"/>
      <c r="N100" s="76"/>
      <c r="O100" s="76"/>
    </row>
    <row r="101" spans="1:15">
      <c r="A101" s="50"/>
      <c r="B101" s="50" t="str">
        <f>F39</f>
        <v>Vmax</v>
      </c>
      <c r="C101" s="52">
        <f>F41</f>
        <v>23.32205465801913</v>
      </c>
      <c r="D101" s="50"/>
      <c r="E101" s="50"/>
      <c r="F101" s="50"/>
      <c r="G101" s="50"/>
      <c r="H101" s="50"/>
      <c r="I101" s="50"/>
      <c r="J101" s="76"/>
      <c r="K101" s="76"/>
      <c r="L101" s="76"/>
      <c r="M101" s="76"/>
      <c r="N101" s="76"/>
      <c r="O101" s="76"/>
    </row>
    <row r="102" spans="1:15">
      <c r="A102" s="50"/>
      <c r="B102" s="50" t="str">
        <f>H39</f>
        <v>Ki</v>
      </c>
      <c r="C102" s="52">
        <f>H41</f>
        <v>31665.013461067771</v>
      </c>
      <c r="D102" s="50"/>
      <c r="E102" s="50"/>
      <c r="F102" s="50"/>
      <c r="G102" s="50"/>
      <c r="H102" s="50"/>
      <c r="I102" s="50"/>
      <c r="J102" s="76"/>
      <c r="K102" s="76"/>
      <c r="L102" s="76"/>
      <c r="M102" s="76"/>
      <c r="N102" s="76"/>
      <c r="O102" s="76"/>
    </row>
    <row r="103" spans="1:15">
      <c r="A103" s="50"/>
      <c r="B103" s="50" t="str">
        <f>J39</f>
        <v>RSS</v>
      </c>
      <c r="C103" s="52">
        <f>J41</f>
        <v>629.36456761308193</v>
      </c>
      <c r="D103" s="50"/>
      <c r="E103" s="50"/>
      <c r="F103" s="50"/>
      <c r="G103" s="50"/>
      <c r="H103" s="50"/>
      <c r="I103" s="50"/>
      <c r="J103" s="76"/>
      <c r="K103" s="76"/>
      <c r="L103" s="76"/>
      <c r="M103" s="76"/>
      <c r="N103" s="76"/>
      <c r="O103" s="76"/>
    </row>
    <row r="104" spans="1:15">
      <c r="A104" s="50"/>
      <c r="B104" s="50"/>
      <c r="C104" s="50"/>
      <c r="D104" s="50"/>
      <c r="E104" s="50"/>
      <c r="F104" s="50"/>
      <c r="G104" s="50"/>
      <c r="H104" s="50"/>
      <c r="I104" s="50"/>
      <c r="J104" s="76"/>
      <c r="K104" s="76"/>
      <c r="L104" s="76"/>
      <c r="M104" s="76"/>
      <c r="N104" s="76"/>
      <c r="O104" s="76"/>
    </row>
    <row r="105" spans="1:15">
      <c r="A105" s="50"/>
      <c r="B105" s="50"/>
      <c r="C105" s="50"/>
      <c r="D105" s="50"/>
      <c r="E105" s="50"/>
      <c r="F105" s="50"/>
      <c r="G105" s="50"/>
      <c r="H105" s="50"/>
      <c r="I105" s="50"/>
      <c r="J105" s="76"/>
      <c r="K105" s="76"/>
      <c r="L105" s="76"/>
      <c r="M105" s="76"/>
      <c r="N105" s="76"/>
      <c r="O105" s="76"/>
    </row>
    <row r="106" spans="1:15">
      <c r="A106" s="50"/>
      <c r="B106" s="50"/>
      <c r="C106" s="50"/>
      <c r="D106" s="50"/>
      <c r="E106" s="50"/>
      <c r="F106" s="50"/>
      <c r="G106" s="50"/>
      <c r="H106" s="50"/>
      <c r="I106" s="50"/>
      <c r="J106" s="76"/>
      <c r="K106" s="76"/>
      <c r="L106" s="76"/>
      <c r="M106" s="76"/>
      <c r="N106" s="76"/>
      <c r="O106" s="76"/>
    </row>
    <row r="107" spans="1:15">
      <c r="A107" s="50"/>
      <c r="B107" s="50"/>
      <c r="C107" s="50"/>
      <c r="D107" s="50"/>
      <c r="E107" s="50"/>
      <c r="F107" s="50"/>
      <c r="G107" s="50"/>
      <c r="H107" s="50"/>
      <c r="I107" s="50"/>
      <c r="J107" s="76"/>
      <c r="K107" s="76"/>
      <c r="L107" s="76"/>
      <c r="M107" s="76"/>
      <c r="N107" s="76"/>
      <c r="O107" s="76"/>
    </row>
    <row r="108" spans="1:15">
      <c r="A108" s="50"/>
      <c r="B108" s="50"/>
      <c r="C108" s="50"/>
      <c r="D108" s="50"/>
      <c r="E108" s="50"/>
      <c r="F108" s="50"/>
      <c r="G108" s="50"/>
      <c r="H108" s="50"/>
      <c r="I108" s="50"/>
      <c r="J108" s="76"/>
      <c r="K108" s="76"/>
      <c r="L108" s="76"/>
      <c r="M108" s="76"/>
      <c r="N108" s="76"/>
      <c r="O108" s="76"/>
    </row>
    <row r="109" spans="1:15">
      <c r="A109" s="50"/>
      <c r="B109" s="50"/>
      <c r="C109" s="50"/>
      <c r="D109" s="50"/>
      <c r="E109" s="50"/>
      <c r="F109" s="50"/>
      <c r="G109" s="50"/>
      <c r="H109" s="50"/>
      <c r="I109" s="50"/>
      <c r="J109" s="76"/>
      <c r="K109" s="76"/>
      <c r="L109" s="76"/>
      <c r="M109" s="76"/>
      <c r="N109" s="76"/>
      <c r="O109" s="76"/>
    </row>
    <row r="110" spans="1:15">
      <c r="A110" s="50"/>
      <c r="B110" s="50"/>
      <c r="C110" s="50"/>
      <c r="D110" s="50"/>
      <c r="E110" s="50"/>
      <c r="F110" s="50"/>
      <c r="G110" s="50"/>
      <c r="H110" s="50"/>
      <c r="I110" s="50"/>
      <c r="J110" s="76"/>
      <c r="K110" s="76"/>
      <c r="L110" s="76"/>
      <c r="M110" s="76"/>
      <c r="N110" s="76"/>
      <c r="O110" s="76"/>
    </row>
    <row r="111" spans="1:15">
      <c r="A111" s="50"/>
      <c r="B111" s="50"/>
      <c r="C111" s="50"/>
      <c r="D111" s="50"/>
      <c r="E111" s="50"/>
      <c r="F111" s="50"/>
      <c r="G111" s="50"/>
      <c r="H111" s="50"/>
      <c r="I111" s="50"/>
      <c r="J111" s="76"/>
      <c r="K111" s="76"/>
      <c r="L111" s="76"/>
      <c r="M111" s="76"/>
      <c r="N111" s="76"/>
      <c r="O111" s="76"/>
    </row>
    <row r="112" spans="1:15">
      <c r="A112" s="50"/>
      <c r="B112" s="50"/>
      <c r="C112" s="50"/>
      <c r="D112" s="50"/>
      <c r="E112" s="50"/>
      <c r="F112" s="50"/>
      <c r="G112" s="50"/>
      <c r="H112" s="50"/>
      <c r="I112" s="50"/>
      <c r="J112" s="76"/>
      <c r="K112" s="76"/>
      <c r="L112" s="76"/>
      <c r="M112" s="76"/>
      <c r="N112" s="76"/>
      <c r="O112" s="76"/>
    </row>
    <row r="113" spans="1:15">
      <c r="A113" s="50"/>
      <c r="B113" s="50"/>
      <c r="C113" s="50"/>
      <c r="D113" s="50"/>
      <c r="E113" s="50"/>
      <c r="F113" s="50"/>
      <c r="G113" s="50"/>
      <c r="H113" s="50"/>
      <c r="I113" s="50"/>
      <c r="J113" s="76"/>
      <c r="K113" s="76"/>
      <c r="L113" s="76"/>
      <c r="M113" s="76"/>
      <c r="N113" s="76"/>
      <c r="O113" s="76"/>
    </row>
    <row r="114" spans="1:15">
      <c r="A114" s="50"/>
      <c r="B114" s="50"/>
      <c r="C114" s="50"/>
      <c r="D114" s="50"/>
      <c r="E114" s="50"/>
      <c r="F114" s="50"/>
      <c r="G114" s="50"/>
      <c r="H114" s="50"/>
      <c r="I114" s="50"/>
      <c r="J114" s="76"/>
      <c r="K114" s="76"/>
      <c r="L114" s="76"/>
      <c r="M114" s="76"/>
      <c r="N114" s="76"/>
      <c r="O114" s="76"/>
    </row>
    <row r="115" spans="1:15">
      <c r="A115" s="50"/>
      <c r="B115" s="50"/>
      <c r="C115" s="50"/>
      <c r="D115" s="50"/>
      <c r="E115" s="50"/>
      <c r="F115" s="50"/>
      <c r="G115" s="50"/>
      <c r="H115" s="50"/>
      <c r="I115" s="50"/>
      <c r="J115" s="76"/>
      <c r="K115" s="76"/>
      <c r="L115" s="76"/>
      <c r="M115" s="76"/>
      <c r="N115" s="76"/>
      <c r="O115" s="76"/>
    </row>
    <row r="116" spans="1:15">
      <c r="A116" s="50"/>
      <c r="B116" s="50"/>
      <c r="C116" s="50"/>
      <c r="D116" s="50"/>
      <c r="E116" s="50"/>
      <c r="F116" s="50"/>
      <c r="G116" s="50"/>
      <c r="H116" s="50"/>
      <c r="I116" s="50"/>
      <c r="J116" s="76"/>
      <c r="K116" s="76"/>
      <c r="L116" s="76"/>
      <c r="M116" s="76"/>
      <c r="N116" s="76"/>
      <c r="O116" s="76"/>
    </row>
    <row r="117" spans="1:15">
      <c r="A117" s="50"/>
      <c r="B117" s="50"/>
      <c r="C117" s="50"/>
      <c r="D117" s="50"/>
      <c r="E117" s="50"/>
      <c r="F117" s="50"/>
      <c r="G117" s="50"/>
      <c r="H117" s="50"/>
      <c r="I117" s="50"/>
      <c r="J117" s="76"/>
      <c r="K117" s="76"/>
      <c r="L117" s="76"/>
      <c r="M117" s="76"/>
      <c r="N117" s="76"/>
      <c r="O117" s="76"/>
    </row>
    <row r="118" spans="1:15">
      <c r="A118" s="50"/>
      <c r="B118" s="50"/>
      <c r="C118" s="50"/>
      <c r="D118" s="50"/>
      <c r="E118" s="50"/>
      <c r="F118" s="50"/>
      <c r="G118" s="50"/>
      <c r="H118" s="50"/>
      <c r="I118" s="50"/>
      <c r="J118" s="76"/>
      <c r="K118" s="76"/>
      <c r="L118" s="76"/>
      <c r="M118" s="76"/>
      <c r="N118" s="76"/>
      <c r="O118" s="76"/>
    </row>
    <row r="119" spans="1:15">
      <c r="A119" s="50"/>
      <c r="B119" s="50"/>
      <c r="C119" s="50"/>
      <c r="D119" s="50"/>
      <c r="E119" s="50"/>
      <c r="F119" s="50"/>
      <c r="G119" s="50"/>
      <c r="H119" s="50"/>
      <c r="I119" s="50"/>
      <c r="J119" s="76"/>
      <c r="K119" s="76"/>
      <c r="L119" s="76"/>
      <c r="M119" s="76"/>
      <c r="N119" s="76"/>
      <c r="O119" s="76"/>
    </row>
    <row r="120" spans="1:15">
      <c r="A120" s="50"/>
      <c r="B120" s="50"/>
      <c r="C120" s="50"/>
      <c r="D120" s="50"/>
      <c r="E120" s="50"/>
      <c r="F120" s="50"/>
      <c r="G120" s="50"/>
      <c r="H120" s="50"/>
      <c r="I120" s="50"/>
      <c r="J120" s="76"/>
      <c r="K120" s="76"/>
      <c r="L120" s="76"/>
      <c r="M120" s="76"/>
      <c r="N120" s="76"/>
      <c r="O120" s="76"/>
    </row>
    <row r="121" spans="1:15">
      <c r="A121" s="50"/>
      <c r="B121" s="50"/>
      <c r="C121" s="50"/>
      <c r="D121" s="50"/>
      <c r="E121" s="50"/>
      <c r="F121" s="50"/>
      <c r="G121" s="50"/>
      <c r="H121" s="50"/>
      <c r="I121" s="50"/>
      <c r="J121" s="76"/>
      <c r="K121" s="76"/>
      <c r="L121" s="76"/>
      <c r="M121" s="76"/>
      <c r="N121" s="76"/>
      <c r="O121" s="76"/>
    </row>
    <row r="122" spans="1:15">
      <c r="A122" s="50"/>
      <c r="B122" s="50"/>
      <c r="C122" s="50"/>
      <c r="D122" s="50"/>
      <c r="E122" s="50"/>
      <c r="F122" s="50"/>
      <c r="G122" s="50"/>
      <c r="H122" s="50"/>
      <c r="I122" s="50"/>
      <c r="J122" s="76"/>
      <c r="K122" s="76"/>
      <c r="L122" s="76"/>
      <c r="M122" s="76"/>
      <c r="N122" s="76"/>
      <c r="O122" s="76"/>
    </row>
    <row r="123" spans="1:1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</row>
    <row r="124" spans="1:15">
      <c r="A124" s="53"/>
      <c r="B124" s="54" t="s">
        <v>101</v>
      </c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</row>
    <row r="125" spans="1:1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</row>
    <row r="126" spans="1:1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</row>
    <row r="127" spans="1:1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</row>
    <row r="128" spans="1:1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</row>
    <row r="129" spans="1:15">
      <c r="A129" s="53"/>
      <c r="B129" s="53" t="str">
        <f>D39</f>
        <v>Km</v>
      </c>
      <c r="C129" s="55">
        <f>D42</f>
        <v>0.13251441553578777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</row>
    <row r="130" spans="1:15">
      <c r="A130" s="53"/>
      <c r="B130" s="53" t="str">
        <f>F39</f>
        <v>Vmax</v>
      </c>
      <c r="C130" s="55">
        <f>F42</f>
        <v>14.233368217236375</v>
      </c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</row>
    <row r="131" spans="1:15">
      <c r="A131" s="53"/>
      <c r="B131" s="53" t="str">
        <f>G39</f>
        <v>Vmax2</v>
      </c>
      <c r="C131" s="53">
        <f>G42</f>
        <v>28.190520288929342</v>
      </c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</row>
    <row r="132" spans="1:15">
      <c r="A132" s="53"/>
      <c r="B132" s="53" t="str">
        <f>H39</f>
        <v>Ki</v>
      </c>
      <c r="C132" s="55">
        <f>H42</f>
        <v>1.57590641830947</v>
      </c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</row>
    <row r="133" spans="1:15">
      <c r="A133" s="53"/>
      <c r="B133" s="53" t="str">
        <f>J39</f>
        <v>RSS</v>
      </c>
      <c r="C133" s="55">
        <f>J42</f>
        <v>287.72018451245555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</row>
    <row r="134" spans="1:1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</row>
    <row r="135" spans="1:1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</row>
    <row r="136" spans="1:1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</row>
    <row r="137" spans="1:1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</row>
    <row r="138" spans="1:1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</row>
    <row r="139" spans="1:1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</row>
    <row r="140" spans="1:1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</row>
    <row r="141" spans="1:1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</row>
    <row r="142" spans="1:1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</row>
    <row r="143" spans="1:1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</row>
    <row r="144" spans="1:1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</row>
    <row r="145" spans="1:1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</row>
    <row r="146" spans="1:1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</row>
    <row r="147" spans="1:1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</row>
    <row r="148" spans="1:1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</row>
    <row r="149" spans="1:1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</row>
    <row r="150" spans="1:1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</row>
    <row r="151" spans="1:1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</row>
    <row r="152" spans="1:1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</row>
    <row r="153" spans="1:15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</row>
    <row r="154" spans="1:15">
      <c r="A154" s="47"/>
      <c r="B154" s="48" t="s">
        <v>102</v>
      </c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</row>
    <row r="155" spans="1:15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</row>
    <row r="156" spans="1:15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</row>
    <row r="157" spans="1:1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</row>
    <row r="158" spans="1:15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</row>
    <row r="159" spans="1:15">
      <c r="A159" s="47"/>
      <c r="B159" s="47" t="str">
        <f>D39</f>
        <v>Km</v>
      </c>
      <c r="C159" s="49">
        <f>D43</f>
        <v>9.9996838622023992E-2</v>
      </c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</row>
    <row r="160" spans="1:15">
      <c r="A160" s="47"/>
      <c r="B160" s="47" t="str">
        <f>E39</f>
        <v>Km2</v>
      </c>
      <c r="C160" s="49">
        <f>E43</f>
        <v>0.19999364660651034</v>
      </c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</row>
    <row r="161" spans="1:15">
      <c r="A161" s="47"/>
      <c r="B161" s="47" t="str">
        <f>F39</f>
        <v>Vmax</v>
      </c>
      <c r="C161" s="49">
        <f>F43</f>
        <v>14.999452393163706</v>
      </c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</row>
    <row r="162" spans="1:15">
      <c r="A162" s="47"/>
      <c r="B162" s="56" t="str">
        <f>H39</f>
        <v>Ki</v>
      </c>
      <c r="C162" s="47">
        <f>H43</f>
        <v>0.12998081964276903</v>
      </c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</row>
    <row r="163" spans="1:15">
      <c r="A163" s="47"/>
      <c r="B163" s="47" t="str">
        <f>I39</f>
        <v>b</v>
      </c>
      <c r="C163" s="49">
        <f>I43</f>
        <v>2.0000352452306691</v>
      </c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</row>
    <row r="164" spans="1:15">
      <c r="A164" s="47"/>
      <c r="B164" s="47" t="str">
        <f>J39</f>
        <v>RSS</v>
      </c>
      <c r="C164" s="49">
        <f>J43</f>
        <v>1.8144610826555455E-6</v>
      </c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</row>
    <row r="165" spans="1:15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</row>
    <row r="166" spans="1:15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</row>
    <row r="167" spans="1:15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</row>
    <row r="168" spans="1:15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</row>
    <row r="169" spans="1:15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</row>
    <row r="170" spans="1:15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</row>
    <row r="171" spans="1:15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</row>
    <row r="172" spans="1:15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</row>
    <row r="173" spans="1:15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</row>
    <row r="174" spans="1:15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</row>
    <row r="175" spans="1:15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</row>
    <row r="176" spans="1:15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</row>
    <row r="177" spans="1:15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</row>
    <row r="178" spans="1:15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</row>
    <row r="179" spans="1:15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</row>
    <row r="180" spans="1:15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</row>
    <row r="181" spans="1:15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</row>
    <row r="182" spans="1:15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</row>
    <row r="183" spans="1:1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</row>
    <row r="184" spans="1:15">
      <c r="A184" s="76"/>
      <c r="B184" s="77" t="s">
        <v>46</v>
      </c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</row>
    <row r="185" spans="1:1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</row>
    <row r="186" spans="1:1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</row>
    <row r="187" spans="1:1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</row>
    <row r="188" spans="1:1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</row>
    <row r="189" spans="1:15">
      <c r="A189" s="76"/>
      <c r="B189" s="76" t="str">
        <f>D39</f>
        <v>Km</v>
      </c>
      <c r="C189" s="78">
        <f>D44</f>
        <v>9.9999999999999964E-2</v>
      </c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</row>
    <row r="190" spans="1:15">
      <c r="A190" s="76"/>
      <c r="B190" s="76" t="str">
        <f>E39</f>
        <v>Km2</v>
      </c>
      <c r="C190" s="78">
        <f>E44</f>
        <v>0.2</v>
      </c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</row>
    <row r="191" spans="1:15">
      <c r="A191" s="76"/>
      <c r="B191" s="76" t="str">
        <f>F39</f>
        <v>Vmax</v>
      </c>
      <c r="C191" s="78">
        <f>F44</f>
        <v>14.999999999999996</v>
      </c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</row>
    <row r="192" spans="1:15">
      <c r="A192" s="76"/>
      <c r="B192" s="76" t="str">
        <f>G39</f>
        <v>Vmax2</v>
      </c>
      <c r="C192" s="76">
        <f>G44</f>
        <v>30</v>
      </c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</row>
    <row r="193" spans="1:15">
      <c r="A193" s="76"/>
      <c r="B193" s="76" t="s">
        <v>116</v>
      </c>
      <c r="C193" s="76">
        <f>H44</f>
        <v>0.13</v>
      </c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</row>
    <row r="194" spans="1:15">
      <c r="A194" s="76"/>
      <c r="B194" s="76" t="str">
        <f>J39</f>
        <v>RSS</v>
      </c>
      <c r="C194" s="78">
        <f>J44</f>
        <v>6.9419759659449039E-28</v>
      </c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</row>
    <row r="195" spans="1:1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</row>
    <row r="196" spans="1:1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</row>
    <row r="197" spans="1:1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</row>
    <row r="198" spans="1:1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</row>
    <row r="199" spans="1:1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</row>
    <row r="200" spans="1:1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</row>
    <row r="201" spans="1:1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</row>
    <row r="202" spans="1:1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</row>
    <row r="203" spans="1:1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</row>
    <row r="204" spans="1:1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</row>
    <row r="206" spans="1:1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</row>
    <row r="207" spans="1:1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</row>
    <row r="208" spans="1:1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</row>
    <row r="209" spans="1:1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</row>
    <row r="210" spans="1:1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</row>
    <row r="211" spans="1:1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</row>
    <row r="212" spans="1:1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</row>
  </sheetData>
  <conditionalFormatting sqref="J40:J46 J6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:M48 N40:N44 L49:L55 M59:M6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0:K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1"/>
  <sheetViews>
    <sheetView topLeftCell="U54" zoomScale="90" zoomScaleNormal="90" workbookViewId="0">
      <selection activeCell="V79" sqref="V79"/>
    </sheetView>
  </sheetViews>
  <sheetFormatPr defaultColWidth="11.453125" defaultRowHeight="12.5"/>
  <cols>
    <col min="1" max="16384" width="11.453125" style="15"/>
  </cols>
  <sheetData>
    <row r="1" spans="1:48" ht="18">
      <c r="A1" s="14" t="s">
        <v>53</v>
      </c>
      <c r="F1" s="16"/>
    </row>
    <row r="2" spans="1:48" ht="13">
      <c r="F2" s="16"/>
    </row>
    <row r="3" spans="1:48" ht="13">
      <c r="F3" s="16"/>
      <c r="G3" s="17"/>
      <c r="J3" s="18" t="s">
        <v>54</v>
      </c>
      <c r="K3" s="19"/>
      <c r="L3" s="19"/>
      <c r="M3" s="19"/>
      <c r="N3" s="19"/>
      <c r="Z3" s="36"/>
      <c r="AA3" s="36"/>
      <c r="AB3" s="36"/>
      <c r="AD3" s="18" t="s">
        <v>54</v>
      </c>
      <c r="AE3" s="19"/>
      <c r="AF3" s="19"/>
      <c r="AG3" s="19"/>
      <c r="AH3" s="19"/>
    </row>
    <row r="4" spans="1:48" ht="13">
      <c r="J4" s="20"/>
      <c r="K4" s="21" t="s">
        <v>55</v>
      </c>
      <c r="L4" s="21" t="s">
        <v>56</v>
      </c>
      <c r="M4" s="21" t="s">
        <v>57</v>
      </c>
      <c r="N4" s="21" t="s">
        <v>58</v>
      </c>
      <c r="O4" s="21" t="s">
        <v>59</v>
      </c>
      <c r="P4" s="21" t="s">
        <v>60</v>
      </c>
      <c r="Q4" s="21" t="s">
        <v>61</v>
      </c>
      <c r="R4" s="21" t="s">
        <v>62</v>
      </c>
      <c r="S4" s="21" t="s">
        <v>63</v>
      </c>
      <c r="T4" s="21" t="s">
        <v>64</v>
      </c>
      <c r="U4" s="21" t="s">
        <v>65</v>
      </c>
      <c r="V4" s="21" t="s">
        <v>66</v>
      </c>
      <c r="W4" s="21" t="s">
        <v>67</v>
      </c>
      <c r="X4" s="21" t="s">
        <v>68</v>
      </c>
      <c r="Y4" s="21" t="s">
        <v>69</v>
      </c>
      <c r="Z4" s="35"/>
      <c r="AA4" s="35"/>
      <c r="AB4" s="35"/>
      <c r="AD4" s="20"/>
      <c r="AE4" s="21" t="s">
        <v>55</v>
      </c>
      <c r="AF4" s="21" t="s">
        <v>56</v>
      </c>
      <c r="AG4" s="21" t="s">
        <v>57</v>
      </c>
      <c r="AH4" s="21" t="s">
        <v>58</v>
      </c>
      <c r="AI4" s="21" t="s">
        <v>59</v>
      </c>
      <c r="AJ4" s="21" t="s">
        <v>60</v>
      </c>
      <c r="AK4" s="21" t="s">
        <v>61</v>
      </c>
      <c r="AL4" s="21" t="s">
        <v>62</v>
      </c>
      <c r="AM4" s="21" t="s">
        <v>63</v>
      </c>
      <c r="AN4" s="21" t="s">
        <v>64</v>
      </c>
      <c r="AO4" s="21" t="s">
        <v>65</v>
      </c>
      <c r="AP4" s="21" t="s">
        <v>66</v>
      </c>
      <c r="AQ4" s="21" t="s">
        <v>67</v>
      </c>
      <c r="AR4" s="21" t="s">
        <v>68</v>
      </c>
      <c r="AS4" s="21" t="s">
        <v>69</v>
      </c>
      <c r="AT4" s="35"/>
      <c r="AU4" s="35"/>
      <c r="AV4" s="35"/>
    </row>
    <row r="5" spans="1:48" ht="13">
      <c r="B5" s="22"/>
      <c r="D5" s="23" t="s">
        <v>70</v>
      </c>
      <c r="E5" s="23" t="s">
        <v>71</v>
      </c>
      <c r="J5" s="24" t="s">
        <v>55</v>
      </c>
      <c r="K5" s="20"/>
      <c r="L5" s="20"/>
      <c r="M5" s="20"/>
      <c r="N5" s="20"/>
      <c r="Z5" s="36"/>
      <c r="AA5" s="36"/>
      <c r="AB5" s="36"/>
      <c r="AD5" s="24" t="s">
        <v>55</v>
      </c>
      <c r="AE5" s="20"/>
      <c r="AF5" s="20"/>
      <c r="AG5" s="20"/>
      <c r="AH5" s="20"/>
      <c r="AT5" s="36"/>
      <c r="AU5" s="36"/>
      <c r="AV5" s="36"/>
    </row>
    <row r="6" spans="1:48" ht="13">
      <c r="A6" s="23" t="s">
        <v>72</v>
      </c>
      <c r="B6" s="23"/>
      <c r="C6" s="23" t="s">
        <v>73</v>
      </c>
      <c r="D6" s="23" t="s">
        <v>74</v>
      </c>
      <c r="E6" s="23" t="s">
        <v>75</v>
      </c>
      <c r="J6" s="24" t="s">
        <v>56</v>
      </c>
      <c r="K6" s="20">
        <f>((F29-F33)/(F32-F28))</f>
        <v>6.6666666666666662E-3</v>
      </c>
      <c r="L6" s="20"/>
      <c r="M6" s="20"/>
      <c r="N6" s="20"/>
      <c r="Z6" s="36"/>
      <c r="AA6" s="36"/>
      <c r="AB6" s="36"/>
      <c r="AD6" s="24" t="s">
        <v>56</v>
      </c>
      <c r="AE6" s="20">
        <f>IFERROR(K6,"")</f>
        <v>6.6666666666666662E-3</v>
      </c>
      <c r="AF6" s="20"/>
      <c r="AG6" s="20"/>
      <c r="AH6" s="20"/>
    </row>
    <row r="7" spans="1:48" ht="13">
      <c r="A7" s="25">
        <f>'Raw data and fitting summary'!B6</f>
        <v>1</v>
      </c>
      <c r="B7" s="26"/>
      <c r="C7" s="25">
        <f>'Raw data and fitting summary'!C6</f>
        <v>13.636363636363635</v>
      </c>
      <c r="D7" s="20">
        <f>IFERROR(A7/C7,)</f>
        <v>7.3333333333333348E-2</v>
      </c>
      <c r="E7" s="20">
        <f t="shared" ref="E7:E21" si="0">1/C7</f>
        <v>7.3333333333333348E-2</v>
      </c>
      <c r="J7" s="24" t="s">
        <v>57</v>
      </c>
      <c r="K7" s="20">
        <f>((F29-F37)/(F36-F28))</f>
        <v>6.6666666666666255E-3</v>
      </c>
      <c r="L7" s="20">
        <f>((F33-F37)/(F36-F32))</f>
        <v>6.6666666666665942E-3</v>
      </c>
      <c r="M7" s="20"/>
      <c r="N7" s="20"/>
      <c r="AD7" s="24" t="s">
        <v>57</v>
      </c>
      <c r="AE7" s="20">
        <f t="shared" ref="AE7:AR19" si="1">IFERROR(K7,"")</f>
        <v>6.6666666666666255E-3</v>
      </c>
      <c r="AF7" s="20">
        <f t="shared" si="1"/>
        <v>6.6666666666665942E-3</v>
      </c>
      <c r="AG7" s="20"/>
      <c r="AH7" s="20"/>
    </row>
    <row r="8" spans="1:48" ht="13">
      <c r="A8" s="25">
        <f>'Raw data and fitting summary'!B7</f>
        <v>0.8</v>
      </c>
      <c r="B8" s="26"/>
      <c r="C8" s="25">
        <f>'Raw data and fitting summary'!C7</f>
        <v>13.333333333333332</v>
      </c>
      <c r="D8" s="20">
        <f t="shared" ref="D8:D21" si="2">A8/C8</f>
        <v>6.0000000000000012E-2</v>
      </c>
      <c r="E8" s="20">
        <f t="shared" si="0"/>
        <v>7.5000000000000011E-2</v>
      </c>
      <c r="J8" s="24" t="s">
        <v>58</v>
      </c>
      <c r="K8" s="20">
        <f>((F29-F41)/(F40-F28))</f>
        <v>6.6666666666666506E-3</v>
      </c>
      <c r="L8" s="20">
        <f>((F33-F41)/(F40-F32))</f>
        <v>6.6666666666666454E-3</v>
      </c>
      <c r="M8" s="20">
        <f>((F37-F41)/(F40-F36))</f>
        <v>6.6666666666666862E-3</v>
      </c>
      <c r="N8" s="20"/>
      <c r="AD8" s="24" t="s">
        <v>58</v>
      </c>
      <c r="AE8" s="20">
        <f t="shared" si="1"/>
        <v>6.6666666666666506E-3</v>
      </c>
      <c r="AF8" s="20">
        <f t="shared" si="1"/>
        <v>6.6666666666666454E-3</v>
      </c>
      <c r="AG8" s="20">
        <f t="shared" si="1"/>
        <v>6.6666666666666862E-3</v>
      </c>
      <c r="AH8" s="20"/>
    </row>
    <row r="9" spans="1:48" ht="13">
      <c r="A9" s="25">
        <f>'Raw data and fitting summary'!B8</f>
        <v>0.64000000000000012</v>
      </c>
      <c r="B9" s="26"/>
      <c r="C9" s="25">
        <f>'Raw data and fitting summary'!C8</f>
        <v>12.972972972972974</v>
      </c>
      <c r="D9" s="20">
        <f t="shared" si="2"/>
        <v>4.933333333333334E-2</v>
      </c>
      <c r="E9" s="20">
        <f t="shared" si="0"/>
        <v>7.7083333333333323E-2</v>
      </c>
      <c r="J9" s="24" t="s">
        <v>59</v>
      </c>
      <c r="K9" s="20">
        <f>((F29-F45)/(F44-F28))</f>
        <v>6.666666666666668E-3</v>
      </c>
      <c r="L9" s="20">
        <f>((F33-F45)/(F44-F32))</f>
        <v>6.666666666666668E-3</v>
      </c>
      <c r="M9" s="20">
        <f>((F37-F45)/(F44-F36))</f>
        <v>6.666666666666694E-3</v>
      </c>
      <c r="N9" s="20">
        <f>((F41-F45)/(F44-F40))</f>
        <v>6.6666666666667009E-3</v>
      </c>
      <c r="AD9" s="24" t="s">
        <v>59</v>
      </c>
      <c r="AE9" s="20">
        <f t="shared" si="1"/>
        <v>6.666666666666668E-3</v>
      </c>
      <c r="AF9" s="20">
        <f t="shared" si="1"/>
        <v>6.666666666666668E-3</v>
      </c>
      <c r="AG9" s="20">
        <f t="shared" si="1"/>
        <v>6.666666666666694E-3</v>
      </c>
      <c r="AH9" s="20">
        <f t="shared" si="1"/>
        <v>6.6666666666667009E-3</v>
      </c>
    </row>
    <row r="10" spans="1:48" ht="13">
      <c r="A10" s="25">
        <f>'Raw data and fitting summary'!B9</f>
        <v>0.51200000000000012</v>
      </c>
      <c r="B10" s="26"/>
      <c r="C10" s="25">
        <f>'Raw data and fitting summary'!C9</f>
        <v>12.549019607843137</v>
      </c>
      <c r="D10" s="20">
        <f t="shared" si="2"/>
        <v>4.080000000000001E-2</v>
      </c>
      <c r="E10" s="20">
        <f t="shared" si="0"/>
        <v>7.9687499999999994E-2</v>
      </c>
      <c r="J10" s="24" t="s">
        <v>60</v>
      </c>
      <c r="K10" s="20">
        <f>((F29-F49)/(F48-F28))</f>
        <v>6.6666666666666628E-3</v>
      </c>
      <c r="L10" s="20">
        <f>((F33-F49)/(F48-F32))</f>
        <v>6.6666666666666628E-3</v>
      </c>
      <c r="M10" s="20">
        <f>((F37-F49)/(F48-F36))</f>
        <v>6.6666666666666766E-3</v>
      </c>
      <c r="N10" s="20">
        <f>((F41-F49)/(F48-F40))</f>
        <v>6.6666666666666732E-3</v>
      </c>
      <c r="O10" s="20">
        <f>((F45-F49)/(F48-F44))</f>
        <v>6.6666666666666515E-3</v>
      </c>
      <c r="AD10" s="24" t="s">
        <v>60</v>
      </c>
      <c r="AE10" s="20">
        <f t="shared" si="1"/>
        <v>6.6666666666666628E-3</v>
      </c>
      <c r="AF10" s="20">
        <f t="shared" si="1"/>
        <v>6.6666666666666628E-3</v>
      </c>
      <c r="AG10" s="20">
        <f t="shared" si="1"/>
        <v>6.6666666666666766E-3</v>
      </c>
      <c r="AH10" s="20">
        <f t="shared" si="1"/>
        <v>6.6666666666666732E-3</v>
      </c>
      <c r="AI10" s="20">
        <f t="shared" si="1"/>
        <v>6.6666666666666515E-3</v>
      </c>
    </row>
    <row r="11" spans="1:48" ht="13">
      <c r="A11" s="25">
        <f>'Raw data and fitting summary'!B10</f>
        <v>0.40960000000000013</v>
      </c>
      <c r="B11" s="26"/>
      <c r="C11" s="25">
        <f>'Raw data and fitting summary'!C10</f>
        <v>12.05651491365777</v>
      </c>
      <c r="D11" s="20">
        <f t="shared" si="2"/>
        <v>3.3973333333333348E-2</v>
      </c>
      <c r="E11" s="20">
        <f t="shared" si="0"/>
        <v>8.2942708333333337E-2</v>
      </c>
      <c r="J11" s="24" t="s">
        <v>61</v>
      </c>
      <c r="K11" s="20">
        <f>((F29-F53)/(F52-F28))</f>
        <v>6.6666666666666706E-3</v>
      </c>
      <c r="L11" s="20">
        <f>((F33-F53)/(F52-F32))</f>
        <v>6.6666666666666706E-3</v>
      </c>
      <c r="M11" s="20">
        <f>((F37-F53)/(F52-F36))</f>
        <v>6.666666666666681E-3</v>
      </c>
      <c r="N11" s="20">
        <f>((F41-F53)/(F52-F40))</f>
        <v>6.6666666666666801E-3</v>
      </c>
      <c r="O11" s="20">
        <f>((F45-F53)/(F52-F44))</f>
        <v>6.6666666666666732E-3</v>
      </c>
      <c r="P11" s="20">
        <f>((F49-F53)/(F52-F48))</f>
        <v>6.6666666666666905E-3</v>
      </c>
      <c r="AD11" s="24" t="s">
        <v>61</v>
      </c>
      <c r="AE11" s="20">
        <f t="shared" si="1"/>
        <v>6.6666666666666706E-3</v>
      </c>
      <c r="AF11" s="20">
        <f t="shared" si="1"/>
        <v>6.6666666666666706E-3</v>
      </c>
      <c r="AG11" s="20">
        <f t="shared" si="1"/>
        <v>6.666666666666681E-3</v>
      </c>
      <c r="AH11" s="20">
        <f t="shared" si="1"/>
        <v>6.6666666666666801E-3</v>
      </c>
      <c r="AI11" s="20">
        <f t="shared" si="1"/>
        <v>6.6666666666666732E-3</v>
      </c>
      <c r="AJ11" s="20">
        <f t="shared" si="1"/>
        <v>6.6666666666666905E-3</v>
      </c>
    </row>
    <row r="12" spans="1:48" ht="13">
      <c r="A12" s="25">
        <f>'Raw data and fitting summary'!B11</f>
        <v>0.32768000000000014</v>
      </c>
      <c r="B12" s="26"/>
      <c r="C12" s="25">
        <f>'Raw data and fitting summary'!C11</f>
        <v>11.49270482603816</v>
      </c>
      <c r="D12" s="20">
        <f t="shared" si="2"/>
        <v>2.851200000000001E-2</v>
      </c>
      <c r="E12" s="20">
        <f t="shared" si="0"/>
        <v>8.7011718749999994E-2</v>
      </c>
      <c r="J12" s="24" t="s">
        <v>62</v>
      </c>
      <c r="K12" s="20">
        <f>((F29-F57)/(F56-F28))</f>
        <v>6.666666666666661E-3</v>
      </c>
      <c r="L12" s="20">
        <f>((F33-F57)/(F56-F32))</f>
        <v>6.6666666666666602E-3</v>
      </c>
      <c r="M12" s="20">
        <f>((F37-F57)/(F56-F36))</f>
        <v>6.6666666666666671E-3</v>
      </c>
      <c r="N12" s="20">
        <f>((F41-F57)/(F56-F40))</f>
        <v>6.6666666666666636E-3</v>
      </c>
      <c r="O12" s="20">
        <f>((F45-F57)/(F56-F44))</f>
        <v>6.6666666666666567E-3</v>
      </c>
      <c r="P12" s="20">
        <f>((F49-F57)/(F56-F48))</f>
        <v>6.6666666666666584E-3</v>
      </c>
      <c r="Q12" s="20">
        <f>((F53-F57)/(F56-F52))</f>
        <v>6.6666666666666333E-3</v>
      </c>
      <c r="AD12" s="24" t="s">
        <v>62</v>
      </c>
      <c r="AE12" s="20">
        <f t="shared" si="1"/>
        <v>6.666666666666661E-3</v>
      </c>
      <c r="AF12" s="20">
        <f t="shared" si="1"/>
        <v>6.6666666666666602E-3</v>
      </c>
      <c r="AG12" s="20">
        <f t="shared" si="1"/>
        <v>6.6666666666666671E-3</v>
      </c>
      <c r="AH12" s="20">
        <f t="shared" si="1"/>
        <v>6.6666666666666636E-3</v>
      </c>
      <c r="AI12" s="20">
        <f t="shared" si="1"/>
        <v>6.6666666666666567E-3</v>
      </c>
      <c r="AJ12" s="20">
        <f t="shared" si="1"/>
        <v>6.6666666666666584E-3</v>
      </c>
      <c r="AK12" s="20">
        <f t="shared" si="1"/>
        <v>6.6666666666666333E-3</v>
      </c>
    </row>
    <row r="13" spans="1:48" ht="13">
      <c r="A13" s="25">
        <f>'Raw data and fitting summary'!B12</f>
        <v>0.2621440000000001</v>
      </c>
      <c r="B13" s="26"/>
      <c r="C13" s="25">
        <f>'Raw data and fitting summary'!C12</f>
        <v>10.858001237076964</v>
      </c>
      <c r="D13" s="20">
        <f t="shared" si="2"/>
        <v>2.4142933333333342E-2</v>
      </c>
      <c r="E13" s="20">
        <f t="shared" si="0"/>
        <v>9.2097981770833337E-2</v>
      </c>
      <c r="J13" s="24" t="s">
        <v>63</v>
      </c>
      <c r="K13" s="20">
        <f>((F29-F61)/(F60-F28))</f>
        <v>6.6666666666666688E-3</v>
      </c>
      <c r="L13" s="20">
        <f>((F33-F61)/(F60-F32))</f>
        <v>6.6666666666666697E-3</v>
      </c>
      <c r="M13" s="20">
        <f>((F37-F61)/(F60-F36))</f>
        <v>6.6666666666666749E-3</v>
      </c>
      <c r="N13" s="20">
        <f>((F41-F61)/(F60-F40))</f>
        <v>6.6666666666666732E-3</v>
      </c>
      <c r="O13" s="20">
        <f>((F45-F61)/(F60-F44))</f>
        <v>6.6666666666666697E-3</v>
      </c>
      <c r="P13" s="20">
        <f>((F49-F61)/(F60-F48))</f>
        <v>6.6666666666666732E-3</v>
      </c>
      <c r="Q13" s="20">
        <f>((F53-F61)/(F60-F52))</f>
        <v>6.6666666666666671E-3</v>
      </c>
      <c r="R13" s="20">
        <f>((F57-F61)/(F60-F56))</f>
        <v>6.666666666666694E-3</v>
      </c>
      <c r="AD13" s="24" t="s">
        <v>63</v>
      </c>
      <c r="AE13" s="20">
        <f t="shared" si="1"/>
        <v>6.6666666666666688E-3</v>
      </c>
      <c r="AF13" s="20">
        <f t="shared" si="1"/>
        <v>6.6666666666666697E-3</v>
      </c>
      <c r="AG13" s="20">
        <f t="shared" si="1"/>
        <v>6.6666666666666749E-3</v>
      </c>
      <c r="AH13" s="20">
        <f t="shared" si="1"/>
        <v>6.6666666666666732E-3</v>
      </c>
      <c r="AI13" s="20">
        <f t="shared" si="1"/>
        <v>6.6666666666666697E-3</v>
      </c>
      <c r="AJ13" s="20">
        <f t="shared" si="1"/>
        <v>6.6666666666666732E-3</v>
      </c>
      <c r="AK13" s="20">
        <f t="shared" si="1"/>
        <v>6.6666666666666671E-3</v>
      </c>
      <c r="AL13" s="20">
        <f t="shared" si="1"/>
        <v>6.666666666666694E-3</v>
      </c>
    </row>
    <row r="14" spans="1:48" ht="13">
      <c r="A14" s="25">
        <f>'Raw data and fitting summary'!B13</f>
        <v>0.2097152000000001</v>
      </c>
      <c r="B14" s="26"/>
      <c r="C14" s="25">
        <f>'Raw data and fitting summary'!C13</f>
        <v>10.156840865414422</v>
      </c>
      <c r="D14" s="20">
        <f t="shared" si="2"/>
        <v>2.0647680000000005E-2</v>
      </c>
      <c r="E14" s="20">
        <f t="shared" si="0"/>
        <v>9.8455810546874981E-2</v>
      </c>
      <c r="J14" s="24" t="s">
        <v>64</v>
      </c>
      <c r="K14" s="20">
        <f>((F29-F65)/(F64-F28))</f>
        <v>6.6666666666666654E-3</v>
      </c>
      <c r="L14" s="20">
        <f>((F33-F65)/(F64-F32))</f>
        <v>6.6666666666666654E-3</v>
      </c>
      <c r="M14" s="20">
        <f>((F37-F65)/(F64-F36))</f>
        <v>6.6666666666666688E-3</v>
      </c>
      <c r="N14" s="20">
        <f>((F41-F65)/(F64-F40))</f>
        <v>6.6666666666666671E-3</v>
      </c>
      <c r="O14" s="20">
        <f>((F45-F65)/(F64-F44))</f>
        <v>6.6666666666666645E-3</v>
      </c>
      <c r="P14" s="20">
        <f>((F49-F65)/(F64-F48))</f>
        <v>6.6666666666666662E-3</v>
      </c>
      <c r="Q14" s="20">
        <f>((F53-F65)/(F64-F52))</f>
        <v>6.666666666666661E-3</v>
      </c>
      <c r="R14" s="20">
        <f>((F57-F65)/(F64-F56))</f>
        <v>6.6666666666666714E-3</v>
      </c>
      <c r="S14" s="20">
        <f>((F61-F65)/(F64-F60))</f>
        <v>6.6666666666666523E-3</v>
      </c>
      <c r="AD14" s="24" t="s">
        <v>64</v>
      </c>
      <c r="AE14" s="20">
        <f t="shared" si="1"/>
        <v>6.6666666666666654E-3</v>
      </c>
      <c r="AF14" s="20">
        <f t="shared" si="1"/>
        <v>6.6666666666666654E-3</v>
      </c>
      <c r="AG14" s="20">
        <f t="shared" si="1"/>
        <v>6.6666666666666688E-3</v>
      </c>
      <c r="AH14" s="20">
        <f t="shared" si="1"/>
        <v>6.6666666666666671E-3</v>
      </c>
      <c r="AI14" s="20">
        <f t="shared" si="1"/>
        <v>6.6666666666666645E-3</v>
      </c>
      <c r="AJ14" s="20">
        <f t="shared" si="1"/>
        <v>6.6666666666666662E-3</v>
      </c>
      <c r="AK14" s="20">
        <f t="shared" si="1"/>
        <v>6.666666666666661E-3</v>
      </c>
      <c r="AL14" s="20">
        <f t="shared" si="1"/>
        <v>6.6666666666666714E-3</v>
      </c>
      <c r="AM14" s="20">
        <f t="shared" si="1"/>
        <v>6.6666666666666523E-3</v>
      </c>
    </row>
    <row r="15" spans="1:48" ht="13">
      <c r="A15" s="25">
        <f>'Raw data and fitting summary'!B14</f>
        <v>0.16777216000000009</v>
      </c>
      <c r="B15" s="26"/>
      <c r="C15" s="25">
        <f>'Raw data and fitting summary'!C14</f>
        <v>9.3982227278593875</v>
      </c>
      <c r="D15" s="20">
        <f t="shared" si="2"/>
        <v>1.7851477333333341E-2</v>
      </c>
      <c r="E15" s="20">
        <f t="shared" si="0"/>
        <v>0.10640309651692707</v>
      </c>
      <c r="J15" s="24" t="s">
        <v>65</v>
      </c>
      <c r="K15" s="20">
        <f>((F29-F69)/(F68-F28))</f>
        <v>6.6666666666666645E-3</v>
      </c>
      <c r="L15" s="20">
        <f>((F33-F69)/(F68-F32))</f>
        <v>6.6666666666666654E-3</v>
      </c>
      <c r="M15" s="20">
        <f>((F37-F69)/(F68-F36))</f>
        <v>6.666666666666668E-3</v>
      </c>
      <c r="N15" s="20">
        <f>((F41-F69)/(F68-F40))</f>
        <v>6.6666666666666662E-3</v>
      </c>
      <c r="O15" s="20">
        <f>((F45-F69)/(F68-F44))</f>
        <v>6.6666666666666645E-3</v>
      </c>
      <c r="P15" s="20">
        <f>((F49-F69)/(F68-F48))</f>
        <v>6.6666666666666654E-3</v>
      </c>
      <c r="Q15" s="20">
        <f>((F53-F69)/(F68-F52))</f>
        <v>6.6666666666666619E-3</v>
      </c>
      <c r="R15" s="20">
        <f>((F57-F69)/(F68-F56))</f>
        <v>6.666666666666668E-3</v>
      </c>
      <c r="S15" s="20">
        <f>((F61-F69)/(F68-F60))</f>
        <v>6.6666666666666593E-3</v>
      </c>
      <c r="T15" s="20">
        <f>((F65-F69)/(F68-F64))</f>
        <v>6.6666666666666645E-3</v>
      </c>
      <c r="AD15" s="24" t="s">
        <v>65</v>
      </c>
      <c r="AE15" s="20">
        <f t="shared" si="1"/>
        <v>6.6666666666666645E-3</v>
      </c>
      <c r="AF15" s="20">
        <f t="shared" si="1"/>
        <v>6.6666666666666654E-3</v>
      </c>
      <c r="AG15" s="20">
        <f t="shared" si="1"/>
        <v>6.666666666666668E-3</v>
      </c>
      <c r="AH15" s="20">
        <f t="shared" si="1"/>
        <v>6.6666666666666662E-3</v>
      </c>
      <c r="AI15" s="20">
        <f t="shared" si="1"/>
        <v>6.6666666666666645E-3</v>
      </c>
      <c r="AJ15" s="20">
        <f t="shared" si="1"/>
        <v>6.6666666666666654E-3</v>
      </c>
      <c r="AK15" s="20">
        <f t="shared" si="1"/>
        <v>6.6666666666666619E-3</v>
      </c>
      <c r="AL15" s="20">
        <f t="shared" si="1"/>
        <v>6.666666666666668E-3</v>
      </c>
      <c r="AM15" s="20">
        <f t="shared" si="1"/>
        <v>6.6666666666666593E-3</v>
      </c>
      <c r="AN15" s="20">
        <f t="shared" si="1"/>
        <v>6.6666666666666645E-3</v>
      </c>
    </row>
    <row r="16" spans="1:48" ht="13">
      <c r="A16" s="25">
        <f>'Raw data and fitting summary'!B15</f>
        <v>0.13421772800000006</v>
      </c>
      <c r="B16" s="26"/>
      <c r="C16" s="25">
        <f>'Raw data and fitting summary'!C15</f>
        <v>8.595702542208933</v>
      </c>
      <c r="D16" s="20">
        <f t="shared" si="2"/>
        <v>1.5614515200000005E-2</v>
      </c>
      <c r="E16" s="20">
        <f t="shared" si="0"/>
        <v>0.11633720397949217</v>
      </c>
      <c r="J16" s="24" t="s">
        <v>66</v>
      </c>
      <c r="K16" s="20">
        <f>((F29-F73)/(F72-F28))</f>
        <v>6.666666666666668E-3</v>
      </c>
      <c r="L16" s="20">
        <f>((F33-F73)/(F72-F32))</f>
        <v>6.6666666666666688E-3</v>
      </c>
      <c r="M16" s="20">
        <f>((F37-F73)/(F72-F36))</f>
        <v>6.6666666666666706E-3</v>
      </c>
      <c r="N16" s="20">
        <f>((F41-F73)/(F72-F40))</f>
        <v>6.6666666666666706E-3</v>
      </c>
      <c r="O16" s="20">
        <f>((F45-F73)/(F72-F44))</f>
        <v>6.666666666666668E-3</v>
      </c>
      <c r="P16" s="20">
        <f>((F49-F73)/(F72-F48))</f>
        <v>6.6666666666666697E-3</v>
      </c>
      <c r="Q16" s="20">
        <f>((F53-F73)/(F72-F52))</f>
        <v>6.6666666666666671E-3</v>
      </c>
      <c r="R16" s="20">
        <f>((F57-F73)/(F72-F56))</f>
        <v>6.6666666666666723E-3</v>
      </c>
      <c r="S16" s="20">
        <f>((F61-F73)/(F72-F60))</f>
        <v>6.6666666666666671E-3</v>
      </c>
      <c r="T16" s="20">
        <f>((F65-F73)/(F72-F64))</f>
        <v>6.6666666666666732E-3</v>
      </c>
      <c r="U16" s="20">
        <f>((F69-F73)/(F72-F68))</f>
        <v>6.6666666666666801E-3</v>
      </c>
      <c r="AD16" s="24" t="s">
        <v>66</v>
      </c>
      <c r="AE16" s="20">
        <f t="shared" si="1"/>
        <v>6.666666666666668E-3</v>
      </c>
      <c r="AF16" s="20">
        <f t="shared" si="1"/>
        <v>6.6666666666666688E-3</v>
      </c>
      <c r="AG16" s="20">
        <f t="shared" si="1"/>
        <v>6.6666666666666706E-3</v>
      </c>
      <c r="AH16" s="20">
        <f t="shared" si="1"/>
        <v>6.6666666666666706E-3</v>
      </c>
      <c r="AI16" s="20">
        <f t="shared" si="1"/>
        <v>6.666666666666668E-3</v>
      </c>
      <c r="AJ16" s="20">
        <f t="shared" si="1"/>
        <v>6.6666666666666697E-3</v>
      </c>
      <c r="AK16" s="20">
        <f t="shared" si="1"/>
        <v>6.6666666666666671E-3</v>
      </c>
      <c r="AL16" s="20">
        <f t="shared" si="1"/>
        <v>6.6666666666666723E-3</v>
      </c>
      <c r="AM16" s="20">
        <f t="shared" si="1"/>
        <v>6.6666666666666671E-3</v>
      </c>
      <c r="AN16" s="20">
        <f t="shared" si="1"/>
        <v>6.6666666666666732E-3</v>
      </c>
      <c r="AO16" s="20">
        <f t="shared" si="1"/>
        <v>6.6666666666666801E-3</v>
      </c>
    </row>
    <row r="17" spans="1:48" ht="13">
      <c r="A17" s="25">
        <f>'Raw data and fitting summary'!B16</f>
        <v>0.10737418240000006</v>
      </c>
      <c r="B17" s="26"/>
      <c r="C17" s="25">
        <f>'Raw data and fitting summary'!C16</f>
        <v>7.7666984258113727</v>
      </c>
      <c r="D17" s="20">
        <f t="shared" si="2"/>
        <v>1.3824945493333338E-2</v>
      </c>
      <c r="E17" s="20">
        <f t="shared" si="0"/>
        <v>0.12875483830769854</v>
      </c>
      <c r="J17" s="24" t="s">
        <v>67</v>
      </c>
      <c r="K17" s="20">
        <f>((F29-F77)/(F76-F28))</f>
        <v>6.6666666666666645E-3</v>
      </c>
      <c r="L17" s="20">
        <f>((F33-F77)/(F76-F32))</f>
        <v>6.6666666666666645E-3</v>
      </c>
      <c r="M17" s="20">
        <f>((F37-F77)/(F76-F36))</f>
        <v>6.6666666666666662E-3</v>
      </c>
      <c r="N17" s="20">
        <f>((F41-F77)/(F76-F40))</f>
        <v>6.6666666666666662E-3</v>
      </c>
      <c r="O17" s="20">
        <f>((F45-F77)/(F76-F44))</f>
        <v>6.6666666666666636E-3</v>
      </c>
      <c r="P17" s="20">
        <f>((F49-F77)/(F76-F48))</f>
        <v>6.6666666666666645E-3</v>
      </c>
      <c r="Q17" s="20">
        <f>((F53-F77)/(F76-F52))</f>
        <v>6.6666666666666628E-3</v>
      </c>
      <c r="R17" s="20">
        <f>((F57-F77)/(F76-F56))</f>
        <v>6.6666666666666654E-3</v>
      </c>
      <c r="S17" s="20">
        <f>((F61-F77)/(F76-F60))</f>
        <v>6.6666666666666619E-3</v>
      </c>
      <c r="T17" s="20">
        <f>((F65-F77)/(F76-F64))</f>
        <v>6.6666666666666636E-3</v>
      </c>
      <c r="U17" s="20">
        <f>((F69-F77)/(F76-F68))</f>
        <v>6.6666666666666636E-3</v>
      </c>
      <c r="V17" s="20">
        <f>((F73-F77)/(F76-F72))</f>
        <v>6.6666666666666506E-3</v>
      </c>
      <c r="AD17" s="24" t="s">
        <v>67</v>
      </c>
      <c r="AE17" s="20">
        <f t="shared" si="1"/>
        <v>6.6666666666666645E-3</v>
      </c>
      <c r="AF17" s="20">
        <f t="shared" si="1"/>
        <v>6.6666666666666645E-3</v>
      </c>
      <c r="AG17" s="20">
        <f t="shared" si="1"/>
        <v>6.6666666666666662E-3</v>
      </c>
      <c r="AH17" s="20">
        <f t="shared" si="1"/>
        <v>6.6666666666666662E-3</v>
      </c>
      <c r="AI17" s="20">
        <f t="shared" si="1"/>
        <v>6.6666666666666636E-3</v>
      </c>
      <c r="AJ17" s="20">
        <f t="shared" si="1"/>
        <v>6.6666666666666645E-3</v>
      </c>
      <c r="AK17" s="20">
        <f t="shared" si="1"/>
        <v>6.6666666666666628E-3</v>
      </c>
      <c r="AL17" s="20">
        <f t="shared" si="1"/>
        <v>6.6666666666666654E-3</v>
      </c>
      <c r="AM17" s="20">
        <f t="shared" si="1"/>
        <v>6.6666666666666619E-3</v>
      </c>
      <c r="AN17" s="20">
        <f t="shared" si="1"/>
        <v>6.6666666666666636E-3</v>
      </c>
      <c r="AO17" s="20">
        <f t="shared" si="1"/>
        <v>6.6666666666666636E-3</v>
      </c>
      <c r="AP17" s="20">
        <f t="shared" si="1"/>
        <v>6.6666666666666506E-3</v>
      </c>
    </row>
    <row r="18" spans="1:48" ht="13">
      <c r="A18" s="25">
        <f>'Raw data and fitting summary'!B17</f>
        <v>8.589934592000005E-2</v>
      </c>
      <c r="B18" s="26"/>
      <c r="C18" s="25">
        <f>'Raw data and fitting summary'!C17</f>
        <v>6.9311173873333018</v>
      </c>
      <c r="D18" s="20">
        <f t="shared" si="2"/>
        <v>1.2393289728000006E-2</v>
      </c>
      <c r="E18" s="20">
        <f t="shared" si="0"/>
        <v>0.14427688121795654</v>
      </c>
      <c r="J18" s="24" t="s">
        <v>68</v>
      </c>
      <c r="K18" s="20">
        <f>((F29-F81)/(F80-F28))</f>
        <v>6.6666666666666662E-3</v>
      </c>
      <c r="L18" s="20">
        <f>((F33-F81)/(F80-F32))</f>
        <v>6.6666666666666662E-3</v>
      </c>
      <c r="M18" s="20">
        <f>((F37-F81)/(F80-F36))</f>
        <v>6.666666666666668E-3</v>
      </c>
      <c r="N18" s="20">
        <f>((F41-F81)/(F80-F40))</f>
        <v>6.666666666666668E-3</v>
      </c>
      <c r="O18" s="20">
        <f>((F45-F81)/(F80-F44))</f>
        <v>6.6666666666666662E-3</v>
      </c>
      <c r="P18" s="20">
        <f>((F49-F81)/(F80-F48))</f>
        <v>6.6666666666666671E-3</v>
      </c>
      <c r="Q18" s="20">
        <f>((F53-F81)/(F80-F52))</f>
        <v>6.6666666666666654E-3</v>
      </c>
      <c r="R18" s="20">
        <f>((F57-F81)/(F80-F56))</f>
        <v>6.666666666666668E-3</v>
      </c>
      <c r="S18" s="20">
        <f>((F61-F81)/(F80-F60))</f>
        <v>6.6666666666666654E-3</v>
      </c>
      <c r="T18" s="20">
        <f>((F65-F81)/(F80-F64))</f>
        <v>6.6666666666666671E-3</v>
      </c>
      <c r="U18" s="20">
        <f>((F69-F81)/(F80-F68))</f>
        <v>6.666666666666668E-3</v>
      </c>
      <c r="V18" s="20">
        <f>((F73-F81)/(F80-F72))</f>
        <v>6.6666666666666636E-3</v>
      </c>
      <c r="W18" s="20">
        <f>((F77-F81)/(F80-F76))</f>
        <v>6.666666666666674E-3</v>
      </c>
      <c r="AD18" s="24" t="s">
        <v>68</v>
      </c>
      <c r="AE18" s="20">
        <f t="shared" si="1"/>
        <v>6.6666666666666662E-3</v>
      </c>
      <c r="AF18" s="20">
        <f t="shared" si="1"/>
        <v>6.6666666666666662E-3</v>
      </c>
      <c r="AG18" s="20">
        <f t="shared" si="1"/>
        <v>6.666666666666668E-3</v>
      </c>
      <c r="AH18" s="20">
        <f t="shared" si="1"/>
        <v>6.666666666666668E-3</v>
      </c>
      <c r="AI18" s="20">
        <f t="shared" si="1"/>
        <v>6.6666666666666662E-3</v>
      </c>
      <c r="AJ18" s="20">
        <f t="shared" si="1"/>
        <v>6.6666666666666671E-3</v>
      </c>
      <c r="AK18" s="20">
        <f t="shared" si="1"/>
        <v>6.6666666666666654E-3</v>
      </c>
      <c r="AL18" s="20">
        <f t="shared" si="1"/>
        <v>6.666666666666668E-3</v>
      </c>
      <c r="AM18" s="20">
        <f t="shared" si="1"/>
        <v>6.6666666666666654E-3</v>
      </c>
      <c r="AN18" s="20">
        <f t="shared" si="1"/>
        <v>6.6666666666666671E-3</v>
      </c>
      <c r="AO18" s="20">
        <f t="shared" si="1"/>
        <v>6.666666666666668E-3</v>
      </c>
      <c r="AP18" s="20">
        <f t="shared" si="1"/>
        <v>6.6666666666666636E-3</v>
      </c>
      <c r="AQ18" s="20">
        <f t="shared" si="1"/>
        <v>6.666666666666674E-3</v>
      </c>
    </row>
    <row r="19" spans="1:48" ht="13">
      <c r="A19" s="25">
        <f>'Raw data and fitting summary'!B18</f>
        <v>6.871947673600004E-2</v>
      </c>
      <c r="B19" s="26"/>
      <c r="C19" s="25">
        <f>'Raw data and fitting summary'!C18</f>
        <v>6.1095030104491679</v>
      </c>
      <c r="D19" s="20">
        <f t="shared" si="2"/>
        <v>1.1247965115733337E-2</v>
      </c>
      <c r="E19" s="20">
        <f t="shared" si="0"/>
        <v>0.16367943485577896</v>
      </c>
      <c r="J19" s="24" t="s">
        <v>69</v>
      </c>
      <c r="K19" s="20">
        <f>((F29-F85)/(F84-F28))</f>
        <v>6.6666666666666662E-3</v>
      </c>
      <c r="L19" s="20">
        <f>((F33-F85)/(F84-F32))</f>
        <v>6.6666666666666654E-3</v>
      </c>
      <c r="M19" s="20">
        <f>((F37-F85)/(F84-F36))</f>
        <v>6.6666666666666671E-3</v>
      </c>
      <c r="N19" s="20">
        <f>((F41-F85)/(F84-F40))</f>
        <v>6.6666666666666662E-3</v>
      </c>
      <c r="O19" s="20">
        <f>((F45-F85)/(F84-F44))</f>
        <v>6.6666666666666645E-3</v>
      </c>
      <c r="P19" s="20">
        <f>((F49-F85)/(F84-F48))</f>
        <v>6.6666666666666645E-3</v>
      </c>
      <c r="Q19" s="20">
        <f>((F53-F85)/(F84-F52))</f>
        <v>6.6666666666666645E-3</v>
      </c>
      <c r="R19" s="20">
        <f>((F57-F85)/(F84-F56))</f>
        <v>6.6666666666666654E-3</v>
      </c>
      <c r="S19" s="20">
        <f>((F61-F85)/(F84-F60))</f>
        <v>6.6666666666666645E-3</v>
      </c>
      <c r="T19" s="20">
        <f>((F65-F85)/(F84-F64))</f>
        <v>6.6666666666666654E-3</v>
      </c>
      <c r="U19" s="20">
        <f>((F69-F85)/(F84-F68))</f>
        <v>6.6666666666666654E-3</v>
      </c>
      <c r="V19" s="20">
        <f>((F73-F85)/(F84-F72))</f>
        <v>6.6666666666666628E-3</v>
      </c>
      <c r="W19" s="20">
        <f>((F77-F85)/(F84-F76))</f>
        <v>6.6666666666666662E-3</v>
      </c>
      <c r="X19" s="20">
        <f>((F81-F85)/(F84-F80))</f>
        <v>6.666666666666661E-3</v>
      </c>
      <c r="AD19" s="24" t="s">
        <v>69</v>
      </c>
      <c r="AE19" s="20">
        <f t="shared" si="1"/>
        <v>6.6666666666666662E-3</v>
      </c>
      <c r="AF19" s="20">
        <f t="shared" si="1"/>
        <v>6.6666666666666654E-3</v>
      </c>
      <c r="AG19" s="20">
        <f t="shared" si="1"/>
        <v>6.6666666666666671E-3</v>
      </c>
      <c r="AH19" s="20">
        <f t="shared" si="1"/>
        <v>6.6666666666666662E-3</v>
      </c>
      <c r="AI19" s="20">
        <f t="shared" si="1"/>
        <v>6.6666666666666645E-3</v>
      </c>
      <c r="AJ19" s="20">
        <f t="shared" si="1"/>
        <v>6.6666666666666645E-3</v>
      </c>
      <c r="AK19" s="20">
        <f t="shared" si="1"/>
        <v>6.6666666666666645E-3</v>
      </c>
      <c r="AL19" s="20">
        <f t="shared" si="1"/>
        <v>6.6666666666666654E-3</v>
      </c>
      <c r="AM19" s="20">
        <f t="shared" si="1"/>
        <v>6.6666666666666645E-3</v>
      </c>
      <c r="AN19" s="20">
        <f t="shared" si="1"/>
        <v>6.6666666666666654E-3</v>
      </c>
      <c r="AO19" s="20">
        <f t="shared" si="1"/>
        <v>6.6666666666666654E-3</v>
      </c>
      <c r="AP19" s="20">
        <f t="shared" si="1"/>
        <v>6.6666666666666628E-3</v>
      </c>
      <c r="AQ19" s="20">
        <f t="shared" si="1"/>
        <v>6.6666666666666662E-3</v>
      </c>
      <c r="AR19" s="20">
        <f t="shared" si="1"/>
        <v>6.666666666666661E-3</v>
      </c>
    </row>
    <row r="20" spans="1:48" ht="13">
      <c r="A20" s="25">
        <f>'Raw data and fitting summary'!B19</f>
        <v>5.4975581388800036E-2</v>
      </c>
      <c r="B20" s="26"/>
      <c r="C20" s="25">
        <f>'Raw data and fitting summary'!C19</f>
        <v>5.321055829841824</v>
      </c>
      <c r="D20" s="20">
        <f t="shared" si="2"/>
        <v>1.0331705425920002E-2</v>
      </c>
      <c r="E20" s="20">
        <f t="shared" si="0"/>
        <v>0.18793262690305704</v>
      </c>
      <c r="J20" s="35"/>
      <c r="K20" s="37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AD20" s="35"/>
      <c r="AE20" s="37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8" ht="13">
      <c r="A21" s="25">
        <f>'Raw data and fitting summary'!B20</f>
        <v>4.3980465111040035E-2</v>
      </c>
      <c r="B21" s="26"/>
      <c r="C21" s="25">
        <f>'Raw data and fitting summary'!C20</f>
        <v>4.5819200275316794</v>
      </c>
      <c r="D21" s="20">
        <f t="shared" si="2"/>
        <v>9.5986976740693349E-3</v>
      </c>
      <c r="E21" s="20">
        <f t="shared" si="0"/>
        <v>0.21824911696215457</v>
      </c>
      <c r="J21" s="35"/>
      <c r="K21" s="37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D21" s="35"/>
      <c r="AE21" s="37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</row>
    <row r="22" spans="1:48" ht="13">
      <c r="A22" s="25"/>
      <c r="B22" s="26"/>
      <c r="C22" s="25"/>
      <c r="D22" s="20"/>
      <c r="E22" s="20"/>
      <c r="J22" s="35"/>
      <c r="K22" s="37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D22" s="35"/>
      <c r="AE22" s="37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</row>
    <row r="23" spans="1:48" ht="13">
      <c r="A23" s="25"/>
      <c r="B23" s="26"/>
      <c r="C23" s="25"/>
      <c r="D23" s="20"/>
      <c r="E23" s="20"/>
      <c r="J23" s="35"/>
      <c r="K23" s="37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D23" s="35"/>
      <c r="AE23" s="37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>
      <c r="A24" s="25"/>
      <c r="B24" s="26"/>
      <c r="C24" s="25"/>
      <c r="D24" s="20"/>
      <c r="E24" s="20"/>
      <c r="AD24" s="36"/>
      <c r="AE24" s="36"/>
    </row>
    <row r="25" spans="1:48" ht="15">
      <c r="A25" s="25"/>
      <c r="B25" s="26"/>
      <c r="C25" s="25"/>
      <c r="D25" s="20"/>
      <c r="E25" s="20"/>
      <c r="J25" s="19"/>
      <c r="K25" s="27"/>
      <c r="L25" s="19"/>
      <c r="N25" s="27"/>
      <c r="O25" s="28"/>
      <c r="AE25" s="27" t="s">
        <v>76</v>
      </c>
      <c r="AF25" s="19">
        <f>MEDIAN(AE6:AV23)</f>
        <v>6.6666666666666662E-3</v>
      </c>
      <c r="AH25" s="27" t="s">
        <v>77</v>
      </c>
      <c r="AI25" s="28">
        <f>AF25*AF51</f>
        <v>9.9999999999999964E-2</v>
      </c>
    </row>
    <row r="26" spans="1:48" ht="13">
      <c r="J26" s="19"/>
      <c r="K26" s="29"/>
      <c r="L26" s="19"/>
      <c r="AE26" s="29" t="s">
        <v>78</v>
      </c>
      <c r="AF26" s="19">
        <f>STDEV(AE6:AO15)</f>
        <v>1.6543997283564022E-17</v>
      </c>
    </row>
    <row r="27" spans="1:48" ht="13">
      <c r="A27" s="30" t="s">
        <v>55</v>
      </c>
      <c r="B27" s="23" t="s">
        <v>79</v>
      </c>
      <c r="C27" s="23" t="s">
        <v>80</v>
      </c>
    </row>
    <row r="28" spans="1:48" ht="13">
      <c r="B28" s="20">
        <v>0</v>
      </c>
      <c r="C28" s="20">
        <f>E7</f>
        <v>7.3333333333333348E-2</v>
      </c>
      <c r="E28" s="16" t="s">
        <v>81</v>
      </c>
      <c r="F28" s="20">
        <f>LINEST(C28:C29,B28:B29,TRUE)</f>
        <v>-1</v>
      </c>
    </row>
    <row r="29" spans="1:48" ht="13">
      <c r="B29" s="20">
        <f>D7</f>
        <v>7.3333333333333348E-2</v>
      </c>
      <c r="C29" s="20">
        <v>0</v>
      </c>
      <c r="E29" s="16" t="s">
        <v>82</v>
      </c>
      <c r="F29" s="20">
        <f>C28</f>
        <v>7.3333333333333348E-2</v>
      </c>
      <c r="J29" s="18" t="s">
        <v>83</v>
      </c>
      <c r="K29" s="19"/>
      <c r="L29" s="19"/>
      <c r="M29" s="19"/>
      <c r="N29" s="19"/>
      <c r="AD29" s="18" t="s">
        <v>83</v>
      </c>
      <c r="AE29" s="19"/>
      <c r="AF29" s="19"/>
      <c r="AG29" s="19"/>
      <c r="AH29" s="19"/>
    </row>
    <row r="30" spans="1:48" ht="13">
      <c r="B30" s="20"/>
      <c r="C30" s="20"/>
      <c r="E30" s="31"/>
      <c r="F30" s="32"/>
      <c r="J30" s="20"/>
      <c r="K30" s="21" t="s">
        <v>55</v>
      </c>
      <c r="L30" s="21" t="s">
        <v>56</v>
      </c>
      <c r="M30" s="21" t="s">
        <v>57</v>
      </c>
      <c r="N30" s="21" t="s">
        <v>58</v>
      </c>
      <c r="O30" s="21" t="s">
        <v>59</v>
      </c>
      <c r="P30" s="21" t="s">
        <v>60</v>
      </c>
      <c r="Q30" s="21" t="s">
        <v>61</v>
      </c>
      <c r="R30" s="21" t="s">
        <v>62</v>
      </c>
      <c r="S30" s="21" t="s">
        <v>63</v>
      </c>
      <c r="T30" s="21" t="s">
        <v>64</v>
      </c>
      <c r="U30" s="21" t="s">
        <v>65</v>
      </c>
      <c r="V30" s="21" t="s">
        <v>66</v>
      </c>
      <c r="W30" s="21" t="s">
        <v>67</v>
      </c>
      <c r="X30" s="21" t="s">
        <v>68</v>
      </c>
      <c r="Y30" s="21" t="s">
        <v>69</v>
      </c>
      <c r="Z30" s="35"/>
      <c r="AA30" s="35"/>
      <c r="AB30" s="35"/>
      <c r="AD30" s="20"/>
      <c r="AE30" s="21" t="s">
        <v>55</v>
      </c>
      <c r="AF30" s="21" t="s">
        <v>56</v>
      </c>
      <c r="AG30" s="21" t="s">
        <v>57</v>
      </c>
      <c r="AH30" s="21" t="s">
        <v>58</v>
      </c>
      <c r="AI30" s="21" t="s">
        <v>59</v>
      </c>
      <c r="AJ30" s="21" t="s">
        <v>60</v>
      </c>
      <c r="AK30" s="21" t="s">
        <v>61</v>
      </c>
      <c r="AL30" s="21" t="s">
        <v>62</v>
      </c>
      <c r="AM30" s="21" t="s">
        <v>63</v>
      </c>
      <c r="AN30" s="21" t="s">
        <v>64</v>
      </c>
      <c r="AO30" s="21" t="s">
        <v>65</v>
      </c>
      <c r="AP30" s="21" t="s">
        <v>66</v>
      </c>
      <c r="AQ30" s="21" t="s">
        <v>67</v>
      </c>
      <c r="AR30" s="21" t="s">
        <v>68</v>
      </c>
      <c r="AS30" s="21" t="s">
        <v>69</v>
      </c>
      <c r="AT30" s="35"/>
      <c r="AU30" s="35"/>
      <c r="AV30" s="35"/>
    </row>
    <row r="31" spans="1:48" ht="13">
      <c r="A31" s="30" t="s">
        <v>56</v>
      </c>
      <c r="B31" s="33" t="s">
        <v>79</v>
      </c>
      <c r="C31" s="33" t="s">
        <v>80</v>
      </c>
      <c r="J31" s="24" t="s">
        <v>55</v>
      </c>
      <c r="K31" s="20"/>
      <c r="L31" s="20"/>
      <c r="M31" s="20"/>
      <c r="N31" s="20"/>
      <c r="AD31" s="24" t="s">
        <v>55</v>
      </c>
      <c r="AE31" s="20"/>
      <c r="AF31" s="20"/>
      <c r="AG31" s="20"/>
      <c r="AH31" s="20"/>
    </row>
    <row r="32" spans="1:48" ht="13">
      <c r="B32" s="20">
        <v>0</v>
      </c>
      <c r="C32" s="20">
        <f>E8</f>
        <v>7.5000000000000011E-2</v>
      </c>
      <c r="E32" s="16" t="s">
        <v>81</v>
      </c>
      <c r="F32" s="20">
        <f>LINEST(C32:C33,B32:B33,TRUE)</f>
        <v>-1.2499999999999996</v>
      </c>
      <c r="J32" s="24" t="s">
        <v>56</v>
      </c>
      <c r="K32" s="20">
        <f>1/(((F33*F28)-(F29*F32))/(F28-F32))</f>
        <v>15</v>
      </c>
      <c r="L32" s="20"/>
      <c r="M32" s="20"/>
      <c r="N32" s="20"/>
      <c r="AD32" s="24" t="s">
        <v>56</v>
      </c>
      <c r="AE32" s="20">
        <f>IFERROR(K32,"")</f>
        <v>15</v>
      </c>
      <c r="AF32" s="20"/>
      <c r="AG32" s="20"/>
      <c r="AH32" s="20"/>
    </row>
    <row r="33" spans="1:49" ht="13">
      <c r="B33" s="20">
        <f>D8</f>
        <v>6.0000000000000012E-2</v>
      </c>
      <c r="C33" s="20">
        <v>0</v>
      </c>
      <c r="E33" s="16" t="s">
        <v>82</v>
      </c>
      <c r="F33" s="20">
        <f>C32</f>
        <v>7.5000000000000011E-2</v>
      </c>
      <c r="J33" s="24" t="s">
        <v>57</v>
      </c>
      <c r="K33" s="20">
        <f>1/(((F37*F28)-(F29*F36))/(F28-F36))</f>
        <v>14.999999999999988</v>
      </c>
      <c r="L33" s="20">
        <f>1/(((F37*F32)-(F33*F36))/(F32-F36))</f>
        <v>14.999999999999975</v>
      </c>
      <c r="M33" s="20"/>
      <c r="N33" s="20"/>
      <c r="AD33" s="24" t="s">
        <v>57</v>
      </c>
      <c r="AE33" s="20">
        <f t="shared" ref="AE33:AR45" si="3">IFERROR(K33,"")</f>
        <v>14.999999999999988</v>
      </c>
      <c r="AF33" s="20">
        <f t="shared" si="3"/>
        <v>14.999999999999975</v>
      </c>
      <c r="AG33" s="20"/>
      <c r="AH33" s="20"/>
    </row>
    <row r="34" spans="1:49" ht="13">
      <c r="B34" s="20"/>
      <c r="C34" s="20"/>
      <c r="E34" s="31"/>
      <c r="F34" s="32"/>
      <c r="J34" s="24" t="s">
        <v>58</v>
      </c>
      <c r="K34" s="20">
        <f>1/(((F41*F28)-(F29*F40))/(F28-F40))</f>
        <v>14.999999999999991</v>
      </c>
      <c r="L34" s="20">
        <f>1/(((F41*F32)-(F33*F40))/(F32-F40))</f>
        <v>14.999999999999991</v>
      </c>
      <c r="M34" s="20">
        <f>1/(((F41*F36)-(F37*F40))/(F36-F40))</f>
        <v>15.000000000000004</v>
      </c>
      <c r="N34" s="20"/>
      <c r="AD34" s="24" t="s">
        <v>58</v>
      </c>
      <c r="AE34" s="20">
        <f t="shared" si="3"/>
        <v>14.999999999999991</v>
      </c>
      <c r="AF34" s="20">
        <f t="shared" si="3"/>
        <v>14.999999999999991</v>
      </c>
      <c r="AG34" s="20">
        <f t="shared" si="3"/>
        <v>15.000000000000004</v>
      </c>
      <c r="AH34" s="20"/>
    </row>
    <row r="35" spans="1:49" ht="13">
      <c r="A35" s="30" t="s">
        <v>57</v>
      </c>
      <c r="B35" s="33" t="s">
        <v>79</v>
      </c>
      <c r="C35" s="33" t="s">
        <v>80</v>
      </c>
      <c r="J35" s="24" t="s">
        <v>59</v>
      </c>
      <c r="K35" s="20">
        <f>1/(((F45*F28)-(F29*F44))/(F28-F44))</f>
        <v>14.999999999999996</v>
      </c>
      <c r="L35" s="20">
        <f>1/(((F45*F32)-(F33*F44))/(F32-F44))</f>
        <v>14.999999999999996</v>
      </c>
      <c r="M35" s="20">
        <f>1/(((F45*F36)-(F37*F44))/(F36-F44))</f>
        <v>15.000000000000009</v>
      </c>
      <c r="N35" s="20">
        <f>1/(((F45*F40)-(F41*F44))/(F40-F44))</f>
        <v>15.000000000000025</v>
      </c>
      <c r="AD35" s="24" t="s">
        <v>59</v>
      </c>
      <c r="AE35" s="20">
        <f t="shared" si="3"/>
        <v>14.999999999999996</v>
      </c>
      <c r="AF35" s="20">
        <f t="shared" si="3"/>
        <v>14.999999999999996</v>
      </c>
      <c r="AG35" s="20">
        <f t="shared" si="3"/>
        <v>15.000000000000009</v>
      </c>
      <c r="AH35" s="20">
        <f t="shared" si="3"/>
        <v>15.000000000000025</v>
      </c>
    </row>
    <row r="36" spans="1:49" ht="13">
      <c r="B36" s="20">
        <v>0</v>
      </c>
      <c r="C36" s="20">
        <f>E9</f>
        <v>7.7083333333333323E-2</v>
      </c>
      <c r="E36" s="16" t="s">
        <v>81</v>
      </c>
      <c r="F36" s="20">
        <f>LINEST(C36:C37,B36:B37,TRUE)</f>
        <v>-1.5624999999999998</v>
      </c>
      <c r="J36" s="24" t="s">
        <v>60</v>
      </c>
      <c r="K36" s="20">
        <f>1/(((F49*F28)-(F29*F48))/(F28-F48))</f>
        <v>14.999999999999996</v>
      </c>
      <c r="L36" s="20">
        <f>1/(((F49*F32)-(F33*F48))/(F32-F48))</f>
        <v>14.999999999999996</v>
      </c>
      <c r="M36" s="20">
        <f>1/(((F49*F36)-(F37*F48))/(F36-F48))</f>
        <v>15.000000000000007</v>
      </c>
      <c r="N36" s="20">
        <f>1/(((F49*F40)-(F41*F48))/(F40-F48))</f>
        <v>15.000000000000007</v>
      </c>
      <c r="O36" s="20">
        <f>1/(((F49*F44)-(F45*F48))/(F44-F48))</f>
        <v>14.999999999999995</v>
      </c>
      <c r="AD36" s="24" t="s">
        <v>60</v>
      </c>
      <c r="AE36" s="20">
        <f t="shared" si="3"/>
        <v>14.999999999999996</v>
      </c>
      <c r="AF36" s="20">
        <f t="shared" si="3"/>
        <v>14.999999999999996</v>
      </c>
      <c r="AG36" s="20">
        <f t="shared" si="3"/>
        <v>15.000000000000007</v>
      </c>
      <c r="AH36" s="20">
        <f t="shared" si="3"/>
        <v>15.000000000000007</v>
      </c>
      <c r="AI36" s="20">
        <f t="shared" si="3"/>
        <v>14.999999999999995</v>
      </c>
    </row>
    <row r="37" spans="1:49" ht="13">
      <c r="B37" s="20">
        <f>D9</f>
        <v>4.933333333333334E-2</v>
      </c>
      <c r="C37" s="20">
        <v>0</v>
      </c>
      <c r="E37" s="16" t="s">
        <v>82</v>
      </c>
      <c r="F37" s="20">
        <f>C36</f>
        <v>7.7083333333333323E-2</v>
      </c>
      <c r="J37" s="24" t="s">
        <v>61</v>
      </c>
      <c r="K37" s="20">
        <f>1/(((F53*F28)-(F29*F52))/(F28-F52))</f>
        <v>14.999999999999996</v>
      </c>
      <c r="L37" s="20">
        <f>1/(((F53*F32)-(F33*F52))/(F32-F52))</f>
        <v>14.999999999999996</v>
      </c>
      <c r="M37" s="20">
        <f>1/(((F53*F36)-(F37*F52))/(F36-F52))</f>
        <v>15.000000000000009</v>
      </c>
      <c r="N37" s="20">
        <f>1/(((F53*F40)-(F41*F52))/(F40-F52))</f>
        <v>15.000000000000007</v>
      </c>
      <c r="O37" s="20">
        <f>1/(((F53*F44)-(F45*F52))/(F44-F52))</f>
        <v>15</v>
      </c>
      <c r="P37" s="20">
        <f>1/(((F53*F48)-(F49*F52))/(F48-F52))</f>
        <v>15.000000000000012</v>
      </c>
      <c r="AD37" s="24" t="s">
        <v>61</v>
      </c>
      <c r="AE37" s="20">
        <f t="shared" si="3"/>
        <v>14.999999999999996</v>
      </c>
      <c r="AF37" s="20">
        <f t="shared" si="3"/>
        <v>14.999999999999996</v>
      </c>
      <c r="AG37" s="20">
        <f t="shared" si="3"/>
        <v>15.000000000000009</v>
      </c>
      <c r="AH37" s="20">
        <f t="shared" si="3"/>
        <v>15.000000000000007</v>
      </c>
      <c r="AI37" s="20">
        <f t="shared" si="3"/>
        <v>15</v>
      </c>
      <c r="AJ37" s="20">
        <f t="shared" si="3"/>
        <v>15.000000000000012</v>
      </c>
    </row>
    <row r="38" spans="1:49" ht="13">
      <c r="B38" s="20"/>
      <c r="C38" s="20"/>
      <c r="E38" s="31"/>
      <c r="F38" s="32"/>
      <c r="J38" s="24" t="s">
        <v>62</v>
      </c>
      <c r="K38" s="20">
        <f>1/(((F57*F28)-(F29*F56))/(F28-F56))</f>
        <v>14.999999999999995</v>
      </c>
      <c r="L38" s="20">
        <f>1/(((F57*F32)-(F33*F56))/(F32-F56))</f>
        <v>14.999999999999995</v>
      </c>
      <c r="M38" s="20">
        <f>1/(((F57*F36)-(F37*F56))/(F36-F56))</f>
        <v>15.000000000000004</v>
      </c>
      <c r="N38" s="20">
        <f>1/(((F57*F40)-(F41*F56))/(F40-F56))</f>
        <v>15</v>
      </c>
      <c r="O38" s="20">
        <f>1/(((F57*F44)-(F45*F56))/(F44-F56))</f>
        <v>14.999999999999995</v>
      </c>
      <c r="P38" s="20">
        <f>1/(((F57*F48)-(F49*F56))/(F48-F56))</f>
        <v>14.999999999999995</v>
      </c>
      <c r="Q38" s="20">
        <f>1/(((F57*F52)-(F53*F56))/(F52-F56))</f>
        <v>14.999999999999963</v>
      </c>
      <c r="AD38" s="24" t="s">
        <v>62</v>
      </c>
      <c r="AE38" s="20">
        <f t="shared" si="3"/>
        <v>14.999999999999995</v>
      </c>
      <c r="AF38" s="20">
        <f t="shared" si="3"/>
        <v>14.999999999999995</v>
      </c>
      <c r="AG38" s="20">
        <f t="shared" si="3"/>
        <v>15.000000000000004</v>
      </c>
      <c r="AH38" s="20">
        <f t="shared" si="3"/>
        <v>15</v>
      </c>
      <c r="AI38" s="20">
        <f t="shared" si="3"/>
        <v>14.999999999999995</v>
      </c>
      <c r="AJ38" s="20">
        <f t="shared" si="3"/>
        <v>14.999999999999995</v>
      </c>
      <c r="AK38" s="20">
        <f t="shared" si="3"/>
        <v>14.999999999999963</v>
      </c>
    </row>
    <row r="39" spans="1:49" ht="13">
      <c r="A39" s="30" t="s">
        <v>58</v>
      </c>
      <c r="B39" s="33" t="s">
        <v>79</v>
      </c>
      <c r="C39" s="33" t="s">
        <v>80</v>
      </c>
      <c r="J39" s="24" t="s">
        <v>63</v>
      </c>
      <c r="K39" s="20">
        <f>1/(((F61*F28)-(F29*F60))/(F28-F60))</f>
        <v>14.999999999999996</v>
      </c>
      <c r="L39" s="20">
        <f>1/(((F61*F32)-(F33*F60))/(F32-F60))</f>
        <v>14.999999999999996</v>
      </c>
      <c r="M39" s="20">
        <f>1/(((F61*F36)-(F37*F60))/(F36-F60))</f>
        <v>15.000000000000004</v>
      </c>
      <c r="N39" s="20">
        <f>1/(((F61*F40)-(F41*F60))/(F40-F60))</f>
        <v>15.000000000000004</v>
      </c>
      <c r="O39" s="20">
        <f>1/(((F61*F44)-(F45*F60))/(F44-F60))</f>
        <v>14.999999999999995</v>
      </c>
      <c r="P39" s="20">
        <f>1/(((F61*F48)-(F49*F60))/(F48-F60))</f>
        <v>15</v>
      </c>
      <c r="Q39" s="20">
        <f>1/(((F61*F52)-(F53*F60))/(F52-F60))</f>
        <v>15.000000000000004</v>
      </c>
      <c r="R39" s="20">
        <f>1/(((F61*F56)-(F57*F60))/(F56-F60))</f>
        <v>15.000000000000032</v>
      </c>
      <c r="AD39" s="24" t="s">
        <v>63</v>
      </c>
      <c r="AE39" s="20">
        <f t="shared" si="3"/>
        <v>14.999999999999996</v>
      </c>
      <c r="AF39" s="20">
        <f t="shared" si="3"/>
        <v>14.999999999999996</v>
      </c>
      <c r="AG39" s="20">
        <f t="shared" si="3"/>
        <v>15.000000000000004</v>
      </c>
      <c r="AH39" s="20">
        <f t="shared" si="3"/>
        <v>15.000000000000004</v>
      </c>
      <c r="AI39" s="20">
        <f t="shared" si="3"/>
        <v>14.999999999999995</v>
      </c>
      <c r="AJ39" s="20">
        <f t="shared" si="3"/>
        <v>15</v>
      </c>
      <c r="AK39" s="20">
        <f t="shared" si="3"/>
        <v>15.000000000000004</v>
      </c>
      <c r="AL39" s="20">
        <f t="shared" si="3"/>
        <v>15.000000000000032</v>
      </c>
    </row>
    <row r="40" spans="1:49" ht="13">
      <c r="B40" s="20">
        <v>0</v>
      </c>
      <c r="C40" s="20">
        <f>E10</f>
        <v>7.9687499999999994E-2</v>
      </c>
      <c r="E40" s="16" t="s">
        <v>81</v>
      </c>
      <c r="F40" s="20">
        <f>LINEST(C40:C41,B40:B41,TRUE)</f>
        <v>-1.9531249999999993</v>
      </c>
      <c r="J40" s="24" t="s">
        <v>64</v>
      </c>
      <c r="K40" s="20">
        <f>1/(((F65*F28)-(F29*F64))/(F28-F64))</f>
        <v>14.999999999999996</v>
      </c>
      <c r="L40" s="20">
        <f>1/(((F65*F32)-(F33*F64))/(F32-F64))</f>
        <v>14.999999999999995</v>
      </c>
      <c r="M40" s="20">
        <f>1/(((F65*F36)-(F37*F64))/(F36-F64))</f>
        <v>15.000000000000004</v>
      </c>
      <c r="N40" s="20">
        <f>1/(((F65*F40)-(F41*F64))/(F40-F64))</f>
        <v>15.000000000000004</v>
      </c>
      <c r="O40" s="20">
        <f>1/(((F65*F44)-(F45*F64))/(F44-F64))</f>
        <v>14.999999999999995</v>
      </c>
      <c r="P40" s="20">
        <f>1/(((F65*F48)-(F49*F64))/(F48-F64))</f>
        <v>14.999999999999996</v>
      </c>
      <c r="Q40" s="20">
        <f>1/(((F65*F52)-(F53*F64))/(F52-F64))</f>
        <v>14.999999999999988</v>
      </c>
      <c r="R40" s="20">
        <f>1/(((F65*F56)-(F57*F64))/(F56-F64))</f>
        <v>15</v>
      </c>
      <c r="S40" s="20">
        <f>1/(((F65*F60)-(F61*F64))/(F60-F64))</f>
        <v>14.999999999999972</v>
      </c>
      <c r="AD40" s="24" t="s">
        <v>64</v>
      </c>
      <c r="AE40" s="20">
        <f t="shared" si="3"/>
        <v>14.999999999999996</v>
      </c>
      <c r="AF40" s="20">
        <f t="shared" si="3"/>
        <v>14.999999999999995</v>
      </c>
      <c r="AG40" s="20">
        <f t="shared" si="3"/>
        <v>15.000000000000004</v>
      </c>
      <c r="AH40" s="20">
        <f t="shared" si="3"/>
        <v>15.000000000000004</v>
      </c>
      <c r="AI40" s="20">
        <f t="shared" si="3"/>
        <v>14.999999999999995</v>
      </c>
      <c r="AJ40" s="20">
        <f t="shared" si="3"/>
        <v>14.999999999999996</v>
      </c>
      <c r="AK40" s="20">
        <f t="shared" si="3"/>
        <v>14.999999999999988</v>
      </c>
      <c r="AL40" s="20">
        <f t="shared" si="3"/>
        <v>15</v>
      </c>
      <c r="AM40" s="20">
        <f t="shared" si="3"/>
        <v>14.999999999999972</v>
      </c>
    </row>
    <row r="41" spans="1:49" ht="13">
      <c r="B41" s="20">
        <f>D10</f>
        <v>4.080000000000001E-2</v>
      </c>
      <c r="C41" s="20">
        <v>0</v>
      </c>
      <c r="E41" s="16" t="s">
        <v>82</v>
      </c>
      <c r="F41" s="20">
        <f>C40</f>
        <v>7.9687499999999994E-2</v>
      </c>
      <c r="J41" s="24" t="s">
        <v>65</v>
      </c>
      <c r="K41" s="20">
        <f>1/(((F69*F28)-(F29*F68))/(F28-F68))</f>
        <v>14.999999999999995</v>
      </c>
      <c r="L41" s="20">
        <f>1/(((F69*F32)-(F33*F68))/(F32-F68))</f>
        <v>14.999999999999995</v>
      </c>
      <c r="M41" s="20">
        <f>1/(((F69*F36)-(F37*F68))/(F36-F68))</f>
        <v>15.000000000000004</v>
      </c>
      <c r="N41" s="20">
        <f>1/(((F69*F40)-(F41*F68))/(F40-F68))</f>
        <v>15</v>
      </c>
      <c r="O41" s="20">
        <f>1/(((F69*F44)-(F45*F68))/(F44-F68))</f>
        <v>14.999999999999996</v>
      </c>
      <c r="P41" s="20">
        <f>1/(((F69*F48)-(F49*F68))/(F48-F68))</f>
        <v>14.999999999999996</v>
      </c>
      <c r="Q41" s="20">
        <f>1/(((F69*F52)-(F53*F68))/(F52-F68))</f>
        <v>14.999999999999991</v>
      </c>
      <c r="R41" s="20">
        <f>1/(((F69*F56)-(F57*F68))/(F56-F68))</f>
        <v>15.000000000000004</v>
      </c>
      <c r="S41" s="20">
        <f>1/(((F69*F60)-(F61*F68))/(F60-F68))</f>
        <v>14.999999999999984</v>
      </c>
      <c r="T41" s="20">
        <f>1/(((F69*F64)-(F65*F68))/(F64-F68))</f>
        <v>15.000000000000009</v>
      </c>
      <c r="AD41" s="24" t="s">
        <v>65</v>
      </c>
      <c r="AE41" s="20">
        <f t="shared" si="3"/>
        <v>14.999999999999995</v>
      </c>
      <c r="AF41" s="20">
        <f t="shared" si="3"/>
        <v>14.999999999999995</v>
      </c>
      <c r="AG41" s="20">
        <f t="shared" si="3"/>
        <v>15.000000000000004</v>
      </c>
      <c r="AH41" s="20">
        <f t="shared" si="3"/>
        <v>15</v>
      </c>
      <c r="AI41" s="20">
        <f t="shared" si="3"/>
        <v>14.999999999999996</v>
      </c>
      <c r="AJ41" s="20">
        <f t="shared" si="3"/>
        <v>14.999999999999996</v>
      </c>
      <c r="AK41" s="20">
        <f t="shared" si="3"/>
        <v>14.999999999999991</v>
      </c>
      <c r="AL41" s="20">
        <f t="shared" si="3"/>
        <v>15.000000000000004</v>
      </c>
      <c r="AM41" s="20">
        <f t="shared" si="3"/>
        <v>14.999999999999984</v>
      </c>
      <c r="AN41" s="20">
        <f t="shared" si="3"/>
        <v>15.000000000000009</v>
      </c>
    </row>
    <row r="42" spans="1:49" ht="13">
      <c r="B42" s="20"/>
      <c r="C42" s="20"/>
      <c r="E42" s="31"/>
      <c r="F42" s="32"/>
      <c r="J42" s="24" t="s">
        <v>66</v>
      </c>
      <c r="K42" s="20">
        <f>1/(((F73*F28)-(F29*F72))/(F28-F72))</f>
        <v>14.999999999999996</v>
      </c>
      <c r="L42" s="20">
        <f>1/(((F73*F32)-(F33*F72))/(F32-F72))</f>
        <v>14.999999999999995</v>
      </c>
      <c r="M42" s="20">
        <f>1/(((F73*F36)-(F37*F72))/(F36-F72))</f>
        <v>15.000000000000004</v>
      </c>
      <c r="N42" s="20">
        <f>1/(((F73*F40)-(F41*F72))/(F40-F72))</f>
        <v>15</v>
      </c>
      <c r="O42" s="20">
        <f>1/(((F73*F44)-(F45*F72))/(F44-F72))</f>
        <v>14.999999999999996</v>
      </c>
      <c r="P42" s="20">
        <f>1/(((F73*F48)-(F49*F72))/(F48-F72))</f>
        <v>15</v>
      </c>
      <c r="Q42" s="20">
        <f>1/(((F73*F52)-(F53*F72))/(F52-F72))</f>
        <v>14.999999999999995</v>
      </c>
      <c r="R42" s="20">
        <f>1/(((F73*F56)-(F57*F72))/(F56-F72))</f>
        <v>15.000000000000004</v>
      </c>
      <c r="S42" s="20">
        <f>1/(((F73*F60)-(F61*F72))/(F60-F72))</f>
        <v>14.999999999999995</v>
      </c>
      <c r="T42" s="20">
        <f>1/(((F73*F64)-(F65*F72))/(F64-F72))</f>
        <v>15.00000000000002</v>
      </c>
      <c r="U42" s="20">
        <f>1/(((F73*F68)-(F69*F72))/(F68-F72))</f>
        <v>15.000000000000025</v>
      </c>
      <c r="AD42" s="24" t="s">
        <v>66</v>
      </c>
      <c r="AE42" s="20">
        <f t="shared" si="3"/>
        <v>14.999999999999996</v>
      </c>
      <c r="AF42" s="20">
        <f t="shared" si="3"/>
        <v>14.999999999999995</v>
      </c>
      <c r="AG42" s="20">
        <f t="shared" si="3"/>
        <v>15.000000000000004</v>
      </c>
      <c r="AH42" s="20">
        <f t="shared" si="3"/>
        <v>15</v>
      </c>
      <c r="AI42" s="20">
        <f t="shared" si="3"/>
        <v>14.999999999999996</v>
      </c>
      <c r="AJ42" s="20">
        <f t="shared" si="3"/>
        <v>15</v>
      </c>
      <c r="AK42" s="20">
        <f t="shared" si="3"/>
        <v>14.999999999999995</v>
      </c>
      <c r="AL42" s="20">
        <f t="shared" si="3"/>
        <v>15.000000000000004</v>
      </c>
      <c r="AM42" s="20">
        <f t="shared" si="3"/>
        <v>14.999999999999995</v>
      </c>
      <c r="AN42" s="20">
        <f t="shared" si="3"/>
        <v>15.00000000000002</v>
      </c>
      <c r="AO42" s="20">
        <f t="shared" si="3"/>
        <v>15.000000000000025</v>
      </c>
    </row>
    <row r="43" spans="1:49" ht="13">
      <c r="A43" s="30" t="s">
        <v>59</v>
      </c>
      <c r="B43" s="33" t="s">
        <v>79</v>
      </c>
      <c r="C43" s="33" t="s">
        <v>80</v>
      </c>
      <c r="J43" s="24" t="s">
        <v>67</v>
      </c>
      <c r="K43" s="20">
        <f>1/(((F77*F28)-(F29*F76))/(F28-F76))</f>
        <v>14.999999999999995</v>
      </c>
      <c r="L43" s="20">
        <f>1/(((F77*F32)-(F33*F76))/(F32-F76))</f>
        <v>14.999999999999995</v>
      </c>
      <c r="M43" s="20">
        <f>1/(((F77*F36)-(F37*F76))/(F36-F76))</f>
        <v>15</v>
      </c>
      <c r="N43" s="20">
        <f>1/(((F77*F40)-(F41*F76))/(F40-F76))</f>
        <v>15</v>
      </c>
      <c r="O43" s="20">
        <f>1/(((F77*F44)-(F45*F76))/(F44-F76))</f>
        <v>14.999999999999995</v>
      </c>
      <c r="P43" s="20">
        <f>1/(((F77*F48)-(F49*F76))/(F48-F76))</f>
        <v>14.999999999999996</v>
      </c>
      <c r="Q43" s="20">
        <f>1/(((F77*F52)-(F53*F76))/(F52-F76))</f>
        <v>14.999999999999995</v>
      </c>
      <c r="R43" s="20">
        <f>1/(((F77*F56)-(F57*F76))/(F56-F76))</f>
        <v>15</v>
      </c>
      <c r="S43" s="20">
        <f>1/(((F77*F60)-(F61*F76))/(F60-F76))</f>
        <v>14.999999999999988</v>
      </c>
      <c r="T43" s="20">
        <f>1/(((F77*F64)-(F65*F76))/(F64-F76))</f>
        <v>14.999999999999991</v>
      </c>
      <c r="U43" s="20">
        <f>1/(((F77*F68)-(F69*F76))/(F68-F76))</f>
        <v>14.999999999999995</v>
      </c>
      <c r="V43" s="20">
        <f>1/(((F77*F72)-(F73*F76))/(F72-F76))</f>
        <v>14.999999999999954</v>
      </c>
      <c r="AD43" s="24" t="s">
        <v>67</v>
      </c>
      <c r="AE43" s="20">
        <f t="shared" si="3"/>
        <v>14.999999999999995</v>
      </c>
      <c r="AF43" s="20">
        <f t="shared" si="3"/>
        <v>14.999999999999995</v>
      </c>
      <c r="AG43" s="20">
        <f t="shared" si="3"/>
        <v>15</v>
      </c>
      <c r="AH43" s="20">
        <f t="shared" si="3"/>
        <v>15</v>
      </c>
      <c r="AI43" s="20">
        <f t="shared" si="3"/>
        <v>14.999999999999995</v>
      </c>
      <c r="AJ43" s="20">
        <f t="shared" si="3"/>
        <v>14.999999999999996</v>
      </c>
      <c r="AK43" s="20">
        <f t="shared" si="3"/>
        <v>14.999999999999995</v>
      </c>
      <c r="AL43" s="20">
        <f t="shared" si="3"/>
        <v>15</v>
      </c>
      <c r="AM43" s="20">
        <f t="shared" si="3"/>
        <v>14.999999999999988</v>
      </c>
      <c r="AN43" s="20">
        <f t="shared" si="3"/>
        <v>14.999999999999991</v>
      </c>
      <c r="AO43" s="20">
        <f t="shared" si="3"/>
        <v>14.999999999999995</v>
      </c>
      <c r="AP43" s="20">
        <f t="shared" si="3"/>
        <v>14.999999999999954</v>
      </c>
    </row>
    <row r="44" spans="1:49" ht="13">
      <c r="B44" s="20">
        <v>0</v>
      </c>
      <c r="C44" s="20">
        <f>E11</f>
        <v>8.2942708333333337E-2</v>
      </c>
      <c r="E44" s="16" t="s">
        <v>81</v>
      </c>
      <c r="F44" s="20">
        <f>LINEST(C44:C45,B44:B45,TRUE)</f>
        <v>-2.4414062499999982</v>
      </c>
      <c r="J44" s="24" t="s">
        <v>68</v>
      </c>
      <c r="K44" s="20">
        <f>1/(((F81*F28)-(F29*F80))/(F28-F80))</f>
        <v>14.999999999999996</v>
      </c>
      <c r="L44" s="20">
        <f>1/(((F81*F32)-(F33*F80))/(F32-F80))</f>
        <v>14.999999999999996</v>
      </c>
      <c r="M44" s="20">
        <f>1/(((F81*F36)-(F37*F80))/(F36-F80))</f>
        <v>15.000000000000004</v>
      </c>
      <c r="N44" s="20">
        <f>1/(((F81*F40)-(F41*F80))/(F40-F80))</f>
        <v>15</v>
      </c>
      <c r="O44" s="20">
        <f>1/(((F81*F44)-(F45*F80))/(F44-F80))</f>
        <v>14.999999999999996</v>
      </c>
      <c r="P44" s="20">
        <f>1/(((F81*F48)-(F49*F80))/(F48-F80))</f>
        <v>14.999999999999996</v>
      </c>
      <c r="Q44" s="20">
        <f>1/(((F81*F52)-(F53*F80))/(F52-F80))</f>
        <v>14.999999999999995</v>
      </c>
      <c r="R44" s="20">
        <f>1/(((F81*F56)-(F57*F80))/(F56-F80))</f>
        <v>15</v>
      </c>
      <c r="S44" s="20">
        <f>1/(((F81*F60)-(F61*F80))/(F60-F80))</f>
        <v>14.999999999999991</v>
      </c>
      <c r="T44" s="20">
        <f>1/(((F81*F64)-(F65*F80))/(F64-F80))</f>
        <v>15.000000000000004</v>
      </c>
      <c r="U44" s="20">
        <f>1/(((F81*F68)-(F69*F80))/(F68-F80))</f>
        <v>15.000000000000004</v>
      </c>
      <c r="V44" s="20">
        <f>1/(((F81*F72)-(F73*F80))/(F72-F80))</f>
        <v>14.999999999999988</v>
      </c>
      <c r="W44" s="20">
        <f>1/(((F81*F76)-(F77*F80))/(F76-F80))</f>
        <v>15.000000000000041</v>
      </c>
      <c r="AD44" s="24" t="s">
        <v>68</v>
      </c>
      <c r="AE44" s="20">
        <f t="shared" si="3"/>
        <v>14.999999999999996</v>
      </c>
      <c r="AF44" s="20">
        <f t="shared" si="3"/>
        <v>14.999999999999996</v>
      </c>
      <c r="AG44" s="20">
        <f t="shared" si="3"/>
        <v>15.000000000000004</v>
      </c>
      <c r="AH44" s="20">
        <f t="shared" si="3"/>
        <v>15</v>
      </c>
      <c r="AI44" s="20">
        <f t="shared" si="3"/>
        <v>14.999999999999996</v>
      </c>
      <c r="AJ44" s="20">
        <f t="shared" si="3"/>
        <v>14.999999999999996</v>
      </c>
      <c r="AK44" s="20">
        <f t="shared" si="3"/>
        <v>14.999999999999995</v>
      </c>
      <c r="AL44" s="20">
        <f t="shared" si="3"/>
        <v>15</v>
      </c>
      <c r="AM44" s="20">
        <f t="shared" si="3"/>
        <v>14.999999999999991</v>
      </c>
      <c r="AN44" s="20">
        <f t="shared" si="3"/>
        <v>15.000000000000004</v>
      </c>
      <c r="AO44" s="20">
        <f t="shared" si="3"/>
        <v>15.000000000000004</v>
      </c>
      <c r="AP44" s="20">
        <f t="shared" si="3"/>
        <v>14.999999999999988</v>
      </c>
      <c r="AQ44" s="20">
        <f t="shared" si="3"/>
        <v>15.000000000000041</v>
      </c>
    </row>
    <row r="45" spans="1:49" ht="13">
      <c r="B45" s="20">
        <f>D11</f>
        <v>3.3973333333333348E-2</v>
      </c>
      <c r="C45" s="20">
        <v>0</v>
      </c>
      <c r="E45" s="16" t="s">
        <v>82</v>
      </c>
      <c r="F45" s="20">
        <f>C44</f>
        <v>8.2942708333333337E-2</v>
      </c>
      <c r="J45" s="24" t="s">
        <v>69</v>
      </c>
      <c r="K45" s="20">
        <f>1/(((F85*F28)-(F29*F84))/(F28-F84))</f>
        <v>14.999999999999996</v>
      </c>
      <c r="L45" s="20">
        <f>1/(((F85*F32)-(F33*F84))/(F32-F84))</f>
        <v>14.999999999999995</v>
      </c>
      <c r="M45" s="20">
        <f>1/(((F85*F36)-(F37*F84))/(F36-F84))</f>
        <v>15</v>
      </c>
      <c r="N45" s="20">
        <f>1/(((F85*F40)-(F41*F84))/(F40-F84))</f>
        <v>15</v>
      </c>
      <c r="O45" s="20">
        <f>1/(((F85*F44)-(F45*F84))/(F44-F84))</f>
        <v>14.999999999999996</v>
      </c>
      <c r="P45" s="20">
        <f>1/(((F85*F48)-(F49*F84))/(F48-F84))</f>
        <v>15</v>
      </c>
      <c r="Q45" s="20">
        <f>1/(((F85*F52)-(F53*F84))/(F52-F84))</f>
        <v>14.999999999999995</v>
      </c>
      <c r="R45" s="20">
        <f>1/(((F85*F56)-(F57*F84))/(F56-F84))</f>
        <v>15.000000000000004</v>
      </c>
      <c r="S45" s="20">
        <f>1/(((F85*F60)-(F61*F84))/(F60-F84))</f>
        <v>14.999999999999988</v>
      </c>
      <c r="T45" s="20">
        <f>1/(((F85*F64)-(F65*F84))/(F64-F84))</f>
        <v>15</v>
      </c>
      <c r="U45" s="20">
        <f>1/(((F85*F68)-(F69*F84))/(F68-F84))</f>
        <v>15</v>
      </c>
      <c r="V45" s="20">
        <f>1/(((F85*F72)-(F73*F84))/(F72-F84))</f>
        <v>14.999999999999982</v>
      </c>
      <c r="W45" s="20">
        <f>1/(((F85*F76)-(F77*F84))/(F76-F84))</f>
        <v>15</v>
      </c>
      <c r="X45" s="20">
        <f>1/(((F85*F80)-(F81*F84))/(F80-F84))</f>
        <v>14.999999999999991</v>
      </c>
      <c r="AD45" s="24" t="s">
        <v>69</v>
      </c>
      <c r="AE45" s="20">
        <f t="shared" si="3"/>
        <v>14.999999999999996</v>
      </c>
      <c r="AF45" s="20">
        <f t="shared" si="3"/>
        <v>14.999999999999995</v>
      </c>
      <c r="AG45" s="20">
        <f t="shared" si="3"/>
        <v>15</v>
      </c>
      <c r="AH45" s="20">
        <f t="shared" si="3"/>
        <v>15</v>
      </c>
      <c r="AI45" s="20">
        <f t="shared" si="3"/>
        <v>14.999999999999996</v>
      </c>
      <c r="AJ45" s="20">
        <f t="shared" si="3"/>
        <v>15</v>
      </c>
      <c r="AK45" s="20">
        <f t="shared" si="3"/>
        <v>14.999999999999995</v>
      </c>
      <c r="AL45" s="20">
        <f t="shared" si="3"/>
        <v>15.000000000000004</v>
      </c>
      <c r="AM45" s="20">
        <f t="shared" si="3"/>
        <v>14.999999999999988</v>
      </c>
      <c r="AN45" s="20">
        <f t="shared" si="3"/>
        <v>15</v>
      </c>
      <c r="AO45" s="20">
        <f t="shared" si="3"/>
        <v>15</v>
      </c>
      <c r="AP45" s="20">
        <f t="shared" si="3"/>
        <v>14.999999999999982</v>
      </c>
      <c r="AQ45" s="20">
        <f t="shared" si="3"/>
        <v>15</v>
      </c>
      <c r="AR45" s="20">
        <f t="shared" si="3"/>
        <v>14.999999999999991</v>
      </c>
    </row>
    <row r="46" spans="1:49" ht="13">
      <c r="J46" s="35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6"/>
      <c r="AA46" s="36"/>
      <c r="AB46" s="36"/>
      <c r="AD46" s="35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6"/>
      <c r="AU46" s="36"/>
      <c r="AV46" s="36"/>
      <c r="AW46" s="36"/>
    </row>
    <row r="47" spans="1:49" ht="13">
      <c r="A47" s="30" t="s">
        <v>60</v>
      </c>
      <c r="B47" s="23" t="s">
        <v>79</v>
      </c>
      <c r="C47" s="23" t="s">
        <v>80</v>
      </c>
      <c r="J47" s="35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6"/>
      <c r="AD47" s="35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6"/>
      <c r="AV47" s="36"/>
      <c r="AW47" s="36"/>
    </row>
    <row r="48" spans="1:49" ht="13">
      <c r="B48" s="20">
        <v>0</v>
      </c>
      <c r="C48" s="20">
        <f>E12</f>
        <v>8.7011718749999994E-2</v>
      </c>
      <c r="E48" s="16" t="s">
        <v>81</v>
      </c>
      <c r="F48" s="20">
        <f>LINEST(C48:C49,B48:B49,TRUE)</f>
        <v>-3.0517578124999982</v>
      </c>
      <c r="J48" s="35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6"/>
      <c r="AD48" s="35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6"/>
      <c r="AW48" s="36"/>
    </row>
    <row r="49" spans="1:49" ht="13">
      <c r="B49" s="20">
        <f>D12</f>
        <v>2.851200000000001E-2</v>
      </c>
      <c r="C49" s="20">
        <v>0</v>
      </c>
      <c r="E49" s="16" t="s">
        <v>82</v>
      </c>
      <c r="F49" s="20">
        <f>C48</f>
        <v>8.7011718749999994E-2</v>
      </c>
      <c r="J49" s="35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D49" s="35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6"/>
    </row>
    <row r="50" spans="1:49">
      <c r="B50" s="20"/>
      <c r="C50" s="20"/>
      <c r="E50" s="31"/>
      <c r="F50" s="32"/>
    </row>
    <row r="51" spans="1:49" ht="15">
      <c r="A51" s="30" t="s">
        <v>61</v>
      </c>
      <c r="B51" s="33" t="s">
        <v>79</v>
      </c>
      <c r="C51" s="33" t="s">
        <v>80</v>
      </c>
      <c r="J51" s="19"/>
      <c r="K51" s="27"/>
      <c r="L51" s="28"/>
      <c r="N51" s="34"/>
      <c r="O51" s="19"/>
      <c r="AE51" s="27" t="s">
        <v>84</v>
      </c>
      <c r="AF51" s="28">
        <f>MEDIAN(AE32:AV49)</f>
        <v>14.999999999999996</v>
      </c>
    </row>
    <row r="52" spans="1:49" ht="13">
      <c r="B52" s="20">
        <v>0</v>
      </c>
      <c r="C52" s="20">
        <f>E13</f>
        <v>9.2097981770833337E-2</v>
      </c>
      <c r="E52" s="16" t="s">
        <v>81</v>
      </c>
      <c r="F52" s="20">
        <f>LINEST(C52:C53,B52:B53,TRUE)</f>
        <v>-3.8146972656249969</v>
      </c>
      <c r="J52" s="19"/>
      <c r="K52" s="29"/>
      <c r="L52" s="28"/>
      <c r="AE52" s="29" t="s">
        <v>78</v>
      </c>
      <c r="AF52" s="28">
        <f>STDEV(AE31:AV49)</f>
        <v>1.1038508461409057E-14</v>
      </c>
    </row>
    <row r="53" spans="1:49" ht="13">
      <c r="B53" s="20">
        <f>D13</f>
        <v>2.4142933333333342E-2</v>
      </c>
      <c r="C53" s="20">
        <v>0</v>
      </c>
      <c r="E53" s="16" t="s">
        <v>82</v>
      </c>
      <c r="F53" s="20">
        <f>C52</f>
        <v>9.2097981770833337E-2</v>
      </c>
    </row>
    <row r="54" spans="1:49">
      <c r="B54" s="20"/>
      <c r="C54" s="20"/>
      <c r="E54" s="31"/>
      <c r="F54" s="32"/>
    </row>
    <row r="55" spans="1:49" ht="13">
      <c r="A55" s="30" t="s">
        <v>62</v>
      </c>
      <c r="B55" s="33" t="s">
        <v>79</v>
      </c>
      <c r="C55" s="33" t="s">
        <v>80</v>
      </c>
      <c r="J55" s="19"/>
      <c r="K55" s="19"/>
      <c r="L55" s="19"/>
      <c r="M55" s="19"/>
      <c r="N55" s="19"/>
    </row>
    <row r="56" spans="1:49" ht="13">
      <c r="B56" s="20">
        <v>0</v>
      </c>
      <c r="C56" s="20">
        <f>E14</f>
        <v>9.8455810546874981E-2</v>
      </c>
      <c r="E56" s="16" t="s">
        <v>81</v>
      </c>
      <c r="F56" s="20">
        <f>LINEST(C56:C57,B56:B57,TRUE)</f>
        <v>-4.7683715820312482</v>
      </c>
      <c r="M56" s="19"/>
      <c r="O56" s="19"/>
    </row>
    <row r="57" spans="1:49" ht="13">
      <c r="B57" s="20">
        <f>D14</f>
        <v>2.0647680000000005E-2</v>
      </c>
      <c r="C57" s="20">
        <v>0</v>
      </c>
      <c r="E57" s="16" t="s">
        <v>82</v>
      </c>
      <c r="F57" s="20">
        <f>C56</f>
        <v>9.8455810546874981E-2</v>
      </c>
      <c r="M57" s="19"/>
      <c r="N57" s="19"/>
    </row>
    <row r="58" spans="1:49">
      <c r="B58" s="20"/>
      <c r="C58" s="20"/>
      <c r="E58" s="31"/>
      <c r="F58" s="32"/>
    </row>
    <row r="59" spans="1:49" ht="13">
      <c r="A59" s="30" t="s">
        <v>63</v>
      </c>
      <c r="B59" s="33" t="s">
        <v>79</v>
      </c>
      <c r="C59" s="33" t="s">
        <v>80</v>
      </c>
    </row>
    <row r="60" spans="1:49" ht="13">
      <c r="B60" s="20">
        <v>0</v>
      </c>
      <c r="C60" s="20">
        <f>E15</f>
        <v>0.10640309651692707</v>
      </c>
      <c r="E60" s="16" t="s">
        <v>81</v>
      </c>
      <c r="F60" s="20">
        <f>LINEST(C60:C61,B60:B61,TRUE)</f>
        <v>-5.9604644775390572</v>
      </c>
    </row>
    <row r="61" spans="1:49" ht="13">
      <c r="B61" s="20">
        <f>D15</f>
        <v>1.7851477333333341E-2</v>
      </c>
      <c r="C61" s="20">
        <v>0</v>
      </c>
      <c r="E61" s="16" t="s">
        <v>82</v>
      </c>
      <c r="F61" s="20">
        <f>C60</f>
        <v>0.10640309651692707</v>
      </c>
    </row>
    <row r="62" spans="1:49">
      <c r="B62" s="20"/>
      <c r="C62" s="20"/>
      <c r="E62" s="31"/>
      <c r="F62" s="32"/>
    </row>
    <row r="63" spans="1:49" ht="13">
      <c r="A63" s="30" t="s">
        <v>64</v>
      </c>
      <c r="B63" s="33" t="s">
        <v>79</v>
      </c>
      <c r="C63" s="33" t="s">
        <v>80</v>
      </c>
    </row>
    <row r="64" spans="1:49" ht="13">
      <c r="B64" s="20">
        <v>0</v>
      </c>
      <c r="C64" s="20">
        <f>E16</f>
        <v>0.11633720397949217</v>
      </c>
      <c r="E64" s="16" t="s">
        <v>81</v>
      </c>
      <c r="F64" s="20">
        <f>LINEST(C64:C65,B64:B65,TRUE)</f>
        <v>-7.4505805969238246</v>
      </c>
    </row>
    <row r="65" spans="1:32" ht="13">
      <c r="B65" s="20">
        <f>D16</f>
        <v>1.5614515200000005E-2</v>
      </c>
      <c r="C65" s="20">
        <v>0</v>
      </c>
      <c r="E65" s="16" t="s">
        <v>82</v>
      </c>
      <c r="F65" s="20">
        <f>C64</f>
        <v>0.11633720397949217</v>
      </c>
    </row>
    <row r="66" spans="1:32">
      <c r="B66" s="20"/>
      <c r="C66" s="20"/>
      <c r="E66" s="31"/>
      <c r="F66" s="32"/>
    </row>
    <row r="67" spans="1:32" ht="13">
      <c r="A67" s="30" t="s">
        <v>65</v>
      </c>
      <c r="B67" s="33" t="s">
        <v>79</v>
      </c>
      <c r="C67" s="33" t="s">
        <v>80</v>
      </c>
      <c r="M67" s="32">
        <f>0</f>
        <v>0</v>
      </c>
      <c r="N67" s="32">
        <f>E7</f>
        <v>7.3333333333333348E-2</v>
      </c>
      <c r="O67" s="32">
        <f>E8</f>
        <v>7.5000000000000011E-2</v>
      </c>
      <c r="P67" s="32">
        <f>E9</f>
        <v>7.7083333333333323E-2</v>
      </c>
      <c r="Q67" s="32">
        <f>E10</f>
        <v>7.9687499999999994E-2</v>
      </c>
      <c r="R67" s="32">
        <f>E11</f>
        <v>8.2942708333333337E-2</v>
      </c>
      <c r="S67" s="20">
        <f>E12</f>
        <v>8.7011718749999994E-2</v>
      </c>
      <c r="T67" s="20">
        <f>E13</f>
        <v>9.2097981770833337E-2</v>
      </c>
      <c r="U67" s="19">
        <f>E14</f>
        <v>9.8455810546874981E-2</v>
      </c>
      <c r="V67" s="19">
        <f>E15</f>
        <v>0.10640309651692707</v>
      </c>
      <c r="W67" s="19">
        <f>E16</f>
        <v>0.11633720397949217</v>
      </c>
      <c r="X67" s="19">
        <f>E17</f>
        <v>0.12875483830769854</v>
      </c>
      <c r="Y67" s="19">
        <f>E18</f>
        <v>0.14427688121795654</v>
      </c>
      <c r="Z67" s="19">
        <f>E19</f>
        <v>0.16367943485577896</v>
      </c>
      <c r="AA67" s="19">
        <f>E20</f>
        <v>0.18793262690305704</v>
      </c>
      <c r="AB67" s="19">
        <f>E21</f>
        <v>0.21824911696215457</v>
      </c>
      <c r="AC67" s="19">
        <f>E22</f>
        <v>0</v>
      </c>
      <c r="AD67" s="19">
        <f>E23</f>
        <v>0</v>
      </c>
      <c r="AE67" s="19">
        <f>E24</f>
        <v>0</v>
      </c>
      <c r="AF67" s="19">
        <f>E25</f>
        <v>0</v>
      </c>
    </row>
    <row r="68" spans="1:32" ht="13">
      <c r="B68" s="20">
        <v>0</v>
      </c>
      <c r="C68" s="20">
        <f>E17</f>
        <v>0.12875483830769854</v>
      </c>
      <c r="E68" s="16" t="s">
        <v>81</v>
      </c>
      <c r="F68" s="20">
        <f>LINEST(C68:C69,B68:B69,TRUE)</f>
        <v>-9.3132257461547816</v>
      </c>
      <c r="M68" s="32">
        <f t="shared" ref="M68:M86" si="4">D7</f>
        <v>7.3333333333333348E-2</v>
      </c>
      <c r="N68" s="32">
        <v>0</v>
      </c>
      <c r="O68" s="32"/>
      <c r="P68" s="32"/>
      <c r="Q68" s="32"/>
      <c r="R68" s="32"/>
    </row>
    <row r="69" spans="1:32" ht="13">
      <c r="B69" s="20">
        <f>D17</f>
        <v>1.3824945493333338E-2</v>
      </c>
      <c r="C69" s="20">
        <v>0</v>
      </c>
      <c r="E69" s="16" t="s">
        <v>82</v>
      </c>
      <c r="F69" s="20">
        <f>C68</f>
        <v>0.12875483830769854</v>
      </c>
      <c r="M69" s="32">
        <f t="shared" si="4"/>
        <v>6.0000000000000012E-2</v>
      </c>
      <c r="N69" s="32"/>
      <c r="O69" s="32">
        <v>0</v>
      </c>
      <c r="P69" s="32"/>
      <c r="Q69" s="32"/>
      <c r="R69" s="32"/>
    </row>
    <row r="70" spans="1:32">
      <c r="B70" s="20"/>
      <c r="C70" s="20"/>
      <c r="E70" s="31"/>
      <c r="F70" s="32"/>
      <c r="M70" s="32">
        <f t="shared" si="4"/>
        <v>4.933333333333334E-2</v>
      </c>
      <c r="N70" s="32"/>
      <c r="O70" s="32"/>
      <c r="P70" s="32">
        <v>0</v>
      </c>
      <c r="Q70" s="32"/>
      <c r="R70" s="32"/>
    </row>
    <row r="71" spans="1:32" ht="13">
      <c r="A71" s="30" t="s">
        <v>66</v>
      </c>
      <c r="B71" s="33" t="s">
        <v>79</v>
      </c>
      <c r="C71" s="33" t="s">
        <v>80</v>
      </c>
      <c r="M71" s="32">
        <f t="shared" si="4"/>
        <v>4.080000000000001E-2</v>
      </c>
      <c r="N71" s="32"/>
      <c r="O71" s="32"/>
      <c r="P71" s="32"/>
      <c r="Q71" s="32">
        <v>0</v>
      </c>
      <c r="R71" s="32"/>
    </row>
    <row r="72" spans="1:32" ht="13">
      <c r="B72" s="20">
        <v>0</v>
      </c>
      <c r="C72" s="20">
        <f>E18</f>
        <v>0.14427688121795654</v>
      </c>
      <c r="E72" s="16" t="s">
        <v>81</v>
      </c>
      <c r="F72" s="20">
        <f>LINEST(C72:C73,B72:B73,TRUE)</f>
        <v>-11.641532182693476</v>
      </c>
      <c r="M72" s="32">
        <f t="shared" si="4"/>
        <v>3.3973333333333348E-2</v>
      </c>
      <c r="N72" s="32"/>
      <c r="O72" s="32"/>
      <c r="P72" s="32"/>
      <c r="Q72" s="32"/>
      <c r="R72" s="32">
        <v>0</v>
      </c>
    </row>
    <row r="73" spans="1:32" ht="13">
      <c r="B73" s="20">
        <f>D18</f>
        <v>1.2393289728000006E-2</v>
      </c>
      <c r="C73" s="20">
        <v>0</v>
      </c>
      <c r="E73" s="16" t="s">
        <v>82</v>
      </c>
      <c r="F73" s="20">
        <f>C72</f>
        <v>0.14427688121795654</v>
      </c>
      <c r="M73" s="32">
        <f t="shared" si="4"/>
        <v>2.851200000000001E-2</v>
      </c>
      <c r="S73" s="15">
        <v>0</v>
      </c>
    </row>
    <row r="74" spans="1:32">
      <c r="B74" s="20"/>
      <c r="C74" s="20"/>
      <c r="E74" s="31"/>
      <c r="F74" s="32"/>
      <c r="M74" s="32">
        <f t="shared" si="4"/>
        <v>2.4142933333333342E-2</v>
      </c>
      <c r="T74" s="15">
        <v>0</v>
      </c>
    </row>
    <row r="75" spans="1:32" ht="13">
      <c r="A75" s="30" t="s">
        <v>67</v>
      </c>
      <c r="B75" s="33" t="s">
        <v>79</v>
      </c>
      <c r="C75" s="33" t="s">
        <v>80</v>
      </c>
      <c r="M75" s="32">
        <f t="shared" si="4"/>
        <v>2.0647680000000005E-2</v>
      </c>
      <c r="U75" s="15">
        <v>0</v>
      </c>
    </row>
    <row r="76" spans="1:32" ht="13">
      <c r="B76" s="20">
        <v>0</v>
      </c>
      <c r="C76" s="20">
        <f>E19</f>
        <v>0.16367943485577896</v>
      </c>
      <c r="E76" s="16" t="s">
        <v>81</v>
      </c>
      <c r="F76" s="20">
        <f>LINEST(C76:C77,B76:B77,TRUE)</f>
        <v>-14.551915228366846</v>
      </c>
      <c r="M76" s="32">
        <f t="shared" si="4"/>
        <v>1.7851477333333341E-2</v>
      </c>
      <c r="V76" s="15">
        <v>0</v>
      </c>
    </row>
    <row r="77" spans="1:32" ht="13">
      <c r="B77" s="20">
        <f>D19</f>
        <v>1.1247965115733337E-2</v>
      </c>
      <c r="C77" s="20">
        <v>0</v>
      </c>
      <c r="E77" s="16" t="s">
        <v>82</v>
      </c>
      <c r="F77" s="20">
        <f>C76</f>
        <v>0.16367943485577896</v>
      </c>
      <c r="M77" s="32">
        <f t="shared" si="4"/>
        <v>1.5614515200000005E-2</v>
      </c>
      <c r="W77" s="15">
        <v>0</v>
      </c>
    </row>
    <row r="78" spans="1:32">
      <c r="M78" s="32">
        <f t="shared" si="4"/>
        <v>1.3824945493333338E-2</v>
      </c>
      <c r="X78" s="15">
        <v>0</v>
      </c>
    </row>
    <row r="79" spans="1:32" ht="13">
      <c r="A79" s="30" t="s">
        <v>68</v>
      </c>
      <c r="B79" s="33" t="s">
        <v>79</v>
      </c>
      <c r="C79" s="33" t="s">
        <v>80</v>
      </c>
      <c r="M79" s="32">
        <f t="shared" si="4"/>
        <v>1.2393289728000006E-2</v>
      </c>
      <c r="Y79" s="15">
        <v>0</v>
      </c>
    </row>
    <row r="80" spans="1:32" ht="13">
      <c r="B80" s="20">
        <v>0</v>
      </c>
      <c r="C80" s="20">
        <f>E20</f>
        <v>0.18793262690305704</v>
      </c>
      <c r="E80" s="16" t="s">
        <v>81</v>
      </c>
      <c r="F80" s="20">
        <f>LINEST(C80:C81,B80:B81,TRUE)</f>
        <v>-18.189894035458554</v>
      </c>
      <c r="M80" s="32">
        <f t="shared" si="4"/>
        <v>1.1247965115733337E-2</v>
      </c>
      <c r="Z80" s="15">
        <v>0</v>
      </c>
    </row>
    <row r="81" spans="1:32" ht="13">
      <c r="B81" s="20">
        <f>D20</f>
        <v>1.0331705425920002E-2</v>
      </c>
      <c r="C81" s="20">
        <v>0</v>
      </c>
      <c r="E81" s="16" t="s">
        <v>82</v>
      </c>
      <c r="F81" s="20">
        <f>C80</f>
        <v>0.18793262690305704</v>
      </c>
      <c r="M81" s="32">
        <f t="shared" si="4"/>
        <v>1.0331705425920002E-2</v>
      </c>
      <c r="AA81" s="15">
        <v>0</v>
      </c>
    </row>
    <row r="82" spans="1:32">
      <c r="B82" s="20"/>
      <c r="C82" s="20"/>
      <c r="E82" s="31"/>
      <c r="F82" s="32"/>
      <c r="M82" s="32">
        <f t="shared" si="4"/>
        <v>9.5986976740693349E-3</v>
      </c>
      <c r="AB82" s="15">
        <v>0</v>
      </c>
    </row>
    <row r="83" spans="1:32" ht="13">
      <c r="A83" s="30" t="s">
        <v>69</v>
      </c>
      <c r="B83" s="33" t="s">
        <v>79</v>
      </c>
      <c r="C83" s="33" t="s">
        <v>80</v>
      </c>
      <c r="M83" s="32">
        <f t="shared" si="4"/>
        <v>0</v>
      </c>
      <c r="AC83" s="15">
        <v>0</v>
      </c>
    </row>
    <row r="84" spans="1:32" ht="13">
      <c r="B84" s="20">
        <v>0</v>
      </c>
      <c r="C84" s="20">
        <f>E21</f>
        <v>0.21824911696215457</v>
      </c>
      <c r="E84" s="16" t="s">
        <v>81</v>
      </c>
      <c r="F84" s="20">
        <f>LINEST(C84:C85,B84:B85,TRUE)</f>
        <v>-22.737367544323188</v>
      </c>
      <c r="M84" s="32">
        <f t="shared" si="4"/>
        <v>0</v>
      </c>
      <c r="AD84" s="15">
        <v>0</v>
      </c>
    </row>
    <row r="85" spans="1:32" ht="13">
      <c r="B85" s="20">
        <f>D21</f>
        <v>9.5986976740693349E-3</v>
      </c>
      <c r="C85" s="20">
        <v>0</v>
      </c>
      <c r="E85" s="16" t="s">
        <v>82</v>
      </c>
      <c r="F85" s="20">
        <f>C84</f>
        <v>0.21824911696215457</v>
      </c>
      <c r="M85" s="32">
        <f t="shared" si="4"/>
        <v>0</v>
      </c>
      <c r="AE85" s="15">
        <v>0</v>
      </c>
    </row>
    <row r="86" spans="1:32">
      <c r="B86" s="20"/>
      <c r="C86" s="20"/>
      <c r="E86" s="31"/>
      <c r="F86" s="32"/>
      <c r="M86" s="32">
        <f t="shared" si="4"/>
        <v>0</v>
      </c>
      <c r="AF86" s="15">
        <v>0</v>
      </c>
    </row>
    <row r="87" spans="1:32" ht="13">
      <c r="A87" s="30"/>
      <c r="B87" s="33"/>
      <c r="C87" s="33"/>
    </row>
    <row r="88" spans="1:32" ht="13">
      <c r="B88" s="20"/>
      <c r="C88" s="20"/>
      <c r="E88" s="16"/>
      <c r="F88" s="20"/>
    </row>
    <row r="89" spans="1:32" ht="13">
      <c r="B89" s="20"/>
      <c r="C89" s="20"/>
      <c r="E89" s="16"/>
      <c r="F89" s="20"/>
    </row>
    <row r="90" spans="1:32">
      <c r="B90" s="20"/>
      <c r="C90" s="20"/>
      <c r="E90" s="31"/>
      <c r="F90" s="32"/>
    </row>
    <row r="91" spans="1:32" ht="13">
      <c r="A91" s="30"/>
      <c r="B91" s="33"/>
      <c r="C91" s="33"/>
    </row>
    <row r="92" spans="1:32" ht="13">
      <c r="B92" s="20"/>
      <c r="C92" s="20"/>
      <c r="E92" s="16"/>
      <c r="F92" s="20"/>
    </row>
    <row r="93" spans="1:32" ht="13">
      <c r="B93" s="20"/>
      <c r="C93" s="20"/>
      <c r="E93" s="16"/>
      <c r="F93" s="20"/>
    </row>
    <row r="95" spans="1:32" ht="13">
      <c r="A95" s="30"/>
      <c r="B95" s="33"/>
      <c r="C95" s="33"/>
    </row>
    <row r="96" spans="1:32" ht="13">
      <c r="B96" s="20"/>
      <c r="C96" s="20"/>
      <c r="E96" s="16"/>
      <c r="F96" s="20"/>
    </row>
    <row r="97" spans="1:6" ht="13">
      <c r="B97" s="20"/>
      <c r="C97" s="20"/>
      <c r="E97" s="16"/>
      <c r="F97" s="20"/>
    </row>
    <row r="98" spans="1:6">
      <c r="B98" s="20"/>
      <c r="C98" s="20"/>
      <c r="E98" s="31"/>
      <c r="F98" s="32"/>
    </row>
    <row r="99" spans="1:6" ht="13">
      <c r="A99" s="30"/>
      <c r="B99" s="33"/>
      <c r="C99" s="33"/>
    </row>
    <row r="100" spans="1:6" ht="13">
      <c r="B100" s="20"/>
      <c r="C100" s="20"/>
      <c r="E100" s="16"/>
      <c r="F100" s="20"/>
    </row>
    <row r="101" spans="1:6" ht="13">
      <c r="B101" s="20"/>
      <c r="C101" s="20"/>
      <c r="E101" s="16"/>
      <c r="F101" s="20"/>
    </row>
  </sheetData>
  <printOptions gridLines="1" gridLinesSet="0"/>
  <pageMargins left="0.75" right="0.75" top="1" bottom="1" header="0.5" footer="0.5"/>
  <pageSetup orientation="portrait" horizontalDpi="4294967293" r:id="rId1"/>
  <headerFooter alignWithMargins="0">
    <oddHeader>&amp;A</oddHeader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C260"/>
  <sheetViews>
    <sheetView topLeftCell="AM67" zoomScaleNormal="100" workbookViewId="0">
      <selection activeCell="AM69" sqref="AM69"/>
    </sheetView>
  </sheetViews>
  <sheetFormatPr defaultRowHeight="14.5"/>
  <cols>
    <col min="3" max="3" width="10.81640625" customWidth="1"/>
  </cols>
  <sheetData>
    <row r="1" spans="1:107" ht="16.5">
      <c r="O1" t="s">
        <v>108</v>
      </c>
      <c r="X1" t="s">
        <v>34</v>
      </c>
      <c r="BF1" t="s">
        <v>36</v>
      </c>
      <c r="BI1" t="s">
        <v>37</v>
      </c>
      <c r="BJ1">
        <f>SUM(BF4:BU18)</f>
        <v>629.34020858293081</v>
      </c>
      <c r="BW1" t="s">
        <v>38</v>
      </c>
      <c r="CN1" t="s">
        <v>35</v>
      </c>
      <c r="CQ1" t="s">
        <v>40</v>
      </c>
      <c r="CR1">
        <f>SUM(CN4:DC18)</f>
        <v>18.523898291312999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s="5" t="s">
        <v>109</v>
      </c>
      <c r="V3" t="s">
        <v>31</v>
      </c>
      <c r="W3" s="64"/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16.699721276670907</v>
      </c>
      <c r="E4">
        <f>'Raw data and fitting summary'!E6</f>
        <v>17.223790138304945</v>
      </c>
      <c r="F4">
        <f>'Raw data and fitting summary'!F6</f>
        <v>17.792620881229677</v>
      </c>
      <c r="G4">
        <f>'Raw data and fitting summary'!G6</f>
        <v>18.396435374221959</v>
      </c>
      <c r="H4">
        <f>'Raw data and fitting summary'!H6</f>
        <v>19.02241727156165</v>
      </c>
      <c r="I4">
        <f>'Raw data and fitting summary'!I6</f>
        <v>19.655682452551567</v>
      </c>
      <c r="J4">
        <f>'Raw data and fitting summary'!J6</f>
        <v>20.280643325973504</v>
      </c>
      <c r="K4">
        <f>'Raw data and fitting summary'!K6</f>
        <v>20.88251343744907</v>
      </c>
      <c r="L4">
        <f>'Raw data and fitting summary'!L6</f>
        <v>21.448652542283984</v>
      </c>
      <c r="M4">
        <f>'Raw data and fitting summary'!M6</f>
        <v>21.969504826413239</v>
      </c>
      <c r="N4">
        <f>'Raw data and fitting summary'!N6</f>
        <v>22.439009014688267</v>
      </c>
      <c r="O4">
        <f>'Raw data and fitting summary'!O6</f>
        <v>22.854502244520731</v>
      </c>
      <c r="P4">
        <f>'Raw data and fitting summary'!P6</f>
        <v>23.216245883644344</v>
      </c>
      <c r="Q4">
        <f>'Raw data and fitting summary'!Q6</f>
        <v>23.526745240253856</v>
      </c>
      <c r="R4">
        <f>'Raw data and fitting summary'!R6</f>
        <v>23.790022338049141</v>
      </c>
      <c r="S4">
        <f>'Raw data and fitting summary'!D40</f>
        <v>0.15696032150820119</v>
      </c>
      <c r="T4">
        <f>'Raw data and fitting summary'!F40</f>
        <v>23.326226594166521</v>
      </c>
      <c r="U4">
        <f>'Raw data and fitting summary'!G40</f>
        <v>7.5000002390535814</v>
      </c>
      <c r="V4">
        <f>'Raw data and fitting summary'!H40</f>
        <v>44757121.431777574</v>
      </c>
      <c r="X4">
        <f>($T$4*(B4/$S$4 )+$U$4*((B4*$X$3)/($S$4*$V$4 )))/((1+(B4/$S$4)+($X$3/$V$4 )+((B4*$X$3)/($S$4*$V$4 ))))*C20</f>
        <v>20.161647863393188</v>
      </c>
      <c r="Y4">
        <f>($T$4*(B4/$S$4 )+$U$4*((B4*$Y$3)/($S$4*$V$4 )))/((1+(B4/$S$4)+($Y$3/$V$4 )+((B4*$Y$3)/($S$4*$V$4 ))))*D20</f>
        <v>20.161647849951414</v>
      </c>
      <c r="Z4">
        <f>($T$4*(B4/$S$4 )+$U$4*((B4*$Z$3)/($S$4*$V$4 )))/((1+(B4/$S$4)+($Z$3/$V$4 )+((B4*$Z$3)/($S$4*$V$4 ))))*E20</f>
        <v>20.16164784659097</v>
      </c>
      <c r="AA4">
        <f>($T$4*(B4/$S$4 )+$U$4*((B4*$AA$3)/($S$4*$V$4 )))/((1+(B4/$S$4)+($AA$3/$V$4 )+((B4*$AA$3)/($S$4*$V$4 ))))*F20</f>
        <v>20.161647842390416</v>
      </c>
      <c r="AB4">
        <f>($T$4*(B4/$S$4 )+$U$4*((B4*$AB$3)/($S$4*$V$4 )))/((1+(B4/$S$4)+($AB$3/$V$4 )+((B4*$AB$3)/($S$4*$V$4 ))))*G20</f>
        <v>20.161647837139725</v>
      </c>
      <c r="AC4">
        <f>($T$4*(B4/$S$4 )+$U$4*((B4*$AC$3)/($S$4*$V$4 )))/((1+(B4/$S$4)+($AC$3/$V$4 )+((B4*$AC$3)/($S$4*$V$4 ))))*H20</f>
        <v>20.161647830576356</v>
      </c>
      <c r="AD4">
        <f>($T$4*(B4/$S$4 )+$U$4*((B4*$AD$3)/($S$4*$V$4 )))/((1+(B4/$S$4)+($AD$3/$V$4 )+((B4*$AD$3)/($S$4*$V$4 ))))*I20</f>
        <v>20.161647822372149</v>
      </c>
      <c r="AE4">
        <f>($T$4*(B4/$S$4 )+$U$4*((B4*$AE$3)/($S$4*$V$4 )))/((1+(B4/$S$4)+($AE$3/$V$4 )+((B4*$AE$3)/($S$4*$V$4 ))))*J20</f>
        <v>20.16164781211689</v>
      </c>
      <c r="AF4">
        <f>($T$4*(B4/$S$4 )+$U$4*((B4*$AF$3)/($S$4*$V$4 )))/((1+(B4/$S$4)+($AF$3/$V$4 )+((B4*$AF$3)/($S$4*$V$4 ))))*K20</f>
        <v>20.161647799297814</v>
      </c>
      <c r="AG4">
        <f>($T$4*(B4/$S$4 )+$U$4*((B4*$AG$3)/($S$4*$V$4 )))/((1+(B4/$S$4)+($AG$3/$V$4 )+((B4*$AG$3)/($S$4*$V$4 ))))*L20</f>
        <v>20.161647783273978</v>
      </c>
      <c r="AH4">
        <f>($T$4*(B4/$S$4 )+$U$4*((B4*$AH$3)/($S$4*$V$4 )))/((1+(B4/$S$4)+($AH$3/$V$4 )+((B4*$AH$3)/($S$4*$V$4 ))))*M20</f>
        <v>20.161647763244169</v>
      </c>
      <c r="AI4">
        <f>($T$4*(B4/$S$4 )+$U$4*((B4*$AI$3)/($S$4*$V$4 )))/((1+(B4/$S$4)+($AI$3/$V$4 )+((B4*$AI$3)/($S$4*$V$4 ))))*N20</f>
        <v>20.161647738206916</v>
      </c>
      <c r="AJ4">
        <f>($T$4*(B4/$S$4 )+$U$4*((B4*$AJ$3)/($S$4*$V$4 )))/((1+(B4/$S$4)+($AJ$3/$V$4 )+((B4*$AJ$3)/($S$4*$V$4 ))))*O20</f>
        <v>20.161647706910347</v>
      </c>
      <c r="AK4">
        <f>($T$4*(B4/$S$4 )+$U$4*((B4*$AK$3)/($S$4*$V$4 )))/((1+(B4/$S$4)+($AK$3/$V$4 )+((B4*$AK$3)/($S$4*$V$4 ))))*P20</f>
        <v>20.161647667789637</v>
      </c>
      <c r="AL4">
        <f>($T$4*(B4/$S$4 )+$U$4*((B4*$AL$3)/($S$4*$V$4 )))/((1+(B4/$S$4)+($AL$3/$V$4 )+((B4*$AL$3)/($S$4*$V$4 ))))*Q20</f>
        <v>20.161647618888754</v>
      </c>
      <c r="AM4">
        <f>($T$4*(B4/$S$4 )+$U$4*((B4*$AM$3)/($S$4*$V$4 )))/((1+(B4/$S$4)+($AM$3/$V$4 )+((B4*$AM$3)/($S$4*$V$4 ))))*R20</f>
        <v>20.161647557762645</v>
      </c>
      <c r="AO4">
        <f>IFERROR(X4, 0)</f>
        <v>20.161647863393188</v>
      </c>
      <c r="AP4">
        <f t="shared" ref="AP4:BD18" si="4">IFERROR(Y4, 0)</f>
        <v>20.161647849951414</v>
      </c>
      <c r="AQ4">
        <f t="shared" si="4"/>
        <v>20.16164784659097</v>
      </c>
      <c r="AR4">
        <f t="shared" si="4"/>
        <v>20.161647842390416</v>
      </c>
      <c r="AS4">
        <f t="shared" si="4"/>
        <v>20.161647837139725</v>
      </c>
      <c r="AT4">
        <f t="shared" si="4"/>
        <v>20.161647830576356</v>
      </c>
      <c r="AU4">
        <f t="shared" si="4"/>
        <v>20.161647822372149</v>
      </c>
      <c r="AV4">
        <f t="shared" si="4"/>
        <v>20.16164781211689</v>
      </c>
      <c r="AW4">
        <f t="shared" si="4"/>
        <v>20.161647799297814</v>
      </c>
      <c r="AX4">
        <f t="shared" si="4"/>
        <v>20.161647783273978</v>
      </c>
      <c r="AY4">
        <f t="shared" si="4"/>
        <v>20.161647763244169</v>
      </c>
      <c r="AZ4">
        <f t="shared" si="4"/>
        <v>20.161647738206916</v>
      </c>
      <c r="BA4">
        <f t="shared" si="4"/>
        <v>20.161647706910347</v>
      </c>
      <c r="BB4">
        <f t="shared" si="4"/>
        <v>20.161647667789637</v>
      </c>
      <c r="BC4">
        <f t="shared" si="4"/>
        <v>20.161647618888754</v>
      </c>
      <c r="BD4">
        <f t="shared" si="4"/>
        <v>20.161647557762645</v>
      </c>
      <c r="BF4">
        <f>(C4-AO4)^2</f>
        <v>42.579334243520677</v>
      </c>
      <c r="BG4">
        <f>(D4-AP4)^2</f>
        <v>11.984935598785718</v>
      </c>
      <c r="BH4">
        <f t="shared" ref="BH4:BU18" si="5">(E4-AQ4)^2</f>
        <v>8.631007914135612</v>
      </c>
      <c r="BI4">
        <f t="shared" si="5"/>
        <v>5.6122887427064825</v>
      </c>
      <c r="BJ4">
        <f t="shared" si="5"/>
        <v>3.1159750392402068</v>
      </c>
      <c r="BK4">
        <f t="shared" si="5"/>
        <v>1.2978462665929595</v>
      </c>
      <c r="BL4">
        <f t="shared" si="5"/>
        <v>0.25600095545767915</v>
      </c>
      <c r="BM4">
        <f t="shared" si="5"/>
        <v>1.4159932317999641E-2</v>
      </c>
      <c r="BN4">
        <f t="shared" si="5"/>
        <v>0.51964726826721774</v>
      </c>
      <c r="BO4">
        <f t="shared" si="5"/>
        <v>1.6563812497144048</v>
      </c>
      <c r="BP4">
        <f t="shared" si="5"/>
        <v>3.2683471608502956</v>
      </c>
      <c r="BQ4">
        <f t="shared" si="5"/>
        <v>5.1863743836167666</v>
      </c>
      <c r="BR4">
        <f t="shared" si="5"/>
        <v>7.2514655607288319</v>
      </c>
      <c r="BS4">
        <f t="shared" si="5"/>
        <v>9.3305702603027587</v>
      </c>
      <c r="BT4">
        <f t="shared" si="5"/>
        <v>11.323882001317068</v>
      </c>
      <c r="BU4">
        <f t="shared" si="5"/>
        <v>13.165103546219077</v>
      </c>
      <c r="BW4">
        <f>ABS((AO4-C4)/AO4)</f>
        <v>0.32364835807281844</v>
      </c>
      <c r="BX4">
        <f t="shared" ref="BX4:CL18" si="6">ABS((AP4-D4)/AP4)</f>
        <v>0.17170851306624971</v>
      </c>
      <c r="BY4">
        <f t="shared" si="6"/>
        <v>0.14571515833626525</v>
      </c>
      <c r="BZ4">
        <f t="shared" si="6"/>
        <v>0.11750165361879769</v>
      </c>
      <c r="CA4">
        <f t="shared" si="6"/>
        <v>8.7552985607955741E-2</v>
      </c>
      <c r="CB4">
        <f t="shared" si="6"/>
        <v>5.6504833761008073E-2</v>
      </c>
      <c r="CC4">
        <f t="shared" si="6"/>
        <v>2.5095437351065321E-2</v>
      </c>
      <c r="CD4">
        <f t="shared" si="6"/>
        <v>5.9020728347957425E-3</v>
      </c>
      <c r="CE4">
        <f t="shared" si="6"/>
        <v>3.5754301698314672E-2</v>
      </c>
      <c r="CF4">
        <f t="shared" si="6"/>
        <v>6.3834304261465205E-2</v>
      </c>
      <c r="CG4">
        <f t="shared" si="6"/>
        <v>8.9668120601972656E-2</v>
      </c>
      <c r="CH4">
        <f t="shared" si="6"/>
        <v>0.11295511686605277</v>
      </c>
      <c r="CI4">
        <f t="shared" si="6"/>
        <v>0.13356321748878763</v>
      </c>
      <c r="CJ4">
        <f t="shared" si="6"/>
        <v>0.15150538617608869</v>
      </c>
      <c r="CK4">
        <f t="shared" si="6"/>
        <v>0.16690588413084145</v>
      </c>
      <c r="CL4">
        <f t="shared" si="6"/>
        <v>0.17996420034083463</v>
      </c>
      <c r="CN4">
        <f>IFERROR(BW4, 0)</f>
        <v>0.32364835807281844</v>
      </c>
      <c r="CO4">
        <f t="shared" ref="CO4:DC18" si="7">IFERROR(BX4, 0)</f>
        <v>0.17170851306624971</v>
      </c>
      <c r="CP4">
        <f t="shared" si="7"/>
        <v>0.14571515833626525</v>
      </c>
      <c r="CQ4">
        <f t="shared" si="7"/>
        <v>0.11750165361879769</v>
      </c>
      <c r="CR4">
        <f t="shared" si="7"/>
        <v>8.7552985607955741E-2</v>
      </c>
      <c r="CS4">
        <f t="shared" si="7"/>
        <v>5.6504833761008073E-2</v>
      </c>
      <c r="CT4">
        <f t="shared" si="7"/>
        <v>2.5095437351065321E-2</v>
      </c>
      <c r="CU4">
        <f t="shared" si="7"/>
        <v>5.9020728347957425E-3</v>
      </c>
      <c r="CV4">
        <f t="shared" si="7"/>
        <v>3.5754301698314672E-2</v>
      </c>
      <c r="CW4">
        <f t="shared" si="7"/>
        <v>6.3834304261465205E-2</v>
      </c>
      <c r="CX4">
        <f t="shared" si="7"/>
        <v>8.9668120601972656E-2</v>
      </c>
      <c r="CY4">
        <f t="shared" si="7"/>
        <v>0.11295511686605277</v>
      </c>
      <c r="CZ4">
        <f t="shared" si="7"/>
        <v>0.13356321748878763</v>
      </c>
      <c r="DA4">
        <f t="shared" si="7"/>
        <v>0.15150538617608869</v>
      </c>
      <c r="DB4">
        <f t="shared" si="7"/>
        <v>0.16690588413084145</v>
      </c>
      <c r="DC4">
        <f t="shared" si="7"/>
        <v>0.17996420034083463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16.247506558394129</v>
      </c>
      <c r="E5">
        <f>'Raw data and fitting summary'!E7</f>
        <v>16.743155801994128</v>
      </c>
      <c r="F5">
        <f>'Raw data and fitting summary'!F7</f>
        <v>17.280187829874031</v>
      </c>
      <c r="G5">
        <f>'Raw data and fitting summary'!G7</f>
        <v>17.849166963347106</v>
      </c>
      <c r="H5">
        <f>'Raw data and fitting summary'!H7</f>
        <v>18.437862740486139</v>
      </c>
      <c r="I5">
        <f>'Raw data and fitting summary'!I7</f>
        <v>19.032197727701767</v>
      </c>
      <c r="J5">
        <f>'Raw data and fitting summary'!J7</f>
        <v>19.617549131207213</v>
      </c>
      <c r="K5">
        <f>'Raw data and fitting summary'!K7</f>
        <v>20.1801593559161</v>
      </c>
      <c r="L5">
        <f>'Raw data and fitting summary'!L7</f>
        <v>20.708374654484839</v>
      </c>
      <c r="M5">
        <f>'Raw data and fitting summary'!M7</f>
        <v>21.193487451650626</v>
      </c>
      <c r="N5">
        <f>'Raw data and fitting summary'!N7</f>
        <v>21.630079756931256</v>
      </c>
      <c r="O5">
        <f>'Raw data and fitting summary'!O7</f>
        <v>22.015898251192368</v>
      </c>
      <c r="P5">
        <f>'Raw data and fitting summary'!P7</f>
        <v>22.351387054161165</v>
      </c>
      <c r="Q5">
        <f>'Raw data and fitting summary'!Q7</f>
        <v>22.639040348964016</v>
      </c>
      <c r="R5">
        <f>'Raw data and fitting summary'!R7</f>
        <v>22.882721575649057</v>
      </c>
      <c r="X5">
        <f t="shared" ref="X5:X18" si="8">($T$4*(B5/$S$4 )+$U$4*((B5*$X$3)/($S$4*$V$4 )))/((1+(B5/$S$4)+($X$3/$V$4 )+((B5*$X$3)/($S$4*$V$4 ))))*C21</f>
        <v>19.500266474918092</v>
      </c>
      <c r="Y5">
        <f t="shared" ref="Y5:Y18" si="9">($T$4*(B5/$S$4 )+$U$4*((B5*$Y$3)/($S$4*$V$4 )))/((1+(B5/$S$4)+($Y$3/$V$4 )+((B5*$Y$3)/($S$4*$V$4 ))))*D21</f>
        <v>19.500266461917263</v>
      </c>
      <c r="Z5">
        <f t="shared" ref="Z5:Z18" si="10">($T$4*(B5/$S$4 )+$U$4*((B5*$Z$3)/($S$4*$V$4 )))/((1+(B5/$S$4)+($Z$3/$V$4 )+((B5*$Z$3)/($S$4*$V$4 ))))*E21</f>
        <v>19.500266458667056</v>
      </c>
      <c r="AA5">
        <f t="shared" ref="AA5:AA18" si="11">($T$4*(B5/$S$4 )+$U$4*((B5*$AA$3)/($S$4*$V$4 )))/((1+(B5/$S$4)+($AA$3/$V$4 )+((B5*$AA$3)/($S$4*$V$4 ))))*F21</f>
        <v>19.500266454604297</v>
      </c>
      <c r="AB5">
        <f t="shared" ref="AB5:AB18" si="12">($T$4*(B5/$S$4 )+$U$4*((B5*$AB$3)/($S$4*$V$4 )))/((1+(B5/$S$4)+($AB$3/$V$4 )+((B5*$AB$3)/($S$4*$V$4 ))))*G21</f>
        <v>19.500266449525846</v>
      </c>
      <c r="AC5">
        <f t="shared" ref="AC5:AC18" si="13">($T$4*(B5/$S$4 )+$U$4*((B5*$AC$3)/($S$4*$V$4 )))/((1+(B5/$S$4)+($AC$3/$V$4 )+((B5*$AC$3)/($S$4*$V$4 ))))*H21</f>
        <v>19.500266443177786</v>
      </c>
      <c r="AD5">
        <f t="shared" ref="AD5:AD18" si="14">($T$4*(B5/$S$4 )+$U$4*((B5*$AD$3)/($S$4*$V$4 )))/((1+(B5/$S$4)+($AD$3/$V$4 )+((B5*$AD$3)/($S$4*$V$4 ))))*I21</f>
        <v>19.500266435242708</v>
      </c>
      <c r="AE5">
        <f t="shared" ref="AE5:AE18" si="15">($T$4*(B5/$S$4 )+$U$4*((B5*$AE$3)/($S$4*$V$4 )))/((1+(B5/$S$4)+($AE$3/$V$4 )+((B5*$AE$3)/($S$4*$V$4 ))))*J21</f>
        <v>19.500266425323861</v>
      </c>
      <c r="AF5">
        <f t="shared" ref="AF5:AF18" si="16">($T$4*(B5/$S$4 )+$U$4*((B5*$AF$3)/($S$4*$V$4 )))/((1+(B5/$S$4)+($AF$3/$V$4 )+((B5*$AF$3)/($S$4*$V$4 ))))*K21</f>
        <v>19.500266412925299</v>
      </c>
      <c r="AG5">
        <f t="shared" ref="AG5:AG18" si="17">($T$4*(B5/$S$4 )+$U$4*((B5*$AG$3)/($S$4*$V$4 )))/((1+(B5/$S$4)+($AG$3/$V$4 )+((B5*$AG$3)/($S$4*$V$4 ))))*L21</f>
        <v>19.500266397427108</v>
      </c>
      <c r="AH5">
        <f t="shared" ref="AH5:AH18" si="18">($T$4*(B5/$S$4 )+$U$4*((B5*$AH$3)/($S$4*$V$4 )))/((1+(B5/$S$4)+($AH$3/$V$4 )+((B5*$AH$3)/($S$4*$V$4 ))))*M21</f>
        <v>19.500266378054359</v>
      </c>
      <c r="AI5">
        <f t="shared" ref="AI5:AI18" si="19">($T$4*(B5/$S$4 )+$U$4*((B5*$AI$3)/($S$4*$V$4 )))/((1+(B5/$S$4)+($AI$3/$V$4 )+((B5*$AI$3)/($S$4*$V$4 ))))*N21</f>
        <v>19.500266353838423</v>
      </c>
      <c r="AJ5">
        <f t="shared" ref="AJ5:AJ18" si="20">($T$4*(B5/$S$4 )+$U$4*((B5*$AJ$3)/($S$4*$V$4 )))/((1+(B5/$S$4)+($AJ$3/$V$4 )+((B5*$AJ$3)/($S$4*$V$4 ))))*O21</f>
        <v>19.500266323568507</v>
      </c>
      <c r="AK5">
        <f t="shared" ref="AK5:AK18" si="21">($T$4*(B5/$S$4 )+$U$4*((B5*$AK$3)/($S$4*$V$4 )))/((1+(B5/$S$4)+($AK$3/$V$4 )+((B5*$AK$3)/($S$4*$V$4 ))))*P21</f>
        <v>19.500266285731112</v>
      </c>
      <c r="AL5">
        <f t="shared" ref="AL5:AL18" si="22">($T$4*(B5/$S$4 )+$U$4*((B5*$AL$3)/($S$4*$V$4 )))/((1+(B5/$S$4)+($AL$3/$V$4 )+((B5*$AL$3)/($S$4*$V$4 ))))*Q21</f>
        <v>19.500266238434367</v>
      </c>
      <c r="AM5">
        <f t="shared" ref="AM5:AM18" si="23">($T$4*(B5/$S$4 )+$U$4*((B5*$AM$3)/($S$4*$V$4 )))/((1+(B5/$S$4)+($AM$3/$V$4 )+((B5*$AM$3)/($S$4*$V$4 ))))*R21</f>
        <v>19.500266179313439</v>
      </c>
      <c r="AO5">
        <f t="shared" ref="AO5:AO18" si="24">IFERROR(X5, 0)</f>
        <v>19.500266474918092</v>
      </c>
      <c r="AP5">
        <f t="shared" si="4"/>
        <v>19.500266461917263</v>
      </c>
      <c r="AQ5">
        <f t="shared" si="4"/>
        <v>19.500266458667056</v>
      </c>
      <c r="AR5">
        <f t="shared" si="4"/>
        <v>19.500266454604297</v>
      </c>
      <c r="AS5">
        <f t="shared" si="4"/>
        <v>19.500266449525846</v>
      </c>
      <c r="AT5">
        <f t="shared" si="4"/>
        <v>19.500266443177786</v>
      </c>
      <c r="AU5">
        <f t="shared" si="4"/>
        <v>19.500266435242708</v>
      </c>
      <c r="AV5">
        <f t="shared" si="4"/>
        <v>19.500266425323861</v>
      </c>
      <c r="AW5">
        <f t="shared" si="4"/>
        <v>19.500266412925299</v>
      </c>
      <c r="AX5">
        <f t="shared" si="4"/>
        <v>19.500266397427108</v>
      </c>
      <c r="AY5">
        <f t="shared" si="4"/>
        <v>19.500266378054359</v>
      </c>
      <c r="AZ5">
        <f t="shared" si="4"/>
        <v>19.500266353838423</v>
      </c>
      <c r="BA5">
        <f t="shared" si="4"/>
        <v>19.500266323568507</v>
      </c>
      <c r="BB5">
        <f t="shared" si="4"/>
        <v>19.500266285731112</v>
      </c>
      <c r="BC5">
        <f t="shared" si="4"/>
        <v>19.500266238434367</v>
      </c>
      <c r="BD5">
        <f t="shared" si="4"/>
        <v>19.500266179313439</v>
      </c>
      <c r="BF5">
        <f t="shared" ref="BF5:BG18" si="25">(C5-AO5)^2</f>
        <v>38.031064372776477</v>
      </c>
      <c r="BG5">
        <f t="shared" si="25"/>
        <v>10.580446989967832</v>
      </c>
      <c r="BH5">
        <f t="shared" si="5"/>
        <v>7.601659173139427</v>
      </c>
      <c r="BI5">
        <f t="shared" si="5"/>
        <v>4.9287490999842323</v>
      </c>
      <c r="BJ5">
        <f t="shared" si="5"/>
        <v>2.7261295132596999</v>
      </c>
      <c r="BK5">
        <f t="shared" si="5"/>
        <v>1.1287016274929211</v>
      </c>
      <c r="BL5">
        <f t="shared" si="5"/>
        <v>0.21908831497904621</v>
      </c>
      <c r="BM5">
        <f t="shared" si="5"/>
        <v>1.3755233099320665E-2</v>
      </c>
      <c r="BN5">
        <f t="shared" si="5"/>
        <v>0.46225441392869221</v>
      </c>
      <c r="BO5">
        <f t="shared" si="5"/>
        <v>1.4595255607710682</v>
      </c>
      <c r="BP5">
        <f t="shared" si="5"/>
        <v>2.8669976040704928</v>
      </c>
      <c r="BQ5">
        <f t="shared" si="5"/>
        <v>4.5361051319938719</v>
      </c>
      <c r="BR5">
        <f t="shared" si="5"/>
        <v>6.328403995280544</v>
      </c>
      <c r="BS5">
        <f t="shared" si="5"/>
        <v>8.1288896361731791</v>
      </c>
      <c r="BT5">
        <f t="shared" si="5"/>
        <v>9.8519029169311896</v>
      </c>
      <c r="BU5">
        <f t="shared" si="5"/>
        <v>11.441004508199947</v>
      </c>
      <c r="BW5">
        <f t="shared" ref="BW5:BW18" si="26">ABS((AO5-C5)/AO5)</f>
        <v>0.31624865996148721</v>
      </c>
      <c r="BX5">
        <f t="shared" si="6"/>
        <v>0.16680592082552106</v>
      </c>
      <c r="BY5">
        <f t="shared" si="6"/>
        <v>0.14138835807792297</v>
      </c>
      <c r="BZ5">
        <f t="shared" si="6"/>
        <v>0.11384863021736165</v>
      </c>
      <c r="CA5">
        <f t="shared" si="6"/>
        <v>8.4670611576124752E-2</v>
      </c>
      <c r="CB5">
        <f t="shared" si="6"/>
        <v>5.448149674197561E-2</v>
      </c>
      <c r="CC5">
        <f t="shared" si="6"/>
        <v>2.4003195499678026E-2</v>
      </c>
      <c r="CD5">
        <f t="shared" si="6"/>
        <v>6.0144155636275305E-3</v>
      </c>
      <c r="CE5">
        <f t="shared" si="6"/>
        <v>3.4865828424792675E-2</v>
      </c>
      <c r="CF5">
        <f t="shared" si="6"/>
        <v>6.1953423221804312E-2</v>
      </c>
      <c r="CG5">
        <f t="shared" si="6"/>
        <v>8.6830663785281453E-2</v>
      </c>
      <c r="CH5">
        <f t="shared" si="6"/>
        <v>0.10921970830791247</v>
      </c>
      <c r="CI5">
        <f t="shared" si="6"/>
        <v>0.12900500361799705</v>
      </c>
      <c r="CJ5">
        <f t="shared" si="6"/>
        <v>0.14620932487041463</v>
      </c>
      <c r="CK5">
        <f t="shared" si="6"/>
        <v>0.1609605772634648</v>
      </c>
      <c r="CL5">
        <f t="shared" si="6"/>
        <v>0.17345688336930729</v>
      </c>
      <c r="CN5">
        <f t="shared" ref="CN5:CN18" si="27">IFERROR(BW5, 0)</f>
        <v>0.31624865996148721</v>
      </c>
      <c r="CO5">
        <f t="shared" si="7"/>
        <v>0.16680592082552106</v>
      </c>
      <c r="CP5">
        <f t="shared" si="7"/>
        <v>0.14138835807792297</v>
      </c>
      <c r="CQ5">
        <f t="shared" si="7"/>
        <v>0.11384863021736165</v>
      </c>
      <c r="CR5">
        <f t="shared" si="7"/>
        <v>8.4670611576124752E-2</v>
      </c>
      <c r="CS5">
        <f t="shared" si="7"/>
        <v>5.448149674197561E-2</v>
      </c>
      <c r="CT5">
        <f t="shared" si="7"/>
        <v>2.4003195499678026E-2</v>
      </c>
      <c r="CU5">
        <f t="shared" si="7"/>
        <v>6.0144155636275305E-3</v>
      </c>
      <c r="CV5">
        <f t="shared" si="7"/>
        <v>3.4865828424792675E-2</v>
      </c>
      <c r="CW5">
        <f t="shared" si="7"/>
        <v>6.1953423221804312E-2</v>
      </c>
      <c r="CX5">
        <f t="shared" si="7"/>
        <v>8.6830663785281453E-2</v>
      </c>
      <c r="CY5">
        <f t="shared" si="7"/>
        <v>0.10921970830791247</v>
      </c>
      <c r="CZ5">
        <f t="shared" si="7"/>
        <v>0.12900500361799705</v>
      </c>
      <c r="DA5">
        <f t="shared" si="7"/>
        <v>0.14620932487041463</v>
      </c>
      <c r="DB5">
        <f t="shared" si="7"/>
        <v>0.1609605772634648</v>
      </c>
      <c r="DC5">
        <f t="shared" si="7"/>
        <v>0.17345688336930729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15.715551302445661</v>
      </c>
      <c r="E6">
        <f>'Raw data and fitting summary'!E8</f>
        <v>16.178813318488242</v>
      </c>
      <c r="F6">
        <f>'Raw data and fitting summary'!F8</f>
        <v>16.67971168233468</v>
      </c>
      <c r="G6">
        <f>'Raw data and fitting summary'!G8</f>
        <v>17.209228639800816</v>
      </c>
      <c r="H6">
        <f>'Raw data and fitting summary'!H8</f>
        <v>17.755822294024298</v>
      </c>
      <c r="I6">
        <f>'Raw data and fitting summary'!I8</f>
        <v>18.306343660578055</v>
      </c>
      <c r="J6">
        <f>'Raw data and fitting summary'!J8</f>
        <v>18.847263470536273</v>
      </c>
      <c r="K6">
        <f>'Raw data and fitting summary'!K8</f>
        <v>19.365975058493007</v>
      </c>
      <c r="L6">
        <f>'Raw data and fitting summary'!L8</f>
        <v>19.85191448218109</v>
      </c>
      <c r="M6">
        <f>'Raw data and fitting summary'!M8</f>
        <v>20.297298810718612</v>
      </c>
      <c r="N6">
        <f>'Raw data and fitting summary'!N8</f>
        <v>20.697399741972998</v>
      </c>
      <c r="O6">
        <f>'Raw data and fitting summary'!O8</f>
        <v>21.050391426617011</v>
      </c>
      <c r="P6">
        <f>'Raw data and fitting summary'!P8</f>
        <v>21.356894919532976</v>
      </c>
      <c r="Q6">
        <f>'Raw data and fitting summary'!Q8</f>
        <v>21.619369955740694</v>
      </c>
      <c r="R6">
        <f>'Raw data and fitting summary'!R8</f>
        <v>21.841486861781672</v>
      </c>
      <c r="X6">
        <f t="shared" si="8"/>
        <v>18.732155939726979</v>
      </c>
      <c r="Y6">
        <f t="shared" si="9"/>
        <v>18.732155927238246</v>
      </c>
      <c r="Z6">
        <f t="shared" si="10"/>
        <v>18.732155924116068</v>
      </c>
      <c r="AA6">
        <f t="shared" si="11"/>
        <v>18.732155920213337</v>
      </c>
      <c r="AB6">
        <f t="shared" si="12"/>
        <v>18.732155915334925</v>
      </c>
      <c r="AC6">
        <f t="shared" si="13"/>
        <v>18.732155909236912</v>
      </c>
      <c r="AD6">
        <f t="shared" si="14"/>
        <v>18.732155901614398</v>
      </c>
      <c r="AE6">
        <f t="shared" si="15"/>
        <v>18.732155892086247</v>
      </c>
      <c r="AF6">
        <f t="shared" si="16"/>
        <v>18.732155880176069</v>
      </c>
      <c r="AG6">
        <f t="shared" si="17"/>
        <v>18.732155865288341</v>
      </c>
      <c r="AH6">
        <f t="shared" si="18"/>
        <v>18.732155846678683</v>
      </c>
      <c r="AI6">
        <f t="shared" si="19"/>
        <v>18.732155823416608</v>
      </c>
      <c r="AJ6">
        <f t="shared" si="20"/>
        <v>18.732155794339015</v>
      </c>
      <c r="AK6">
        <f t="shared" si="21"/>
        <v>18.732155757992022</v>
      </c>
      <c r="AL6">
        <f t="shared" si="22"/>
        <v>18.732155712558285</v>
      </c>
      <c r="AM6">
        <f t="shared" si="23"/>
        <v>18.732155655766114</v>
      </c>
      <c r="AO6">
        <f t="shared" si="24"/>
        <v>18.732155939726979</v>
      </c>
      <c r="AP6">
        <f t="shared" si="4"/>
        <v>18.732155927238246</v>
      </c>
      <c r="AQ6">
        <f t="shared" si="4"/>
        <v>18.732155924116068</v>
      </c>
      <c r="AR6">
        <f t="shared" si="4"/>
        <v>18.732155920213337</v>
      </c>
      <c r="AS6">
        <f t="shared" si="4"/>
        <v>18.732155915334925</v>
      </c>
      <c r="AT6">
        <f t="shared" si="4"/>
        <v>18.732155909236912</v>
      </c>
      <c r="AU6">
        <f t="shared" si="4"/>
        <v>18.732155901614398</v>
      </c>
      <c r="AV6">
        <f t="shared" si="4"/>
        <v>18.732155892086247</v>
      </c>
      <c r="AW6">
        <f t="shared" si="4"/>
        <v>18.732155880176069</v>
      </c>
      <c r="AX6">
        <f t="shared" si="4"/>
        <v>18.732155865288341</v>
      </c>
      <c r="AY6">
        <f t="shared" si="4"/>
        <v>18.732155846678683</v>
      </c>
      <c r="AZ6">
        <f t="shared" si="4"/>
        <v>18.732155823416608</v>
      </c>
      <c r="BA6">
        <f t="shared" si="4"/>
        <v>18.732155794339015</v>
      </c>
      <c r="BB6">
        <f t="shared" si="4"/>
        <v>18.732155757992022</v>
      </c>
      <c r="BC6">
        <f t="shared" si="4"/>
        <v>18.732155712558285</v>
      </c>
      <c r="BD6">
        <f t="shared" si="4"/>
        <v>18.732155655766114</v>
      </c>
      <c r="BF6">
        <f t="shared" si="25"/>
        <v>33.168188444549472</v>
      </c>
      <c r="BG6">
        <f t="shared" si="25"/>
        <v>9.099903462320011</v>
      </c>
      <c r="BH6">
        <f t="shared" si="5"/>
        <v>6.5195584617142952</v>
      </c>
      <c r="BI6">
        <f t="shared" si="5"/>
        <v>4.2125273496012996</v>
      </c>
      <c r="BJ6">
        <f t="shared" si="5"/>
        <v>2.3193074865657426</v>
      </c>
      <c r="BK6">
        <f t="shared" si="5"/>
        <v>0.95322732819413192</v>
      </c>
      <c r="BL6">
        <f t="shared" si="5"/>
        <v>0.18131606461639302</v>
      </c>
      <c r="BM6">
        <f t="shared" si="5"/>
        <v>1.3249754616628827E-2</v>
      </c>
      <c r="BN6">
        <f t="shared" si="5"/>
        <v>0.40172675080235737</v>
      </c>
      <c r="BO6">
        <f t="shared" si="5"/>
        <v>1.253859360105563</v>
      </c>
      <c r="BP6">
        <f t="shared" si="5"/>
        <v>2.449672497883693</v>
      </c>
      <c r="BQ6">
        <f t="shared" si="5"/>
        <v>3.8621836594228718</v>
      </c>
      <c r="BR6">
        <f t="shared" si="5"/>
        <v>5.3742164467633629</v>
      </c>
      <c r="BS6">
        <f t="shared" si="5"/>
        <v>6.8892556661267141</v>
      </c>
      <c r="BT6">
        <f t="shared" si="5"/>
        <v>8.3360060860353737</v>
      </c>
      <c r="BU6">
        <f t="shared" si="5"/>
        <v>9.6679405487021626</v>
      </c>
      <c r="BW6">
        <f t="shared" si="26"/>
        <v>0.30744901896422849</v>
      </c>
      <c r="BX6">
        <f t="shared" si="6"/>
        <v>0.16103883805526994</v>
      </c>
      <c r="BY6">
        <f t="shared" si="6"/>
        <v>0.13630799444396111</v>
      </c>
      <c r="BZ6">
        <f t="shared" si="6"/>
        <v>0.10956796679574519</v>
      </c>
      <c r="CA6">
        <f t="shared" si="6"/>
        <v>8.1300160131988694E-2</v>
      </c>
      <c r="CB6">
        <f t="shared" si="6"/>
        <v>5.2120728652016987E-2</v>
      </c>
      <c r="CC6">
        <f t="shared" si="6"/>
        <v>2.2731619535562669E-2</v>
      </c>
      <c r="CD6">
        <f t="shared" si="6"/>
        <v>6.1449188824365432E-3</v>
      </c>
      <c r="CE6">
        <f t="shared" si="6"/>
        <v>3.3835890666898488E-2</v>
      </c>
      <c r="CF6">
        <f t="shared" si="6"/>
        <v>5.9777348904496375E-2</v>
      </c>
      <c r="CG6">
        <f t="shared" si="6"/>
        <v>8.3553808587250103E-2</v>
      </c>
      <c r="CH6">
        <f t="shared" si="6"/>
        <v>0.10491285344208412</v>
      </c>
      <c r="CI6">
        <f t="shared" si="6"/>
        <v>0.12375701215225764</v>
      </c>
      <c r="CJ6">
        <f t="shared" si="6"/>
        <v>0.14011943929203755</v>
      </c>
      <c r="CK6">
        <f t="shared" si="6"/>
        <v>0.15413144581361679</v>
      </c>
      <c r="CL6">
        <f t="shared" si="6"/>
        <v>0.16598896908367544</v>
      </c>
      <c r="CN6">
        <f t="shared" si="27"/>
        <v>0.30744901896422849</v>
      </c>
      <c r="CO6">
        <f t="shared" si="7"/>
        <v>0.16103883805526994</v>
      </c>
      <c r="CP6">
        <f t="shared" si="7"/>
        <v>0.13630799444396111</v>
      </c>
      <c r="CQ6">
        <f t="shared" si="7"/>
        <v>0.10956796679574519</v>
      </c>
      <c r="CR6">
        <f t="shared" si="7"/>
        <v>8.1300160131988694E-2</v>
      </c>
      <c r="CS6">
        <f t="shared" si="7"/>
        <v>5.2120728652016987E-2</v>
      </c>
      <c r="CT6">
        <f t="shared" si="7"/>
        <v>2.2731619535562669E-2</v>
      </c>
      <c r="CU6">
        <f t="shared" si="7"/>
        <v>6.1449188824365432E-3</v>
      </c>
      <c r="CV6">
        <f t="shared" si="7"/>
        <v>3.3835890666898488E-2</v>
      </c>
      <c r="CW6">
        <f t="shared" si="7"/>
        <v>5.9777348904496375E-2</v>
      </c>
      <c r="CX6">
        <f t="shared" si="7"/>
        <v>8.3553808587250103E-2</v>
      </c>
      <c r="CY6">
        <f t="shared" si="7"/>
        <v>0.10491285344208412</v>
      </c>
      <c r="CZ6">
        <f t="shared" si="7"/>
        <v>0.12375701215225764</v>
      </c>
      <c r="DA6">
        <f t="shared" si="7"/>
        <v>0.14011943929203755</v>
      </c>
      <c r="DB6">
        <f t="shared" si="7"/>
        <v>0.15413144581361679</v>
      </c>
      <c r="DC6">
        <f t="shared" si="7"/>
        <v>0.16598896908367544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15.097665528587131</v>
      </c>
      <c r="E7">
        <f>'Raw data and fitting summary'!E9</f>
        <v>15.52472071867294</v>
      </c>
      <c r="F7">
        <f>'Raw data and fitting summary'!F9</f>
        <v>15.985359625831297</v>
      </c>
      <c r="G7">
        <f>'Raw data and fitting summary'!G9</f>
        <v>16.471066281519605</v>
      </c>
      <c r="H7">
        <f>'Raw data and fitting summary'!H9</f>
        <v>16.971093839967843</v>
      </c>
      <c r="I7">
        <f>'Raw data and fitting summary'!I9</f>
        <v>17.473341090521824</v>
      </c>
      <c r="J7">
        <f>'Raw data and fitting summary'!J9</f>
        <v>17.965491711017314</v>
      </c>
      <c r="K7">
        <f>'Raw data and fitting summary'!K9</f>
        <v>18.436196611236053</v>
      </c>
      <c r="L7">
        <f>'Raw data and fitting summary'!L9</f>
        <v>18.876065428418045</v>
      </c>
      <c r="M7">
        <f>'Raw data and fitting summary'!M9</f>
        <v>19.278295368886376</v>
      </c>
      <c r="N7">
        <f>'Raw data and fitting summary'!N9</f>
        <v>19.638874640620351</v>
      </c>
      <c r="O7">
        <f>'Raw data and fitting summary'!O9</f>
        <v>19.956406607461318</v>
      </c>
      <c r="P7">
        <f>'Raw data and fitting summary'!P9</f>
        <v>20.23167177341006</v>
      </c>
      <c r="Q7">
        <f>'Raw data and fitting summary'!Q9</f>
        <v>20.467065130322265</v>
      </c>
      <c r="R7">
        <f>'Raw data and fitting summary'!R9</f>
        <v>20.66602658042347</v>
      </c>
      <c r="X7">
        <f t="shared" si="8"/>
        <v>17.853118686153408</v>
      </c>
      <c r="Y7">
        <f t="shared" si="9"/>
        <v>17.85311867425073</v>
      </c>
      <c r="Z7">
        <f t="shared" si="10"/>
        <v>17.853118671275062</v>
      </c>
      <c r="AA7">
        <f t="shared" si="11"/>
        <v>17.853118667555478</v>
      </c>
      <c r="AB7">
        <f t="shared" si="12"/>
        <v>17.853118662905995</v>
      </c>
      <c r="AC7">
        <f t="shared" si="13"/>
        <v>17.853118657094139</v>
      </c>
      <c r="AD7">
        <f t="shared" si="14"/>
        <v>17.853118649829323</v>
      </c>
      <c r="AE7">
        <f t="shared" si="15"/>
        <v>17.853118640748299</v>
      </c>
      <c r="AF7">
        <f t="shared" si="16"/>
        <v>17.85311862939702</v>
      </c>
      <c r="AG7">
        <f t="shared" si="17"/>
        <v>17.853118615207929</v>
      </c>
      <c r="AH7">
        <f t="shared" si="18"/>
        <v>17.853118597471553</v>
      </c>
      <c r="AI7">
        <f t="shared" si="19"/>
        <v>17.853118575301092</v>
      </c>
      <c r="AJ7">
        <f t="shared" si="20"/>
        <v>17.853118547588014</v>
      </c>
      <c r="AK7">
        <f t="shared" si="21"/>
        <v>17.853118512946665</v>
      </c>
      <c r="AL7">
        <f t="shared" si="22"/>
        <v>17.853118469644983</v>
      </c>
      <c r="AM7">
        <f t="shared" si="23"/>
        <v>17.853118415517876</v>
      </c>
      <c r="AO7">
        <f t="shared" si="24"/>
        <v>17.853118686153408</v>
      </c>
      <c r="AP7">
        <f t="shared" si="4"/>
        <v>17.85311867425073</v>
      </c>
      <c r="AQ7">
        <f t="shared" si="4"/>
        <v>17.853118671275062</v>
      </c>
      <c r="AR7">
        <f t="shared" si="4"/>
        <v>17.853118667555478</v>
      </c>
      <c r="AS7">
        <f t="shared" si="4"/>
        <v>17.853118662905995</v>
      </c>
      <c r="AT7">
        <f t="shared" si="4"/>
        <v>17.853118657094139</v>
      </c>
      <c r="AU7">
        <f t="shared" si="4"/>
        <v>17.853118649829323</v>
      </c>
      <c r="AV7">
        <f t="shared" si="4"/>
        <v>17.853118640748299</v>
      </c>
      <c r="AW7">
        <f t="shared" si="4"/>
        <v>17.85311862939702</v>
      </c>
      <c r="AX7">
        <f t="shared" si="4"/>
        <v>17.853118615207929</v>
      </c>
      <c r="AY7">
        <f t="shared" si="4"/>
        <v>17.853118597471553</v>
      </c>
      <c r="AZ7">
        <f t="shared" si="4"/>
        <v>17.853118575301092</v>
      </c>
      <c r="BA7">
        <f t="shared" si="4"/>
        <v>17.853118547588014</v>
      </c>
      <c r="BB7">
        <f t="shared" si="4"/>
        <v>17.853118512946665</v>
      </c>
      <c r="BC7">
        <f t="shared" si="4"/>
        <v>17.853118469644983</v>
      </c>
      <c r="BD7">
        <f t="shared" si="4"/>
        <v>17.853118415517876</v>
      </c>
      <c r="BF7">
        <f t="shared" si="25"/>
        <v>28.133467032531868</v>
      </c>
      <c r="BG7">
        <f t="shared" si="25"/>
        <v>7.5925220379474263</v>
      </c>
      <c r="BH7">
        <f t="shared" si="5"/>
        <v>5.4214370256817555</v>
      </c>
      <c r="BI7">
        <f t="shared" si="5"/>
        <v>3.4885238379424308</v>
      </c>
      <c r="BJ7">
        <f t="shared" si="5"/>
        <v>1.9100687848957936</v>
      </c>
      <c r="BK7">
        <f t="shared" si="5"/>
        <v>0.77796777802667727</v>
      </c>
      <c r="BL7">
        <f t="shared" si="5"/>
        <v>0.14423099455356075</v>
      </c>
      <c r="BM7">
        <f t="shared" si="5"/>
        <v>1.2627706921685057E-2</v>
      </c>
      <c r="BN7">
        <f t="shared" si="5"/>
        <v>0.33997993290547923</v>
      </c>
      <c r="BO7">
        <f t="shared" si="5"/>
        <v>1.0464201826567308</v>
      </c>
      <c r="BP7">
        <f t="shared" si="5"/>
        <v>2.0311288297803767</v>
      </c>
      <c r="BQ7">
        <f t="shared" si="5"/>
        <v>3.1889247248245201</v>
      </c>
      <c r="BR7">
        <f t="shared" si="5"/>
        <v>4.423820662805606</v>
      </c>
      <c r="BS7">
        <f t="shared" si="5"/>
        <v>5.6575156128610473</v>
      </c>
      <c r="BT7">
        <f t="shared" si="5"/>
        <v>6.8327171448659145</v>
      </c>
      <c r="BU7">
        <f t="shared" si="5"/>
        <v>7.9124523441925527</v>
      </c>
      <c r="BW7">
        <f t="shared" si="26"/>
        <v>0.29709650014392414</v>
      </c>
      <c r="BX7">
        <f t="shared" si="6"/>
        <v>0.15434015736632872</v>
      </c>
      <c r="BY7">
        <f t="shared" si="6"/>
        <v>0.13041967599467197</v>
      </c>
      <c r="BZ7">
        <f t="shared" si="6"/>
        <v>0.10461808250445703</v>
      </c>
      <c r="CA7">
        <f t="shared" si="6"/>
        <v>7.7412378614719335E-2</v>
      </c>
      <c r="CB7">
        <f t="shared" si="6"/>
        <v>4.9404523325442311E-2</v>
      </c>
      <c r="CC7">
        <f t="shared" si="6"/>
        <v>2.1272337161727734E-2</v>
      </c>
      <c r="CD7">
        <f t="shared" si="6"/>
        <v>6.2943103964218823E-3</v>
      </c>
      <c r="CE7">
        <f t="shared" si="6"/>
        <v>3.265972707305792E-2</v>
      </c>
      <c r="CF7">
        <f t="shared" si="6"/>
        <v>5.729793406171247E-2</v>
      </c>
      <c r="CG7">
        <f t="shared" si="6"/>
        <v>7.9827889095895138E-2</v>
      </c>
      <c r="CH7">
        <f t="shared" si="6"/>
        <v>0.10002488124342399</v>
      </c>
      <c r="CI7">
        <f t="shared" si="6"/>
        <v>0.11781068132533414</v>
      </c>
      <c r="CJ7">
        <f t="shared" si="6"/>
        <v>0.13322900751140612</v>
      </c>
      <c r="CK7">
        <f t="shared" si="6"/>
        <v>0.14641400969369481</v>
      </c>
      <c r="CL7">
        <f t="shared" si="6"/>
        <v>0.15755836596370873</v>
      </c>
      <c r="CN7">
        <f t="shared" si="27"/>
        <v>0.29709650014392414</v>
      </c>
      <c r="CO7">
        <f t="shared" si="7"/>
        <v>0.15434015736632872</v>
      </c>
      <c r="CP7">
        <f t="shared" si="7"/>
        <v>0.13041967599467197</v>
      </c>
      <c r="CQ7">
        <f t="shared" si="7"/>
        <v>0.10461808250445703</v>
      </c>
      <c r="CR7">
        <f t="shared" si="7"/>
        <v>7.7412378614719335E-2</v>
      </c>
      <c r="CS7">
        <f t="shared" si="7"/>
        <v>4.9404523325442311E-2</v>
      </c>
      <c r="CT7">
        <f t="shared" si="7"/>
        <v>2.1272337161727734E-2</v>
      </c>
      <c r="CU7">
        <f t="shared" si="7"/>
        <v>6.2943103964218823E-3</v>
      </c>
      <c r="CV7">
        <f t="shared" si="7"/>
        <v>3.265972707305792E-2</v>
      </c>
      <c r="CW7">
        <f t="shared" si="7"/>
        <v>5.729793406171247E-2</v>
      </c>
      <c r="CX7">
        <f t="shared" si="7"/>
        <v>7.9827889095895138E-2</v>
      </c>
      <c r="CY7">
        <f t="shared" si="7"/>
        <v>0.10002488124342399</v>
      </c>
      <c r="CZ7">
        <f t="shared" si="7"/>
        <v>0.11781068132533414</v>
      </c>
      <c r="DA7">
        <f t="shared" si="7"/>
        <v>0.13322900751140612</v>
      </c>
      <c r="DB7">
        <f t="shared" si="7"/>
        <v>0.14641400969369481</v>
      </c>
      <c r="DC7">
        <f t="shared" si="7"/>
        <v>0.15755836596370873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14.390432654159531</v>
      </c>
      <c r="E8">
        <f>'Raw data and fitting summary'!E10</f>
        <v>14.777901718082981</v>
      </c>
      <c r="F8">
        <f>'Raw data and fitting summary'!F10</f>
        <v>15.194693480981794</v>
      </c>
      <c r="G8">
        <f>'Raw data and fitting summary'!G10</f>
        <v>15.6328819248918</v>
      </c>
      <c r="H8">
        <f>'Raw data and fitting summary'!H10</f>
        <v>16.082618489765334</v>
      </c>
      <c r="I8">
        <f>'Raw data and fitting summary'!I10</f>
        <v>16.532956986794034</v>
      </c>
      <c r="J8">
        <f>'Raw data and fitting summary'!J10</f>
        <v>16.9728928632113</v>
      </c>
      <c r="K8">
        <f>'Raw data and fitting summary'!K10</f>
        <v>17.392414166209107</v>
      </c>
      <c r="L8">
        <f>'Raw data and fitting summary'!L10</f>
        <v>17.783357671441827</v>
      </c>
      <c r="M8">
        <f>'Raw data and fitting summary'!M10</f>
        <v>18.139926669950054</v>
      </c>
      <c r="N8">
        <f>'Raw data and fitting summary'!N10</f>
        <v>18.458827139924217</v>
      </c>
      <c r="O8">
        <f>'Raw data and fitting summary'!O10</f>
        <v>18.739073990282357</v>
      </c>
      <c r="P8">
        <f>'Raw data and fitting summary'!P10</f>
        <v>18.981577240617721</v>
      </c>
      <c r="Q8">
        <f>'Raw data and fitting summary'!Q10</f>
        <v>19.188631013416909</v>
      </c>
      <c r="R8">
        <f>'Raw data and fitting summary'!R10</f>
        <v>19.363407156638772</v>
      </c>
      <c r="X8">
        <f t="shared" si="8"/>
        <v>16.863910249726697</v>
      </c>
      <c r="Y8">
        <f t="shared" si="9"/>
        <v>16.863910238483527</v>
      </c>
      <c r="Z8">
        <f t="shared" si="10"/>
        <v>16.863910235672734</v>
      </c>
      <c r="AA8">
        <f t="shared" si="11"/>
        <v>16.863910232159242</v>
      </c>
      <c r="AB8">
        <f t="shared" si="12"/>
        <v>16.863910227767377</v>
      </c>
      <c r="AC8">
        <f t="shared" si="13"/>
        <v>16.863910222277546</v>
      </c>
      <c r="AD8">
        <f t="shared" si="14"/>
        <v>16.863910215415263</v>
      </c>
      <c r="AE8">
        <f t="shared" si="15"/>
        <v>16.863910206837403</v>
      </c>
      <c r="AF8">
        <f t="shared" si="16"/>
        <v>16.863910196115079</v>
      </c>
      <c r="AG8">
        <f t="shared" si="17"/>
        <v>16.863910182712175</v>
      </c>
      <c r="AH8">
        <f t="shared" si="18"/>
        <v>16.863910165958544</v>
      </c>
      <c r="AI8">
        <f t="shared" si="19"/>
        <v>16.863910145016504</v>
      </c>
      <c r="AJ8">
        <f t="shared" si="20"/>
        <v>16.863910118838955</v>
      </c>
      <c r="AK8">
        <f t="shared" si="21"/>
        <v>16.86391008611702</v>
      </c>
      <c r="AL8">
        <f t="shared" si="22"/>
        <v>16.863910045214602</v>
      </c>
      <c r="AM8">
        <f t="shared" si="23"/>
        <v>16.86390999408658</v>
      </c>
      <c r="AO8">
        <f t="shared" si="24"/>
        <v>16.863910249726697</v>
      </c>
      <c r="AP8">
        <f t="shared" si="4"/>
        <v>16.863910238483527</v>
      </c>
      <c r="AQ8">
        <f t="shared" si="4"/>
        <v>16.863910235672734</v>
      </c>
      <c r="AR8">
        <f t="shared" si="4"/>
        <v>16.863910232159242</v>
      </c>
      <c r="AS8">
        <f t="shared" si="4"/>
        <v>16.863910227767377</v>
      </c>
      <c r="AT8">
        <f t="shared" si="4"/>
        <v>16.863910222277546</v>
      </c>
      <c r="AU8">
        <f t="shared" si="4"/>
        <v>16.863910215415263</v>
      </c>
      <c r="AV8">
        <f t="shared" si="4"/>
        <v>16.863910206837403</v>
      </c>
      <c r="AW8">
        <f t="shared" si="4"/>
        <v>16.863910196115079</v>
      </c>
      <c r="AX8">
        <f t="shared" si="4"/>
        <v>16.863910182712175</v>
      </c>
      <c r="AY8">
        <f t="shared" si="4"/>
        <v>16.863910165958544</v>
      </c>
      <c r="AZ8">
        <f t="shared" si="4"/>
        <v>16.863910145016504</v>
      </c>
      <c r="BA8">
        <f t="shared" si="4"/>
        <v>16.863910118838955</v>
      </c>
      <c r="BB8">
        <f t="shared" si="4"/>
        <v>16.86391008611702</v>
      </c>
      <c r="BC8">
        <f t="shared" si="4"/>
        <v>16.863910045214602</v>
      </c>
      <c r="BD8">
        <f t="shared" si="4"/>
        <v>16.86390999408658</v>
      </c>
      <c r="BF8">
        <f t="shared" si="25"/>
        <v>23.111049917257272</v>
      </c>
      <c r="BG8">
        <f t="shared" si="25"/>
        <v>6.1180913601532723</v>
      </c>
      <c r="BH8">
        <f t="shared" si="5"/>
        <v>4.351431535456995</v>
      </c>
      <c r="BI8">
        <f t="shared" si="5"/>
        <v>2.7862845624113937</v>
      </c>
      <c r="BJ8">
        <f t="shared" si="5"/>
        <v>1.515430682480724</v>
      </c>
      <c r="BK8">
        <f t="shared" si="5"/>
        <v>0.61041677129193406</v>
      </c>
      <c r="BL8">
        <f t="shared" si="5"/>
        <v>0.10953003953481584</v>
      </c>
      <c r="BM8">
        <f t="shared" si="5"/>
        <v>1.1877219390310848E-2</v>
      </c>
      <c r="BN8">
        <f t="shared" si="5"/>
        <v>0.27931644640515013</v>
      </c>
      <c r="BO8">
        <f t="shared" si="5"/>
        <v>0.84538368453126389</v>
      </c>
      <c r="BP8">
        <f t="shared" si="5"/>
        <v>1.6282181184587157</v>
      </c>
      <c r="BQ8">
        <f t="shared" si="5"/>
        <v>2.5437602206454502</v>
      </c>
      <c r="BR8">
        <f t="shared" si="5"/>
        <v>3.5162395447666057</v>
      </c>
      <c r="BS8">
        <f t="shared" si="5"/>
        <v>4.4845141772510964</v>
      </c>
      <c r="BT8">
        <f t="shared" si="5"/>
        <v>5.404327579999471</v>
      </c>
      <c r="BU8">
        <f t="shared" si="5"/>
        <v>6.2474860656064592</v>
      </c>
      <c r="BW8">
        <f t="shared" si="26"/>
        <v>0.28507002616115307</v>
      </c>
      <c r="BX8">
        <f t="shared" si="6"/>
        <v>0.1466728385851763</v>
      </c>
      <c r="BY8">
        <f t="shared" si="6"/>
        <v>0.12369660941251667</v>
      </c>
      <c r="BZ8">
        <f t="shared" si="6"/>
        <v>9.8981596094734586E-2</v>
      </c>
      <c r="CA8">
        <f t="shared" si="6"/>
        <v>7.2997797441344298E-2</v>
      </c>
      <c r="CB8">
        <f t="shared" si="6"/>
        <v>4.6329215597940683E-2</v>
      </c>
      <c r="CC8">
        <f t="shared" si="6"/>
        <v>1.9624940146959865E-2</v>
      </c>
      <c r="CD8">
        <f t="shared" si="6"/>
        <v>6.462478454712723E-3</v>
      </c>
      <c r="CE8">
        <f t="shared" si="6"/>
        <v>3.1339349175126638E-2</v>
      </c>
      <c r="CF8">
        <f t="shared" si="6"/>
        <v>5.4521607312176756E-2</v>
      </c>
      <c r="CG8">
        <f t="shared" si="6"/>
        <v>7.5665518342672072E-2</v>
      </c>
      <c r="CH8">
        <f t="shared" si="6"/>
        <v>9.4575752669023266E-2</v>
      </c>
      <c r="CI8">
        <f t="shared" si="6"/>
        <v>0.11119389620967113</v>
      </c>
      <c r="CJ8">
        <f t="shared" si="6"/>
        <v>0.12557391160689604</v>
      </c>
      <c r="CK8">
        <f t="shared" si="6"/>
        <v>0.13785183637539519</v>
      </c>
      <c r="CL8">
        <f t="shared" si="6"/>
        <v>0.14821575562420897</v>
      </c>
      <c r="CN8">
        <f t="shared" si="27"/>
        <v>0.28507002616115307</v>
      </c>
      <c r="CO8">
        <f t="shared" si="7"/>
        <v>0.1466728385851763</v>
      </c>
      <c r="CP8">
        <f t="shared" si="7"/>
        <v>0.12369660941251667</v>
      </c>
      <c r="CQ8">
        <f t="shared" si="7"/>
        <v>9.8981596094734586E-2</v>
      </c>
      <c r="CR8">
        <f t="shared" si="7"/>
        <v>7.2997797441344298E-2</v>
      </c>
      <c r="CS8">
        <f t="shared" si="7"/>
        <v>4.6329215597940683E-2</v>
      </c>
      <c r="CT8">
        <f t="shared" si="7"/>
        <v>1.9624940146959865E-2</v>
      </c>
      <c r="CU8">
        <f t="shared" si="7"/>
        <v>6.462478454712723E-3</v>
      </c>
      <c r="CV8">
        <f t="shared" si="7"/>
        <v>3.1339349175126638E-2</v>
      </c>
      <c r="CW8">
        <f t="shared" si="7"/>
        <v>5.4521607312176756E-2</v>
      </c>
      <c r="CX8">
        <f t="shared" si="7"/>
        <v>7.5665518342672072E-2</v>
      </c>
      <c r="CY8">
        <f t="shared" si="7"/>
        <v>9.4575752669023266E-2</v>
      </c>
      <c r="CZ8">
        <f t="shared" si="7"/>
        <v>0.11119389620967113</v>
      </c>
      <c r="DA8">
        <f t="shared" si="7"/>
        <v>0.12557391160689604</v>
      </c>
      <c r="DB8">
        <f t="shared" si="7"/>
        <v>0.13785183637539519</v>
      </c>
      <c r="DC8">
        <f t="shared" si="7"/>
        <v>0.14821575562420897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13.594414174154938</v>
      </c>
      <c r="E9">
        <f>'Raw data and fitting summary'!E11</f>
        <v>13.939688246072961</v>
      </c>
      <c r="F9">
        <f>'Raw data and fitting summary'!F11</f>
        <v>14.309947140913312</v>
      </c>
      <c r="G9">
        <f>'Raw data and fitting summary'!G11</f>
        <v>14.697940638511128</v>
      </c>
      <c r="H9">
        <f>'Raw data and fitting summary'!H11</f>
        <v>15.094809022463313</v>
      </c>
      <c r="I9">
        <f>'Raw data and fitting summary'!I11</f>
        <v>15.490844877238063</v>
      </c>
      <c r="J9">
        <f>'Raw data and fitting summary'!J11</f>
        <v>15.876421504004544</v>
      </c>
      <c r="K9">
        <f>'Raw data and fitting summary'!K11</f>
        <v>16.24290515833091</v>
      </c>
      <c r="L9">
        <f>'Raw data and fitting summary'!L11</f>
        <v>16.583373680706252</v>
      </c>
      <c r="M9">
        <f>'Raw data and fitting summary'!M11</f>
        <v>16.893026211342864</v>
      </c>
      <c r="N9">
        <f>'Raw data and fitting summary'!N11</f>
        <v>17.169258553650987</v>
      </c>
      <c r="O9">
        <f>'Raw data and fitting summary'!O11</f>
        <v>17.411459157021433</v>
      </c>
      <c r="P9">
        <f>'Raw data and fitting summary'!P11</f>
        <v>17.620626390747745</v>
      </c>
      <c r="Q9">
        <f>'Raw data and fitting summary'!Q11</f>
        <v>17.798914226579011</v>
      </c>
      <c r="R9">
        <f>'Raw data and fitting summary'!R11</f>
        <v>17.949192015339499</v>
      </c>
      <c r="U9" t="str">
        <f>BI1</f>
        <v>Sum R2</v>
      </c>
      <c r="V9">
        <f>BJ1</f>
        <v>629.34020858293081</v>
      </c>
      <c r="X9">
        <f t="shared" si="8"/>
        <v>15.771568297474275</v>
      </c>
      <c r="Y9">
        <f t="shared" si="9"/>
        <v>15.771568286959367</v>
      </c>
      <c r="Z9">
        <f t="shared" si="10"/>
        <v>15.771568284330643</v>
      </c>
      <c r="AA9">
        <f t="shared" si="11"/>
        <v>15.771568281044733</v>
      </c>
      <c r="AB9">
        <f t="shared" si="12"/>
        <v>15.771568276937346</v>
      </c>
      <c r="AC9">
        <f t="shared" si="13"/>
        <v>15.771568271803115</v>
      </c>
      <c r="AD9">
        <f t="shared" si="14"/>
        <v>15.771568265385325</v>
      </c>
      <c r="AE9">
        <f t="shared" si="15"/>
        <v>15.771568257363089</v>
      </c>
      <c r="AF9">
        <f t="shared" si="16"/>
        <v>15.771568247335292</v>
      </c>
      <c r="AG9">
        <f t="shared" si="17"/>
        <v>15.771568234800545</v>
      </c>
      <c r="AH9">
        <f t="shared" si="18"/>
        <v>15.771568219132117</v>
      </c>
      <c r="AI9">
        <f t="shared" si="19"/>
        <v>15.771568199546573</v>
      </c>
      <c r="AJ9">
        <f t="shared" si="20"/>
        <v>15.771568175064649</v>
      </c>
      <c r="AK9">
        <f t="shared" si="21"/>
        <v>15.771568144462242</v>
      </c>
      <c r="AL9">
        <f t="shared" si="22"/>
        <v>15.771568106209234</v>
      </c>
      <c r="AM9">
        <f t="shared" si="23"/>
        <v>15.771568058392978</v>
      </c>
      <c r="AO9">
        <f t="shared" si="24"/>
        <v>15.771568297474275</v>
      </c>
      <c r="AP9">
        <f t="shared" si="4"/>
        <v>15.771568286959367</v>
      </c>
      <c r="AQ9">
        <f t="shared" si="4"/>
        <v>15.771568284330643</v>
      </c>
      <c r="AR9">
        <f t="shared" si="4"/>
        <v>15.771568281044733</v>
      </c>
      <c r="AS9">
        <f t="shared" si="4"/>
        <v>15.771568276937346</v>
      </c>
      <c r="AT9">
        <f t="shared" si="4"/>
        <v>15.771568271803115</v>
      </c>
      <c r="AU9">
        <f t="shared" si="4"/>
        <v>15.771568265385325</v>
      </c>
      <c r="AV9">
        <f t="shared" si="4"/>
        <v>15.771568257363089</v>
      </c>
      <c r="AW9">
        <f t="shared" si="4"/>
        <v>15.771568247335292</v>
      </c>
      <c r="AX9">
        <f t="shared" si="4"/>
        <v>15.771568234800545</v>
      </c>
      <c r="AY9">
        <f t="shared" si="4"/>
        <v>15.771568219132117</v>
      </c>
      <c r="AZ9">
        <f t="shared" si="4"/>
        <v>15.771568199546573</v>
      </c>
      <c r="BA9">
        <f t="shared" si="4"/>
        <v>15.771568175064649</v>
      </c>
      <c r="BB9">
        <f t="shared" si="4"/>
        <v>15.771568144462242</v>
      </c>
      <c r="BC9">
        <f t="shared" si="4"/>
        <v>15.771568106209234</v>
      </c>
      <c r="BD9">
        <f t="shared" si="4"/>
        <v>15.771568058392978</v>
      </c>
      <c r="BF9">
        <f t="shared" si="25"/>
        <v>18.308672607190317</v>
      </c>
      <c r="BG9">
        <f t="shared" si="25"/>
        <v>4.7400000309012391</v>
      </c>
      <c r="BH9">
        <f t="shared" si="5"/>
        <v>3.3557844745669643</v>
      </c>
      <c r="BI9">
        <f t="shared" si="5"/>
        <v>2.136336357279073</v>
      </c>
      <c r="BJ9">
        <f t="shared" si="5"/>
        <v>1.1526763059926592</v>
      </c>
      <c r="BK9">
        <f t="shared" si="5"/>
        <v>0.45800308156697322</v>
      </c>
      <c r="BL9">
        <f t="shared" si="5"/>
        <v>7.8805620652878286E-2</v>
      </c>
      <c r="BM9">
        <f t="shared" si="5"/>
        <v>1.0994203331253633E-2</v>
      </c>
      <c r="BN9">
        <f t="shared" si="5"/>
        <v>0.22215848366689073</v>
      </c>
      <c r="BO9">
        <f t="shared" si="5"/>
        <v>0.65902808200216323</v>
      </c>
      <c r="BP9">
        <f t="shared" si="5"/>
        <v>1.2576680282933594</v>
      </c>
      <c r="BQ9">
        <f t="shared" si="5"/>
        <v>1.9535383259565224</v>
      </c>
      <c r="BR9">
        <f t="shared" si="5"/>
        <v>2.6892424327031845</v>
      </c>
      <c r="BS9">
        <f t="shared" si="5"/>
        <v>3.4190163981564212</v>
      </c>
      <c r="BT9">
        <f t="shared" si="5"/>
        <v>4.1101322917783891</v>
      </c>
      <c r="BU9">
        <f t="shared" si="5"/>
        <v>4.7420460978674228</v>
      </c>
      <c r="BW9">
        <f t="shared" si="26"/>
        <v>0.27130234550747562</v>
      </c>
      <c r="BX9">
        <f t="shared" si="6"/>
        <v>0.13804296904351587</v>
      </c>
      <c r="BY9">
        <f t="shared" si="6"/>
        <v>0.11615078508569687</v>
      </c>
      <c r="BZ9">
        <f t="shared" si="6"/>
        <v>9.2674432503208254E-2</v>
      </c>
      <c r="CA9">
        <f t="shared" si="6"/>
        <v>6.8073613199023261E-2</v>
      </c>
      <c r="CB9">
        <f t="shared" si="6"/>
        <v>4.2910079560682199E-2</v>
      </c>
      <c r="CC9">
        <f t="shared" si="6"/>
        <v>1.7799332534569823E-2</v>
      </c>
      <c r="CD9">
        <f t="shared" si="6"/>
        <v>6.6482447991500536E-3</v>
      </c>
      <c r="CE9">
        <f t="shared" si="6"/>
        <v>2.9885227873597986E-2</v>
      </c>
      <c r="CF9">
        <f t="shared" si="6"/>
        <v>5.1472715573992703E-2</v>
      </c>
      <c r="CG9">
        <f t="shared" si="6"/>
        <v>7.1106308302958263E-2</v>
      </c>
      <c r="CH9">
        <f t="shared" si="6"/>
        <v>8.8620886421719128E-2</v>
      </c>
      <c r="CI9">
        <f t="shared" si="6"/>
        <v>0.10397767449336481</v>
      </c>
      <c r="CJ9">
        <f t="shared" si="6"/>
        <v>0.11723997444951281</v>
      </c>
      <c r="CK9">
        <f t="shared" si="6"/>
        <v>0.12854435949026627</v>
      </c>
      <c r="CL9">
        <f t="shared" si="6"/>
        <v>0.13807276162294332</v>
      </c>
      <c r="CN9">
        <f t="shared" si="27"/>
        <v>0.27130234550747562</v>
      </c>
      <c r="CO9">
        <f t="shared" si="7"/>
        <v>0.13804296904351587</v>
      </c>
      <c r="CP9">
        <f t="shared" si="7"/>
        <v>0.11615078508569687</v>
      </c>
      <c r="CQ9">
        <f t="shared" si="7"/>
        <v>9.2674432503208254E-2</v>
      </c>
      <c r="CR9">
        <f t="shared" si="7"/>
        <v>6.8073613199023261E-2</v>
      </c>
      <c r="CS9">
        <f t="shared" si="7"/>
        <v>4.2910079560682199E-2</v>
      </c>
      <c r="CT9">
        <f t="shared" si="7"/>
        <v>1.7799332534569823E-2</v>
      </c>
      <c r="CU9">
        <f t="shared" si="7"/>
        <v>6.6482447991500536E-3</v>
      </c>
      <c r="CV9">
        <f t="shared" si="7"/>
        <v>2.9885227873597986E-2</v>
      </c>
      <c r="CW9">
        <f t="shared" si="7"/>
        <v>5.1472715573992703E-2</v>
      </c>
      <c r="CX9">
        <f t="shared" si="7"/>
        <v>7.1106308302958263E-2</v>
      </c>
      <c r="CY9">
        <f t="shared" si="7"/>
        <v>8.8620886421719128E-2</v>
      </c>
      <c r="CZ9">
        <f t="shared" si="7"/>
        <v>0.10397767449336481</v>
      </c>
      <c r="DA9">
        <f t="shared" si="7"/>
        <v>0.11723997444951281</v>
      </c>
      <c r="DB9">
        <f t="shared" si="7"/>
        <v>0.12854435949026627</v>
      </c>
      <c r="DC9">
        <f t="shared" si="7"/>
        <v>0.13807276162294332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12.715223050377695</v>
      </c>
      <c r="E10">
        <f>'Raw data and fitting summary'!E12</f>
        <v>13.016786123440282</v>
      </c>
      <c r="F10">
        <f>'Raw data and fitting summary'!F12</f>
        <v>13.33907391769289</v>
      </c>
      <c r="G10">
        <f>'Raw data and fitting summary'!G12</f>
        <v>13.675586707711018</v>
      </c>
      <c r="H10">
        <f>'Raw data and fitting summary'!H12</f>
        <v>14.018520708308433</v>
      </c>
      <c r="I10">
        <f>'Raw data and fitting summary'!I12</f>
        <v>14.359455995089533</v>
      </c>
      <c r="J10">
        <f>'Raw data and fitting summary'!J12</f>
        <v>14.690166257673143</v>
      </c>
      <c r="K10">
        <f>'Raw data and fitting summary'!K12</f>
        <v>15.003389790584274</v>
      </c>
      <c r="L10">
        <f>'Raw data and fitting summary'!L12</f>
        <v>15.293413970395379</v>
      </c>
      <c r="M10">
        <f>'Raw data and fitting summary'!M12</f>
        <v>15.556384698928648</v>
      </c>
      <c r="N10">
        <f>'Raw data and fitting summary'!N12</f>
        <v>15.790330592479963</v>
      </c>
      <c r="O10">
        <f>'Raw data and fitting summary'!O12</f>
        <v>15.994957539968921</v>
      </c>
      <c r="P10">
        <f>'Raw data and fitting summary'!P12</f>
        <v>16.1713033958087</v>
      </c>
      <c r="Q10">
        <f>'Raw data and fitting summary'!Q12</f>
        <v>16.321343651078216</v>
      </c>
      <c r="R10">
        <f>'Raw data and fitting summary'!R12</f>
        <v>16.447618048149934</v>
      </c>
      <c r="U10" s="4" t="s">
        <v>39</v>
      </c>
      <c r="V10">
        <f>CR1</f>
        <v>18.523898291312999</v>
      </c>
      <c r="X10">
        <f t="shared" si="8"/>
        <v>14.590234532290625</v>
      </c>
      <c r="Y10">
        <f t="shared" si="9"/>
        <v>14.590234522563314</v>
      </c>
      <c r="Z10">
        <f t="shared" si="10"/>
        <v>14.590234520131483</v>
      </c>
      <c r="AA10">
        <f t="shared" si="11"/>
        <v>14.5902345170917</v>
      </c>
      <c r="AB10">
        <f t="shared" si="12"/>
        <v>14.590234513291968</v>
      </c>
      <c r="AC10">
        <f t="shared" si="13"/>
        <v>14.590234508542304</v>
      </c>
      <c r="AD10">
        <f t="shared" si="14"/>
        <v>14.590234502605224</v>
      </c>
      <c r="AE10">
        <f t="shared" si="15"/>
        <v>14.590234495183875</v>
      </c>
      <c r="AF10">
        <f t="shared" si="16"/>
        <v>14.590234485907189</v>
      </c>
      <c r="AG10">
        <f t="shared" si="17"/>
        <v>14.590234474311329</v>
      </c>
      <c r="AH10">
        <f t="shared" si="18"/>
        <v>14.590234459816505</v>
      </c>
      <c r="AI10">
        <f t="shared" si="19"/>
        <v>14.590234441697978</v>
      </c>
      <c r="AJ10">
        <f t="shared" si="20"/>
        <v>14.590234419049814</v>
      </c>
      <c r="AK10">
        <f t="shared" si="21"/>
        <v>14.590234390739614</v>
      </c>
      <c r="AL10">
        <f t="shared" si="22"/>
        <v>14.590234355351859</v>
      </c>
      <c r="AM10">
        <f t="shared" si="23"/>
        <v>14.590234311117172</v>
      </c>
      <c r="AO10">
        <f t="shared" si="24"/>
        <v>14.590234532290625</v>
      </c>
      <c r="AP10">
        <f t="shared" si="4"/>
        <v>14.590234522563314</v>
      </c>
      <c r="AQ10">
        <f t="shared" si="4"/>
        <v>14.590234520131483</v>
      </c>
      <c r="AR10">
        <f t="shared" si="4"/>
        <v>14.5902345170917</v>
      </c>
      <c r="AS10">
        <f t="shared" si="4"/>
        <v>14.590234513291968</v>
      </c>
      <c r="AT10">
        <f t="shared" si="4"/>
        <v>14.590234508542304</v>
      </c>
      <c r="AU10">
        <f t="shared" si="4"/>
        <v>14.590234502605224</v>
      </c>
      <c r="AV10">
        <f t="shared" si="4"/>
        <v>14.590234495183875</v>
      </c>
      <c r="AW10">
        <f t="shared" si="4"/>
        <v>14.590234485907189</v>
      </c>
      <c r="AX10">
        <f t="shared" si="4"/>
        <v>14.590234474311329</v>
      </c>
      <c r="AY10">
        <f t="shared" si="4"/>
        <v>14.590234459816505</v>
      </c>
      <c r="AZ10">
        <f t="shared" si="4"/>
        <v>14.590234441697978</v>
      </c>
      <c r="BA10">
        <f t="shared" si="4"/>
        <v>14.590234419049814</v>
      </c>
      <c r="BB10">
        <f t="shared" si="4"/>
        <v>14.590234390739614</v>
      </c>
      <c r="BC10">
        <f t="shared" si="4"/>
        <v>14.590234355351859</v>
      </c>
      <c r="BD10">
        <f t="shared" si="4"/>
        <v>14.590234311117172</v>
      </c>
      <c r="BF10">
        <f t="shared" si="25"/>
        <v>13.929565369901418</v>
      </c>
      <c r="BG10">
        <f t="shared" si="25"/>
        <v>3.5156680208276834</v>
      </c>
      <c r="BH10">
        <f t="shared" si="5"/>
        <v>2.475739857050113</v>
      </c>
      <c r="BI10">
        <f t="shared" si="5"/>
        <v>1.56540284548799</v>
      </c>
      <c r="BJ10">
        <f t="shared" si="5"/>
        <v>0.83658060825404723</v>
      </c>
      <c r="BK10">
        <f t="shared" si="5"/>
        <v>0.32685666937785463</v>
      </c>
      <c r="BL10">
        <f t="shared" si="5"/>
        <v>5.3258719531169722E-2</v>
      </c>
      <c r="BM10">
        <f t="shared" si="5"/>
        <v>9.9863571542114591E-3</v>
      </c>
      <c r="BN10">
        <f t="shared" si="5"/>
        <v>0.17069730578281497</v>
      </c>
      <c r="BO10">
        <f t="shared" si="5"/>
        <v>0.4944614037130195</v>
      </c>
      <c r="BP10">
        <f t="shared" si="5"/>
        <v>0.93344628453644984</v>
      </c>
      <c r="BQ10">
        <f t="shared" si="5"/>
        <v>1.4402307711217357</v>
      </c>
      <c r="BR10">
        <f t="shared" si="5"/>
        <v>1.9732470464447145</v>
      </c>
      <c r="BS10">
        <f t="shared" si="5"/>
        <v>2.499779198790149</v>
      </c>
      <c r="BT10">
        <f t="shared" si="5"/>
        <v>2.9967393937502043</v>
      </c>
      <c r="BU10">
        <f t="shared" si="5"/>
        <v>3.44987434659379</v>
      </c>
      <c r="BW10">
        <f t="shared" si="26"/>
        <v>0.2558035161774545</v>
      </c>
      <c r="BX10">
        <f t="shared" si="6"/>
        <v>0.12851140050463042</v>
      </c>
      <c r="BY10">
        <f t="shared" si="6"/>
        <v>0.10784257062627545</v>
      </c>
      <c r="BZ10">
        <f t="shared" si="6"/>
        <v>8.5753289156054388E-2</v>
      </c>
      <c r="CA10">
        <f t="shared" si="6"/>
        <v>6.2689040724307019E-2</v>
      </c>
      <c r="CB10">
        <f t="shared" si="6"/>
        <v>3.9184688902645363E-2</v>
      </c>
      <c r="CC10">
        <f t="shared" si="6"/>
        <v>1.5817326820517043E-2</v>
      </c>
      <c r="CD10">
        <f t="shared" si="6"/>
        <v>6.8492225071676988E-3</v>
      </c>
      <c r="CE10">
        <f t="shared" si="6"/>
        <v>2.8317249121400666E-2</v>
      </c>
      <c r="CF10">
        <f t="shared" si="6"/>
        <v>4.8195215595892016E-2</v>
      </c>
      <c r="CG10">
        <f t="shared" si="6"/>
        <v>6.6218965964738391E-2</v>
      </c>
      <c r="CH10">
        <f t="shared" si="6"/>
        <v>8.2253383629819182E-2</v>
      </c>
      <c r="CI10">
        <f t="shared" si="6"/>
        <v>9.6278310585950738E-2</v>
      </c>
      <c r="CJ10">
        <f t="shared" si="6"/>
        <v>0.10836488042115255</v>
      </c>
      <c r="CK10">
        <f t="shared" si="6"/>
        <v>0.11864849141997279</v>
      </c>
      <c r="CL10">
        <f t="shared" si="6"/>
        <v>0.1273032151113235</v>
      </c>
      <c r="CN10">
        <f t="shared" si="27"/>
        <v>0.2558035161774545</v>
      </c>
      <c r="CO10">
        <f t="shared" si="7"/>
        <v>0.12851140050463042</v>
      </c>
      <c r="CP10">
        <f t="shared" si="7"/>
        <v>0.10784257062627545</v>
      </c>
      <c r="CQ10">
        <f t="shared" si="7"/>
        <v>8.5753289156054388E-2</v>
      </c>
      <c r="CR10">
        <f t="shared" si="7"/>
        <v>6.2689040724307019E-2</v>
      </c>
      <c r="CS10">
        <f t="shared" si="7"/>
        <v>3.9184688902645363E-2</v>
      </c>
      <c r="CT10">
        <f t="shared" si="7"/>
        <v>1.5817326820517043E-2</v>
      </c>
      <c r="CU10">
        <f t="shared" si="7"/>
        <v>6.8492225071676988E-3</v>
      </c>
      <c r="CV10">
        <f t="shared" si="7"/>
        <v>2.8317249121400666E-2</v>
      </c>
      <c r="CW10">
        <f t="shared" si="7"/>
        <v>4.8195215595892016E-2</v>
      </c>
      <c r="CX10">
        <f t="shared" si="7"/>
        <v>6.6218965964738391E-2</v>
      </c>
      <c r="CY10">
        <f t="shared" si="7"/>
        <v>8.2253383629819182E-2</v>
      </c>
      <c r="CZ10">
        <f t="shared" si="7"/>
        <v>9.6278310585950738E-2</v>
      </c>
      <c r="DA10">
        <f t="shared" si="7"/>
        <v>0.10836488042115255</v>
      </c>
      <c r="DB10">
        <f t="shared" si="7"/>
        <v>0.11864849141997279</v>
      </c>
      <c r="DC10">
        <f t="shared" si="7"/>
        <v>0.1273032151113235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11.764191558325733</v>
      </c>
      <c r="E11">
        <f>'Raw data and fitting summary'!E13</f>
        <v>12.021873903415372</v>
      </c>
      <c r="F11">
        <f>'Raw data and fitting summary'!F13</f>
        <v>12.296258393748875</v>
      </c>
      <c r="G11">
        <f>'Raw data and fitting summary'!G13</f>
        <v>12.581649538392391</v>
      </c>
      <c r="H11">
        <f>'Raw data and fitting summary'!H13</f>
        <v>12.871332863168263</v>
      </c>
      <c r="I11">
        <f>'Raw data and fitting summary'!I13</f>
        <v>13.158180407749915</v>
      </c>
      <c r="J11">
        <f>'Raw data and fitting summary'!J13</f>
        <v>13.435338408890871</v>
      </c>
      <c r="K11">
        <f>'Raw data and fitting summary'!K13</f>
        <v>13.696860219204472</v>
      </c>
      <c r="L11">
        <f>'Raw data and fitting summary'!L13</f>
        <v>13.938165604500131</v>
      </c>
      <c r="M11">
        <f>'Raw data and fitting summary'!M13</f>
        <v>14.156262007532545</v>
      </c>
      <c r="N11">
        <f>'Raw data and fitting summary'!N13</f>
        <v>14.349729424626368</v>
      </c>
      <c r="O11">
        <f>'Raw data and fitting summary'!O13</f>
        <v>14.518522507733</v>
      </c>
      <c r="P11">
        <f>'Raw data and fitting summary'!P13</f>
        <v>14.663667537615892</v>
      </c>
      <c r="Q11">
        <f>'Raw data and fitting summary'!Q13</f>
        <v>14.786929039296949</v>
      </c>
      <c r="R11">
        <f>'Raw data and fitting summary'!R13</f>
        <v>14.890501356225776</v>
      </c>
      <c r="X11">
        <f t="shared" si="8"/>
        <v>13.341125841506544</v>
      </c>
      <c r="Y11">
        <f t="shared" si="9"/>
        <v>13.341125832612013</v>
      </c>
      <c r="Z11">
        <f t="shared" si="10"/>
        <v>13.341125830388384</v>
      </c>
      <c r="AA11">
        <f t="shared" si="11"/>
        <v>13.341125827608838</v>
      </c>
      <c r="AB11">
        <f t="shared" si="12"/>
        <v>13.341125824134412</v>
      </c>
      <c r="AC11">
        <f t="shared" si="13"/>
        <v>13.34112581979138</v>
      </c>
      <c r="AD11">
        <f t="shared" si="14"/>
        <v>13.34112581436259</v>
      </c>
      <c r="AE11">
        <f t="shared" si="15"/>
        <v>13.341125807576603</v>
      </c>
      <c r="AF11">
        <f t="shared" si="16"/>
        <v>13.341125799094117</v>
      </c>
      <c r="AG11">
        <f t="shared" si="17"/>
        <v>13.341125788491011</v>
      </c>
      <c r="AH11">
        <f t="shared" si="18"/>
        <v>13.341125775237128</v>
      </c>
      <c r="AI11">
        <f t="shared" si="19"/>
        <v>13.341125758669774</v>
      </c>
      <c r="AJ11">
        <f t="shared" si="20"/>
        <v>13.341125737960581</v>
      </c>
      <c r="AK11">
        <f t="shared" si="21"/>
        <v>13.341125712074088</v>
      </c>
      <c r="AL11">
        <f t="shared" si="22"/>
        <v>13.341125679715978</v>
      </c>
      <c r="AM11">
        <f t="shared" si="23"/>
        <v>13.341125639268336</v>
      </c>
      <c r="AO11">
        <f t="shared" si="24"/>
        <v>13.341125841506544</v>
      </c>
      <c r="AP11">
        <f t="shared" si="4"/>
        <v>13.341125832612013</v>
      </c>
      <c r="AQ11">
        <f t="shared" si="4"/>
        <v>13.341125830388384</v>
      </c>
      <c r="AR11">
        <f t="shared" si="4"/>
        <v>13.341125827608838</v>
      </c>
      <c r="AS11">
        <f t="shared" si="4"/>
        <v>13.341125824134412</v>
      </c>
      <c r="AT11">
        <f t="shared" si="4"/>
        <v>13.34112581979138</v>
      </c>
      <c r="AU11">
        <f t="shared" si="4"/>
        <v>13.34112581436259</v>
      </c>
      <c r="AV11">
        <f t="shared" si="4"/>
        <v>13.341125807576603</v>
      </c>
      <c r="AW11">
        <f t="shared" si="4"/>
        <v>13.341125799094117</v>
      </c>
      <c r="AX11">
        <f t="shared" si="4"/>
        <v>13.341125788491011</v>
      </c>
      <c r="AY11">
        <f t="shared" si="4"/>
        <v>13.341125775237128</v>
      </c>
      <c r="AZ11">
        <f t="shared" si="4"/>
        <v>13.341125758669774</v>
      </c>
      <c r="BA11">
        <f t="shared" si="4"/>
        <v>13.341125737960581</v>
      </c>
      <c r="BB11">
        <f t="shared" si="4"/>
        <v>13.341125712074088</v>
      </c>
      <c r="BC11">
        <f t="shared" si="4"/>
        <v>13.341125679715978</v>
      </c>
      <c r="BD11">
        <f t="shared" si="4"/>
        <v>13.341125639268336</v>
      </c>
      <c r="BF11">
        <f t="shared" si="25"/>
        <v>10.139670808966009</v>
      </c>
      <c r="BG11">
        <f t="shared" si="25"/>
        <v>2.4867217054187978</v>
      </c>
      <c r="BH11">
        <f t="shared" si="5"/>
        <v>1.7404256468220045</v>
      </c>
      <c r="BI11">
        <f t="shared" si="5"/>
        <v>1.0917479543411042</v>
      </c>
      <c r="BJ11">
        <f t="shared" si="5"/>
        <v>0.57680422860449654</v>
      </c>
      <c r="BK11">
        <f t="shared" si="5"/>
        <v>0.22070542209268962</v>
      </c>
      <c r="BL11">
        <f t="shared" si="5"/>
        <v>3.3469021800676749E-2</v>
      </c>
      <c r="BM11">
        <f t="shared" si="5"/>
        <v>8.8760142464012759E-3</v>
      </c>
      <c r="BN11">
        <f t="shared" si="5"/>
        <v>0.12654697765125081</v>
      </c>
      <c r="BO11">
        <f t="shared" si="5"/>
        <v>0.35645654190020432</v>
      </c>
      <c r="BP11">
        <f t="shared" si="5"/>
        <v>0.66444707720076868</v>
      </c>
      <c r="BQ11">
        <f t="shared" si="5"/>
        <v>1.0172813549810802</v>
      </c>
      <c r="BR11">
        <f t="shared" si="5"/>
        <v>1.3862631534705245</v>
      </c>
      <c r="BS11">
        <f t="shared" si="5"/>
        <v>1.7491168803074451</v>
      </c>
      <c r="BT11">
        <f t="shared" si="5"/>
        <v>2.0903473545756226</v>
      </c>
      <c r="BU11">
        <f t="shared" si="5"/>
        <v>2.4005651122973828</v>
      </c>
      <c r="BW11">
        <f t="shared" si="26"/>
        <v>0.23868187842028013</v>
      </c>
      <c r="BX11">
        <f t="shared" si="6"/>
        <v>0.11820098948707224</v>
      </c>
      <c r="BY11">
        <f t="shared" si="6"/>
        <v>9.8886101798696988E-2</v>
      </c>
      <c r="BZ11">
        <f t="shared" si="6"/>
        <v>7.8319284846085371E-2</v>
      </c>
      <c r="CA11">
        <f t="shared" si="6"/>
        <v>5.6927450932822393E-2</v>
      </c>
      <c r="CB11">
        <f t="shared" si="6"/>
        <v>3.5213891463806241E-2</v>
      </c>
      <c r="CC11">
        <f t="shared" si="6"/>
        <v>1.3712891187617893E-2</v>
      </c>
      <c r="CD11">
        <f t="shared" si="6"/>
        <v>7.061817921000621E-3</v>
      </c>
      <c r="CE11">
        <f t="shared" si="6"/>
        <v>2.6664497844290643E-2</v>
      </c>
      <c r="CF11">
        <f t="shared" si="6"/>
        <v>4.4751831702551571E-2</v>
      </c>
      <c r="CG11">
        <f t="shared" si="6"/>
        <v>6.109950884417991E-2</v>
      </c>
      <c r="CH11">
        <f t="shared" si="6"/>
        <v>7.5601091257321326E-2</v>
      </c>
      <c r="CI11">
        <f t="shared" si="6"/>
        <v>8.8253179896376821E-2</v>
      </c>
      <c r="CJ11">
        <f t="shared" si="6"/>
        <v>9.9132700949280922E-2</v>
      </c>
      <c r="CK11">
        <f t="shared" si="6"/>
        <v>0.10837191660514744</v>
      </c>
      <c r="CL11">
        <f t="shared" si="6"/>
        <v>0.11613530663387205</v>
      </c>
      <c r="CN11">
        <f t="shared" si="27"/>
        <v>0.23868187842028013</v>
      </c>
      <c r="CO11">
        <f t="shared" si="7"/>
        <v>0.11820098948707224</v>
      </c>
      <c r="CP11">
        <f t="shared" si="7"/>
        <v>9.8886101798696988E-2</v>
      </c>
      <c r="CQ11">
        <f t="shared" si="7"/>
        <v>7.8319284846085371E-2</v>
      </c>
      <c r="CR11">
        <f t="shared" si="7"/>
        <v>5.6927450932822393E-2</v>
      </c>
      <c r="CS11">
        <f t="shared" si="7"/>
        <v>3.5213891463806241E-2</v>
      </c>
      <c r="CT11">
        <f t="shared" si="7"/>
        <v>1.3712891187617893E-2</v>
      </c>
      <c r="CU11">
        <f t="shared" si="7"/>
        <v>7.061817921000621E-3</v>
      </c>
      <c r="CV11">
        <f t="shared" si="7"/>
        <v>2.6664497844290643E-2</v>
      </c>
      <c r="CW11">
        <f t="shared" si="7"/>
        <v>4.4751831702551571E-2</v>
      </c>
      <c r="CX11">
        <f t="shared" si="7"/>
        <v>6.109950884417991E-2</v>
      </c>
      <c r="CY11">
        <f t="shared" si="7"/>
        <v>7.5601091257321326E-2</v>
      </c>
      <c r="CZ11">
        <f t="shared" si="7"/>
        <v>8.8253179896376821E-2</v>
      </c>
      <c r="DA11">
        <f t="shared" si="7"/>
        <v>9.9132700949280922E-2</v>
      </c>
      <c r="DB11">
        <f t="shared" si="7"/>
        <v>0.10837191660514744</v>
      </c>
      <c r="DC11">
        <f t="shared" si="7"/>
        <v>0.11613530663387205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10.758356307661559</v>
      </c>
      <c r="E12">
        <f>'Raw data and fitting summary'!E14</f>
        <v>10.973455984492851</v>
      </c>
      <c r="F12">
        <f>'Raw data and fitting summary'!F14</f>
        <v>11.201615452356709</v>
      </c>
      <c r="G12">
        <f>'Raw data and fitting summary'!G14</f>
        <v>11.437967542873823</v>
      </c>
      <c r="H12">
        <f>'Raw data and fitting summary'!H14</f>
        <v>11.676879591714892</v>
      </c>
      <c r="I12">
        <f>'Raw data and fitting summary'!I14</f>
        <v>11.912471547048572</v>
      </c>
      <c r="J12">
        <f>'Raw data and fitting summary'!J14</f>
        <v>12.139183451454191</v>
      </c>
      <c r="K12">
        <f>'Raw data and fitting summary'!K14</f>
        <v>12.352279234575748</v>
      </c>
      <c r="L12">
        <f>'Raw data and fitting summary'!L14</f>
        <v>12.548194699804997</v>
      </c>
      <c r="M12">
        <f>'Raw data and fitting summary'!M14</f>
        <v>12.724685716122877</v>
      </c>
      <c r="N12">
        <f>'Raw data and fitting summary'!N14</f>
        <v>12.880786460654424</v>
      </c>
      <c r="O12">
        <f>'Raw data and fitting summary'!O14</f>
        <v>13.01662698571926</v>
      </c>
      <c r="P12">
        <f>'Raw data and fitting summary'!P14</f>
        <v>13.133175122863575</v>
      </c>
      <c r="Q12">
        <f>'Raw data and fitting summary'!Q14</f>
        <v>13.231962362967579</v>
      </c>
      <c r="R12">
        <f>'Raw data and fitting summary'!R14</f>
        <v>13.314836011884998</v>
      </c>
      <c r="X12">
        <f t="shared" si="8"/>
        <v>12.051432003896801</v>
      </c>
      <c r="Y12">
        <f t="shared" si="9"/>
        <v>12.05143199586211</v>
      </c>
      <c r="Z12">
        <f t="shared" si="10"/>
        <v>12.051431993853436</v>
      </c>
      <c r="AA12">
        <f t="shared" si="11"/>
        <v>12.051431991342596</v>
      </c>
      <c r="AB12">
        <f t="shared" si="12"/>
        <v>12.051431988204042</v>
      </c>
      <c r="AC12">
        <f t="shared" si="13"/>
        <v>12.051431984280853</v>
      </c>
      <c r="AD12">
        <f t="shared" si="14"/>
        <v>12.051431979376867</v>
      </c>
      <c r="AE12">
        <f t="shared" si="15"/>
        <v>12.051431973246885</v>
      </c>
      <c r="AF12">
        <f t="shared" si="16"/>
        <v>12.051431965584406</v>
      </c>
      <c r="AG12">
        <f t="shared" si="17"/>
        <v>12.051431956006308</v>
      </c>
      <c r="AH12">
        <f t="shared" si="18"/>
        <v>12.051431944033684</v>
      </c>
      <c r="AI12">
        <f t="shared" si="19"/>
        <v>12.051431929067904</v>
      </c>
      <c r="AJ12">
        <f t="shared" si="20"/>
        <v>12.051431910360682</v>
      </c>
      <c r="AK12">
        <f t="shared" si="21"/>
        <v>12.051431886976653</v>
      </c>
      <c r="AL12">
        <f t="shared" si="22"/>
        <v>12.051431857746614</v>
      </c>
      <c r="AM12">
        <f t="shared" si="23"/>
        <v>12.051431821209071</v>
      </c>
      <c r="AO12">
        <f t="shared" si="24"/>
        <v>12.051432003896801</v>
      </c>
      <c r="AP12">
        <f t="shared" si="4"/>
        <v>12.05143199586211</v>
      </c>
      <c r="AQ12">
        <f t="shared" si="4"/>
        <v>12.051431993853436</v>
      </c>
      <c r="AR12">
        <f t="shared" si="4"/>
        <v>12.051431991342596</v>
      </c>
      <c r="AS12">
        <f t="shared" si="4"/>
        <v>12.051431988204042</v>
      </c>
      <c r="AT12">
        <f t="shared" si="4"/>
        <v>12.051431984280853</v>
      </c>
      <c r="AU12">
        <f t="shared" si="4"/>
        <v>12.051431979376867</v>
      </c>
      <c r="AV12">
        <f t="shared" si="4"/>
        <v>12.051431973246885</v>
      </c>
      <c r="AW12">
        <f t="shared" si="4"/>
        <v>12.051431965584406</v>
      </c>
      <c r="AX12">
        <f t="shared" si="4"/>
        <v>12.051431956006308</v>
      </c>
      <c r="AY12">
        <f t="shared" si="4"/>
        <v>12.051431944033684</v>
      </c>
      <c r="AZ12">
        <f t="shared" si="4"/>
        <v>12.051431929067904</v>
      </c>
      <c r="BA12">
        <f t="shared" si="4"/>
        <v>12.051431910360682</v>
      </c>
      <c r="BB12">
        <f t="shared" si="4"/>
        <v>12.051431886976653</v>
      </c>
      <c r="BC12">
        <f t="shared" si="4"/>
        <v>12.051431857746614</v>
      </c>
      <c r="BD12">
        <f t="shared" si="4"/>
        <v>12.051431821209071</v>
      </c>
      <c r="BF12">
        <f t="shared" si="25"/>
        <v>7.0395194624509774</v>
      </c>
      <c r="BG12">
        <f t="shared" si="25"/>
        <v>1.6720447354153278</v>
      </c>
      <c r="BH12">
        <f t="shared" si="5"/>
        <v>1.1620322767569715</v>
      </c>
      <c r="BI12">
        <f t="shared" si="5"/>
        <v>0.72218814993395264</v>
      </c>
      <c r="BJ12">
        <f t="shared" si="5"/>
        <v>0.3763386256843137</v>
      </c>
      <c r="BK12">
        <f t="shared" si="5"/>
        <v>0.14028949477688615</v>
      </c>
      <c r="BL12">
        <f t="shared" si="5"/>
        <v>1.931000175286663E-2</v>
      </c>
      <c r="BM12">
        <f t="shared" si="5"/>
        <v>7.7003219275672413E-3</v>
      </c>
      <c r="BN12">
        <f t="shared" si="5"/>
        <v>9.0509079259549E-2</v>
      </c>
      <c r="BO12">
        <f t="shared" si="5"/>
        <v>0.24677322362640172</v>
      </c>
      <c r="BP12">
        <f t="shared" si="5"/>
        <v>0.4532706416323275</v>
      </c>
      <c r="BQ12">
        <f t="shared" si="5"/>
        <v>0.68782893906309461</v>
      </c>
      <c r="BR12">
        <f t="shared" si="5"/>
        <v>0.93160153349645036</v>
      </c>
      <c r="BS12">
        <f t="shared" si="5"/>
        <v>1.1701684283871088</v>
      </c>
      <c r="BT12">
        <f t="shared" si="5"/>
        <v>1.3936522737572661</v>
      </c>
      <c r="BU12">
        <f t="shared" si="5"/>
        <v>1.5961901490174919</v>
      </c>
      <c r="BW12">
        <f t="shared" si="26"/>
        <v>0.22015717926131143</v>
      </c>
      <c r="BX12">
        <f t="shared" si="6"/>
        <v>0.10729643486720346</v>
      </c>
      <c r="BY12">
        <f t="shared" si="6"/>
        <v>8.944796020177373E-2</v>
      </c>
      <c r="BZ12">
        <f t="shared" si="6"/>
        <v>7.051581418675984E-2</v>
      </c>
      <c r="CA12">
        <f t="shared" si="6"/>
        <v>5.0903863203201012E-2</v>
      </c>
      <c r="CB12">
        <f t="shared" si="6"/>
        <v>3.1079492715430382E-2</v>
      </c>
      <c r="CC12">
        <f t="shared" si="6"/>
        <v>1.1530615827736682E-2</v>
      </c>
      <c r="CD12">
        <f t="shared" si="6"/>
        <v>7.2814150552487208E-3</v>
      </c>
      <c r="CE12">
        <f t="shared" si="6"/>
        <v>2.4963611780780881E-2</v>
      </c>
      <c r="CF12">
        <f t="shared" si="6"/>
        <v>4.1220225580837093E-2</v>
      </c>
      <c r="CG12">
        <f t="shared" si="6"/>
        <v>5.5865043690721074E-2</v>
      </c>
      <c r="CH12">
        <f t="shared" si="6"/>
        <v>6.8817924414950757E-2</v>
      </c>
      <c r="CI12">
        <f t="shared" si="6"/>
        <v>8.0089659265202687E-2</v>
      </c>
      <c r="CJ12">
        <f t="shared" si="6"/>
        <v>8.9760556756405416E-2</v>
      </c>
      <c r="CK12">
        <f t="shared" si="6"/>
        <v>9.7957696575459136E-2</v>
      </c>
      <c r="CL12">
        <f t="shared" si="6"/>
        <v>0.1048343640340301</v>
      </c>
      <c r="CN12">
        <f t="shared" si="27"/>
        <v>0.22015717926131143</v>
      </c>
      <c r="CO12">
        <f t="shared" si="7"/>
        <v>0.10729643486720346</v>
      </c>
      <c r="CP12">
        <f t="shared" si="7"/>
        <v>8.944796020177373E-2</v>
      </c>
      <c r="CQ12">
        <f t="shared" si="7"/>
        <v>7.051581418675984E-2</v>
      </c>
      <c r="CR12">
        <f t="shared" si="7"/>
        <v>5.0903863203201012E-2</v>
      </c>
      <c r="CS12">
        <f t="shared" si="7"/>
        <v>3.1079492715430382E-2</v>
      </c>
      <c r="CT12">
        <f t="shared" si="7"/>
        <v>1.1530615827736682E-2</v>
      </c>
      <c r="CU12">
        <f t="shared" si="7"/>
        <v>7.2814150552487208E-3</v>
      </c>
      <c r="CV12">
        <f t="shared" si="7"/>
        <v>2.4963611780780881E-2</v>
      </c>
      <c r="CW12">
        <f t="shared" si="7"/>
        <v>4.1220225580837093E-2</v>
      </c>
      <c r="CX12">
        <f t="shared" si="7"/>
        <v>5.5865043690721074E-2</v>
      </c>
      <c r="CY12">
        <f t="shared" si="7"/>
        <v>6.8817924414950757E-2</v>
      </c>
      <c r="CZ12">
        <f t="shared" si="7"/>
        <v>8.0089659265202687E-2</v>
      </c>
      <c r="DA12">
        <f t="shared" si="7"/>
        <v>8.9760556756405416E-2</v>
      </c>
      <c r="DB12">
        <f t="shared" si="7"/>
        <v>9.7957696575459136E-2</v>
      </c>
      <c r="DC12">
        <f t="shared" si="7"/>
        <v>0.1048343640340301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9.7195794806673792</v>
      </c>
      <c r="E13">
        <f>'Raw data and fitting summary'!E15</f>
        <v>9.8948081906164358</v>
      </c>
      <c r="F13">
        <f>'Raw data and fitting summary'!F15</f>
        <v>10.079939431579477</v>
      </c>
      <c r="G13">
        <f>'Raw data and fitting summary'!G15</f>
        <v>10.270923591921392</v>
      </c>
      <c r="H13">
        <f>'Raw data and fitting summary'!H15</f>
        <v>10.463159599902244</v>
      </c>
      <c r="I13">
        <f>'Raw data and fitting summary'!I15</f>
        <v>10.65192514837592</v>
      </c>
      <c r="J13">
        <f>'Raw data and fitting summary'!J15</f>
        <v>10.832831183448617</v>
      </c>
      <c r="K13">
        <f>'Raw data and fitting summary'!K15</f>
        <v>11.002210432357664</v>
      </c>
      <c r="L13">
        <f>'Raw data and fitting summary'!L15</f>
        <v>11.15737130148289</v>
      </c>
      <c r="M13">
        <f>'Raw data and fitting summary'!M15</f>
        <v>11.296689343637146</v>
      </c>
      <c r="N13">
        <f>'Raw data and fitting summary'!N15</f>
        <v>11.419550822042686</v>
      </c>
      <c r="O13">
        <f>'Raw data and fitting summary'!O15</f>
        <v>11.526191615643933</v>
      </c>
      <c r="P13">
        <f>'Raw data and fitting summary'!P15</f>
        <v>11.617484107967519</v>
      </c>
      <c r="Q13">
        <f>'Raw data and fitting summary'!Q15</f>
        <v>11.694718139709217</v>
      </c>
      <c r="R13">
        <f>'Raw data and fitting summary'!R15</f>
        <v>11.759407309079942</v>
      </c>
      <c r="X13">
        <f t="shared" si="8"/>
        <v>10.752160547713363</v>
      </c>
      <c r="Y13">
        <f t="shared" si="9"/>
        <v>10.752160540544898</v>
      </c>
      <c r="Z13">
        <f t="shared" si="10"/>
        <v>10.752160538752779</v>
      </c>
      <c r="AA13">
        <f t="shared" si="11"/>
        <v>10.752160536512633</v>
      </c>
      <c r="AB13">
        <f t="shared" si="12"/>
        <v>10.752160533712452</v>
      </c>
      <c r="AC13">
        <f t="shared" si="13"/>
        <v>10.752160530212224</v>
      </c>
      <c r="AD13">
        <f t="shared" si="14"/>
        <v>10.752160525836938</v>
      </c>
      <c r="AE13">
        <f t="shared" si="15"/>
        <v>10.752160520367832</v>
      </c>
      <c r="AF13">
        <f t="shared" si="16"/>
        <v>10.752160513531448</v>
      </c>
      <c r="AG13">
        <f t="shared" si="17"/>
        <v>10.752160504985969</v>
      </c>
      <c r="AH13">
        <f t="shared" si="18"/>
        <v>10.752160494304123</v>
      </c>
      <c r="AI13">
        <f t="shared" si="19"/>
        <v>10.752160480951812</v>
      </c>
      <c r="AJ13">
        <f t="shared" si="20"/>
        <v>10.752160464261424</v>
      </c>
      <c r="AK13">
        <f t="shared" si="21"/>
        <v>10.75216044339844</v>
      </c>
      <c r="AL13">
        <f t="shared" si="22"/>
        <v>10.752160417319709</v>
      </c>
      <c r="AM13">
        <f t="shared" si="23"/>
        <v>10.752160384721297</v>
      </c>
      <c r="AO13">
        <f t="shared" si="24"/>
        <v>10.752160547713363</v>
      </c>
      <c r="AP13">
        <f t="shared" si="4"/>
        <v>10.752160540544898</v>
      </c>
      <c r="AQ13">
        <f t="shared" si="4"/>
        <v>10.752160538752779</v>
      </c>
      <c r="AR13">
        <f t="shared" si="4"/>
        <v>10.752160536512633</v>
      </c>
      <c r="AS13">
        <f t="shared" si="4"/>
        <v>10.752160533712452</v>
      </c>
      <c r="AT13">
        <f t="shared" si="4"/>
        <v>10.752160530212224</v>
      </c>
      <c r="AU13">
        <f t="shared" si="4"/>
        <v>10.752160525836938</v>
      </c>
      <c r="AV13">
        <f t="shared" si="4"/>
        <v>10.752160520367832</v>
      </c>
      <c r="AW13">
        <f t="shared" si="4"/>
        <v>10.752160513531448</v>
      </c>
      <c r="AX13">
        <f t="shared" si="4"/>
        <v>10.752160504985969</v>
      </c>
      <c r="AY13">
        <f t="shared" si="4"/>
        <v>10.752160494304123</v>
      </c>
      <c r="AZ13">
        <f t="shared" si="4"/>
        <v>10.752160480951812</v>
      </c>
      <c r="BA13">
        <f t="shared" si="4"/>
        <v>10.752160464261424</v>
      </c>
      <c r="BB13">
        <f t="shared" si="4"/>
        <v>10.75216044339844</v>
      </c>
      <c r="BC13">
        <f t="shared" si="4"/>
        <v>10.752160417319709</v>
      </c>
      <c r="BD13">
        <f t="shared" si="4"/>
        <v>10.752160384721297</v>
      </c>
      <c r="BF13">
        <f t="shared" si="25"/>
        <v>4.6503111295041419</v>
      </c>
      <c r="BG13">
        <f t="shared" si="25"/>
        <v>1.0662236452177793</v>
      </c>
      <c r="BH13">
        <f t="shared" si="5"/>
        <v>0.73505304885490186</v>
      </c>
      <c r="BI13">
        <f t="shared" si="5"/>
        <v>0.45188121391755298</v>
      </c>
      <c r="BJ13">
        <f t="shared" si="5"/>
        <v>0.23158899414441231</v>
      </c>
      <c r="BK13">
        <f t="shared" si="5"/>
        <v>8.3521537720033845E-2</v>
      </c>
      <c r="BL13">
        <f t="shared" si="5"/>
        <v>1.0047130894752858E-2</v>
      </c>
      <c r="BM13">
        <f t="shared" si="5"/>
        <v>6.5077558818934511E-3</v>
      </c>
      <c r="BN13">
        <f t="shared" si="5"/>
        <v>6.2524961904997081E-2</v>
      </c>
      <c r="BO13">
        <f t="shared" si="5"/>
        <v>0.16419578959766853</v>
      </c>
      <c r="BP13">
        <f t="shared" si="5"/>
        <v>0.29651166775594623</v>
      </c>
      <c r="BQ13">
        <f t="shared" si="5"/>
        <v>0.44540986738139304</v>
      </c>
      <c r="BR13">
        <f t="shared" si="5"/>
        <v>0.59912422331053272</v>
      </c>
      <c r="BS13">
        <f t="shared" si="5"/>
        <v>0.74878504446325989</v>
      </c>
      <c r="BT13">
        <f t="shared" si="5"/>
        <v>0.88841506003609527</v>
      </c>
      <c r="BU13">
        <f t="shared" si="5"/>
        <v>1.0145463666299501</v>
      </c>
      <c r="BW13">
        <f t="shared" si="26"/>
        <v>0.200560435824504</v>
      </c>
      <c r="BX13">
        <f t="shared" si="6"/>
        <v>9.6034750967844959E-2</v>
      </c>
      <c r="BY13">
        <f t="shared" si="6"/>
        <v>7.973768109639795E-2</v>
      </c>
      <c r="BZ13">
        <f t="shared" si="6"/>
        <v>6.2519630603579582E-2</v>
      </c>
      <c r="CA13">
        <f t="shared" si="6"/>
        <v>4.4757231840259842E-2</v>
      </c>
      <c r="CB13">
        <f t="shared" si="6"/>
        <v>2.6878405460737258E-2</v>
      </c>
      <c r="CC13">
        <f t="shared" si="6"/>
        <v>9.3223475616977247E-3</v>
      </c>
      <c r="CD13">
        <f t="shared" si="6"/>
        <v>7.5027398380046479E-3</v>
      </c>
      <c r="CE13">
        <f t="shared" si="6"/>
        <v>2.325578366427206E-2</v>
      </c>
      <c r="CF13">
        <f t="shared" si="6"/>
        <v>3.7686453462912571E-2</v>
      </c>
      <c r="CG13">
        <f t="shared" si="6"/>
        <v>5.0643668276853127E-2</v>
      </c>
      <c r="CH13">
        <f t="shared" si="6"/>
        <v>6.2070347840622507E-2</v>
      </c>
      <c r="CI13">
        <f t="shared" si="6"/>
        <v>7.1988430042062068E-2</v>
      </c>
      <c r="CJ13">
        <f t="shared" si="6"/>
        <v>8.0479050617252107E-2</v>
      </c>
      <c r="CK13">
        <f t="shared" si="6"/>
        <v>8.7662170745818099E-2</v>
      </c>
      <c r="CL13">
        <f t="shared" si="6"/>
        <v>9.3678562104591745E-2</v>
      </c>
      <c r="CN13">
        <f t="shared" si="27"/>
        <v>0.200560435824504</v>
      </c>
      <c r="CO13">
        <f t="shared" si="7"/>
        <v>9.6034750967844959E-2</v>
      </c>
      <c r="CP13">
        <f t="shared" si="7"/>
        <v>7.973768109639795E-2</v>
      </c>
      <c r="CQ13">
        <f t="shared" si="7"/>
        <v>6.2519630603579582E-2</v>
      </c>
      <c r="CR13">
        <f t="shared" si="7"/>
        <v>4.4757231840259842E-2</v>
      </c>
      <c r="CS13">
        <f t="shared" si="7"/>
        <v>2.6878405460737258E-2</v>
      </c>
      <c r="CT13">
        <f t="shared" si="7"/>
        <v>9.3223475616977247E-3</v>
      </c>
      <c r="CU13">
        <f t="shared" si="7"/>
        <v>7.5027398380046479E-3</v>
      </c>
      <c r="CV13">
        <f t="shared" si="7"/>
        <v>2.325578366427206E-2</v>
      </c>
      <c r="CW13">
        <f t="shared" si="7"/>
        <v>3.7686453462912571E-2</v>
      </c>
      <c r="CX13">
        <f t="shared" si="7"/>
        <v>5.0643668276853127E-2</v>
      </c>
      <c r="CY13">
        <f t="shared" si="7"/>
        <v>6.2070347840622507E-2</v>
      </c>
      <c r="CZ13">
        <f t="shared" si="7"/>
        <v>7.1988430042062068E-2</v>
      </c>
      <c r="DA13">
        <f t="shared" si="7"/>
        <v>8.0479050617252107E-2</v>
      </c>
      <c r="DB13">
        <f t="shared" si="7"/>
        <v>8.7662170745818099E-2</v>
      </c>
      <c r="DC13">
        <f t="shared" si="7"/>
        <v>9.3678562104591745E-2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8.6728204902266324</v>
      </c>
      <c r="E14">
        <f>'Raw data and fitting summary'!E16</f>
        <v>8.8120683806077587</v>
      </c>
      <c r="F14">
        <f>'Raw data and fitting summary'!F16</f>
        <v>8.9586003653248767</v>
      </c>
      <c r="G14">
        <f>'Raw data and fitting summary'!G16</f>
        <v>9.1091388056714742</v>
      </c>
      <c r="H14">
        <f>'Raw data and fitting summary'!H16</f>
        <v>9.2600258353553677</v>
      </c>
      <c r="I14">
        <f>'Raw data and fitting summary'!I16</f>
        <v>9.4075697920212473</v>
      </c>
      <c r="J14">
        <f>'Raw data and fitting summary'!J16</f>
        <v>9.5483984223109193</v>
      </c>
      <c r="K14">
        <f>'Raw data and fitting summary'!K16</f>
        <v>9.6797492825302616</v>
      </c>
      <c r="L14">
        <f>'Raw data and fitting summary'!L16</f>
        <v>9.7996481167740654</v>
      </c>
      <c r="M14">
        <f>'Raw data and fitting summary'!M16</f>
        <v>9.906959341839773</v>
      </c>
      <c r="N14">
        <f>'Raw data and fitting summary'!N16</f>
        <v>10.001324885264344</v>
      </c>
      <c r="O14">
        <f>'Raw data and fitting summary'!O16</f>
        <v>10.083027697800729</v>
      </c>
      <c r="P14">
        <f>'Raw data and fitting summary'!P16</f>
        <v>10.152821175408381</v>
      </c>
      <c r="Q14">
        <f>'Raw data and fitting summary'!Q16</f>
        <v>10.211759007086171</v>
      </c>
      <c r="R14">
        <f>'Raw data and fitting summary'!R16</f>
        <v>10.261047853347081</v>
      </c>
      <c r="X14">
        <f t="shared" si="8"/>
        <v>9.4752462202043208</v>
      </c>
      <c r="Y14">
        <f t="shared" si="9"/>
        <v>9.4752462138871749</v>
      </c>
      <c r="Z14">
        <f t="shared" si="10"/>
        <v>9.4752462123078871</v>
      </c>
      <c r="AA14">
        <f t="shared" si="11"/>
        <v>9.4752462103337773</v>
      </c>
      <c r="AB14">
        <f t="shared" si="12"/>
        <v>9.4752462078661424</v>
      </c>
      <c r="AC14">
        <f t="shared" si="13"/>
        <v>9.4752462047815964</v>
      </c>
      <c r="AD14">
        <f t="shared" si="14"/>
        <v>9.4752462009259162</v>
      </c>
      <c r="AE14">
        <f t="shared" si="15"/>
        <v>9.4752461961063155</v>
      </c>
      <c r="AF14">
        <f t="shared" si="16"/>
        <v>9.4752461900818137</v>
      </c>
      <c r="AG14">
        <f t="shared" si="17"/>
        <v>9.4752461825511851</v>
      </c>
      <c r="AH14">
        <f t="shared" si="18"/>
        <v>9.4752461731379007</v>
      </c>
      <c r="AI14">
        <f t="shared" si="19"/>
        <v>9.4752461613712953</v>
      </c>
      <c r="AJ14">
        <f t="shared" si="20"/>
        <v>9.4752461466630411</v>
      </c>
      <c r="AK14">
        <f t="shared" si="21"/>
        <v>9.4752461282777194</v>
      </c>
      <c r="AL14">
        <f t="shared" si="22"/>
        <v>9.475246105296069</v>
      </c>
      <c r="AM14">
        <f t="shared" si="23"/>
        <v>9.4752460765690056</v>
      </c>
      <c r="AO14">
        <f t="shared" si="24"/>
        <v>9.4752462202043208</v>
      </c>
      <c r="AP14">
        <f t="shared" si="4"/>
        <v>9.4752462138871749</v>
      </c>
      <c r="AQ14">
        <f t="shared" si="4"/>
        <v>9.4752462123078871</v>
      </c>
      <c r="AR14">
        <f t="shared" si="4"/>
        <v>9.4752462103337773</v>
      </c>
      <c r="AS14">
        <f t="shared" si="4"/>
        <v>9.4752462078661424</v>
      </c>
      <c r="AT14">
        <f t="shared" si="4"/>
        <v>9.4752462047815964</v>
      </c>
      <c r="AU14">
        <f t="shared" si="4"/>
        <v>9.4752462009259162</v>
      </c>
      <c r="AV14">
        <f t="shared" si="4"/>
        <v>9.4752461961063155</v>
      </c>
      <c r="AW14">
        <f t="shared" si="4"/>
        <v>9.4752461900818137</v>
      </c>
      <c r="AX14">
        <f t="shared" si="4"/>
        <v>9.4752461825511851</v>
      </c>
      <c r="AY14">
        <f t="shared" si="4"/>
        <v>9.4752461731379007</v>
      </c>
      <c r="AZ14">
        <f t="shared" si="4"/>
        <v>9.4752461613712953</v>
      </c>
      <c r="BA14">
        <f t="shared" si="4"/>
        <v>9.4752461466630411</v>
      </c>
      <c r="BB14">
        <f t="shared" si="4"/>
        <v>9.4752461282777194</v>
      </c>
      <c r="BC14">
        <f t="shared" si="4"/>
        <v>9.475246105296069</v>
      </c>
      <c r="BD14">
        <f t="shared" si="4"/>
        <v>9.4752460765690056</v>
      </c>
      <c r="BF14">
        <f t="shared" si="25"/>
        <v>2.9191355657250075</v>
      </c>
      <c r="BG14">
        <f t="shared" si="25"/>
        <v>0.64388704199214541</v>
      </c>
      <c r="BH14">
        <f t="shared" si="5"/>
        <v>0.43980483645848389</v>
      </c>
      <c r="BI14">
        <f t="shared" si="5"/>
        <v>0.26692292916496102</v>
      </c>
      <c r="BJ14">
        <f t="shared" si="5"/>
        <v>0.13403462994172854</v>
      </c>
      <c r="BK14">
        <f t="shared" si="5"/>
        <v>4.6319807415962352E-2</v>
      </c>
      <c r="BL14">
        <f t="shared" si="5"/>
        <v>4.580096322231943E-3</v>
      </c>
      <c r="BM14">
        <f t="shared" si="5"/>
        <v>5.3512481986895261E-3</v>
      </c>
      <c r="BN14">
        <f t="shared" si="5"/>
        <v>4.1821514820978421E-2</v>
      </c>
      <c r="BO14">
        <f t="shared" si="5"/>
        <v>0.10523661492754598</v>
      </c>
      <c r="BP14">
        <f t="shared" si="5"/>
        <v>0.18637626003061122</v>
      </c>
      <c r="BQ14">
        <f t="shared" si="5"/>
        <v>0.27675882373293853</v>
      </c>
      <c r="BR14">
        <f t="shared" si="5"/>
        <v>0.36939841390333361</v>
      </c>
      <c r="BS14">
        <f t="shared" si="5"/>
        <v>0.45910794449411774</v>
      </c>
      <c r="BT14">
        <f t="shared" si="5"/>
        <v>0.5424512545032758</v>
      </c>
      <c r="BU14">
        <f t="shared" si="5"/>
        <v>0.61748443238758088</v>
      </c>
      <c r="BW14">
        <f t="shared" si="26"/>
        <v>0.18031698118300779</v>
      </c>
      <c r="BX14">
        <f t="shared" si="6"/>
        <v>8.4686530096124146E-2</v>
      </c>
      <c r="BY14">
        <f t="shared" si="6"/>
        <v>6.999056455532443E-2</v>
      </c>
      <c r="BZ14">
        <f t="shared" si="6"/>
        <v>5.4525849095661771E-2</v>
      </c>
      <c r="CA14">
        <f t="shared" si="6"/>
        <v>3.8638299645526238E-2</v>
      </c>
      <c r="CB14">
        <f t="shared" si="6"/>
        <v>2.2713960648074738E-2</v>
      </c>
      <c r="CC14">
        <f t="shared" si="6"/>
        <v>7.1424433169932364E-3</v>
      </c>
      <c r="CD14">
        <f t="shared" si="6"/>
        <v>7.7203509745915029E-3</v>
      </c>
      <c r="CE14">
        <f t="shared" si="6"/>
        <v>2.1582879045666477E-2</v>
      </c>
      <c r="CF14">
        <f t="shared" si="6"/>
        <v>3.4236781606822163E-2</v>
      </c>
      <c r="CG14">
        <f t="shared" si="6"/>
        <v>4.5562211346631701E-2</v>
      </c>
      <c r="CH14">
        <f t="shared" si="6"/>
        <v>5.5521378013139923E-2</v>
      </c>
      <c r="CI14">
        <f t="shared" si="6"/>
        <v>6.4144143775276385E-2</v>
      </c>
      <c r="CJ14">
        <f t="shared" si="6"/>
        <v>7.1510020737985985E-2</v>
      </c>
      <c r="CK14">
        <f t="shared" si="6"/>
        <v>7.7730213400835774E-2</v>
      </c>
      <c r="CL14">
        <f t="shared" si="6"/>
        <v>8.2932070621496226E-2</v>
      </c>
      <c r="CN14">
        <f t="shared" si="27"/>
        <v>0.18031698118300779</v>
      </c>
      <c r="CO14">
        <f t="shared" si="7"/>
        <v>8.4686530096124146E-2</v>
      </c>
      <c r="CP14">
        <f t="shared" si="7"/>
        <v>6.999056455532443E-2</v>
      </c>
      <c r="CQ14">
        <f t="shared" si="7"/>
        <v>5.4525849095661771E-2</v>
      </c>
      <c r="CR14">
        <f t="shared" si="7"/>
        <v>3.8638299645526238E-2</v>
      </c>
      <c r="CS14">
        <f t="shared" si="7"/>
        <v>2.2713960648074738E-2</v>
      </c>
      <c r="CT14">
        <f t="shared" si="7"/>
        <v>7.1424433169932364E-3</v>
      </c>
      <c r="CU14">
        <f t="shared" si="7"/>
        <v>7.7203509745915029E-3</v>
      </c>
      <c r="CV14">
        <f t="shared" si="7"/>
        <v>2.1582879045666477E-2</v>
      </c>
      <c r="CW14">
        <f t="shared" si="7"/>
        <v>3.4236781606822163E-2</v>
      </c>
      <c r="CX14">
        <f t="shared" si="7"/>
        <v>4.5562211346631701E-2</v>
      </c>
      <c r="CY14">
        <f t="shared" si="7"/>
        <v>5.5521378013139923E-2</v>
      </c>
      <c r="CZ14">
        <f t="shared" si="7"/>
        <v>6.4144143775276385E-2</v>
      </c>
      <c r="DA14">
        <f t="shared" si="7"/>
        <v>7.1510020737985985E-2</v>
      </c>
      <c r="DB14">
        <f t="shared" si="7"/>
        <v>7.7730213400835774E-2</v>
      </c>
      <c r="DC14">
        <f t="shared" si="7"/>
        <v>8.2932070621496226E-2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7.6438114234455048</v>
      </c>
      <c r="E15">
        <f>'Raw data and fitting summary'!E17</f>
        <v>7.751771033908736</v>
      </c>
      <c r="F15">
        <f>'Raw data and fitting summary'!F17</f>
        <v>7.8649356144236373</v>
      </c>
      <c r="G15">
        <f>'Raw data and fitting summary'!G17</f>
        <v>7.9807246475194047</v>
      </c>
      <c r="H15">
        <f>'Raw data and fitting summary'!H17</f>
        <v>8.0963070421104533</v>
      </c>
      <c r="I15">
        <f>'Raw data and fitting summary'!I17</f>
        <v>8.2088717421718407</v>
      </c>
      <c r="J15">
        <f>'Raw data and fitting summary'!J17</f>
        <v>8.3158943195806057</v>
      </c>
      <c r="K15">
        <f>'Raw data and fitting summary'!K17</f>
        <v>8.4153476437057222</v>
      </c>
      <c r="L15">
        <f>'Raw data and fitting summary'!L17</f>
        <v>8.5058226780799622</v>
      </c>
      <c r="M15">
        <f>'Raw data and fitting summary'!M17</f>
        <v>8.586551646292591</v>
      </c>
      <c r="N15">
        <f>'Raw data and fitting summary'!N17</f>
        <v>8.6573493642985948</v>
      </c>
      <c r="O15">
        <f>'Raw data and fitting summary'!O17</f>
        <v>8.7185020207999706</v>
      </c>
      <c r="P15">
        <f>'Raw data and fitting summary'!P17</f>
        <v>8.7706346990460382</v>
      </c>
      <c r="Q15">
        <f>'Raw data and fitting summary'!Q17</f>
        <v>8.8145827523175484</v>
      </c>
      <c r="R15">
        <f>'Raw data and fitting summary'!R17</f>
        <v>8.8512826073688249</v>
      </c>
      <c r="X15">
        <f t="shared" si="8"/>
        <v>8.2504749695129522</v>
      </c>
      <c r="Y15">
        <f t="shared" si="9"/>
        <v>8.2504749640123602</v>
      </c>
      <c r="Z15">
        <f t="shared" si="10"/>
        <v>8.2504749626372114</v>
      </c>
      <c r="AA15">
        <f t="shared" si="11"/>
        <v>8.2504749609182753</v>
      </c>
      <c r="AB15">
        <f t="shared" si="12"/>
        <v>8.2504749587696065</v>
      </c>
      <c r="AC15">
        <f t="shared" si="13"/>
        <v>8.2504749560837709</v>
      </c>
      <c r="AD15">
        <f t="shared" si="14"/>
        <v>8.2504749527264742</v>
      </c>
      <c r="AE15">
        <f t="shared" si="15"/>
        <v>8.2504749485298561</v>
      </c>
      <c r="AF15">
        <f t="shared" si="16"/>
        <v>8.2504749432840825</v>
      </c>
      <c r="AG15">
        <f t="shared" si="17"/>
        <v>8.2504749367268637</v>
      </c>
      <c r="AH15">
        <f t="shared" si="18"/>
        <v>8.2504749285303411</v>
      </c>
      <c r="AI15">
        <f t="shared" si="19"/>
        <v>8.2504749182846879</v>
      </c>
      <c r="AJ15">
        <f t="shared" si="20"/>
        <v>8.2504749054776223</v>
      </c>
      <c r="AK15">
        <f t="shared" si="21"/>
        <v>8.2504748894687925</v>
      </c>
      <c r="AL15">
        <f t="shared" si="22"/>
        <v>8.2504748694577508</v>
      </c>
      <c r="AM15">
        <f t="shared" si="23"/>
        <v>8.2504748444439517</v>
      </c>
      <c r="AO15">
        <f t="shared" si="24"/>
        <v>8.2504749695129522</v>
      </c>
      <c r="AP15">
        <f t="shared" si="4"/>
        <v>8.2504749640123602</v>
      </c>
      <c r="AQ15">
        <f t="shared" si="4"/>
        <v>8.2504749626372114</v>
      </c>
      <c r="AR15">
        <f t="shared" si="4"/>
        <v>8.2504749609182753</v>
      </c>
      <c r="AS15">
        <f t="shared" si="4"/>
        <v>8.2504749587696065</v>
      </c>
      <c r="AT15">
        <f t="shared" si="4"/>
        <v>8.2504749560837709</v>
      </c>
      <c r="AU15">
        <f t="shared" si="4"/>
        <v>8.2504749527264742</v>
      </c>
      <c r="AV15">
        <f t="shared" si="4"/>
        <v>8.2504749485298561</v>
      </c>
      <c r="AW15">
        <f t="shared" si="4"/>
        <v>8.2504749432840825</v>
      </c>
      <c r="AX15">
        <f t="shared" si="4"/>
        <v>8.2504749367268637</v>
      </c>
      <c r="AY15">
        <f t="shared" si="4"/>
        <v>8.2504749285303411</v>
      </c>
      <c r="AZ15">
        <f t="shared" si="4"/>
        <v>8.2504749182846879</v>
      </c>
      <c r="BA15">
        <f t="shared" si="4"/>
        <v>8.2504749054776223</v>
      </c>
      <c r="BB15">
        <f t="shared" si="4"/>
        <v>8.2504748894687925</v>
      </c>
      <c r="BC15">
        <f t="shared" si="4"/>
        <v>8.2504748694577508</v>
      </c>
      <c r="BD15">
        <f t="shared" si="4"/>
        <v>8.2504748444439517</v>
      </c>
      <c r="BF15">
        <f t="shared" si="25"/>
        <v>1.740704429654933</v>
      </c>
      <c r="BG15">
        <f t="shared" si="25"/>
        <v>0.36804065145311265</v>
      </c>
      <c r="BH15">
        <f t="shared" si="5"/>
        <v>0.24870560852921622</v>
      </c>
      <c r="BI15">
        <f t="shared" si="5"/>
        <v>0.1486405876955125</v>
      </c>
      <c r="BJ15">
        <f t="shared" si="5"/>
        <v>7.2765230419580731E-2</v>
      </c>
      <c r="BK15">
        <f t="shared" si="5"/>
        <v>2.3767745698884266E-2</v>
      </c>
      <c r="BL15">
        <f t="shared" si="5"/>
        <v>1.7308271284531735E-3</v>
      </c>
      <c r="BM15">
        <f t="shared" si="5"/>
        <v>4.2796941086756515E-3</v>
      </c>
      <c r="BN15">
        <f t="shared" si="5"/>
        <v>2.7183007344323752E-2</v>
      </c>
      <c r="BO15">
        <f t="shared" si="5"/>
        <v>6.5202469014128864E-2</v>
      </c>
      <c r="BP15">
        <f t="shared" si="5"/>
        <v>0.11294756022184697</v>
      </c>
      <c r="BQ15">
        <f t="shared" si="5"/>
        <v>0.16554681481912362</v>
      </c>
      <c r="BR15">
        <f t="shared" si="5"/>
        <v>0.21904938067695873</v>
      </c>
      <c r="BS15">
        <f t="shared" si="5"/>
        <v>0.27056622749943654</v>
      </c>
      <c r="BT15">
        <f t="shared" si="5"/>
        <v>0.31821770350456319</v>
      </c>
      <c r="BU15">
        <f t="shared" si="5"/>
        <v>0.36096996799079056</v>
      </c>
      <c r="BW15">
        <f t="shared" si="26"/>
        <v>0.15991292465644988</v>
      </c>
      <c r="BX15">
        <f t="shared" si="6"/>
        <v>7.3530741346777395E-2</v>
      </c>
      <c r="BY15">
        <f t="shared" si="6"/>
        <v>6.0445481137375377E-2</v>
      </c>
      <c r="BZ15">
        <f t="shared" si="6"/>
        <v>4.6729351742887726E-2</v>
      </c>
      <c r="CA15">
        <f t="shared" si="6"/>
        <v>3.2695125141065776E-2</v>
      </c>
      <c r="CB15">
        <f t="shared" si="6"/>
        <v>1.8685944117633694E-2</v>
      </c>
      <c r="CC15">
        <f t="shared" si="6"/>
        <v>5.0425231023682165E-3</v>
      </c>
      <c r="CD15">
        <f t="shared" si="6"/>
        <v>7.929164255253765E-3</v>
      </c>
      <c r="CE15">
        <f t="shared" si="6"/>
        <v>1.99834193249501E-2</v>
      </c>
      <c r="CF15">
        <f t="shared" si="6"/>
        <v>3.0949459674911788E-2</v>
      </c>
      <c r="CG15">
        <f t="shared" si="6"/>
        <v>4.0734226898876874E-2</v>
      </c>
      <c r="CH15">
        <f t="shared" si="6"/>
        <v>4.9315275792450743E-2</v>
      </c>
      <c r="CI15">
        <f t="shared" si="6"/>
        <v>5.6727293966025834E-2</v>
      </c>
      <c r="CJ15">
        <f t="shared" si="6"/>
        <v>6.3046044809032351E-2</v>
      </c>
      <c r="CK15">
        <f t="shared" si="6"/>
        <v>6.8372777541333529E-2</v>
      </c>
      <c r="CL15">
        <f t="shared" si="6"/>
        <v>7.2820992034109411E-2</v>
      </c>
      <c r="CN15">
        <f t="shared" si="27"/>
        <v>0.15991292465644988</v>
      </c>
      <c r="CO15">
        <f t="shared" si="7"/>
        <v>7.3530741346777395E-2</v>
      </c>
      <c r="CP15">
        <f t="shared" si="7"/>
        <v>6.0445481137375377E-2</v>
      </c>
      <c r="CQ15">
        <f t="shared" si="7"/>
        <v>4.6729351742887726E-2</v>
      </c>
      <c r="CR15">
        <f t="shared" si="7"/>
        <v>3.2695125141065776E-2</v>
      </c>
      <c r="CS15">
        <f t="shared" si="7"/>
        <v>1.8685944117633694E-2</v>
      </c>
      <c r="CT15">
        <f t="shared" si="7"/>
        <v>5.0425231023682165E-3</v>
      </c>
      <c r="CU15">
        <f t="shared" si="7"/>
        <v>7.929164255253765E-3</v>
      </c>
      <c r="CV15">
        <f t="shared" si="7"/>
        <v>1.99834193249501E-2</v>
      </c>
      <c r="CW15">
        <f t="shared" si="7"/>
        <v>3.0949459674911788E-2</v>
      </c>
      <c r="CX15">
        <f t="shared" si="7"/>
        <v>4.0734226898876874E-2</v>
      </c>
      <c r="CY15">
        <f t="shared" si="7"/>
        <v>4.9315275792450743E-2</v>
      </c>
      <c r="CZ15">
        <f t="shared" si="7"/>
        <v>5.6727293966025834E-2</v>
      </c>
      <c r="DA15">
        <f t="shared" si="7"/>
        <v>6.3046044809032351E-2</v>
      </c>
      <c r="DB15">
        <f t="shared" si="7"/>
        <v>6.8372777541333529E-2</v>
      </c>
      <c r="DC15">
        <f t="shared" si="7"/>
        <v>7.2820992034109411E-2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6.6565779366231723</v>
      </c>
      <c r="E16">
        <f>'Raw data and fitting summary'!E18</f>
        <v>6.7383023712585546</v>
      </c>
      <c r="F16">
        <f>'Raw data and fitting summary'!F18</f>
        <v>6.8236480474822603</v>
      </c>
      <c r="G16">
        <f>'Raw data and fitting summary'!G18</f>
        <v>6.9106371069119277</v>
      </c>
      <c r="H16">
        <f>'Raw data and fitting summary'!H18</f>
        <v>6.9971340325864091</v>
      </c>
      <c r="I16">
        <f>'Raw data and fitting summary'!I18</f>
        <v>7.0810509829579669</v>
      </c>
      <c r="J16">
        <f>'Raw data and fitting summary'!J18</f>
        <v>7.1605435803486071</v>
      </c>
      <c r="K16">
        <f>'Raw data and fitting summary'!K18</f>
        <v>7.2341596045643666</v>
      </c>
      <c r="L16">
        <f>'Raw data and fitting summary'!L18</f>
        <v>7.300918005839045</v>
      </c>
      <c r="M16">
        <f>'Raw data and fitting summary'!M18</f>
        <v>7.3603155095173083</v>
      </c>
      <c r="N16">
        <f>'Raw data and fitting summary'!N18</f>
        <v>7.412274831382657</v>
      </c>
      <c r="O16">
        <f>'Raw data and fitting summary'!O18</f>
        <v>7.4570572455559025</v>
      </c>
      <c r="P16">
        <f>'Raw data and fitting summary'!P18</f>
        <v>7.4951625710464835</v>
      </c>
      <c r="Q16">
        <f>'Raw data and fitting summary'!Q18</f>
        <v>7.5272343725995654</v>
      </c>
      <c r="R16">
        <f>'Raw data and fitting summary'!R18</f>
        <v>7.5539809185087936</v>
      </c>
      <c r="X16">
        <f t="shared" si="8"/>
        <v>7.1028337416447478</v>
      </c>
      <c r="Y16">
        <f t="shared" si="9"/>
        <v>7.1028337369092878</v>
      </c>
      <c r="Z16">
        <f t="shared" si="10"/>
        <v>7.1028337357254214</v>
      </c>
      <c r="AA16">
        <f t="shared" si="11"/>
        <v>7.1028337342455909</v>
      </c>
      <c r="AB16">
        <f t="shared" si="12"/>
        <v>7.1028337323958022</v>
      </c>
      <c r="AC16">
        <f t="shared" si="13"/>
        <v>7.1028337300835656</v>
      </c>
      <c r="AD16">
        <f t="shared" si="14"/>
        <v>7.1028337271932696</v>
      </c>
      <c r="AE16">
        <f t="shared" si="15"/>
        <v>7.1028337235803995</v>
      </c>
      <c r="AF16">
        <f t="shared" si="16"/>
        <v>7.1028337190643134</v>
      </c>
      <c r="AG16">
        <f t="shared" si="17"/>
        <v>7.1028337134192041</v>
      </c>
      <c r="AH16">
        <f t="shared" si="18"/>
        <v>7.1028337063628193</v>
      </c>
      <c r="AI16">
        <f t="shared" si="19"/>
        <v>7.1028336975423363</v>
      </c>
      <c r="AJ16">
        <f t="shared" si="20"/>
        <v>7.1028336865167345</v>
      </c>
      <c r="AK16">
        <f t="shared" si="21"/>
        <v>7.1028336727347305</v>
      </c>
      <c r="AL16">
        <f t="shared" si="22"/>
        <v>7.1028336555072276</v>
      </c>
      <c r="AM16">
        <f t="shared" si="23"/>
        <v>7.1028336339728479</v>
      </c>
      <c r="AO16">
        <f t="shared" si="24"/>
        <v>7.1028337416447478</v>
      </c>
      <c r="AP16">
        <f t="shared" si="4"/>
        <v>7.1028337369092878</v>
      </c>
      <c r="AQ16">
        <f t="shared" si="4"/>
        <v>7.1028337357254214</v>
      </c>
      <c r="AR16">
        <f t="shared" si="4"/>
        <v>7.1028337342455909</v>
      </c>
      <c r="AS16">
        <f t="shared" si="4"/>
        <v>7.1028337323958022</v>
      </c>
      <c r="AT16">
        <f t="shared" si="4"/>
        <v>7.1028337300835656</v>
      </c>
      <c r="AU16">
        <f t="shared" si="4"/>
        <v>7.1028337271932696</v>
      </c>
      <c r="AV16">
        <f t="shared" si="4"/>
        <v>7.1028337235803995</v>
      </c>
      <c r="AW16">
        <f t="shared" si="4"/>
        <v>7.1028337190643134</v>
      </c>
      <c r="AX16">
        <f t="shared" si="4"/>
        <v>7.1028337134192041</v>
      </c>
      <c r="AY16">
        <f t="shared" si="4"/>
        <v>7.1028337063628193</v>
      </c>
      <c r="AZ16">
        <f t="shared" si="4"/>
        <v>7.1028336975423363</v>
      </c>
      <c r="BA16">
        <f t="shared" si="4"/>
        <v>7.1028336865167345</v>
      </c>
      <c r="BB16">
        <f t="shared" si="4"/>
        <v>7.1028336727347305</v>
      </c>
      <c r="BC16">
        <f t="shared" si="4"/>
        <v>7.1028336555072276</v>
      </c>
      <c r="BD16">
        <f t="shared" si="4"/>
        <v>7.1028336339728479</v>
      </c>
      <c r="BF16">
        <f t="shared" si="25"/>
        <v>0.98670594153754543</v>
      </c>
      <c r="BG16">
        <f t="shared" si="25"/>
        <v>0.19914423928900135</v>
      </c>
      <c r="BH16">
        <f t="shared" si="5"/>
        <v>0.13288311568007571</v>
      </c>
      <c r="BI16">
        <f t="shared" si="5"/>
        <v>7.7944647693512586E-2</v>
      </c>
      <c r="BJ16">
        <f t="shared" si="5"/>
        <v>3.6939542847388721E-2</v>
      </c>
      <c r="BK16">
        <f t="shared" si="5"/>
        <v>1.1172426050990385E-2</v>
      </c>
      <c r="BL16">
        <f t="shared" si="5"/>
        <v>4.7448794642061245E-4</v>
      </c>
      <c r="BM16">
        <f t="shared" si="5"/>
        <v>3.3304275682070252E-3</v>
      </c>
      <c r="BN16">
        <f t="shared" si="5"/>
        <v>1.7246488202373081E-2</v>
      </c>
      <c r="BO16">
        <f t="shared" si="5"/>
        <v>3.9237386903469056E-2</v>
      </c>
      <c r="BP16">
        <f t="shared" si="5"/>
        <v>6.6296878955687019E-2</v>
      </c>
      <c r="BQ16">
        <f t="shared" si="5"/>
        <v>9.575381531238325E-2</v>
      </c>
      <c r="BR16">
        <f t="shared" si="5"/>
        <v>0.12547432977837494</v>
      </c>
      <c r="BS16">
        <f t="shared" si="5"/>
        <v>0.15392196445051382</v>
      </c>
      <c r="BT16">
        <f t="shared" si="5"/>
        <v>0.18011596866849058</v>
      </c>
      <c r="BU16">
        <f t="shared" si="5"/>
        <v>0.20353387234415751</v>
      </c>
      <c r="BW16">
        <f t="shared" si="26"/>
        <v>0.13984992009197192</v>
      </c>
      <c r="BX16">
        <f t="shared" si="6"/>
        <v>6.2827853898252489E-2</v>
      </c>
      <c r="BY16">
        <f t="shared" si="6"/>
        <v>5.1321962195647088E-2</v>
      </c>
      <c r="BZ16">
        <f t="shared" si="6"/>
        <v>3.9306239904964305E-2</v>
      </c>
      <c r="CA16">
        <f t="shared" si="6"/>
        <v>2.7059147479022595E-2</v>
      </c>
      <c r="CB16">
        <f t="shared" si="6"/>
        <v>1.4881341942367683E-2</v>
      </c>
      <c r="CC16">
        <f t="shared" si="6"/>
        <v>3.066768148029037E-3</v>
      </c>
      <c r="CD16">
        <f t="shared" si="6"/>
        <v>8.1249060606077509E-3</v>
      </c>
      <c r="CE16">
        <f t="shared" si="6"/>
        <v>1.8489224258139231E-2</v>
      </c>
      <c r="CF16">
        <f t="shared" si="6"/>
        <v>2.788806558227673E-2</v>
      </c>
      <c r="CG16">
        <f t="shared" si="6"/>
        <v>3.625057460149083E-2</v>
      </c>
      <c r="CH16">
        <f t="shared" si="6"/>
        <v>4.3565870611245047E-2</v>
      </c>
      <c r="CI16">
        <f t="shared" si="6"/>
        <v>4.9870738169132192E-2</v>
      </c>
      <c r="CJ16">
        <f t="shared" si="6"/>
        <v>5.5235546316924899E-2</v>
      </c>
      <c r="CK16">
        <f t="shared" si="6"/>
        <v>5.9750901918317632E-2</v>
      </c>
      <c r="CL16">
        <f t="shared" si="6"/>
        <v>6.3516521403247928E-2</v>
      </c>
      <c r="CN16">
        <f t="shared" si="27"/>
        <v>0.13984992009197192</v>
      </c>
      <c r="CO16">
        <f t="shared" si="7"/>
        <v>6.2827853898252489E-2</v>
      </c>
      <c r="CP16">
        <f t="shared" si="7"/>
        <v>5.1321962195647088E-2</v>
      </c>
      <c r="CQ16">
        <f t="shared" si="7"/>
        <v>3.9306239904964305E-2</v>
      </c>
      <c r="CR16">
        <f t="shared" si="7"/>
        <v>2.7059147479022595E-2</v>
      </c>
      <c r="CS16">
        <f t="shared" si="7"/>
        <v>1.4881341942367683E-2</v>
      </c>
      <c r="CT16">
        <f t="shared" si="7"/>
        <v>3.066768148029037E-3</v>
      </c>
      <c r="CU16">
        <f t="shared" si="7"/>
        <v>8.1249060606077509E-3</v>
      </c>
      <c r="CV16">
        <f t="shared" si="7"/>
        <v>1.8489224258139231E-2</v>
      </c>
      <c r="CW16">
        <f t="shared" si="7"/>
        <v>2.788806558227673E-2</v>
      </c>
      <c r="CX16">
        <f t="shared" si="7"/>
        <v>3.625057460149083E-2</v>
      </c>
      <c r="CY16">
        <f t="shared" si="7"/>
        <v>4.3565870611245047E-2</v>
      </c>
      <c r="CZ16">
        <f t="shared" si="7"/>
        <v>4.9870738169132192E-2</v>
      </c>
      <c r="DA16">
        <f t="shared" si="7"/>
        <v>5.5235546316924899E-2</v>
      </c>
      <c r="DB16">
        <f t="shared" si="7"/>
        <v>5.9750901918317632E-2</v>
      </c>
      <c r="DC16">
        <f t="shared" si="7"/>
        <v>6.3516521403247928E-2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5.7312984183159728</v>
      </c>
      <c r="E17">
        <f>'Raw data and fitting summary'!E19</f>
        <v>5.7917789229781764</v>
      </c>
      <c r="F17">
        <f>'Raw data and fitting summary'!F19</f>
        <v>5.8547197576571568</v>
      </c>
      <c r="G17">
        <f>'Raw data and fitting summary'!G19</f>
        <v>5.9186429092886623</v>
      </c>
      <c r="H17">
        <f>'Raw data and fitting summary'!H19</f>
        <v>5.9819757808467235</v>
      </c>
      <c r="I17">
        <f>'Raw data and fitting summary'!I19</f>
        <v>6.0432028685412131</v>
      </c>
      <c r="J17">
        <f>'Raw data and fitting summary'!J19</f>
        <v>6.1010060313116794</v>
      </c>
      <c r="K17">
        <f>'Raw data and fitting summary'!K19</f>
        <v>6.1543669281633404</v>
      </c>
      <c r="L17">
        <f>'Raw data and fitting summary'!L19</f>
        <v>6.2026170847534505</v>
      </c>
      <c r="M17">
        <f>'Raw data and fitting summary'!M19</f>
        <v>6.2454356389556613</v>
      </c>
      <c r="N17">
        <f>'Raw data and fitting summary'!N19</f>
        <v>6.2828064001541462</v>
      </c>
      <c r="O17">
        <f>'Raw data and fitting summary'!O19</f>
        <v>6.3149513087578359</v>
      </c>
      <c r="P17">
        <f>'Raw data and fitting summary'!P19</f>
        <v>6.3422568616500445</v>
      </c>
      <c r="Q17">
        <f>'Raw data and fitting summary'!Q19</f>
        <v>6.3652058285150659</v>
      </c>
      <c r="R17">
        <f>'Raw data and fitting summary'!R19</f>
        <v>6.384321236212064</v>
      </c>
      <c r="X17">
        <f t="shared" si="8"/>
        <v>6.0507580409554969</v>
      </c>
      <c r="Y17">
        <f t="shared" si="9"/>
        <v>6.0507580369214562</v>
      </c>
      <c r="Z17">
        <f t="shared" si="10"/>
        <v>6.0507580359129456</v>
      </c>
      <c r="AA17">
        <f t="shared" si="11"/>
        <v>6.0507580346523078</v>
      </c>
      <c r="AB17">
        <f t="shared" si="12"/>
        <v>6.0507580330765105</v>
      </c>
      <c r="AC17">
        <f t="shared" si="13"/>
        <v>6.0507580311067644</v>
      </c>
      <c r="AD17">
        <f t="shared" si="14"/>
        <v>6.0507580286445801</v>
      </c>
      <c r="AE17">
        <f t="shared" si="15"/>
        <v>6.0507580255668518</v>
      </c>
      <c r="AF17">
        <f t="shared" si="16"/>
        <v>6.0507580217196892</v>
      </c>
      <c r="AG17">
        <f t="shared" si="17"/>
        <v>6.0507580169107378</v>
      </c>
      <c r="AH17">
        <f t="shared" si="18"/>
        <v>6.050758010899548</v>
      </c>
      <c r="AI17">
        <f t="shared" si="19"/>
        <v>6.0507580033855595</v>
      </c>
      <c r="AJ17">
        <f t="shared" si="20"/>
        <v>6.0507579939930762</v>
      </c>
      <c r="AK17">
        <f t="shared" si="21"/>
        <v>6.0507579822524704</v>
      </c>
      <c r="AL17">
        <f t="shared" si="22"/>
        <v>6.0507579675767138</v>
      </c>
      <c r="AM17">
        <f t="shared" si="23"/>
        <v>6.0507579492320192</v>
      </c>
      <c r="AO17">
        <f t="shared" si="24"/>
        <v>6.0507580409554969</v>
      </c>
      <c r="AP17">
        <f t="shared" si="4"/>
        <v>6.0507580369214562</v>
      </c>
      <c r="AQ17">
        <f t="shared" si="4"/>
        <v>6.0507580359129456</v>
      </c>
      <c r="AR17">
        <f t="shared" si="4"/>
        <v>6.0507580346523078</v>
      </c>
      <c r="AS17">
        <f t="shared" si="4"/>
        <v>6.0507580330765105</v>
      </c>
      <c r="AT17">
        <f t="shared" si="4"/>
        <v>6.0507580311067644</v>
      </c>
      <c r="AU17">
        <f t="shared" si="4"/>
        <v>6.0507580286445801</v>
      </c>
      <c r="AV17">
        <f t="shared" si="4"/>
        <v>6.0507580255668518</v>
      </c>
      <c r="AW17">
        <f t="shared" si="4"/>
        <v>6.0507580217196892</v>
      </c>
      <c r="AX17">
        <f t="shared" si="4"/>
        <v>6.0507580169107378</v>
      </c>
      <c r="AY17">
        <f t="shared" si="4"/>
        <v>6.050758010899548</v>
      </c>
      <c r="AZ17">
        <f t="shared" si="4"/>
        <v>6.0507580033855595</v>
      </c>
      <c r="BA17">
        <f t="shared" si="4"/>
        <v>6.0507579939930762</v>
      </c>
      <c r="BB17">
        <f t="shared" si="4"/>
        <v>6.0507579822524704</v>
      </c>
      <c r="BC17">
        <f t="shared" si="4"/>
        <v>6.0507579675767138</v>
      </c>
      <c r="BD17">
        <f t="shared" si="4"/>
        <v>6.0507579492320192</v>
      </c>
      <c r="BF17">
        <f t="shared" si="25"/>
        <v>0.53246531690418319</v>
      </c>
      <c r="BG17">
        <f t="shared" si="25"/>
        <v>0.10205444791956095</v>
      </c>
      <c r="BH17">
        <f t="shared" si="5"/>
        <v>6.7070180936479915E-2</v>
      </c>
      <c r="BI17">
        <f t="shared" si="5"/>
        <v>3.8431006047227538E-2</v>
      </c>
      <c r="BJ17">
        <f t="shared" si="5"/>
        <v>1.7454405933478447E-2</v>
      </c>
      <c r="BK17">
        <f t="shared" si="5"/>
        <v>4.7309979508348846E-3</v>
      </c>
      <c r="BL17">
        <f t="shared" si="5"/>
        <v>5.7080444187508256E-5</v>
      </c>
      <c r="BM17">
        <f t="shared" si="5"/>
        <v>2.5248620813322249E-3</v>
      </c>
      <c r="BN17">
        <f t="shared" si="5"/>
        <v>1.0734805494449261E-2</v>
      </c>
      <c r="BO17">
        <f t="shared" si="5"/>
        <v>2.3061176486057634E-2</v>
      </c>
      <c r="BP17">
        <f t="shared" si="5"/>
        <v>3.7899378865554403E-2</v>
      </c>
      <c r="BQ17">
        <f t="shared" si="5"/>
        <v>5.3846458442871434E-2</v>
      </c>
      <c r="BR17">
        <f t="shared" si="5"/>
        <v>6.9798107566391404E-2</v>
      </c>
      <c r="BS17">
        <f t="shared" si="5"/>
        <v>8.4971596690041465E-2</v>
      </c>
      <c r="BT17">
        <f t="shared" si="5"/>
        <v>9.8877457248705211E-2</v>
      </c>
      <c r="BU17">
        <f t="shared" si="5"/>
        <v>0.11126446642093178</v>
      </c>
      <c r="BW17">
        <f t="shared" si="26"/>
        <v>0.12059682541833104</v>
      </c>
      <c r="BX17">
        <f t="shared" si="6"/>
        <v>5.2796627572306652E-2</v>
      </c>
      <c r="BY17">
        <f t="shared" si="6"/>
        <v>4.2801102175571308E-2</v>
      </c>
      <c r="BZ17">
        <f t="shared" si="6"/>
        <v>3.2398961563568099E-2</v>
      </c>
      <c r="CA17">
        <f t="shared" si="6"/>
        <v>2.1834474798965674E-2</v>
      </c>
      <c r="CB17">
        <f t="shared" si="6"/>
        <v>1.1367542695714048E-2</v>
      </c>
      <c r="CC17">
        <f t="shared" si="6"/>
        <v>1.2486303480655639E-3</v>
      </c>
      <c r="CD17">
        <f t="shared" si="6"/>
        <v>8.3044150059397234E-3</v>
      </c>
      <c r="CE17">
        <f t="shared" si="6"/>
        <v>1.7123293655396325E-2</v>
      </c>
      <c r="CF17">
        <f t="shared" si="6"/>
        <v>2.5097527849947898E-2</v>
      </c>
      <c r="CG17">
        <f t="shared" si="6"/>
        <v>3.2174089214182799E-2</v>
      </c>
      <c r="CH17">
        <f t="shared" si="6"/>
        <v>3.8350302001625161E-2</v>
      </c>
      <c r="CI17">
        <f t="shared" si="6"/>
        <v>4.3662846047890051E-2</v>
      </c>
      <c r="CJ17">
        <f t="shared" si="6"/>
        <v>4.8175597214856709E-2</v>
      </c>
      <c r="CK17">
        <f t="shared" si="6"/>
        <v>5.1968342251224806E-2</v>
      </c>
      <c r="CL17">
        <f t="shared" si="6"/>
        <v>5.5127521176480343E-2</v>
      </c>
      <c r="CN17">
        <f t="shared" si="27"/>
        <v>0.12059682541833104</v>
      </c>
      <c r="CO17">
        <f t="shared" si="7"/>
        <v>5.2796627572306652E-2</v>
      </c>
      <c r="CP17">
        <f t="shared" si="7"/>
        <v>4.2801102175571308E-2</v>
      </c>
      <c r="CQ17">
        <f t="shared" si="7"/>
        <v>3.2398961563568099E-2</v>
      </c>
      <c r="CR17">
        <f t="shared" si="7"/>
        <v>2.1834474798965674E-2</v>
      </c>
      <c r="CS17">
        <f t="shared" si="7"/>
        <v>1.1367542695714048E-2</v>
      </c>
      <c r="CT17">
        <f t="shared" si="7"/>
        <v>1.2486303480655639E-3</v>
      </c>
      <c r="CU17">
        <f t="shared" si="7"/>
        <v>8.3044150059397234E-3</v>
      </c>
      <c r="CV17">
        <f t="shared" si="7"/>
        <v>1.7123293655396325E-2</v>
      </c>
      <c r="CW17">
        <f t="shared" si="7"/>
        <v>2.5097527849947898E-2</v>
      </c>
      <c r="CX17">
        <f t="shared" si="7"/>
        <v>3.2174089214182799E-2</v>
      </c>
      <c r="CY17">
        <f t="shared" si="7"/>
        <v>3.8350302001625161E-2</v>
      </c>
      <c r="CZ17">
        <f t="shared" si="7"/>
        <v>4.3662846047890051E-2</v>
      </c>
      <c r="DA17">
        <f t="shared" si="7"/>
        <v>4.8175597214856709E-2</v>
      </c>
      <c r="DB17">
        <f t="shared" si="7"/>
        <v>5.1968342251224806E-2</v>
      </c>
      <c r="DC17">
        <f t="shared" si="7"/>
        <v>5.5127521176480343E-2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4.8828834885227668</v>
      </c>
      <c r="E18">
        <f>'Raw data and fitting summary'!E20</f>
        <v>4.9267147721853046</v>
      </c>
      <c r="F18">
        <f>'Raw data and fitting summary'!F20</f>
        <v>4.9721841524368484</v>
      </c>
      <c r="G18">
        <f>'Raw data and fitting summary'!G20</f>
        <v>5.0182125853395956</v>
      </c>
      <c r="H18">
        <f>'Raw data and fitting summary'!H20</f>
        <v>5.0636670543178299</v>
      </c>
      <c r="I18">
        <f>'Raw data and fitting summary'!I20</f>
        <v>5.107469941801825</v>
      </c>
      <c r="J18">
        <f>'Raw data and fitting summary'!J20</f>
        <v>5.1486973618782681</v>
      </c>
      <c r="K18">
        <f>'Raw data and fitting summary'!K20</f>
        <v>5.1866482937888261</v>
      </c>
      <c r="L18">
        <f>'Raw data and fitting summary'!L20</f>
        <v>5.2208754250677885</v>
      </c>
      <c r="M18">
        <f>'Raw data and fitting summary'!M20</f>
        <v>5.2511790405962184</v>
      </c>
      <c r="N18">
        <f>'Raw data and fitting summary'!N20</f>
        <v>5.2775731258339729</v>
      </c>
      <c r="O18">
        <f>'Raw data and fitting summary'!O20</f>
        <v>5.3002361567652478</v>
      </c>
      <c r="P18">
        <f>'Raw data and fitting summary'!P20</f>
        <v>5.3194582094470055</v>
      </c>
      <c r="Q18">
        <f>'Raw data and fitting summary'!Q20</f>
        <v>5.3355927623821389</v>
      </c>
      <c r="R18">
        <f>'Raw data and fitting summary'!R20</f>
        <v>5.3490177252808593</v>
      </c>
      <c r="X18">
        <f t="shared" si="8"/>
        <v>5.1054756585625878</v>
      </c>
      <c r="Y18">
        <f t="shared" si="9"/>
        <v>5.1054756551587666</v>
      </c>
      <c r="Z18">
        <f t="shared" si="10"/>
        <v>5.1054756543078108</v>
      </c>
      <c r="AA18">
        <f t="shared" si="11"/>
        <v>5.1054756532441168</v>
      </c>
      <c r="AB18">
        <f t="shared" si="12"/>
        <v>5.1054756519144986</v>
      </c>
      <c r="AC18">
        <f t="shared" si="13"/>
        <v>5.1054756502524778</v>
      </c>
      <c r="AD18">
        <f t="shared" si="14"/>
        <v>5.1054756481749495</v>
      </c>
      <c r="AE18">
        <f t="shared" si="15"/>
        <v>5.1054756455780401</v>
      </c>
      <c r="AF18">
        <f t="shared" si="16"/>
        <v>5.1054756423319034</v>
      </c>
      <c r="AG18">
        <f t="shared" si="17"/>
        <v>5.105475638274231</v>
      </c>
      <c r="AH18">
        <f t="shared" si="18"/>
        <v>5.1054756332021434</v>
      </c>
      <c r="AI18">
        <f t="shared" si="19"/>
        <v>5.1054756268620309</v>
      </c>
      <c r="AJ18">
        <f t="shared" si="20"/>
        <v>5.1054756189368922</v>
      </c>
      <c r="AK18">
        <f t="shared" si="21"/>
        <v>5.105475609030468</v>
      </c>
      <c r="AL18">
        <f t="shared" si="22"/>
        <v>5.1054755966474383</v>
      </c>
      <c r="AM18">
        <f t="shared" si="23"/>
        <v>5.1054755811686512</v>
      </c>
      <c r="AO18">
        <f t="shared" si="24"/>
        <v>5.1054756585625878</v>
      </c>
      <c r="AP18">
        <f t="shared" si="4"/>
        <v>5.1054756551587666</v>
      </c>
      <c r="AQ18">
        <f t="shared" si="4"/>
        <v>5.1054756543078108</v>
      </c>
      <c r="AR18">
        <f t="shared" si="4"/>
        <v>5.1054756532441168</v>
      </c>
      <c r="AS18">
        <f t="shared" si="4"/>
        <v>5.1054756519144986</v>
      </c>
      <c r="AT18">
        <f t="shared" si="4"/>
        <v>5.1054756502524778</v>
      </c>
      <c r="AU18">
        <f t="shared" si="4"/>
        <v>5.1054756481749495</v>
      </c>
      <c r="AV18">
        <f t="shared" si="4"/>
        <v>5.1054756455780401</v>
      </c>
      <c r="AW18">
        <f t="shared" si="4"/>
        <v>5.1054756423319034</v>
      </c>
      <c r="AX18">
        <f t="shared" si="4"/>
        <v>5.105475638274231</v>
      </c>
      <c r="AY18">
        <f t="shared" si="4"/>
        <v>5.1054756332021434</v>
      </c>
      <c r="AZ18">
        <f t="shared" si="4"/>
        <v>5.1054756268620309</v>
      </c>
      <c r="BA18">
        <f t="shared" si="4"/>
        <v>5.1054756189368922</v>
      </c>
      <c r="BB18">
        <f t="shared" si="4"/>
        <v>5.105475609030468</v>
      </c>
      <c r="BC18">
        <f t="shared" si="4"/>
        <v>5.1054755966474383</v>
      </c>
      <c r="BD18">
        <f t="shared" si="4"/>
        <v>5.1054755811686512</v>
      </c>
      <c r="BF18">
        <f t="shared" si="25"/>
        <v>0.27411049878417271</v>
      </c>
      <c r="BG18">
        <f t="shared" si="25"/>
        <v>4.9547272647708696E-2</v>
      </c>
      <c r="BH18">
        <f t="shared" si="5"/>
        <v>3.1955452977216553E-2</v>
      </c>
      <c r="BI18">
        <f t="shared" si="5"/>
        <v>1.7766624187454026E-2</v>
      </c>
      <c r="BJ18">
        <f t="shared" si="5"/>
        <v>7.6148427880559557E-3</v>
      </c>
      <c r="BK18">
        <f t="shared" si="5"/>
        <v>1.7479586940266584E-3</v>
      </c>
      <c r="BL18">
        <f t="shared" si="5"/>
        <v>3.9772070701963628E-6</v>
      </c>
      <c r="BM18">
        <f t="shared" si="5"/>
        <v>1.8681167599373927E-3</v>
      </c>
      <c r="BN18">
        <f t="shared" si="5"/>
        <v>6.588999344547047E-3</v>
      </c>
      <c r="BO18">
        <f t="shared" si="5"/>
        <v>1.3317110791998515E-2</v>
      </c>
      <c r="BP18">
        <f t="shared" si="5"/>
        <v>2.1229482926243805E-2</v>
      </c>
      <c r="BQ18">
        <f t="shared" si="5"/>
        <v>2.9617549152397553E-2</v>
      </c>
      <c r="BR18">
        <f t="shared" si="5"/>
        <v>3.7931667095190358E-2</v>
      </c>
      <c r="BS18">
        <f t="shared" si="5"/>
        <v>4.5788553281023554E-2</v>
      </c>
      <c r="BT18">
        <f t="shared" si="5"/>
        <v>5.2953909965771637E-2</v>
      </c>
      <c r="BU18">
        <f t="shared" si="5"/>
        <v>5.9312775958771533E-2</v>
      </c>
      <c r="BW18">
        <f t="shared" si="26"/>
        <v>0.10254786547710462</v>
      </c>
      <c r="BX18">
        <f t="shared" si="6"/>
        <v>4.3598712768532E-2</v>
      </c>
      <c r="BY18">
        <f t="shared" si="6"/>
        <v>3.5013560777960889E-2</v>
      </c>
      <c r="BZ18">
        <f t="shared" si="6"/>
        <v>2.6107557818353791E-2</v>
      </c>
      <c r="CA18">
        <f t="shared" si="6"/>
        <v>1.7092054203055557E-2</v>
      </c>
      <c r="CB18">
        <f t="shared" si="6"/>
        <v>8.1889717626173354E-3</v>
      </c>
      <c r="CC18">
        <f t="shared" si="6"/>
        <v>3.9061857587910159E-4</v>
      </c>
      <c r="CD18">
        <f t="shared" si="6"/>
        <v>8.4657570225926387E-3</v>
      </c>
      <c r="CE18">
        <f t="shared" si="6"/>
        <v>1.5899135975477381E-2</v>
      </c>
      <c r="CF18">
        <f t="shared" si="6"/>
        <v>2.2603141209496642E-2</v>
      </c>
      <c r="CG18">
        <f t="shared" si="6"/>
        <v>2.8538654938734902E-2</v>
      </c>
      <c r="CH18">
        <f t="shared" si="6"/>
        <v>3.3708416521756643E-2</v>
      </c>
      <c r="CI18">
        <f t="shared" si="6"/>
        <v>3.8147383782612294E-2</v>
      </c>
      <c r="CJ18">
        <f t="shared" si="6"/>
        <v>4.1912373459986593E-2</v>
      </c>
      <c r="CK18">
        <f t="shared" si="6"/>
        <v>4.5072620831996389E-2</v>
      </c>
      <c r="CL18">
        <f t="shared" si="6"/>
        <v>4.7702146497478871E-2</v>
      </c>
      <c r="CN18">
        <f t="shared" si="27"/>
        <v>0.10254786547710462</v>
      </c>
      <c r="CO18">
        <f t="shared" si="7"/>
        <v>4.3598712768532E-2</v>
      </c>
      <c r="CP18">
        <f t="shared" si="7"/>
        <v>3.5013560777960889E-2</v>
      </c>
      <c r="CQ18">
        <f t="shared" si="7"/>
        <v>2.6107557818353791E-2</v>
      </c>
      <c r="CR18">
        <f t="shared" si="7"/>
        <v>1.7092054203055557E-2</v>
      </c>
      <c r="CS18">
        <f t="shared" si="7"/>
        <v>8.1889717626173354E-3</v>
      </c>
      <c r="CT18">
        <f t="shared" si="7"/>
        <v>3.9061857587910159E-4</v>
      </c>
      <c r="CU18">
        <f t="shared" si="7"/>
        <v>8.4657570225926387E-3</v>
      </c>
      <c r="CV18">
        <f t="shared" si="7"/>
        <v>1.5899135975477381E-2</v>
      </c>
      <c r="CW18">
        <f t="shared" si="7"/>
        <v>2.2603141209496642E-2</v>
      </c>
      <c r="CX18">
        <f t="shared" si="7"/>
        <v>2.8538654938734902E-2</v>
      </c>
      <c r="CY18">
        <f t="shared" si="7"/>
        <v>3.3708416521756643E-2</v>
      </c>
      <c r="CZ18">
        <f t="shared" si="7"/>
        <v>3.8147383782612294E-2</v>
      </c>
      <c r="DA18">
        <f t="shared" si="7"/>
        <v>4.1912373459986593E-2</v>
      </c>
      <c r="DB18">
        <f t="shared" si="7"/>
        <v>4.5072620831996389E-2</v>
      </c>
      <c r="DC18">
        <f t="shared" si="7"/>
        <v>4.7702146497478871E-2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20.161647863393188</v>
      </c>
      <c r="AP20">
        <f t="shared" ref="AP20:BD34" si="30">IFERROR(Y4, NA())</f>
        <v>20.161647849951414</v>
      </c>
      <c r="AQ20">
        <f t="shared" si="30"/>
        <v>20.16164784659097</v>
      </c>
      <c r="AR20">
        <f t="shared" si="30"/>
        <v>20.161647842390416</v>
      </c>
      <c r="AS20">
        <f t="shared" si="30"/>
        <v>20.161647837139725</v>
      </c>
      <c r="AT20">
        <f t="shared" si="30"/>
        <v>20.161647830576356</v>
      </c>
      <c r="AU20">
        <f t="shared" si="30"/>
        <v>20.161647822372149</v>
      </c>
      <c r="AV20">
        <f t="shared" si="30"/>
        <v>20.16164781211689</v>
      </c>
      <c r="AW20">
        <f t="shared" si="30"/>
        <v>20.161647799297814</v>
      </c>
      <c r="AX20">
        <f t="shared" si="30"/>
        <v>20.161647783273978</v>
      </c>
      <c r="AY20">
        <f t="shared" si="30"/>
        <v>20.161647763244169</v>
      </c>
      <c r="AZ20">
        <f t="shared" si="30"/>
        <v>20.161647738206916</v>
      </c>
      <c r="BA20">
        <f t="shared" si="30"/>
        <v>20.161647706910347</v>
      </c>
      <c r="BB20">
        <f t="shared" si="30"/>
        <v>20.161647667789637</v>
      </c>
      <c r="BC20">
        <f t="shared" si="30"/>
        <v>20.161647618888754</v>
      </c>
      <c r="BD20">
        <f t="shared" si="30"/>
        <v>20.161647557762645</v>
      </c>
      <c r="BE20">
        <f t="shared" ref="BE20:BE34" si="31">IFERROR(AO52,NA())</f>
        <v>13.636363636363635</v>
      </c>
      <c r="BF20">
        <f t="shared" ref="BF20:BF34" si="32">IFERROR(AP52,NA())</f>
        <v>16.699721276670907</v>
      </c>
      <c r="BG20">
        <f t="shared" ref="BG20:BG34" si="33">IFERROR(AQ52,NA())</f>
        <v>17.223790138304945</v>
      </c>
      <c r="BH20">
        <f t="shared" ref="BH20:BH34" si="34">IFERROR(AR52,NA())</f>
        <v>17.792620881229677</v>
      </c>
      <c r="BI20">
        <f t="shared" ref="BI20:BI34" si="35">IFERROR(AS52,NA())</f>
        <v>18.396435374221959</v>
      </c>
      <c r="BJ20">
        <f t="shared" ref="BJ20:BJ34" si="36">IFERROR(AT52,NA())</f>
        <v>19.02241727156165</v>
      </c>
      <c r="BK20">
        <f t="shared" ref="BK20:BK34" si="37">IFERROR(AU52,NA())</f>
        <v>19.655682452551567</v>
      </c>
      <c r="BL20">
        <f t="shared" ref="BL20:BL34" si="38">IFERROR(AV52,NA())</f>
        <v>20.280643325973504</v>
      </c>
      <c r="BM20">
        <f t="shared" ref="BM20:BM34" si="39">IFERROR(AW52,NA())</f>
        <v>20.88251343744907</v>
      </c>
      <c r="BN20">
        <f t="shared" ref="BN20:BN34" si="40">IFERROR(AX52,NA())</f>
        <v>21.448652542283984</v>
      </c>
      <c r="BO20">
        <f t="shared" ref="BO20:BO34" si="41">IFERROR(AY52,NA())</f>
        <v>21.969504826413239</v>
      </c>
      <c r="BP20">
        <f t="shared" ref="BP20:BP34" si="42">IFERROR(AZ52,NA())</f>
        <v>22.439009014688267</v>
      </c>
      <c r="BQ20">
        <f t="shared" ref="BQ20:BQ34" si="43">IFERROR(BA52,NA())</f>
        <v>22.854502244520731</v>
      </c>
      <c r="BR20">
        <f t="shared" ref="BR20:BR34" si="44">IFERROR(BB52,NA())</f>
        <v>23.216245883644344</v>
      </c>
      <c r="BS20">
        <f t="shared" ref="BS20:BS34" si="45">IFERROR(BC52,NA())</f>
        <v>23.526745240253856</v>
      </c>
      <c r="BT20">
        <f t="shared" ref="BT20:BT34" si="46">IFERROR(BD52,NA())</f>
        <v>23.790022338049141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20.161647863393188</v>
      </c>
      <c r="AA21">
        <f t="shared" ref="AA21:AA35" si="49">X4-C4</f>
        <v>6.5252842270295535</v>
      </c>
      <c r="AB21">
        <f>IFERROR(AA21,"")</f>
        <v>6.5252842270295535</v>
      </c>
      <c r="AC21">
        <v>1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19.500266474918092</v>
      </c>
      <c r="AP21">
        <f t="shared" si="30"/>
        <v>19.500266461917263</v>
      </c>
      <c r="AQ21">
        <f t="shared" si="30"/>
        <v>19.500266458667056</v>
      </c>
      <c r="AR21">
        <f t="shared" si="30"/>
        <v>19.500266454604297</v>
      </c>
      <c r="AS21">
        <f t="shared" si="30"/>
        <v>19.500266449525846</v>
      </c>
      <c r="AT21">
        <f t="shared" si="30"/>
        <v>19.500266443177786</v>
      </c>
      <c r="AU21">
        <f t="shared" si="30"/>
        <v>19.500266435242708</v>
      </c>
      <c r="AV21">
        <f t="shared" si="30"/>
        <v>19.500266425323861</v>
      </c>
      <c r="AW21">
        <f t="shared" si="30"/>
        <v>19.500266412925299</v>
      </c>
      <c r="AX21">
        <f t="shared" si="30"/>
        <v>19.500266397427108</v>
      </c>
      <c r="AY21">
        <f t="shared" si="30"/>
        <v>19.500266378054359</v>
      </c>
      <c r="AZ21">
        <f t="shared" si="30"/>
        <v>19.500266353838423</v>
      </c>
      <c r="BA21">
        <f t="shared" si="30"/>
        <v>19.500266323568507</v>
      </c>
      <c r="BB21">
        <f t="shared" si="30"/>
        <v>19.500266285731112</v>
      </c>
      <c r="BC21">
        <f t="shared" si="30"/>
        <v>19.500266238434367</v>
      </c>
      <c r="BD21">
        <f t="shared" si="30"/>
        <v>19.500266179313439</v>
      </c>
      <c r="BE21">
        <f t="shared" si="31"/>
        <v>13.333333333333332</v>
      </c>
      <c r="BF21">
        <f t="shared" si="32"/>
        <v>16.247506558394129</v>
      </c>
      <c r="BG21">
        <f t="shared" si="33"/>
        <v>16.743155801994128</v>
      </c>
      <c r="BH21">
        <f t="shared" si="34"/>
        <v>17.280187829874031</v>
      </c>
      <c r="BI21">
        <f t="shared" si="35"/>
        <v>17.849166963347106</v>
      </c>
      <c r="BJ21">
        <f t="shared" si="36"/>
        <v>18.437862740486139</v>
      </c>
      <c r="BK21">
        <f t="shared" si="37"/>
        <v>19.032197727701767</v>
      </c>
      <c r="BL21">
        <f t="shared" si="38"/>
        <v>19.617549131207213</v>
      </c>
      <c r="BM21">
        <f t="shared" si="39"/>
        <v>20.1801593559161</v>
      </c>
      <c r="BN21">
        <f t="shared" si="40"/>
        <v>20.708374654484839</v>
      </c>
      <c r="BO21">
        <f t="shared" si="41"/>
        <v>21.193487451650626</v>
      </c>
      <c r="BP21">
        <f t="shared" si="42"/>
        <v>21.630079756931256</v>
      </c>
      <c r="BQ21">
        <f t="shared" si="43"/>
        <v>22.015898251192368</v>
      </c>
      <c r="BR21">
        <f t="shared" si="44"/>
        <v>22.351387054161165</v>
      </c>
      <c r="BS21">
        <f t="shared" si="45"/>
        <v>22.639040348964016</v>
      </c>
      <c r="BT21">
        <f t="shared" si="46"/>
        <v>22.882721575649057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19.500266474918092</v>
      </c>
      <c r="AA22">
        <f t="shared" si="49"/>
        <v>6.1669331415847601</v>
      </c>
      <c r="AB22">
        <f t="shared" ref="AB22:AB85" si="54">IFERROR(AA22,"")</f>
        <v>6.1669331415847601</v>
      </c>
      <c r="AC22">
        <v>1</v>
      </c>
      <c r="AM22">
        <f t="shared" si="29"/>
        <v>0.64000000000000012</v>
      </c>
      <c r="AN22">
        <f t="shared" si="50"/>
        <v>0.64000000000000012</v>
      </c>
      <c r="AO22">
        <f t="shared" si="51"/>
        <v>18.732155939726979</v>
      </c>
      <c r="AP22">
        <f t="shared" si="30"/>
        <v>18.732155927238246</v>
      </c>
      <c r="AQ22">
        <f t="shared" si="30"/>
        <v>18.732155924116068</v>
      </c>
      <c r="AR22">
        <f t="shared" si="30"/>
        <v>18.732155920213337</v>
      </c>
      <c r="AS22">
        <f t="shared" si="30"/>
        <v>18.732155915334925</v>
      </c>
      <c r="AT22">
        <f t="shared" si="30"/>
        <v>18.732155909236912</v>
      </c>
      <c r="AU22">
        <f t="shared" si="30"/>
        <v>18.732155901614398</v>
      </c>
      <c r="AV22">
        <f t="shared" si="30"/>
        <v>18.732155892086247</v>
      </c>
      <c r="AW22">
        <f t="shared" si="30"/>
        <v>18.732155880176069</v>
      </c>
      <c r="AX22">
        <f t="shared" si="30"/>
        <v>18.732155865288341</v>
      </c>
      <c r="AY22">
        <f t="shared" si="30"/>
        <v>18.732155846678683</v>
      </c>
      <c r="AZ22">
        <f t="shared" si="30"/>
        <v>18.732155823416608</v>
      </c>
      <c r="BA22">
        <f t="shared" si="30"/>
        <v>18.732155794339015</v>
      </c>
      <c r="BB22">
        <f t="shared" si="30"/>
        <v>18.732155757992022</v>
      </c>
      <c r="BC22">
        <f t="shared" si="30"/>
        <v>18.732155712558285</v>
      </c>
      <c r="BD22">
        <f t="shared" si="30"/>
        <v>18.732155655766114</v>
      </c>
      <c r="BE22">
        <f t="shared" si="31"/>
        <v>12.972972972972974</v>
      </c>
      <c r="BF22">
        <f t="shared" si="32"/>
        <v>15.715551302445661</v>
      </c>
      <c r="BG22">
        <f t="shared" si="33"/>
        <v>16.178813318488242</v>
      </c>
      <c r="BH22">
        <f t="shared" si="34"/>
        <v>16.67971168233468</v>
      </c>
      <c r="BI22">
        <f t="shared" si="35"/>
        <v>17.209228639800816</v>
      </c>
      <c r="BJ22">
        <f t="shared" si="36"/>
        <v>17.755822294024298</v>
      </c>
      <c r="BK22">
        <f t="shared" si="37"/>
        <v>18.306343660578055</v>
      </c>
      <c r="BL22">
        <f t="shared" si="38"/>
        <v>18.847263470536273</v>
      </c>
      <c r="BM22">
        <f t="shared" si="39"/>
        <v>19.365975058493007</v>
      </c>
      <c r="BN22">
        <f t="shared" si="40"/>
        <v>19.85191448218109</v>
      </c>
      <c r="BO22">
        <f t="shared" si="41"/>
        <v>20.297298810718612</v>
      </c>
      <c r="BP22">
        <f t="shared" si="42"/>
        <v>20.697399741972998</v>
      </c>
      <c r="BQ22">
        <f t="shared" si="43"/>
        <v>21.050391426617011</v>
      </c>
      <c r="BR22">
        <f t="shared" si="44"/>
        <v>21.356894919532976</v>
      </c>
      <c r="BS22">
        <f t="shared" si="45"/>
        <v>21.619369955740694</v>
      </c>
      <c r="BT22">
        <f t="shared" si="46"/>
        <v>21.841486861781672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18.732155939726979</v>
      </c>
      <c r="AA23">
        <f t="shared" si="49"/>
        <v>5.7591829667540058</v>
      </c>
      <c r="AB23">
        <f t="shared" si="54"/>
        <v>5.7591829667540058</v>
      </c>
      <c r="AC23">
        <v>1</v>
      </c>
      <c r="AM23">
        <f t="shared" si="29"/>
        <v>0.51200000000000012</v>
      </c>
      <c r="AN23">
        <f t="shared" si="50"/>
        <v>0.51200000000000012</v>
      </c>
      <c r="AO23">
        <f t="shared" si="51"/>
        <v>17.853118686153408</v>
      </c>
      <c r="AP23">
        <f t="shared" si="30"/>
        <v>17.85311867425073</v>
      </c>
      <c r="AQ23">
        <f t="shared" si="30"/>
        <v>17.853118671275062</v>
      </c>
      <c r="AR23">
        <f t="shared" si="30"/>
        <v>17.853118667555478</v>
      </c>
      <c r="AS23">
        <f t="shared" si="30"/>
        <v>17.853118662905995</v>
      </c>
      <c r="AT23">
        <f t="shared" si="30"/>
        <v>17.853118657094139</v>
      </c>
      <c r="AU23">
        <f t="shared" si="30"/>
        <v>17.853118649829323</v>
      </c>
      <c r="AV23">
        <f t="shared" si="30"/>
        <v>17.853118640748299</v>
      </c>
      <c r="AW23">
        <f t="shared" si="30"/>
        <v>17.85311862939702</v>
      </c>
      <c r="AX23">
        <f t="shared" si="30"/>
        <v>17.853118615207929</v>
      </c>
      <c r="AY23">
        <f t="shared" si="30"/>
        <v>17.853118597471553</v>
      </c>
      <c r="AZ23">
        <f t="shared" si="30"/>
        <v>17.853118575301092</v>
      </c>
      <c r="BA23">
        <f t="shared" si="30"/>
        <v>17.853118547588014</v>
      </c>
      <c r="BB23">
        <f t="shared" si="30"/>
        <v>17.853118512946665</v>
      </c>
      <c r="BC23">
        <f t="shared" si="30"/>
        <v>17.853118469644983</v>
      </c>
      <c r="BD23">
        <f t="shared" si="30"/>
        <v>17.853118415517876</v>
      </c>
      <c r="BE23">
        <f t="shared" si="31"/>
        <v>12.549019607843137</v>
      </c>
      <c r="BF23">
        <f t="shared" si="32"/>
        <v>15.097665528587131</v>
      </c>
      <c r="BG23">
        <f t="shared" si="33"/>
        <v>15.52472071867294</v>
      </c>
      <c r="BH23">
        <f t="shared" si="34"/>
        <v>15.985359625831297</v>
      </c>
      <c r="BI23">
        <f t="shared" si="35"/>
        <v>16.471066281519605</v>
      </c>
      <c r="BJ23">
        <f t="shared" si="36"/>
        <v>16.971093839967843</v>
      </c>
      <c r="BK23">
        <f t="shared" si="37"/>
        <v>17.473341090521824</v>
      </c>
      <c r="BL23">
        <f t="shared" si="38"/>
        <v>17.965491711017314</v>
      </c>
      <c r="BM23">
        <f t="shared" si="39"/>
        <v>18.436196611236053</v>
      </c>
      <c r="BN23">
        <f t="shared" si="40"/>
        <v>18.876065428418045</v>
      </c>
      <c r="BO23">
        <f t="shared" si="41"/>
        <v>19.278295368886376</v>
      </c>
      <c r="BP23">
        <f t="shared" si="42"/>
        <v>19.638874640620351</v>
      </c>
      <c r="BQ23">
        <f t="shared" si="43"/>
        <v>19.956406607461318</v>
      </c>
      <c r="BR23">
        <f t="shared" si="44"/>
        <v>20.23167177341006</v>
      </c>
      <c r="BS23">
        <f t="shared" si="45"/>
        <v>20.467065130322265</v>
      </c>
      <c r="BT23">
        <f t="shared" si="46"/>
        <v>20.66602658042347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17.853118686153408</v>
      </c>
      <c r="AA24">
        <f t="shared" si="49"/>
        <v>5.3040990783102711</v>
      </c>
      <c r="AB24">
        <f t="shared" si="54"/>
        <v>5.3040990783102711</v>
      </c>
      <c r="AC24">
        <v>1</v>
      </c>
      <c r="AM24">
        <f t="shared" si="29"/>
        <v>0.40960000000000013</v>
      </c>
      <c r="AN24">
        <f t="shared" si="50"/>
        <v>0.40960000000000013</v>
      </c>
      <c r="AO24">
        <f t="shared" si="51"/>
        <v>16.863910249726697</v>
      </c>
      <c r="AP24">
        <f t="shared" si="30"/>
        <v>16.863910238483527</v>
      </c>
      <c r="AQ24">
        <f t="shared" si="30"/>
        <v>16.863910235672734</v>
      </c>
      <c r="AR24">
        <f t="shared" si="30"/>
        <v>16.863910232159242</v>
      </c>
      <c r="AS24">
        <f t="shared" si="30"/>
        <v>16.863910227767377</v>
      </c>
      <c r="AT24">
        <f t="shared" si="30"/>
        <v>16.863910222277546</v>
      </c>
      <c r="AU24">
        <f t="shared" si="30"/>
        <v>16.863910215415263</v>
      </c>
      <c r="AV24">
        <f t="shared" si="30"/>
        <v>16.863910206837403</v>
      </c>
      <c r="AW24">
        <f t="shared" si="30"/>
        <v>16.863910196115079</v>
      </c>
      <c r="AX24">
        <f t="shared" si="30"/>
        <v>16.863910182712175</v>
      </c>
      <c r="AY24">
        <f t="shared" si="30"/>
        <v>16.863910165958544</v>
      </c>
      <c r="AZ24">
        <f t="shared" si="30"/>
        <v>16.863910145016504</v>
      </c>
      <c r="BA24">
        <f t="shared" si="30"/>
        <v>16.863910118838955</v>
      </c>
      <c r="BB24">
        <f t="shared" si="30"/>
        <v>16.86391008611702</v>
      </c>
      <c r="BC24">
        <f t="shared" si="30"/>
        <v>16.863910045214602</v>
      </c>
      <c r="BD24">
        <f t="shared" si="30"/>
        <v>16.86390999408658</v>
      </c>
      <c r="BE24">
        <f t="shared" si="31"/>
        <v>12.05651491365777</v>
      </c>
      <c r="BF24">
        <f t="shared" si="32"/>
        <v>14.390432654159531</v>
      </c>
      <c r="BG24">
        <f t="shared" si="33"/>
        <v>14.777901718082981</v>
      </c>
      <c r="BH24">
        <f t="shared" si="34"/>
        <v>15.194693480981794</v>
      </c>
      <c r="BI24">
        <f t="shared" si="35"/>
        <v>15.6328819248918</v>
      </c>
      <c r="BJ24">
        <f t="shared" si="36"/>
        <v>16.082618489765334</v>
      </c>
      <c r="BK24">
        <f t="shared" si="37"/>
        <v>16.532956986794034</v>
      </c>
      <c r="BL24">
        <f t="shared" si="38"/>
        <v>16.9728928632113</v>
      </c>
      <c r="BM24">
        <f t="shared" si="39"/>
        <v>17.392414166209107</v>
      </c>
      <c r="BN24">
        <f t="shared" si="40"/>
        <v>17.783357671441827</v>
      </c>
      <c r="BO24">
        <f t="shared" si="41"/>
        <v>18.139926669950054</v>
      </c>
      <c r="BP24">
        <f t="shared" si="42"/>
        <v>18.458827139924217</v>
      </c>
      <c r="BQ24">
        <f t="shared" si="43"/>
        <v>18.739073990282357</v>
      </c>
      <c r="BR24">
        <f t="shared" si="44"/>
        <v>18.981577240617721</v>
      </c>
      <c r="BS24">
        <f t="shared" si="45"/>
        <v>19.188631013416909</v>
      </c>
      <c r="BT24">
        <f t="shared" si="46"/>
        <v>19.363407156638772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16.863910249726697</v>
      </c>
      <c r="AA25">
        <f t="shared" si="49"/>
        <v>4.807395336068927</v>
      </c>
      <c r="AB25">
        <f t="shared" si="54"/>
        <v>4.807395336068927</v>
      </c>
      <c r="AC25">
        <v>1</v>
      </c>
      <c r="AM25">
        <f t="shared" si="29"/>
        <v>0.32768000000000014</v>
      </c>
      <c r="AN25">
        <f t="shared" si="50"/>
        <v>0.32768000000000014</v>
      </c>
      <c r="AO25">
        <f t="shared" si="51"/>
        <v>15.771568297474275</v>
      </c>
      <c r="AP25">
        <f t="shared" si="30"/>
        <v>15.771568286959367</v>
      </c>
      <c r="AQ25">
        <f t="shared" si="30"/>
        <v>15.771568284330643</v>
      </c>
      <c r="AR25">
        <f t="shared" si="30"/>
        <v>15.771568281044733</v>
      </c>
      <c r="AS25">
        <f t="shared" si="30"/>
        <v>15.771568276937346</v>
      </c>
      <c r="AT25">
        <f t="shared" si="30"/>
        <v>15.771568271803115</v>
      </c>
      <c r="AU25">
        <f t="shared" si="30"/>
        <v>15.771568265385325</v>
      </c>
      <c r="AV25">
        <f t="shared" si="30"/>
        <v>15.771568257363089</v>
      </c>
      <c r="AW25">
        <f t="shared" si="30"/>
        <v>15.771568247335292</v>
      </c>
      <c r="AX25">
        <f t="shared" si="30"/>
        <v>15.771568234800545</v>
      </c>
      <c r="AY25">
        <f t="shared" si="30"/>
        <v>15.771568219132117</v>
      </c>
      <c r="AZ25">
        <f t="shared" si="30"/>
        <v>15.771568199546573</v>
      </c>
      <c r="BA25">
        <f t="shared" si="30"/>
        <v>15.771568175064649</v>
      </c>
      <c r="BB25">
        <f t="shared" si="30"/>
        <v>15.771568144462242</v>
      </c>
      <c r="BC25">
        <f t="shared" si="30"/>
        <v>15.771568106209234</v>
      </c>
      <c r="BD25">
        <f t="shared" si="30"/>
        <v>15.771568058392978</v>
      </c>
      <c r="BE25">
        <f t="shared" si="31"/>
        <v>11.49270482603816</v>
      </c>
      <c r="BF25">
        <f t="shared" si="32"/>
        <v>13.594414174154938</v>
      </c>
      <c r="BG25">
        <f t="shared" si="33"/>
        <v>13.939688246072961</v>
      </c>
      <c r="BH25">
        <f t="shared" si="34"/>
        <v>14.309947140913312</v>
      </c>
      <c r="BI25">
        <f t="shared" si="35"/>
        <v>14.697940638511128</v>
      </c>
      <c r="BJ25">
        <f t="shared" si="36"/>
        <v>15.094809022463313</v>
      </c>
      <c r="BK25">
        <f t="shared" si="37"/>
        <v>15.490844877238063</v>
      </c>
      <c r="BL25">
        <f t="shared" si="38"/>
        <v>15.876421504004544</v>
      </c>
      <c r="BM25">
        <f t="shared" si="39"/>
        <v>16.24290515833091</v>
      </c>
      <c r="BN25">
        <f t="shared" si="40"/>
        <v>16.583373680706252</v>
      </c>
      <c r="BO25">
        <f t="shared" si="41"/>
        <v>16.893026211342864</v>
      </c>
      <c r="BP25">
        <f t="shared" si="42"/>
        <v>17.169258553650987</v>
      </c>
      <c r="BQ25">
        <f t="shared" si="43"/>
        <v>17.411459157021433</v>
      </c>
      <c r="BR25">
        <f t="shared" si="44"/>
        <v>17.620626390747745</v>
      </c>
      <c r="BS25">
        <f t="shared" si="45"/>
        <v>17.798914226579011</v>
      </c>
      <c r="BT25">
        <f t="shared" si="46"/>
        <v>17.949192015339499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15.771568297474275</v>
      </c>
      <c r="AA26">
        <f t="shared" si="49"/>
        <v>4.2788634714361145</v>
      </c>
      <c r="AB26">
        <f t="shared" si="54"/>
        <v>4.2788634714361145</v>
      </c>
      <c r="AC26">
        <v>1</v>
      </c>
      <c r="AM26">
        <f t="shared" si="29"/>
        <v>0.2621440000000001</v>
      </c>
      <c r="AN26">
        <f t="shared" si="50"/>
        <v>0.2621440000000001</v>
      </c>
      <c r="AO26">
        <f t="shared" si="51"/>
        <v>14.590234532290625</v>
      </c>
      <c r="AP26">
        <f t="shared" si="30"/>
        <v>14.590234522563314</v>
      </c>
      <c r="AQ26">
        <f t="shared" si="30"/>
        <v>14.590234520131483</v>
      </c>
      <c r="AR26">
        <f t="shared" si="30"/>
        <v>14.5902345170917</v>
      </c>
      <c r="AS26">
        <f t="shared" si="30"/>
        <v>14.590234513291968</v>
      </c>
      <c r="AT26">
        <f t="shared" si="30"/>
        <v>14.590234508542304</v>
      </c>
      <c r="AU26">
        <f t="shared" si="30"/>
        <v>14.590234502605224</v>
      </c>
      <c r="AV26">
        <f t="shared" si="30"/>
        <v>14.590234495183875</v>
      </c>
      <c r="AW26">
        <f t="shared" si="30"/>
        <v>14.590234485907189</v>
      </c>
      <c r="AX26">
        <f t="shared" si="30"/>
        <v>14.590234474311329</v>
      </c>
      <c r="AY26">
        <f t="shared" si="30"/>
        <v>14.590234459816505</v>
      </c>
      <c r="AZ26">
        <f t="shared" si="30"/>
        <v>14.590234441697978</v>
      </c>
      <c r="BA26">
        <f t="shared" si="30"/>
        <v>14.590234419049814</v>
      </c>
      <c r="BB26">
        <f t="shared" si="30"/>
        <v>14.590234390739614</v>
      </c>
      <c r="BC26">
        <f t="shared" si="30"/>
        <v>14.590234355351859</v>
      </c>
      <c r="BD26">
        <f t="shared" si="30"/>
        <v>14.590234311117172</v>
      </c>
      <c r="BE26">
        <f t="shared" si="31"/>
        <v>10.858001237076964</v>
      </c>
      <c r="BF26">
        <f t="shared" si="32"/>
        <v>12.715223050377695</v>
      </c>
      <c r="BG26">
        <f t="shared" si="33"/>
        <v>13.016786123440282</v>
      </c>
      <c r="BH26">
        <f t="shared" si="34"/>
        <v>13.33907391769289</v>
      </c>
      <c r="BI26">
        <f t="shared" si="35"/>
        <v>13.675586707711018</v>
      </c>
      <c r="BJ26">
        <f t="shared" si="36"/>
        <v>14.018520708308433</v>
      </c>
      <c r="BK26">
        <f t="shared" si="37"/>
        <v>14.359455995089533</v>
      </c>
      <c r="BL26">
        <f t="shared" si="38"/>
        <v>14.690166257673143</v>
      </c>
      <c r="BM26">
        <f t="shared" si="39"/>
        <v>15.003389790584274</v>
      </c>
      <c r="BN26">
        <f t="shared" si="40"/>
        <v>15.293413970395379</v>
      </c>
      <c r="BO26">
        <f t="shared" si="41"/>
        <v>15.556384698928648</v>
      </c>
      <c r="BP26">
        <f t="shared" si="42"/>
        <v>15.790330592479963</v>
      </c>
      <c r="BQ26">
        <f t="shared" si="43"/>
        <v>15.994957539968921</v>
      </c>
      <c r="BR26">
        <f t="shared" si="44"/>
        <v>16.1713033958087</v>
      </c>
      <c r="BS26">
        <f t="shared" si="45"/>
        <v>16.321343651078216</v>
      </c>
      <c r="BT26">
        <f t="shared" si="46"/>
        <v>16.447618048149934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14.590234532290625</v>
      </c>
      <c r="AA27">
        <f t="shared" si="49"/>
        <v>3.7322332952136605</v>
      </c>
      <c r="AB27">
        <f t="shared" si="54"/>
        <v>3.7322332952136605</v>
      </c>
      <c r="AC27">
        <v>1</v>
      </c>
      <c r="AM27">
        <f t="shared" si="29"/>
        <v>0.2097152000000001</v>
      </c>
      <c r="AN27">
        <f t="shared" si="50"/>
        <v>0.2097152000000001</v>
      </c>
      <c r="AO27">
        <f t="shared" si="51"/>
        <v>13.341125841506544</v>
      </c>
      <c r="AP27">
        <f t="shared" si="30"/>
        <v>13.341125832612013</v>
      </c>
      <c r="AQ27">
        <f t="shared" si="30"/>
        <v>13.341125830388384</v>
      </c>
      <c r="AR27">
        <f t="shared" si="30"/>
        <v>13.341125827608838</v>
      </c>
      <c r="AS27">
        <f t="shared" si="30"/>
        <v>13.341125824134412</v>
      </c>
      <c r="AT27">
        <f t="shared" si="30"/>
        <v>13.34112581979138</v>
      </c>
      <c r="AU27">
        <f t="shared" si="30"/>
        <v>13.34112581436259</v>
      </c>
      <c r="AV27">
        <f t="shared" si="30"/>
        <v>13.341125807576603</v>
      </c>
      <c r="AW27">
        <f t="shared" si="30"/>
        <v>13.341125799094117</v>
      </c>
      <c r="AX27">
        <f t="shared" si="30"/>
        <v>13.341125788491011</v>
      </c>
      <c r="AY27">
        <f t="shared" si="30"/>
        <v>13.341125775237128</v>
      </c>
      <c r="AZ27">
        <f t="shared" si="30"/>
        <v>13.341125758669774</v>
      </c>
      <c r="BA27">
        <f t="shared" si="30"/>
        <v>13.341125737960581</v>
      </c>
      <c r="BB27">
        <f t="shared" si="30"/>
        <v>13.341125712074088</v>
      </c>
      <c r="BC27">
        <f t="shared" si="30"/>
        <v>13.341125679715978</v>
      </c>
      <c r="BD27">
        <f t="shared" si="30"/>
        <v>13.341125639268336</v>
      </c>
      <c r="BE27">
        <f t="shared" si="31"/>
        <v>10.156840865414422</v>
      </c>
      <c r="BF27">
        <f t="shared" si="32"/>
        <v>11.764191558325733</v>
      </c>
      <c r="BG27">
        <f t="shared" si="33"/>
        <v>12.021873903415372</v>
      </c>
      <c r="BH27">
        <f t="shared" si="34"/>
        <v>12.296258393748875</v>
      </c>
      <c r="BI27">
        <f t="shared" si="35"/>
        <v>12.581649538392391</v>
      </c>
      <c r="BJ27">
        <f t="shared" si="36"/>
        <v>12.871332863168263</v>
      </c>
      <c r="BK27">
        <f t="shared" si="37"/>
        <v>13.158180407749915</v>
      </c>
      <c r="BL27">
        <f t="shared" si="38"/>
        <v>13.435338408890871</v>
      </c>
      <c r="BM27">
        <f t="shared" si="39"/>
        <v>13.696860219204472</v>
      </c>
      <c r="BN27">
        <f t="shared" si="40"/>
        <v>13.938165604500131</v>
      </c>
      <c r="BO27">
        <f t="shared" si="41"/>
        <v>14.156262007532545</v>
      </c>
      <c r="BP27">
        <f t="shared" si="42"/>
        <v>14.349729424626368</v>
      </c>
      <c r="BQ27">
        <f t="shared" si="43"/>
        <v>14.518522507733</v>
      </c>
      <c r="BR27">
        <f t="shared" si="44"/>
        <v>14.663667537615892</v>
      </c>
      <c r="BS27">
        <f t="shared" si="45"/>
        <v>14.786929039296949</v>
      </c>
      <c r="BT27">
        <f t="shared" si="46"/>
        <v>14.890501356225776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13.341125841506544</v>
      </c>
      <c r="AA28">
        <f t="shared" si="49"/>
        <v>3.1842849760921226</v>
      </c>
      <c r="AB28">
        <f t="shared" si="54"/>
        <v>3.1842849760921226</v>
      </c>
      <c r="AC28">
        <v>1</v>
      </c>
      <c r="AM28">
        <f t="shared" si="29"/>
        <v>0.16777216000000009</v>
      </c>
      <c r="AN28">
        <f t="shared" si="50"/>
        <v>0.16777216000000009</v>
      </c>
      <c r="AO28">
        <f t="shared" si="51"/>
        <v>12.051432003896801</v>
      </c>
      <c r="AP28">
        <f t="shared" si="30"/>
        <v>12.05143199586211</v>
      </c>
      <c r="AQ28">
        <f t="shared" si="30"/>
        <v>12.051431993853436</v>
      </c>
      <c r="AR28">
        <f t="shared" si="30"/>
        <v>12.051431991342596</v>
      </c>
      <c r="AS28">
        <f t="shared" si="30"/>
        <v>12.051431988204042</v>
      </c>
      <c r="AT28">
        <f t="shared" si="30"/>
        <v>12.051431984280853</v>
      </c>
      <c r="AU28">
        <f t="shared" si="30"/>
        <v>12.051431979376867</v>
      </c>
      <c r="AV28">
        <f t="shared" si="30"/>
        <v>12.051431973246885</v>
      </c>
      <c r="AW28">
        <f t="shared" si="30"/>
        <v>12.051431965584406</v>
      </c>
      <c r="AX28">
        <f t="shared" si="30"/>
        <v>12.051431956006308</v>
      </c>
      <c r="AY28">
        <f t="shared" si="30"/>
        <v>12.051431944033684</v>
      </c>
      <c r="AZ28">
        <f t="shared" si="30"/>
        <v>12.051431929067904</v>
      </c>
      <c r="BA28">
        <f t="shared" si="30"/>
        <v>12.051431910360682</v>
      </c>
      <c r="BB28">
        <f t="shared" si="30"/>
        <v>12.051431886976653</v>
      </c>
      <c r="BC28">
        <f t="shared" si="30"/>
        <v>12.051431857746614</v>
      </c>
      <c r="BD28">
        <f t="shared" si="30"/>
        <v>12.051431821209071</v>
      </c>
      <c r="BE28">
        <f t="shared" si="31"/>
        <v>9.3982227278593875</v>
      </c>
      <c r="BF28">
        <f t="shared" si="32"/>
        <v>10.758356307661559</v>
      </c>
      <c r="BG28">
        <f t="shared" si="33"/>
        <v>10.973455984492851</v>
      </c>
      <c r="BH28">
        <f t="shared" si="34"/>
        <v>11.201615452356709</v>
      </c>
      <c r="BI28">
        <f t="shared" si="35"/>
        <v>11.437967542873823</v>
      </c>
      <c r="BJ28">
        <f t="shared" si="36"/>
        <v>11.676879591714892</v>
      </c>
      <c r="BK28">
        <f t="shared" si="37"/>
        <v>11.912471547048572</v>
      </c>
      <c r="BL28">
        <f t="shared" si="38"/>
        <v>12.139183451454191</v>
      </c>
      <c r="BM28">
        <f t="shared" si="39"/>
        <v>12.352279234575748</v>
      </c>
      <c r="BN28">
        <f t="shared" si="40"/>
        <v>12.548194699804997</v>
      </c>
      <c r="BO28">
        <f t="shared" si="41"/>
        <v>12.724685716122877</v>
      </c>
      <c r="BP28">
        <f t="shared" si="42"/>
        <v>12.880786460654424</v>
      </c>
      <c r="BQ28">
        <f t="shared" si="43"/>
        <v>13.01662698571926</v>
      </c>
      <c r="BR28">
        <f t="shared" si="44"/>
        <v>13.133175122863575</v>
      </c>
      <c r="BS28">
        <f t="shared" si="45"/>
        <v>13.231962362967579</v>
      </c>
      <c r="BT28">
        <f t="shared" si="46"/>
        <v>13.314836011884998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12.051432003896801</v>
      </c>
      <c r="AA29">
        <f t="shared" si="49"/>
        <v>2.6532092760374137</v>
      </c>
      <c r="AB29">
        <f t="shared" si="54"/>
        <v>2.6532092760374137</v>
      </c>
      <c r="AC29">
        <v>1</v>
      </c>
      <c r="AM29">
        <f t="shared" si="29"/>
        <v>0.13421772800000006</v>
      </c>
      <c r="AN29">
        <f t="shared" si="50"/>
        <v>0.13421772800000006</v>
      </c>
      <c r="AO29">
        <f t="shared" si="51"/>
        <v>10.752160547713363</v>
      </c>
      <c r="AP29">
        <f t="shared" si="30"/>
        <v>10.752160540544898</v>
      </c>
      <c r="AQ29">
        <f t="shared" si="30"/>
        <v>10.752160538752779</v>
      </c>
      <c r="AR29">
        <f t="shared" si="30"/>
        <v>10.752160536512633</v>
      </c>
      <c r="AS29">
        <f t="shared" si="30"/>
        <v>10.752160533712452</v>
      </c>
      <c r="AT29">
        <f t="shared" si="30"/>
        <v>10.752160530212224</v>
      </c>
      <c r="AU29">
        <f t="shared" si="30"/>
        <v>10.752160525836938</v>
      </c>
      <c r="AV29">
        <f t="shared" si="30"/>
        <v>10.752160520367832</v>
      </c>
      <c r="AW29">
        <f t="shared" si="30"/>
        <v>10.752160513531448</v>
      </c>
      <c r="AX29">
        <f t="shared" si="30"/>
        <v>10.752160504985969</v>
      </c>
      <c r="AY29">
        <f t="shared" si="30"/>
        <v>10.752160494304123</v>
      </c>
      <c r="AZ29">
        <f t="shared" si="30"/>
        <v>10.752160480951812</v>
      </c>
      <c r="BA29">
        <f t="shared" si="30"/>
        <v>10.752160464261424</v>
      </c>
      <c r="BB29">
        <f t="shared" si="30"/>
        <v>10.75216044339844</v>
      </c>
      <c r="BC29">
        <f t="shared" si="30"/>
        <v>10.752160417319709</v>
      </c>
      <c r="BD29">
        <f t="shared" si="30"/>
        <v>10.752160384721297</v>
      </c>
      <c r="BE29">
        <f t="shared" si="31"/>
        <v>8.595702542208933</v>
      </c>
      <c r="BF29">
        <f t="shared" si="32"/>
        <v>9.7195794806673792</v>
      </c>
      <c r="BG29">
        <f t="shared" si="33"/>
        <v>9.8948081906164358</v>
      </c>
      <c r="BH29">
        <f t="shared" si="34"/>
        <v>10.079939431579477</v>
      </c>
      <c r="BI29">
        <f t="shared" si="35"/>
        <v>10.270923591921392</v>
      </c>
      <c r="BJ29">
        <f t="shared" si="36"/>
        <v>10.463159599902244</v>
      </c>
      <c r="BK29">
        <f t="shared" si="37"/>
        <v>10.65192514837592</v>
      </c>
      <c r="BL29">
        <f t="shared" si="38"/>
        <v>10.832831183448617</v>
      </c>
      <c r="BM29">
        <f t="shared" si="39"/>
        <v>11.002210432357664</v>
      </c>
      <c r="BN29">
        <f t="shared" si="40"/>
        <v>11.15737130148289</v>
      </c>
      <c r="BO29">
        <f t="shared" si="41"/>
        <v>11.296689343637146</v>
      </c>
      <c r="BP29">
        <f t="shared" si="42"/>
        <v>11.419550822042686</v>
      </c>
      <c r="BQ29">
        <f t="shared" si="43"/>
        <v>11.526191615643933</v>
      </c>
      <c r="BR29">
        <f t="shared" si="44"/>
        <v>11.617484107967519</v>
      </c>
      <c r="BS29">
        <f t="shared" si="45"/>
        <v>11.694718139709217</v>
      </c>
      <c r="BT29">
        <f t="shared" si="46"/>
        <v>11.759407309079942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10.752160547713363</v>
      </c>
      <c r="AA30">
        <f t="shared" si="49"/>
        <v>2.1564580055044296</v>
      </c>
      <c r="AB30">
        <f t="shared" si="54"/>
        <v>2.1564580055044296</v>
      </c>
      <c r="AC30">
        <v>1</v>
      </c>
      <c r="AM30">
        <f t="shared" si="29"/>
        <v>0.10737418240000006</v>
      </c>
      <c r="AN30">
        <f t="shared" si="50"/>
        <v>0.10737418240000006</v>
      </c>
      <c r="AO30">
        <f t="shared" si="51"/>
        <v>9.4752462202043208</v>
      </c>
      <c r="AP30">
        <f t="shared" si="30"/>
        <v>9.4752462138871749</v>
      </c>
      <c r="AQ30">
        <f t="shared" si="30"/>
        <v>9.4752462123078871</v>
      </c>
      <c r="AR30">
        <f t="shared" si="30"/>
        <v>9.4752462103337773</v>
      </c>
      <c r="AS30">
        <f t="shared" si="30"/>
        <v>9.4752462078661424</v>
      </c>
      <c r="AT30">
        <f t="shared" si="30"/>
        <v>9.4752462047815964</v>
      </c>
      <c r="AU30">
        <f t="shared" si="30"/>
        <v>9.4752462009259162</v>
      </c>
      <c r="AV30">
        <f t="shared" si="30"/>
        <v>9.4752461961063155</v>
      </c>
      <c r="AW30">
        <f t="shared" si="30"/>
        <v>9.4752461900818137</v>
      </c>
      <c r="AX30">
        <f t="shared" si="30"/>
        <v>9.4752461825511851</v>
      </c>
      <c r="AY30">
        <f t="shared" si="30"/>
        <v>9.4752461731379007</v>
      </c>
      <c r="AZ30">
        <f t="shared" si="30"/>
        <v>9.4752461613712953</v>
      </c>
      <c r="BA30">
        <f t="shared" si="30"/>
        <v>9.4752461466630411</v>
      </c>
      <c r="BB30">
        <f t="shared" si="30"/>
        <v>9.4752461282777194</v>
      </c>
      <c r="BC30">
        <f t="shared" si="30"/>
        <v>9.475246105296069</v>
      </c>
      <c r="BD30">
        <f t="shared" si="30"/>
        <v>9.4752460765690056</v>
      </c>
      <c r="BE30">
        <f t="shared" si="31"/>
        <v>7.7666984258113727</v>
      </c>
      <c r="BF30">
        <f t="shared" si="32"/>
        <v>8.6728204902266324</v>
      </c>
      <c r="BG30">
        <f t="shared" si="33"/>
        <v>8.8120683806077587</v>
      </c>
      <c r="BH30">
        <f t="shared" si="34"/>
        <v>8.9586003653248767</v>
      </c>
      <c r="BI30">
        <f t="shared" si="35"/>
        <v>9.1091388056714742</v>
      </c>
      <c r="BJ30">
        <f t="shared" si="36"/>
        <v>9.2600258353553677</v>
      </c>
      <c r="BK30">
        <f t="shared" si="37"/>
        <v>9.4075697920212473</v>
      </c>
      <c r="BL30">
        <f t="shared" si="38"/>
        <v>9.5483984223109193</v>
      </c>
      <c r="BM30">
        <f t="shared" si="39"/>
        <v>9.6797492825302616</v>
      </c>
      <c r="BN30">
        <f t="shared" si="40"/>
        <v>9.7996481167740654</v>
      </c>
      <c r="BO30">
        <f t="shared" si="41"/>
        <v>9.906959341839773</v>
      </c>
      <c r="BP30">
        <f t="shared" si="42"/>
        <v>10.001324885264344</v>
      </c>
      <c r="BQ30">
        <f t="shared" si="43"/>
        <v>10.083027697800729</v>
      </c>
      <c r="BR30">
        <f t="shared" si="44"/>
        <v>10.152821175408381</v>
      </c>
      <c r="BS30">
        <f t="shared" si="45"/>
        <v>10.211759007086171</v>
      </c>
      <c r="BT30">
        <f t="shared" si="46"/>
        <v>10.261047853347081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9.4752462202043208</v>
      </c>
      <c r="AA31">
        <f t="shared" si="49"/>
        <v>1.7085477943929481</v>
      </c>
      <c r="AB31">
        <f t="shared" si="54"/>
        <v>1.7085477943929481</v>
      </c>
      <c r="AC31">
        <v>1</v>
      </c>
      <c r="AM31">
        <f t="shared" si="29"/>
        <v>8.589934592000005E-2</v>
      </c>
      <c r="AN31">
        <f t="shared" si="50"/>
        <v>8.589934592000005E-2</v>
      </c>
      <c r="AO31">
        <f t="shared" si="51"/>
        <v>8.2504749695129522</v>
      </c>
      <c r="AP31">
        <f t="shared" si="30"/>
        <v>8.2504749640123602</v>
      </c>
      <c r="AQ31">
        <f t="shared" si="30"/>
        <v>8.2504749626372114</v>
      </c>
      <c r="AR31">
        <f t="shared" si="30"/>
        <v>8.2504749609182753</v>
      </c>
      <c r="AS31">
        <f t="shared" si="30"/>
        <v>8.2504749587696065</v>
      </c>
      <c r="AT31">
        <f t="shared" si="30"/>
        <v>8.2504749560837709</v>
      </c>
      <c r="AU31">
        <f t="shared" si="30"/>
        <v>8.2504749527264742</v>
      </c>
      <c r="AV31">
        <f t="shared" si="30"/>
        <v>8.2504749485298561</v>
      </c>
      <c r="AW31">
        <f t="shared" si="30"/>
        <v>8.2504749432840825</v>
      </c>
      <c r="AX31">
        <f t="shared" si="30"/>
        <v>8.2504749367268637</v>
      </c>
      <c r="AY31">
        <f t="shared" si="30"/>
        <v>8.2504749285303411</v>
      </c>
      <c r="AZ31">
        <f t="shared" si="30"/>
        <v>8.2504749182846879</v>
      </c>
      <c r="BA31">
        <f t="shared" si="30"/>
        <v>8.2504749054776223</v>
      </c>
      <c r="BB31">
        <f t="shared" si="30"/>
        <v>8.2504748894687925</v>
      </c>
      <c r="BC31">
        <f t="shared" si="30"/>
        <v>8.2504748694577508</v>
      </c>
      <c r="BD31">
        <f t="shared" si="30"/>
        <v>8.2504748444439517</v>
      </c>
      <c r="BE31">
        <f t="shared" si="31"/>
        <v>6.9311173873333018</v>
      </c>
      <c r="BF31">
        <f t="shared" si="32"/>
        <v>7.6438114234455048</v>
      </c>
      <c r="BG31">
        <f t="shared" si="33"/>
        <v>7.751771033908736</v>
      </c>
      <c r="BH31">
        <f t="shared" si="34"/>
        <v>7.8649356144236373</v>
      </c>
      <c r="BI31">
        <f t="shared" si="35"/>
        <v>7.9807246475194047</v>
      </c>
      <c r="BJ31">
        <f t="shared" si="36"/>
        <v>8.0963070421104533</v>
      </c>
      <c r="BK31">
        <f t="shared" si="37"/>
        <v>8.2088717421718407</v>
      </c>
      <c r="BL31">
        <f t="shared" si="38"/>
        <v>8.3158943195806057</v>
      </c>
      <c r="BM31">
        <f t="shared" si="39"/>
        <v>8.4153476437057222</v>
      </c>
      <c r="BN31">
        <f t="shared" si="40"/>
        <v>8.5058226780799622</v>
      </c>
      <c r="BO31">
        <f t="shared" si="41"/>
        <v>8.586551646292591</v>
      </c>
      <c r="BP31">
        <f t="shared" si="42"/>
        <v>8.6573493642985948</v>
      </c>
      <c r="BQ31">
        <f t="shared" si="43"/>
        <v>8.7185020207999706</v>
      </c>
      <c r="BR31">
        <f t="shared" si="44"/>
        <v>8.7706346990460382</v>
      </c>
      <c r="BS31">
        <f t="shared" si="45"/>
        <v>8.8145827523175484</v>
      </c>
      <c r="BT31">
        <f t="shared" si="46"/>
        <v>8.8512826073688249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8.2504749695129522</v>
      </c>
      <c r="AA32">
        <f t="shared" si="49"/>
        <v>1.3193575821796504</v>
      </c>
      <c r="AB32">
        <f t="shared" si="54"/>
        <v>1.3193575821796504</v>
      </c>
      <c r="AC32">
        <v>1</v>
      </c>
      <c r="AM32">
        <f t="shared" si="29"/>
        <v>6.871947673600004E-2</v>
      </c>
      <c r="AN32">
        <f t="shared" si="50"/>
        <v>6.871947673600004E-2</v>
      </c>
      <c r="AO32">
        <f t="shared" si="51"/>
        <v>7.1028337416447478</v>
      </c>
      <c r="AP32">
        <f t="shared" si="30"/>
        <v>7.1028337369092878</v>
      </c>
      <c r="AQ32">
        <f t="shared" si="30"/>
        <v>7.1028337357254214</v>
      </c>
      <c r="AR32">
        <f t="shared" si="30"/>
        <v>7.1028337342455909</v>
      </c>
      <c r="AS32">
        <f t="shared" si="30"/>
        <v>7.1028337323958022</v>
      </c>
      <c r="AT32">
        <f t="shared" si="30"/>
        <v>7.1028337300835656</v>
      </c>
      <c r="AU32">
        <f t="shared" si="30"/>
        <v>7.1028337271932696</v>
      </c>
      <c r="AV32">
        <f t="shared" si="30"/>
        <v>7.1028337235803995</v>
      </c>
      <c r="AW32">
        <f t="shared" si="30"/>
        <v>7.1028337190643134</v>
      </c>
      <c r="AX32">
        <f t="shared" si="30"/>
        <v>7.1028337134192041</v>
      </c>
      <c r="AY32">
        <f t="shared" si="30"/>
        <v>7.1028337063628193</v>
      </c>
      <c r="AZ32">
        <f t="shared" si="30"/>
        <v>7.1028336975423363</v>
      </c>
      <c r="BA32">
        <f t="shared" si="30"/>
        <v>7.1028336865167345</v>
      </c>
      <c r="BB32">
        <f t="shared" si="30"/>
        <v>7.1028336727347305</v>
      </c>
      <c r="BC32">
        <f t="shared" si="30"/>
        <v>7.1028336555072276</v>
      </c>
      <c r="BD32">
        <f t="shared" si="30"/>
        <v>7.1028336339728479</v>
      </c>
      <c r="BE32">
        <f t="shared" si="31"/>
        <v>6.1095030104491679</v>
      </c>
      <c r="BF32">
        <f t="shared" si="32"/>
        <v>6.6565779366231723</v>
      </c>
      <c r="BG32">
        <f t="shared" si="33"/>
        <v>6.7383023712585546</v>
      </c>
      <c r="BH32">
        <f t="shared" si="34"/>
        <v>6.8236480474822603</v>
      </c>
      <c r="BI32">
        <f t="shared" si="35"/>
        <v>6.9106371069119277</v>
      </c>
      <c r="BJ32">
        <f t="shared" si="36"/>
        <v>6.9971340325864091</v>
      </c>
      <c r="BK32">
        <f t="shared" si="37"/>
        <v>7.0810509829579669</v>
      </c>
      <c r="BL32">
        <f t="shared" si="38"/>
        <v>7.1605435803486071</v>
      </c>
      <c r="BM32">
        <f t="shared" si="39"/>
        <v>7.2341596045643666</v>
      </c>
      <c r="BN32">
        <f t="shared" si="40"/>
        <v>7.300918005839045</v>
      </c>
      <c r="BO32">
        <f t="shared" si="41"/>
        <v>7.3603155095173083</v>
      </c>
      <c r="BP32">
        <f t="shared" si="42"/>
        <v>7.412274831382657</v>
      </c>
      <c r="BQ32">
        <f t="shared" si="43"/>
        <v>7.4570572455559025</v>
      </c>
      <c r="BR32">
        <f t="shared" si="44"/>
        <v>7.4951625710464835</v>
      </c>
      <c r="BS32">
        <f t="shared" si="45"/>
        <v>7.5272343725995654</v>
      </c>
      <c r="BT32">
        <f t="shared" si="46"/>
        <v>7.5539809185087936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7.1028337416447478</v>
      </c>
      <c r="AA33">
        <f t="shared" si="49"/>
        <v>0.99333073119557991</v>
      </c>
      <c r="AB33">
        <f t="shared" si="54"/>
        <v>0.99333073119557991</v>
      </c>
      <c r="AC33">
        <v>1</v>
      </c>
      <c r="AM33">
        <f t="shared" si="29"/>
        <v>5.4975581388800036E-2</v>
      </c>
      <c r="AN33">
        <f t="shared" si="50"/>
        <v>5.4975581388800036E-2</v>
      </c>
      <c r="AO33">
        <f t="shared" si="51"/>
        <v>6.0507580409554969</v>
      </c>
      <c r="AP33">
        <f t="shared" si="30"/>
        <v>6.0507580369214562</v>
      </c>
      <c r="AQ33">
        <f t="shared" si="30"/>
        <v>6.0507580359129456</v>
      </c>
      <c r="AR33">
        <f t="shared" si="30"/>
        <v>6.0507580346523078</v>
      </c>
      <c r="AS33">
        <f t="shared" si="30"/>
        <v>6.0507580330765105</v>
      </c>
      <c r="AT33">
        <f t="shared" si="30"/>
        <v>6.0507580311067644</v>
      </c>
      <c r="AU33">
        <f t="shared" si="30"/>
        <v>6.0507580286445801</v>
      </c>
      <c r="AV33">
        <f t="shared" si="30"/>
        <v>6.0507580255668518</v>
      </c>
      <c r="AW33">
        <f t="shared" si="30"/>
        <v>6.0507580217196892</v>
      </c>
      <c r="AX33">
        <f t="shared" si="30"/>
        <v>6.0507580169107378</v>
      </c>
      <c r="AY33">
        <f t="shared" si="30"/>
        <v>6.050758010899548</v>
      </c>
      <c r="AZ33">
        <f t="shared" si="30"/>
        <v>6.0507580033855595</v>
      </c>
      <c r="BA33">
        <f t="shared" si="30"/>
        <v>6.0507579939930762</v>
      </c>
      <c r="BB33">
        <f t="shared" si="30"/>
        <v>6.0507579822524704</v>
      </c>
      <c r="BC33">
        <f t="shared" si="30"/>
        <v>6.0507579675767138</v>
      </c>
      <c r="BD33">
        <f t="shared" si="30"/>
        <v>6.0507579492320192</v>
      </c>
      <c r="BE33">
        <f t="shared" si="31"/>
        <v>5.321055829841824</v>
      </c>
      <c r="BF33">
        <f t="shared" si="32"/>
        <v>5.7312984183159728</v>
      </c>
      <c r="BG33">
        <f t="shared" si="33"/>
        <v>5.7917789229781764</v>
      </c>
      <c r="BH33">
        <f t="shared" si="34"/>
        <v>5.8547197576571568</v>
      </c>
      <c r="BI33">
        <f t="shared" si="35"/>
        <v>5.9186429092886623</v>
      </c>
      <c r="BJ33">
        <f t="shared" si="36"/>
        <v>5.9819757808467235</v>
      </c>
      <c r="BK33">
        <f t="shared" si="37"/>
        <v>6.0432028685412131</v>
      </c>
      <c r="BL33">
        <f t="shared" si="38"/>
        <v>6.1010060313116794</v>
      </c>
      <c r="BM33">
        <f t="shared" si="39"/>
        <v>6.1543669281633404</v>
      </c>
      <c r="BN33">
        <f t="shared" si="40"/>
        <v>6.2026170847534505</v>
      </c>
      <c r="BO33">
        <f t="shared" si="41"/>
        <v>6.2454356389556613</v>
      </c>
      <c r="BP33">
        <f t="shared" si="42"/>
        <v>6.2828064001541462</v>
      </c>
      <c r="BQ33">
        <f t="shared" si="43"/>
        <v>6.3149513087578359</v>
      </c>
      <c r="BR33">
        <f t="shared" si="44"/>
        <v>6.3422568616500445</v>
      </c>
      <c r="BS33">
        <f t="shared" si="45"/>
        <v>6.3652058285150659</v>
      </c>
      <c r="BT33">
        <f t="shared" si="46"/>
        <v>6.384321236212064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6.0507580409554969</v>
      </c>
      <c r="AA34">
        <f t="shared" si="49"/>
        <v>0.72970221111367284</v>
      </c>
      <c r="AB34">
        <f t="shared" si="54"/>
        <v>0.72970221111367284</v>
      </c>
      <c r="AC34">
        <v>1</v>
      </c>
      <c r="AM34">
        <f t="shared" si="29"/>
        <v>4.3980465111040035E-2</v>
      </c>
      <c r="AN34">
        <f t="shared" si="50"/>
        <v>4.3980465111040035E-2</v>
      </c>
      <c r="AO34">
        <f t="shared" si="51"/>
        <v>5.1054756585625878</v>
      </c>
      <c r="AP34">
        <f t="shared" si="30"/>
        <v>5.1054756551587666</v>
      </c>
      <c r="AQ34">
        <f t="shared" si="30"/>
        <v>5.1054756543078108</v>
      </c>
      <c r="AR34">
        <f t="shared" si="30"/>
        <v>5.1054756532441168</v>
      </c>
      <c r="AS34">
        <f t="shared" si="30"/>
        <v>5.1054756519144986</v>
      </c>
      <c r="AT34">
        <f t="shared" si="30"/>
        <v>5.1054756502524778</v>
      </c>
      <c r="AU34">
        <f t="shared" si="30"/>
        <v>5.1054756481749495</v>
      </c>
      <c r="AV34">
        <f t="shared" si="30"/>
        <v>5.1054756455780401</v>
      </c>
      <c r="AW34">
        <f t="shared" si="30"/>
        <v>5.1054756423319034</v>
      </c>
      <c r="AX34">
        <f t="shared" si="30"/>
        <v>5.105475638274231</v>
      </c>
      <c r="AY34">
        <f t="shared" si="30"/>
        <v>5.1054756332021434</v>
      </c>
      <c r="AZ34">
        <f t="shared" si="30"/>
        <v>5.1054756268620309</v>
      </c>
      <c r="BA34">
        <f t="shared" si="30"/>
        <v>5.1054756189368922</v>
      </c>
      <c r="BB34">
        <f t="shared" si="30"/>
        <v>5.105475609030468</v>
      </c>
      <c r="BC34">
        <f t="shared" si="30"/>
        <v>5.1054755966474383</v>
      </c>
      <c r="BD34">
        <f t="shared" si="30"/>
        <v>5.1054755811686512</v>
      </c>
      <c r="BE34">
        <f t="shared" si="31"/>
        <v>4.5819200275316794</v>
      </c>
      <c r="BF34">
        <f t="shared" si="32"/>
        <v>4.8828834885227668</v>
      </c>
      <c r="BG34">
        <f t="shared" si="33"/>
        <v>4.9267147721853046</v>
      </c>
      <c r="BH34">
        <f t="shared" si="34"/>
        <v>4.9721841524368484</v>
      </c>
      <c r="BI34">
        <f t="shared" si="35"/>
        <v>5.0182125853395956</v>
      </c>
      <c r="BJ34">
        <f t="shared" si="36"/>
        <v>5.0636670543178299</v>
      </c>
      <c r="BK34">
        <f t="shared" si="37"/>
        <v>5.107469941801825</v>
      </c>
      <c r="BL34">
        <f t="shared" si="38"/>
        <v>5.1486973618782681</v>
      </c>
      <c r="BM34">
        <f t="shared" si="39"/>
        <v>5.1866482937888261</v>
      </c>
      <c r="BN34">
        <f t="shared" si="40"/>
        <v>5.2208754250677885</v>
      </c>
      <c r="BO34">
        <f t="shared" si="41"/>
        <v>5.2511790405962184</v>
      </c>
      <c r="BP34">
        <f t="shared" si="42"/>
        <v>5.2775731258339729</v>
      </c>
      <c r="BQ34">
        <f t="shared" si="43"/>
        <v>5.3002361567652478</v>
      </c>
      <c r="BR34">
        <f t="shared" si="44"/>
        <v>5.3194582094470055</v>
      </c>
      <c r="BS34">
        <f t="shared" si="45"/>
        <v>5.3355927623821389</v>
      </c>
      <c r="BT34">
        <f t="shared" si="46"/>
        <v>5.3490177252808593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5.1054756585625878</v>
      </c>
      <c r="AA35">
        <f t="shared" si="49"/>
        <v>0.52355563103090841</v>
      </c>
      <c r="AB35">
        <f t="shared" si="54"/>
        <v>0.52355563103090841</v>
      </c>
      <c r="AC35">
        <v>1</v>
      </c>
    </row>
    <row r="36" spans="2:72">
      <c r="C36">
        <f t="shared" ref="C36:R36" si="68">IFERROR(C20,0)</f>
        <v>1</v>
      </c>
      <c r="D36">
        <f t="shared" si="68"/>
        <v>1</v>
      </c>
      <c r="E36">
        <f t="shared" si="68"/>
        <v>1</v>
      </c>
      <c r="F36">
        <f t="shared" si="68"/>
        <v>1</v>
      </c>
      <c r="G36">
        <f t="shared" si="68"/>
        <v>1</v>
      </c>
      <c r="H36">
        <f t="shared" si="68"/>
        <v>1</v>
      </c>
      <c r="I36">
        <f t="shared" si="68"/>
        <v>1</v>
      </c>
      <c r="J36">
        <f t="shared" si="68"/>
        <v>1</v>
      </c>
      <c r="K36">
        <f t="shared" si="68"/>
        <v>1</v>
      </c>
      <c r="L36">
        <f t="shared" si="68"/>
        <v>1</v>
      </c>
      <c r="M36">
        <f t="shared" si="68"/>
        <v>1</v>
      </c>
      <c r="N36">
        <f t="shared" si="68"/>
        <v>1</v>
      </c>
      <c r="O36">
        <f t="shared" si="68"/>
        <v>1</v>
      </c>
      <c r="P36">
        <f t="shared" si="68"/>
        <v>1</v>
      </c>
      <c r="Q36">
        <f t="shared" si="68"/>
        <v>1</v>
      </c>
      <c r="R36">
        <f t="shared" si="68"/>
        <v>1</v>
      </c>
      <c r="W36">
        <f t="shared" ref="W36:W50" si="69">D4*D20</f>
        <v>16.699721276670907</v>
      </c>
      <c r="X36">
        <f t="shared" si="58"/>
        <v>16.699721276670907</v>
      </c>
      <c r="Y36">
        <f>AP20</f>
        <v>20.161647849951414</v>
      </c>
      <c r="AA36">
        <f t="shared" ref="AA36:AA50" si="70">Y4-D4</f>
        <v>3.4619265732805076</v>
      </c>
      <c r="AB36">
        <f t="shared" si="54"/>
        <v>3.4619265732805076</v>
      </c>
      <c r="AC36">
        <v>1</v>
      </c>
      <c r="AN36">
        <f t="shared" ref="AN36:AN50" si="71">1/AN20</f>
        <v>1</v>
      </c>
      <c r="AO36">
        <f t="shared" ref="AO36:BT44" si="72">1/AO20</f>
        <v>4.9599120407993323E-2</v>
      </c>
      <c r="AP36">
        <f t="shared" si="72"/>
        <v>4.9599120441061059E-2</v>
      </c>
      <c r="AQ36">
        <f t="shared" si="72"/>
        <v>4.9599120449328002E-2</v>
      </c>
      <c r="AR36">
        <f t="shared" si="72"/>
        <v>4.9599120459661666E-2</v>
      </c>
      <c r="AS36">
        <f t="shared" si="72"/>
        <v>4.959912047257875E-2</v>
      </c>
      <c r="AT36">
        <f t="shared" si="72"/>
        <v>4.9599120488725112E-2</v>
      </c>
      <c r="AU36">
        <f t="shared" si="72"/>
        <v>4.9599120508908058E-2</v>
      </c>
      <c r="AV36">
        <f t="shared" si="72"/>
        <v>4.9599120534136745E-2</v>
      </c>
      <c r="AW36">
        <f t="shared" si="72"/>
        <v>4.9599120565672603E-2</v>
      </c>
      <c r="AX36">
        <f t="shared" si="72"/>
        <v>4.959912060509241E-2</v>
      </c>
      <c r="AY36">
        <f t="shared" si="72"/>
        <v>4.9599120654367196E-2</v>
      </c>
      <c r="AZ36">
        <f t="shared" si="72"/>
        <v>4.9599120715960655E-2</v>
      </c>
      <c r="BA36">
        <f t="shared" si="72"/>
        <v>4.9599120792952492E-2</v>
      </c>
      <c r="BB36">
        <f t="shared" si="72"/>
        <v>4.9599120889192293E-2</v>
      </c>
      <c r="BC36">
        <f t="shared" si="72"/>
        <v>4.9599121009492021E-2</v>
      </c>
      <c r="BD36">
        <f t="shared" si="72"/>
        <v>4.9599121159866699E-2</v>
      </c>
      <c r="BE36">
        <f t="shared" si="72"/>
        <v>7.3333333333333348E-2</v>
      </c>
      <c r="BF36">
        <f t="shared" si="72"/>
        <v>5.988123894001602E-2</v>
      </c>
      <c r="BG36">
        <f t="shared" si="72"/>
        <v>5.8059230399936441E-2</v>
      </c>
      <c r="BH36">
        <f t="shared" si="72"/>
        <v>5.6203074672093407E-2</v>
      </c>
      <c r="BI36">
        <f t="shared" si="72"/>
        <v>5.4358356913060013E-2</v>
      </c>
      <c r="BJ36">
        <f t="shared" si="72"/>
        <v>5.2569554422244293E-2</v>
      </c>
      <c r="BK36">
        <f t="shared" si="72"/>
        <v>5.087587278711795E-2</v>
      </c>
      <c r="BL36">
        <f t="shared" si="72"/>
        <v>4.9308100533442936E-2</v>
      </c>
      <c r="BM36">
        <f t="shared" si="72"/>
        <v>4.7886955897113323E-2</v>
      </c>
      <c r="BN36">
        <f t="shared" si="72"/>
        <v>4.6622975407363931E-2</v>
      </c>
      <c r="BO36">
        <f t="shared" si="72"/>
        <v>4.551763946894842E-2</v>
      </c>
      <c r="BP36">
        <f t="shared" si="72"/>
        <v>4.4565247928079789E-2</v>
      </c>
      <c r="BQ36">
        <f t="shared" si="72"/>
        <v>4.3755054881571345E-2</v>
      </c>
      <c r="BR36">
        <f t="shared" si="72"/>
        <v>4.3073286052009462E-2</v>
      </c>
      <c r="BS36">
        <f t="shared" si="72"/>
        <v>4.2504816955684005E-2</v>
      </c>
      <c r="BT36">
        <f t="shared" si="72"/>
        <v>4.2034428794992182E-2</v>
      </c>
    </row>
    <row r="37" spans="2:72">
      <c r="C37">
        <f t="shared" ref="C37:R37" si="73">IFERROR(C21,0)</f>
        <v>1</v>
      </c>
      <c r="D37">
        <f t="shared" si="73"/>
        <v>1</v>
      </c>
      <c r="E37">
        <f t="shared" si="73"/>
        <v>1</v>
      </c>
      <c r="F37">
        <f t="shared" si="73"/>
        <v>1</v>
      </c>
      <c r="G37">
        <f t="shared" si="73"/>
        <v>1</v>
      </c>
      <c r="H37">
        <f t="shared" si="73"/>
        <v>1</v>
      </c>
      <c r="I37">
        <f t="shared" si="73"/>
        <v>1</v>
      </c>
      <c r="J37">
        <f t="shared" si="73"/>
        <v>1</v>
      </c>
      <c r="K37">
        <f t="shared" si="73"/>
        <v>1</v>
      </c>
      <c r="L37">
        <f t="shared" si="73"/>
        <v>1</v>
      </c>
      <c r="M37">
        <f t="shared" si="73"/>
        <v>1</v>
      </c>
      <c r="N37">
        <f t="shared" si="73"/>
        <v>1</v>
      </c>
      <c r="O37">
        <f t="shared" si="73"/>
        <v>1</v>
      </c>
      <c r="P37">
        <f t="shared" si="73"/>
        <v>1</v>
      </c>
      <c r="Q37">
        <f t="shared" si="73"/>
        <v>1</v>
      </c>
      <c r="R37">
        <f t="shared" si="73"/>
        <v>1</v>
      </c>
      <c r="W37">
        <f t="shared" si="69"/>
        <v>16.247506558394129</v>
      </c>
      <c r="X37">
        <f t="shared" si="58"/>
        <v>16.247506558394129</v>
      </c>
      <c r="Y37">
        <f t="shared" ref="Y37:Y49" si="74">AP21</f>
        <v>19.500266461917263</v>
      </c>
      <c r="AA37">
        <f t="shared" si="70"/>
        <v>3.2527599035231347</v>
      </c>
      <c r="AB37">
        <f t="shared" si="54"/>
        <v>3.2527599035231347</v>
      </c>
      <c r="AC37">
        <v>1</v>
      </c>
      <c r="AN37">
        <f t="shared" si="71"/>
        <v>1.25</v>
      </c>
      <c r="AO37">
        <f t="shared" ref="AO37:BC37" si="75">1/AO21</f>
        <v>5.1281350502888463E-2</v>
      </c>
      <c r="AP37">
        <f t="shared" si="75"/>
        <v>5.1281350537077747E-2</v>
      </c>
      <c r="AQ37">
        <f t="shared" si="75"/>
        <v>5.1281350545625062E-2</v>
      </c>
      <c r="AR37">
        <f t="shared" si="75"/>
        <v>5.1281350556309217E-2</v>
      </c>
      <c r="AS37">
        <f t="shared" si="75"/>
        <v>5.1281350569664409E-2</v>
      </c>
      <c r="AT37">
        <f t="shared" si="75"/>
        <v>5.1281350586358389E-2</v>
      </c>
      <c r="AU37">
        <f t="shared" si="75"/>
        <v>5.1281350607225877E-2</v>
      </c>
      <c r="AV37">
        <f t="shared" si="75"/>
        <v>5.1281350633310227E-2</v>
      </c>
      <c r="AW37">
        <f t="shared" si="75"/>
        <v>5.128135066591568E-2</v>
      </c>
      <c r="AX37">
        <f t="shared" si="75"/>
        <v>5.1281350706672467E-2</v>
      </c>
      <c r="AY37">
        <f t="shared" si="75"/>
        <v>5.1281350757618478E-2</v>
      </c>
      <c r="AZ37">
        <f t="shared" si="75"/>
        <v>5.1281350821300982E-2</v>
      </c>
      <c r="BA37">
        <f t="shared" si="75"/>
        <v>5.1281350900904112E-2</v>
      </c>
      <c r="BB37">
        <f t="shared" si="75"/>
        <v>5.1281351000408024E-2</v>
      </c>
      <c r="BC37">
        <f t="shared" si="75"/>
        <v>5.1281351124787912E-2</v>
      </c>
      <c r="BD37">
        <f t="shared" si="72"/>
        <v>5.1281351280262767E-2</v>
      </c>
      <c r="BE37">
        <f t="shared" si="72"/>
        <v>7.5000000000000011E-2</v>
      </c>
      <c r="BF37">
        <f t="shared" si="72"/>
        <v>6.1547905606682704E-2</v>
      </c>
      <c r="BG37">
        <f t="shared" si="72"/>
        <v>5.9725897066603112E-2</v>
      </c>
      <c r="BH37">
        <f t="shared" si="72"/>
        <v>5.7869741338760078E-2</v>
      </c>
      <c r="BI37">
        <f t="shared" si="72"/>
        <v>5.6025023579726677E-2</v>
      </c>
      <c r="BJ37">
        <f t="shared" si="72"/>
        <v>5.4236221088910963E-2</v>
      </c>
      <c r="BK37">
        <f t="shared" si="72"/>
        <v>5.2542539453784613E-2</v>
      </c>
      <c r="BL37">
        <f t="shared" si="72"/>
        <v>5.09747672001096E-2</v>
      </c>
      <c r="BM37">
        <f t="shared" si="72"/>
        <v>4.9553622563779993E-2</v>
      </c>
      <c r="BN37">
        <f t="shared" si="72"/>
        <v>4.8289642074030602E-2</v>
      </c>
      <c r="BO37">
        <f t="shared" si="72"/>
        <v>4.7184306135615091E-2</v>
      </c>
      <c r="BP37">
        <f t="shared" si="72"/>
        <v>4.6231914594746459E-2</v>
      </c>
      <c r="BQ37">
        <f t="shared" si="72"/>
        <v>4.5421721548238016E-2</v>
      </c>
      <c r="BR37">
        <f t="shared" si="72"/>
        <v>4.4739952718676118E-2</v>
      </c>
      <c r="BS37">
        <f t="shared" si="72"/>
        <v>4.4171483622350668E-2</v>
      </c>
      <c r="BT37">
        <f t="shared" si="72"/>
        <v>4.3701095461658845E-2</v>
      </c>
    </row>
    <row r="38" spans="2:72">
      <c r="C38">
        <f t="shared" ref="C38:R38" si="76">IFERROR(C22,0)</f>
        <v>1</v>
      </c>
      <c r="D38">
        <f t="shared" si="76"/>
        <v>1</v>
      </c>
      <c r="E38">
        <f t="shared" si="76"/>
        <v>1</v>
      </c>
      <c r="F38">
        <f t="shared" si="76"/>
        <v>1</v>
      </c>
      <c r="G38">
        <f t="shared" si="76"/>
        <v>1</v>
      </c>
      <c r="H38">
        <f t="shared" si="76"/>
        <v>1</v>
      </c>
      <c r="I38">
        <f t="shared" si="76"/>
        <v>1</v>
      </c>
      <c r="J38">
        <f t="shared" si="76"/>
        <v>1</v>
      </c>
      <c r="K38">
        <f t="shared" si="76"/>
        <v>1</v>
      </c>
      <c r="L38">
        <f t="shared" si="76"/>
        <v>1</v>
      </c>
      <c r="M38">
        <f t="shared" si="76"/>
        <v>1</v>
      </c>
      <c r="N38">
        <f t="shared" si="76"/>
        <v>1</v>
      </c>
      <c r="O38">
        <f t="shared" si="76"/>
        <v>1</v>
      </c>
      <c r="P38">
        <f t="shared" si="76"/>
        <v>1</v>
      </c>
      <c r="Q38">
        <f t="shared" si="76"/>
        <v>1</v>
      </c>
      <c r="R38">
        <f t="shared" si="76"/>
        <v>1</v>
      </c>
      <c r="W38">
        <f t="shared" si="69"/>
        <v>15.715551302445661</v>
      </c>
      <c r="X38">
        <f t="shared" si="58"/>
        <v>15.715551302445661</v>
      </c>
      <c r="Y38">
        <f t="shared" si="74"/>
        <v>18.732155927238246</v>
      </c>
      <c r="AA38">
        <f t="shared" si="70"/>
        <v>3.0166046247925848</v>
      </c>
      <c r="AB38">
        <f t="shared" si="54"/>
        <v>3.0166046247925848</v>
      </c>
      <c r="AC38">
        <v>1</v>
      </c>
      <c r="AN38">
        <f t="shared" si="71"/>
        <v>1.5624999999999998</v>
      </c>
      <c r="AO38">
        <f t="shared" si="72"/>
        <v>5.3384138121507385E-2</v>
      </c>
      <c r="AP38">
        <f t="shared" si="72"/>
        <v>5.3384138157098603E-2</v>
      </c>
      <c r="AQ38">
        <f t="shared" si="72"/>
        <v>5.3384138165996395E-2</v>
      </c>
      <c r="AR38">
        <f t="shared" si="72"/>
        <v>5.3384138177118651E-2</v>
      </c>
      <c r="AS38">
        <f t="shared" si="72"/>
        <v>5.3384138191021474E-2</v>
      </c>
      <c r="AT38">
        <f t="shared" si="72"/>
        <v>5.3384138208399996E-2</v>
      </c>
      <c r="AU38">
        <f t="shared" si="72"/>
        <v>5.338413823012314E-2</v>
      </c>
      <c r="AV38">
        <f t="shared" si="72"/>
        <v>5.3384138257277093E-2</v>
      </c>
      <c r="AW38">
        <f t="shared" si="72"/>
        <v>5.3384138291219511E-2</v>
      </c>
      <c r="AX38">
        <f t="shared" si="72"/>
        <v>5.3384138333647545E-2</v>
      </c>
      <c r="AY38">
        <f t="shared" si="72"/>
        <v>5.3384138386682579E-2</v>
      </c>
      <c r="AZ38">
        <f t="shared" si="72"/>
        <v>5.3384138452976383E-2</v>
      </c>
      <c r="BA38">
        <f t="shared" si="72"/>
        <v>5.3384138535843631E-2</v>
      </c>
      <c r="BB38">
        <f t="shared" si="72"/>
        <v>5.3384138639427703E-2</v>
      </c>
      <c r="BC38">
        <f t="shared" si="72"/>
        <v>5.3384138768907775E-2</v>
      </c>
      <c r="BD38">
        <f t="shared" si="72"/>
        <v>5.3384138930757871E-2</v>
      </c>
      <c r="BE38">
        <f t="shared" si="72"/>
        <v>7.7083333333333323E-2</v>
      </c>
      <c r="BF38">
        <f t="shared" si="72"/>
        <v>6.363123894001603E-2</v>
      </c>
      <c r="BG38">
        <f t="shared" si="72"/>
        <v>6.1809230399936438E-2</v>
      </c>
      <c r="BH38">
        <f t="shared" si="72"/>
        <v>5.9953074672093418E-2</v>
      </c>
      <c r="BI38">
        <f t="shared" si="72"/>
        <v>5.8108356913060003E-2</v>
      </c>
      <c r="BJ38">
        <f t="shared" si="72"/>
        <v>5.6319554422244296E-2</v>
      </c>
      <c r="BK38">
        <f t="shared" si="72"/>
        <v>5.4625872787117953E-2</v>
      </c>
      <c r="BL38">
        <f t="shared" si="72"/>
        <v>5.3058100533442926E-2</v>
      </c>
      <c r="BM38">
        <f t="shared" si="72"/>
        <v>5.1636955897113326E-2</v>
      </c>
      <c r="BN38">
        <f t="shared" si="72"/>
        <v>5.0372975407363935E-2</v>
      </c>
      <c r="BO38">
        <f t="shared" si="72"/>
        <v>4.9267639468948417E-2</v>
      </c>
      <c r="BP38">
        <f t="shared" si="72"/>
        <v>4.8315247928079785E-2</v>
      </c>
      <c r="BQ38">
        <f t="shared" si="72"/>
        <v>4.7505054881571342E-2</v>
      </c>
      <c r="BR38">
        <f t="shared" si="72"/>
        <v>4.6823286052009458E-2</v>
      </c>
      <c r="BS38">
        <f t="shared" si="72"/>
        <v>4.6254816955684001E-2</v>
      </c>
      <c r="BT38">
        <f t="shared" si="72"/>
        <v>4.5784428794992171E-2</v>
      </c>
    </row>
    <row r="39" spans="2:72">
      <c r="C39">
        <f t="shared" ref="C39:R39" si="77">IFERROR(C23,0)</f>
        <v>1</v>
      </c>
      <c r="D39">
        <f t="shared" si="77"/>
        <v>1</v>
      </c>
      <c r="E39">
        <f t="shared" si="77"/>
        <v>1</v>
      </c>
      <c r="F39">
        <f t="shared" si="77"/>
        <v>1</v>
      </c>
      <c r="G39">
        <f t="shared" si="77"/>
        <v>1</v>
      </c>
      <c r="H39">
        <f t="shared" si="77"/>
        <v>1</v>
      </c>
      <c r="I39">
        <f t="shared" si="77"/>
        <v>1</v>
      </c>
      <c r="J39">
        <f t="shared" si="77"/>
        <v>1</v>
      </c>
      <c r="K39">
        <f t="shared" si="77"/>
        <v>1</v>
      </c>
      <c r="L39">
        <f t="shared" si="77"/>
        <v>1</v>
      </c>
      <c r="M39">
        <f t="shared" si="77"/>
        <v>1</v>
      </c>
      <c r="N39">
        <f t="shared" si="77"/>
        <v>1</v>
      </c>
      <c r="O39">
        <f t="shared" si="77"/>
        <v>1</v>
      </c>
      <c r="P39">
        <f t="shared" si="77"/>
        <v>1</v>
      </c>
      <c r="Q39">
        <f t="shared" si="77"/>
        <v>1</v>
      </c>
      <c r="R39">
        <f t="shared" si="77"/>
        <v>1</v>
      </c>
      <c r="W39">
        <f t="shared" si="69"/>
        <v>15.097665528587131</v>
      </c>
      <c r="X39">
        <f t="shared" si="58"/>
        <v>15.097665528587131</v>
      </c>
      <c r="Y39">
        <f t="shared" si="74"/>
        <v>17.85311867425073</v>
      </c>
      <c r="AA39">
        <f t="shared" si="70"/>
        <v>2.7554531456635996</v>
      </c>
      <c r="AB39">
        <f t="shared" si="54"/>
        <v>2.7554531456635996</v>
      </c>
      <c r="AC39">
        <v>1</v>
      </c>
      <c r="AN39">
        <f t="shared" si="71"/>
        <v>1.9531249999999996</v>
      </c>
      <c r="AO39">
        <f t="shared" si="72"/>
        <v>5.6012622644781046E-2</v>
      </c>
      <c r="AP39">
        <f t="shared" si="72"/>
        <v>5.6012622682124674E-2</v>
      </c>
      <c r="AQ39">
        <f t="shared" si="72"/>
        <v>5.6012622691460574E-2</v>
      </c>
      <c r="AR39">
        <f t="shared" si="72"/>
        <v>5.6012622703130448E-2</v>
      </c>
      <c r="AS39">
        <f t="shared" si="72"/>
        <v>5.60126227177178E-2</v>
      </c>
      <c r="AT39">
        <f t="shared" si="72"/>
        <v>5.6012622735951999E-2</v>
      </c>
      <c r="AU39">
        <f t="shared" si="72"/>
        <v>5.6012622758744732E-2</v>
      </c>
      <c r="AV39">
        <f t="shared" si="72"/>
        <v>5.6012622787235664E-2</v>
      </c>
      <c r="AW39">
        <f t="shared" si="72"/>
        <v>5.6012622822849328E-2</v>
      </c>
      <c r="AX39">
        <f t="shared" si="72"/>
        <v>5.6012622867366378E-2</v>
      </c>
      <c r="AY39">
        <f t="shared" si="72"/>
        <v>5.6012622923012727E-2</v>
      </c>
      <c r="AZ39">
        <f t="shared" si="72"/>
        <v>5.6012622992570642E-2</v>
      </c>
      <c r="BA39">
        <f t="shared" si="72"/>
        <v>5.6012623079518042E-2</v>
      </c>
      <c r="BB39">
        <f t="shared" si="72"/>
        <v>5.6012623188202292E-2</v>
      </c>
      <c r="BC39">
        <f t="shared" si="72"/>
        <v>5.6012623324057598E-2</v>
      </c>
      <c r="BD39">
        <f t="shared" si="72"/>
        <v>5.6012623493876736E-2</v>
      </c>
      <c r="BE39">
        <f t="shared" si="72"/>
        <v>7.9687499999999994E-2</v>
      </c>
      <c r="BF39">
        <f t="shared" si="72"/>
        <v>6.6235405606682687E-2</v>
      </c>
      <c r="BG39">
        <f t="shared" si="72"/>
        <v>6.4413397066603109E-2</v>
      </c>
      <c r="BH39">
        <f t="shared" si="72"/>
        <v>6.2557241338760075E-2</v>
      </c>
      <c r="BI39">
        <f t="shared" si="72"/>
        <v>6.0712523579726681E-2</v>
      </c>
      <c r="BJ39">
        <f t="shared" si="72"/>
        <v>5.892372108891096E-2</v>
      </c>
      <c r="BK39">
        <f t="shared" si="72"/>
        <v>5.7230039453784624E-2</v>
      </c>
      <c r="BL39">
        <f t="shared" si="72"/>
        <v>5.5662267200109604E-2</v>
      </c>
      <c r="BM39">
        <f t="shared" si="72"/>
        <v>5.4241122563779991E-2</v>
      </c>
      <c r="BN39">
        <f t="shared" si="72"/>
        <v>5.2977142074030599E-2</v>
      </c>
      <c r="BO39">
        <f t="shared" si="72"/>
        <v>5.1871806135615074E-2</v>
      </c>
      <c r="BP39">
        <f t="shared" si="72"/>
        <v>5.0919414594746457E-2</v>
      </c>
      <c r="BQ39">
        <f t="shared" si="72"/>
        <v>5.0109221548238006E-2</v>
      </c>
      <c r="BR39">
        <f t="shared" si="72"/>
        <v>4.9427452718676122E-2</v>
      </c>
      <c r="BS39">
        <f t="shared" si="72"/>
        <v>4.8858983622350666E-2</v>
      </c>
      <c r="BT39">
        <f t="shared" si="72"/>
        <v>4.8388595461658836E-2</v>
      </c>
    </row>
    <row r="40" spans="2:72">
      <c r="C40">
        <f t="shared" ref="C40:R40" si="78">IFERROR(C24,0)</f>
        <v>1</v>
      </c>
      <c r="D40">
        <f t="shared" si="78"/>
        <v>1</v>
      </c>
      <c r="E40">
        <f t="shared" si="78"/>
        <v>1</v>
      </c>
      <c r="F40">
        <f t="shared" si="78"/>
        <v>1</v>
      </c>
      <c r="G40">
        <f t="shared" si="78"/>
        <v>1</v>
      </c>
      <c r="H40">
        <f t="shared" si="78"/>
        <v>1</v>
      </c>
      <c r="I40">
        <f t="shared" si="78"/>
        <v>1</v>
      </c>
      <c r="J40">
        <f t="shared" si="78"/>
        <v>1</v>
      </c>
      <c r="K40">
        <f t="shared" si="78"/>
        <v>1</v>
      </c>
      <c r="L40">
        <f t="shared" si="78"/>
        <v>1</v>
      </c>
      <c r="M40">
        <f t="shared" si="78"/>
        <v>1</v>
      </c>
      <c r="N40">
        <f t="shared" si="78"/>
        <v>1</v>
      </c>
      <c r="O40">
        <f t="shared" si="78"/>
        <v>1</v>
      </c>
      <c r="P40">
        <f t="shared" si="78"/>
        <v>1</v>
      </c>
      <c r="Q40">
        <f t="shared" si="78"/>
        <v>1</v>
      </c>
      <c r="R40">
        <f t="shared" si="78"/>
        <v>1</v>
      </c>
      <c r="W40">
        <f t="shared" si="69"/>
        <v>14.390432654159531</v>
      </c>
      <c r="X40">
        <f t="shared" si="58"/>
        <v>14.390432654159531</v>
      </c>
      <c r="Y40">
        <f t="shared" si="74"/>
        <v>16.863910238483527</v>
      </c>
      <c r="AA40">
        <f t="shared" si="70"/>
        <v>2.4734775843239962</v>
      </c>
      <c r="AB40">
        <f t="shared" si="54"/>
        <v>2.4734775843239962</v>
      </c>
      <c r="AC40">
        <v>1</v>
      </c>
      <c r="AN40">
        <f t="shared" si="71"/>
        <v>2.4414062499999991</v>
      </c>
      <c r="AO40">
        <f t="shared" si="72"/>
        <v>5.9298228298873115E-2</v>
      </c>
      <c r="AP40">
        <f t="shared" si="72"/>
        <v>5.9298228338407248E-2</v>
      </c>
      <c r="AQ40">
        <f t="shared" si="72"/>
        <v>5.9298228348290787E-2</v>
      </c>
      <c r="AR40">
        <f t="shared" si="72"/>
        <v>5.9298228360645203E-2</v>
      </c>
      <c r="AS40">
        <f t="shared" si="72"/>
        <v>5.9298228376088231E-2</v>
      </c>
      <c r="AT40">
        <f t="shared" si="72"/>
        <v>5.9298228395392012E-2</v>
      </c>
      <c r="AU40">
        <f t="shared" si="72"/>
        <v>5.9298228419521717E-2</v>
      </c>
      <c r="AV40">
        <f t="shared" si="72"/>
        <v>5.9298228449683875E-2</v>
      </c>
      <c r="AW40">
        <f t="shared" si="72"/>
        <v>5.929822848738657E-2</v>
      </c>
      <c r="AX40">
        <f t="shared" si="72"/>
        <v>5.9298228534514934E-2</v>
      </c>
      <c r="AY40">
        <f t="shared" si="72"/>
        <v>5.9298228593425387E-2</v>
      </c>
      <c r="AZ40">
        <f t="shared" si="72"/>
        <v>5.9298228667063461E-2</v>
      </c>
      <c r="BA40">
        <f t="shared" si="72"/>
        <v>5.9298228759111053E-2</v>
      </c>
      <c r="BB40">
        <f t="shared" si="72"/>
        <v>5.9298228874170536E-2</v>
      </c>
      <c r="BC40">
        <f t="shared" si="72"/>
        <v>5.9298229017994884E-2</v>
      </c>
      <c r="BD40">
        <f t="shared" si="72"/>
        <v>5.9298229197775332E-2</v>
      </c>
      <c r="BE40">
        <f t="shared" si="72"/>
        <v>8.2942708333333337E-2</v>
      </c>
      <c r="BF40">
        <f t="shared" si="72"/>
        <v>6.9490613940016016E-2</v>
      </c>
      <c r="BG40">
        <f t="shared" si="72"/>
        <v>6.7668605399936438E-2</v>
      </c>
      <c r="BH40">
        <f t="shared" si="72"/>
        <v>6.5812449672093404E-2</v>
      </c>
      <c r="BI40">
        <f t="shared" si="72"/>
        <v>6.3967731913060003E-2</v>
      </c>
      <c r="BJ40">
        <f t="shared" si="72"/>
        <v>6.2178929422244303E-2</v>
      </c>
      <c r="BK40">
        <f t="shared" si="72"/>
        <v>6.0485247787117946E-2</v>
      </c>
      <c r="BL40">
        <f t="shared" si="72"/>
        <v>5.891747553344294E-2</v>
      </c>
      <c r="BM40">
        <f t="shared" si="72"/>
        <v>5.7496330897113312E-2</v>
      </c>
      <c r="BN40">
        <f t="shared" si="72"/>
        <v>5.6232350407363914E-2</v>
      </c>
      <c r="BO40">
        <f t="shared" si="72"/>
        <v>5.5127014468948424E-2</v>
      </c>
      <c r="BP40">
        <f t="shared" si="72"/>
        <v>5.4174622928079792E-2</v>
      </c>
      <c r="BQ40">
        <f t="shared" si="72"/>
        <v>5.3364429881571335E-2</v>
      </c>
      <c r="BR40">
        <f t="shared" si="72"/>
        <v>5.2682661052009437E-2</v>
      </c>
      <c r="BS40">
        <f t="shared" si="72"/>
        <v>5.2114191955684001E-2</v>
      </c>
      <c r="BT40">
        <f t="shared" si="72"/>
        <v>5.1643803794992171E-2</v>
      </c>
    </row>
    <row r="41" spans="2:72">
      <c r="C41">
        <f t="shared" ref="C41:R41" si="79">IFERROR(C25,0)</f>
        <v>1</v>
      </c>
      <c r="D41">
        <f t="shared" si="79"/>
        <v>1</v>
      </c>
      <c r="E41">
        <f t="shared" si="79"/>
        <v>1</v>
      </c>
      <c r="F41">
        <f t="shared" si="79"/>
        <v>1</v>
      </c>
      <c r="G41">
        <f t="shared" si="79"/>
        <v>1</v>
      </c>
      <c r="H41">
        <f t="shared" si="79"/>
        <v>1</v>
      </c>
      <c r="I41">
        <f t="shared" si="79"/>
        <v>1</v>
      </c>
      <c r="J41">
        <f t="shared" si="79"/>
        <v>1</v>
      </c>
      <c r="K41">
        <f t="shared" si="79"/>
        <v>1</v>
      </c>
      <c r="L41">
        <f t="shared" si="79"/>
        <v>1</v>
      </c>
      <c r="M41">
        <f t="shared" si="79"/>
        <v>1</v>
      </c>
      <c r="N41">
        <f t="shared" si="79"/>
        <v>1</v>
      </c>
      <c r="O41">
        <f t="shared" si="79"/>
        <v>1</v>
      </c>
      <c r="P41">
        <f t="shared" si="79"/>
        <v>1</v>
      </c>
      <c r="Q41">
        <f t="shared" si="79"/>
        <v>1</v>
      </c>
      <c r="R41">
        <f t="shared" si="79"/>
        <v>1</v>
      </c>
      <c r="W41">
        <f t="shared" si="69"/>
        <v>13.594414174154938</v>
      </c>
      <c r="X41">
        <f t="shared" si="58"/>
        <v>13.594414174154938</v>
      </c>
      <c r="Y41">
        <f t="shared" si="74"/>
        <v>15.771568286959367</v>
      </c>
      <c r="AA41">
        <f t="shared" si="70"/>
        <v>2.1771541128044287</v>
      </c>
      <c r="AB41">
        <f t="shared" si="54"/>
        <v>2.1771541128044287</v>
      </c>
      <c r="AC41">
        <v>1</v>
      </c>
      <c r="AN41">
        <f t="shared" si="71"/>
        <v>3.0517578124999987</v>
      </c>
      <c r="AO41">
        <f t="shared" si="72"/>
        <v>6.3405235366488205E-2</v>
      </c>
      <c r="AP41">
        <f t="shared" si="72"/>
        <v>6.3405235408760488E-2</v>
      </c>
      <c r="AQ41">
        <f t="shared" si="72"/>
        <v>6.3405235419328548E-2</v>
      </c>
      <c r="AR41">
        <f t="shared" si="72"/>
        <v>6.3405235432538634E-2</v>
      </c>
      <c r="AS41">
        <f t="shared" si="72"/>
        <v>6.3405235449051259E-2</v>
      </c>
      <c r="AT41">
        <f t="shared" si="72"/>
        <v>6.3405235469692012E-2</v>
      </c>
      <c r="AU41">
        <f t="shared" si="72"/>
        <v>6.340523549549297E-2</v>
      </c>
      <c r="AV41">
        <f t="shared" si="72"/>
        <v>6.3405235527744144E-2</v>
      </c>
      <c r="AW41">
        <f t="shared" si="72"/>
        <v>6.3405235568058133E-2</v>
      </c>
      <c r="AX41">
        <f t="shared" si="72"/>
        <v>6.3405235618450628E-2</v>
      </c>
      <c r="AY41">
        <f t="shared" si="72"/>
        <v>6.3405235681441213E-2</v>
      </c>
      <c r="AZ41">
        <f t="shared" si="72"/>
        <v>6.3405235760179493E-2</v>
      </c>
      <c r="BA41">
        <f t="shared" si="72"/>
        <v>6.3405235858602305E-2</v>
      </c>
      <c r="BB41">
        <f t="shared" si="72"/>
        <v>6.3405235981630836E-2</v>
      </c>
      <c r="BC41">
        <f t="shared" si="72"/>
        <v>6.3405236135416501E-2</v>
      </c>
      <c r="BD41">
        <f t="shared" si="72"/>
        <v>6.3405236327648551E-2</v>
      </c>
      <c r="BE41">
        <f t="shared" si="72"/>
        <v>8.7011718749999994E-2</v>
      </c>
      <c r="BF41">
        <f t="shared" si="72"/>
        <v>7.3559624356682687E-2</v>
      </c>
      <c r="BG41">
        <f t="shared" si="72"/>
        <v>7.1737615816603095E-2</v>
      </c>
      <c r="BH41">
        <f t="shared" si="72"/>
        <v>6.9881460088760075E-2</v>
      </c>
      <c r="BI41">
        <f t="shared" si="72"/>
        <v>6.8036742329726674E-2</v>
      </c>
      <c r="BJ41">
        <f t="shared" si="72"/>
        <v>6.624793983891096E-2</v>
      </c>
      <c r="BK41">
        <f t="shared" si="72"/>
        <v>6.4554258203784604E-2</v>
      </c>
      <c r="BL41">
        <f t="shared" si="72"/>
        <v>6.2986485950109597E-2</v>
      </c>
      <c r="BM41">
        <f t="shared" si="72"/>
        <v>6.1565341313779984E-2</v>
      </c>
      <c r="BN41">
        <f t="shared" si="72"/>
        <v>6.0301360824030592E-2</v>
      </c>
      <c r="BO41">
        <f t="shared" si="72"/>
        <v>5.9196024885615081E-2</v>
      </c>
      <c r="BP41">
        <f t="shared" si="72"/>
        <v>5.8243633344746457E-2</v>
      </c>
      <c r="BQ41">
        <f t="shared" si="72"/>
        <v>5.7433440298238013E-2</v>
      </c>
      <c r="BR41">
        <f t="shared" si="72"/>
        <v>5.6751671468676101E-2</v>
      </c>
      <c r="BS41">
        <f t="shared" si="72"/>
        <v>5.6183202372350673E-2</v>
      </c>
      <c r="BT41">
        <f t="shared" si="72"/>
        <v>5.571281421165885E-2</v>
      </c>
    </row>
    <row r="42" spans="2:72">
      <c r="C42">
        <f t="shared" ref="C42:R42" si="80">IFERROR(C26,0)</f>
        <v>1</v>
      </c>
      <c r="D42">
        <f t="shared" si="80"/>
        <v>1</v>
      </c>
      <c r="E42">
        <f t="shared" si="80"/>
        <v>1</v>
      </c>
      <c r="F42">
        <f t="shared" si="80"/>
        <v>1</v>
      </c>
      <c r="G42">
        <f t="shared" si="80"/>
        <v>1</v>
      </c>
      <c r="H42">
        <f t="shared" si="80"/>
        <v>1</v>
      </c>
      <c r="I42">
        <f t="shared" si="80"/>
        <v>1</v>
      </c>
      <c r="J42">
        <f t="shared" si="80"/>
        <v>1</v>
      </c>
      <c r="K42">
        <f t="shared" si="80"/>
        <v>1</v>
      </c>
      <c r="L42">
        <f t="shared" si="80"/>
        <v>1</v>
      </c>
      <c r="M42">
        <f t="shared" si="80"/>
        <v>1</v>
      </c>
      <c r="N42">
        <f t="shared" si="80"/>
        <v>1</v>
      </c>
      <c r="O42">
        <f t="shared" si="80"/>
        <v>1</v>
      </c>
      <c r="P42">
        <f t="shared" si="80"/>
        <v>1</v>
      </c>
      <c r="Q42">
        <f t="shared" si="80"/>
        <v>1</v>
      </c>
      <c r="R42">
        <f t="shared" si="80"/>
        <v>1</v>
      </c>
      <c r="W42">
        <f t="shared" si="69"/>
        <v>12.715223050377695</v>
      </c>
      <c r="X42">
        <f t="shared" si="58"/>
        <v>12.715223050377695</v>
      </c>
      <c r="Y42">
        <f t="shared" si="74"/>
        <v>14.590234522563314</v>
      </c>
      <c r="AA42">
        <f t="shared" si="70"/>
        <v>1.8750114721856193</v>
      </c>
      <c r="AB42">
        <f t="shared" si="54"/>
        <v>1.8750114721856193</v>
      </c>
      <c r="AC42">
        <v>1</v>
      </c>
      <c r="AN42">
        <f t="shared" si="71"/>
        <v>3.8146972656249987</v>
      </c>
      <c r="AO42">
        <f t="shared" si="72"/>
        <v>6.853899420100705E-2</v>
      </c>
      <c r="AP42">
        <f t="shared" si="72"/>
        <v>6.8538994246702012E-2</v>
      </c>
      <c r="AQ42">
        <f t="shared" si="72"/>
        <v>6.8538994258125763E-2</v>
      </c>
      <c r="AR42">
        <f t="shared" si="72"/>
        <v>6.8538994272405424E-2</v>
      </c>
      <c r="AS42">
        <f t="shared" si="72"/>
        <v>6.853899429025502E-2</v>
      </c>
      <c r="AT42">
        <f t="shared" si="72"/>
        <v>6.853899431256702E-2</v>
      </c>
      <c r="AU42">
        <f t="shared" si="72"/>
        <v>6.8538994340457002E-2</v>
      </c>
      <c r="AV42">
        <f t="shared" si="72"/>
        <v>6.853899437531949E-2</v>
      </c>
      <c r="AW42">
        <f t="shared" si="72"/>
        <v>6.8538994418897589E-2</v>
      </c>
      <c r="AX42">
        <f t="shared" si="72"/>
        <v>6.8538994473370238E-2</v>
      </c>
      <c r="AY42">
        <f t="shared" si="72"/>
        <v>6.8538994541461021E-2</v>
      </c>
      <c r="AZ42">
        <f t="shared" si="72"/>
        <v>6.8538994626574506E-2</v>
      </c>
      <c r="BA42">
        <f t="shared" si="72"/>
        <v>6.8538994732966374E-2</v>
      </c>
      <c r="BB42">
        <f t="shared" si="72"/>
        <v>6.8538994865956201E-2</v>
      </c>
      <c r="BC42">
        <f t="shared" si="72"/>
        <v>6.8538995032193503E-2</v>
      </c>
      <c r="BD42">
        <f t="shared" si="72"/>
        <v>6.8538995239990089E-2</v>
      </c>
      <c r="BE42">
        <f t="shared" si="72"/>
        <v>9.2097981770833337E-2</v>
      </c>
      <c r="BF42">
        <f t="shared" si="72"/>
        <v>7.864588737751603E-2</v>
      </c>
      <c r="BG42">
        <f t="shared" si="72"/>
        <v>7.6823878837436424E-2</v>
      </c>
      <c r="BH42">
        <f t="shared" si="72"/>
        <v>7.4967723109593418E-2</v>
      </c>
      <c r="BI42">
        <f t="shared" si="72"/>
        <v>7.3123005350560003E-2</v>
      </c>
      <c r="BJ42">
        <f t="shared" si="72"/>
        <v>7.1334202859744289E-2</v>
      </c>
      <c r="BK42">
        <f t="shared" si="72"/>
        <v>6.9640521224617946E-2</v>
      </c>
      <c r="BL42">
        <f t="shared" si="72"/>
        <v>6.8072748970942926E-2</v>
      </c>
      <c r="BM42">
        <f t="shared" si="72"/>
        <v>6.6651604334613312E-2</v>
      </c>
      <c r="BN42">
        <f t="shared" si="72"/>
        <v>6.5387623844863921E-2</v>
      </c>
      <c r="BO42">
        <f t="shared" si="72"/>
        <v>6.428228790644841E-2</v>
      </c>
      <c r="BP42">
        <f t="shared" si="72"/>
        <v>6.3329896365579785E-2</v>
      </c>
      <c r="BQ42">
        <f t="shared" si="72"/>
        <v>6.2519703319071335E-2</v>
      </c>
      <c r="BR42">
        <f t="shared" si="72"/>
        <v>6.1837934489509444E-2</v>
      </c>
      <c r="BS42">
        <f t="shared" si="72"/>
        <v>6.1269465393183994E-2</v>
      </c>
      <c r="BT42">
        <f t="shared" si="72"/>
        <v>6.0799077232492171E-2</v>
      </c>
    </row>
    <row r="43" spans="2:72">
      <c r="C43">
        <f t="shared" ref="C43:R43" si="81">IFERROR(C27,0)</f>
        <v>1</v>
      </c>
      <c r="D43">
        <f t="shared" si="81"/>
        <v>1</v>
      </c>
      <c r="E43">
        <f t="shared" si="81"/>
        <v>1</v>
      </c>
      <c r="F43">
        <f t="shared" si="81"/>
        <v>1</v>
      </c>
      <c r="G43">
        <f t="shared" si="81"/>
        <v>1</v>
      </c>
      <c r="H43">
        <f t="shared" si="81"/>
        <v>1</v>
      </c>
      <c r="I43">
        <f t="shared" si="81"/>
        <v>1</v>
      </c>
      <c r="J43">
        <f t="shared" si="81"/>
        <v>1</v>
      </c>
      <c r="K43">
        <f t="shared" si="81"/>
        <v>1</v>
      </c>
      <c r="L43">
        <f t="shared" si="81"/>
        <v>1</v>
      </c>
      <c r="M43">
        <f t="shared" si="81"/>
        <v>1</v>
      </c>
      <c r="N43">
        <f t="shared" si="81"/>
        <v>1</v>
      </c>
      <c r="O43">
        <f t="shared" si="81"/>
        <v>1</v>
      </c>
      <c r="P43">
        <f t="shared" si="81"/>
        <v>1</v>
      </c>
      <c r="Q43">
        <f t="shared" si="81"/>
        <v>1</v>
      </c>
      <c r="R43">
        <f t="shared" si="81"/>
        <v>1</v>
      </c>
      <c r="W43">
        <f t="shared" si="69"/>
        <v>11.764191558325733</v>
      </c>
      <c r="X43">
        <f t="shared" si="58"/>
        <v>11.764191558325733</v>
      </c>
      <c r="Y43">
        <f t="shared" si="74"/>
        <v>13.341125832612013</v>
      </c>
      <c r="AA43">
        <f t="shared" si="70"/>
        <v>1.5769342742862804</v>
      </c>
      <c r="AB43">
        <f t="shared" si="54"/>
        <v>1.5769342742862804</v>
      </c>
      <c r="AC43">
        <v>1</v>
      </c>
      <c r="AN43">
        <f t="shared" si="71"/>
        <v>4.7683715820312473</v>
      </c>
      <c r="AO43">
        <f t="shared" si="72"/>
        <v>7.4956192744155631E-2</v>
      </c>
      <c r="AP43">
        <f t="shared" si="72"/>
        <v>7.4956192794128934E-2</v>
      </c>
      <c r="AQ43">
        <f t="shared" si="72"/>
        <v>7.4956192806622246E-2</v>
      </c>
      <c r="AR43">
        <f t="shared" si="72"/>
        <v>7.4956192822238935E-2</v>
      </c>
      <c r="AS43">
        <f t="shared" si="72"/>
        <v>7.495619284175975E-2</v>
      </c>
      <c r="AT43">
        <f t="shared" si="72"/>
        <v>7.4956192866160787E-2</v>
      </c>
      <c r="AU43">
        <f t="shared" si="72"/>
        <v>7.4956192896662055E-2</v>
      </c>
      <c r="AV43">
        <f t="shared" si="72"/>
        <v>7.4956192934788654E-2</v>
      </c>
      <c r="AW43">
        <f t="shared" si="72"/>
        <v>7.495619298244692E-2</v>
      </c>
      <c r="AX43">
        <f t="shared" si="72"/>
        <v>7.4956193042019739E-2</v>
      </c>
      <c r="AY43">
        <f t="shared" si="72"/>
        <v>7.495619311648577E-2</v>
      </c>
      <c r="AZ43">
        <f t="shared" si="72"/>
        <v>7.4956193209568298E-2</v>
      </c>
      <c r="BA43">
        <f t="shared" si="72"/>
        <v>7.4956193325921461E-2</v>
      </c>
      <c r="BB43">
        <f t="shared" si="72"/>
        <v>7.4956193471362939E-2</v>
      </c>
      <c r="BC43">
        <f t="shared" si="72"/>
        <v>7.4956193653164749E-2</v>
      </c>
      <c r="BD43">
        <f t="shared" si="72"/>
        <v>7.4956193880417035E-2</v>
      </c>
      <c r="BE43">
        <f t="shared" si="72"/>
        <v>9.8455810546874981E-2</v>
      </c>
      <c r="BF43">
        <f t="shared" si="72"/>
        <v>8.5003716153557687E-2</v>
      </c>
      <c r="BG43">
        <f t="shared" si="72"/>
        <v>8.3181707613478081E-2</v>
      </c>
      <c r="BH43">
        <f t="shared" si="72"/>
        <v>8.1325551885635075E-2</v>
      </c>
      <c r="BI43">
        <f t="shared" si="72"/>
        <v>7.948083412660166E-2</v>
      </c>
      <c r="BJ43">
        <f t="shared" si="72"/>
        <v>7.7692031635785946E-2</v>
      </c>
      <c r="BK43">
        <f t="shared" si="72"/>
        <v>7.5998350000659604E-2</v>
      </c>
      <c r="BL43">
        <f t="shared" si="72"/>
        <v>7.4430577746984569E-2</v>
      </c>
      <c r="BM43">
        <f t="shared" si="72"/>
        <v>7.3009433110654984E-2</v>
      </c>
      <c r="BN43">
        <f t="shared" si="72"/>
        <v>7.1745452620905578E-2</v>
      </c>
      <c r="BO43">
        <f t="shared" si="72"/>
        <v>7.0640116682490067E-2</v>
      </c>
      <c r="BP43">
        <f t="shared" si="72"/>
        <v>6.9687725141621443E-2</v>
      </c>
      <c r="BQ43">
        <f t="shared" si="72"/>
        <v>6.8877532095112992E-2</v>
      </c>
      <c r="BR43">
        <f t="shared" si="72"/>
        <v>6.8195763265551101E-2</v>
      </c>
      <c r="BS43">
        <f t="shared" si="72"/>
        <v>6.7627294169225652E-2</v>
      </c>
      <c r="BT43">
        <f t="shared" si="72"/>
        <v>6.7156906008533829E-2</v>
      </c>
    </row>
    <row r="44" spans="2:72">
      <c r="C44">
        <f t="shared" ref="C44:R44" si="82">IFERROR(C28,0)</f>
        <v>1</v>
      </c>
      <c r="D44">
        <f t="shared" si="82"/>
        <v>1</v>
      </c>
      <c r="E44">
        <f t="shared" si="82"/>
        <v>1</v>
      </c>
      <c r="F44">
        <f t="shared" si="82"/>
        <v>1</v>
      </c>
      <c r="G44">
        <f t="shared" si="82"/>
        <v>1</v>
      </c>
      <c r="H44">
        <f t="shared" si="82"/>
        <v>1</v>
      </c>
      <c r="I44">
        <f t="shared" si="82"/>
        <v>1</v>
      </c>
      <c r="J44">
        <f t="shared" si="82"/>
        <v>1</v>
      </c>
      <c r="K44">
        <f t="shared" si="82"/>
        <v>1</v>
      </c>
      <c r="L44">
        <f t="shared" si="82"/>
        <v>1</v>
      </c>
      <c r="M44">
        <f t="shared" si="82"/>
        <v>1</v>
      </c>
      <c r="N44">
        <f t="shared" si="82"/>
        <v>1</v>
      </c>
      <c r="O44">
        <f t="shared" si="82"/>
        <v>1</v>
      </c>
      <c r="P44">
        <f t="shared" si="82"/>
        <v>1</v>
      </c>
      <c r="Q44">
        <f t="shared" si="82"/>
        <v>1</v>
      </c>
      <c r="R44">
        <f t="shared" si="82"/>
        <v>1</v>
      </c>
      <c r="W44">
        <f t="shared" si="69"/>
        <v>10.758356307661559</v>
      </c>
      <c r="X44">
        <f t="shared" si="58"/>
        <v>10.758356307661559</v>
      </c>
      <c r="Y44">
        <f t="shared" si="74"/>
        <v>12.05143199586211</v>
      </c>
      <c r="AA44">
        <f t="shared" si="70"/>
        <v>1.2930756882005507</v>
      </c>
      <c r="AB44">
        <f t="shared" si="54"/>
        <v>1.2930756882005507</v>
      </c>
      <c r="AC44">
        <v>1</v>
      </c>
      <c r="AN44">
        <f t="shared" si="71"/>
        <v>5.9604644775390598</v>
      </c>
      <c r="AO44">
        <f t="shared" si="72"/>
        <v>8.2977690923091332E-2</v>
      </c>
      <c r="AP44">
        <f t="shared" si="72"/>
        <v>8.2977690978412566E-2</v>
      </c>
      <c r="AQ44">
        <f t="shared" si="72"/>
        <v>8.2977690992242892E-2</v>
      </c>
      <c r="AR44">
        <f t="shared" si="72"/>
        <v>8.2977691009530757E-2</v>
      </c>
      <c r="AS44">
        <f t="shared" si="72"/>
        <v>8.2977691031140638E-2</v>
      </c>
      <c r="AT44">
        <f t="shared" si="72"/>
        <v>8.2977691058152961E-2</v>
      </c>
      <c r="AU44">
        <f t="shared" si="72"/>
        <v>8.2977691091918368E-2</v>
      </c>
      <c r="AV44">
        <f t="shared" si="72"/>
        <v>8.297769113412512E-2</v>
      </c>
      <c r="AW44">
        <f t="shared" si="72"/>
        <v>8.2977691186883556E-2</v>
      </c>
      <c r="AX44">
        <f t="shared" si="72"/>
        <v>8.2977691252831609E-2</v>
      </c>
      <c r="AY44">
        <f t="shared" si="72"/>
        <v>8.2977691335266682E-2</v>
      </c>
      <c r="AZ44">
        <f t="shared" si="72"/>
        <v>8.2977691438310533E-2</v>
      </c>
      <c r="BA44">
        <f t="shared" si="72"/>
        <v>8.2977691567115319E-2</v>
      </c>
      <c r="BB44">
        <f t="shared" si="72"/>
        <v>8.2977691728121306E-2</v>
      </c>
      <c r="BC44">
        <f t="shared" ref="AO44:BT50" si="83">1/BC28</f>
        <v>8.2977691929378816E-2</v>
      </c>
      <c r="BD44">
        <f t="shared" si="83"/>
        <v>8.2977692180950663E-2</v>
      </c>
      <c r="BE44">
        <f t="shared" si="83"/>
        <v>0.10640309651692707</v>
      </c>
      <c r="BF44">
        <f t="shared" si="83"/>
        <v>9.2951002123609752E-2</v>
      </c>
      <c r="BG44">
        <f t="shared" si="83"/>
        <v>9.1128993583530188E-2</v>
      </c>
      <c r="BH44">
        <f t="shared" si="83"/>
        <v>8.927283785568714E-2</v>
      </c>
      <c r="BI44">
        <f t="shared" si="83"/>
        <v>8.7428120096653739E-2</v>
      </c>
      <c r="BJ44">
        <f t="shared" si="83"/>
        <v>8.5639317605838039E-2</v>
      </c>
      <c r="BK44">
        <f t="shared" si="83"/>
        <v>8.3945635970711682E-2</v>
      </c>
      <c r="BL44">
        <f t="shared" si="83"/>
        <v>8.2377863717036662E-2</v>
      </c>
      <c r="BM44">
        <f t="shared" si="83"/>
        <v>8.0956719080707049E-2</v>
      </c>
      <c r="BN44">
        <f t="shared" si="83"/>
        <v>7.9692738590957657E-2</v>
      </c>
      <c r="BO44">
        <f t="shared" si="83"/>
        <v>7.8587402652542132E-2</v>
      </c>
      <c r="BP44">
        <f t="shared" si="83"/>
        <v>7.7635011111673521E-2</v>
      </c>
      <c r="BQ44">
        <f t="shared" si="83"/>
        <v>7.6824818065165057E-2</v>
      </c>
      <c r="BR44">
        <f t="shared" si="83"/>
        <v>7.614304923560318E-2</v>
      </c>
      <c r="BS44">
        <f t="shared" si="83"/>
        <v>7.5574580139277731E-2</v>
      </c>
      <c r="BT44">
        <f t="shared" si="83"/>
        <v>7.5104191978585907E-2</v>
      </c>
    </row>
    <row r="45" spans="2:72">
      <c r="C45">
        <f t="shared" ref="C45:R45" si="84">IFERROR(C29,0)</f>
        <v>1</v>
      </c>
      <c r="D45">
        <f t="shared" si="84"/>
        <v>1</v>
      </c>
      <c r="E45">
        <f t="shared" si="84"/>
        <v>1</v>
      </c>
      <c r="F45">
        <f t="shared" si="84"/>
        <v>1</v>
      </c>
      <c r="G45">
        <f t="shared" si="84"/>
        <v>1</v>
      </c>
      <c r="H45">
        <f t="shared" si="84"/>
        <v>1</v>
      </c>
      <c r="I45">
        <f t="shared" si="84"/>
        <v>1</v>
      </c>
      <c r="J45">
        <f t="shared" si="84"/>
        <v>1</v>
      </c>
      <c r="K45">
        <f t="shared" si="84"/>
        <v>1</v>
      </c>
      <c r="L45">
        <f t="shared" si="84"/>
        <v>1</v>
      </c>
      <c r="M45">
        <f t="shared" si="84"/>
        <v>1</v>
      </c>
      <c r="N45">
        <f t="shared" si="84"/>
        <v>1</v>
      </c>
      <c r="O45">
        <f t="shared" si="84"/>
        <v>1</v>
      </c>
      <c r="P45">
        <f t="shared" si="84"/>
        <v>1</v>
      </c>
      <c r="Q45">
        <f t="shared" si="84"/>
        <v>1</v>
      </c>
      <c r="R45">
        <f t="shared" si="84"/>
        <v>1</v>
      </c>
      <c r="W45">
        <f t="shared" si="69"/>
        <v>9.7195794806673792</v>
      </c>
      <c r="X45">
        <f t="shared" si="58"/>
        <v>9.7195794806673792</v>
      </c>
      <c r="Y45">
        <f t="shared" si="74"/>
        <v>10.752160540544898</v>
      </c>
      <c r="AA45">
        <f t="shared" si="70"/>
        <v>1.0325810598775185</v>
      </c>
      <c r="AB45">
        <f t="shared" si="54"/>
        <v>1.0325810598775185</v>
      </c>
      <c r="AC45">
        <v>1</v>
      </c>
      <c r="AN45">
        <f t="shared" si="71"/>
        <v>7.4505805969238246</v>
      </c>
      <c r="AO45">
        <f t="shared" si="83"/>
        <v>9.300456364676099E-2</v>
      </c>
      <c r="AP45">
        <f t="shared" si="83"/>
        <v>9.3004563708767141E-2</v>
      </c>
      <c r="AQ45">
        <f t="shared" si="83"/>
        <v>9.3004563724268685E-2</v>
      </c>
      <c r="AR45">
        <f t="shared" si="83"/>
        <v>9.3004563743645616E-2</v>
      </c>
      <c r="AS45">
        <f t="shared" si="83"/>
        <v>9.3004563767866755E-2</v>
      </c>
      <c r="AT45">
        <f t="shared" si="83"/>
        <v>9.3004563798143203E-2</v>
      </c>
      <c r="AU45">
        <f t="shared" si="83"/>
        <v>9.3004563835988763E-2</v>
      </c>
      <c r="AV45">
        <f t="shared" si="83"/>
        <v>9.3004563883295699E-2</v>
      </c>
      <c r="AW45">
        <f t="shared" si="83"/>
        <v>9.3004563942429383E-2</v>
      </c>
      <c r="AX45">
        <f t="shared" si="83"/>
        <v>9.3004564016346492E-2</v>
      </c>
      <c r="AY45">
        <f t="shared" si="83"/>
        <v>9.3004564108742846E-2</v>
      </c>
      <c r="AZ45">
        <f t="shared" si="83"/>
        <v>9.300456422423832E-2</v>
      </c>
      <c r="BA45">
        <f t="shared" si="83"/>
        <v>9.3004564368607656E-2</v>
      </c>
      <c r="BB45">
        <f t="shared" si="83"/>
        <v>9.3004564549069316E-2</v>
      </c>
      <c r="BC45">
        <f t="shared" si="83"/>
        <v>9.30045647746464E-2</v>
      </c>
      <c r="BD45">
        <f t="shared" si="83"/>
        <v>9.300456505661775E-2</v>
      </c>
      <c r="BE45">
        <f t="shared" si="83"/>
        <v>0.11633720397949217</v>
      </c>
      <c r="BF45">
        <f t="shared" si="83"/>
        <v>0.10288510958617487</v>
      </c>
      <c r="BG45">
        <f t="shared" si="83"/>
        <v>0.10106310104609527</v>
      </c>
      <c r="BH45">
        <f t="shared" si="83"/>
        <v>9.9206945318252263E-2</v>
      </c>
      <c r="BI45">
        <f t="shared" si="83"/>
        <v>9.7362227559218847E-2</v>
      </c>
      <c r="BJ45">
        <f t="shared" si="83"/>
        <v>9.5573425068403134E-2</v>
      </c>
      <c r="BK45">
        <f t="shared" si="83"/>
        <v>9.3879743433276777E-2</v>
      </c>
      <c r="BL45">
        <f t="shared" si="83"/>
        <v>9.2311971179601771E-2</v>
      </c>
      <c r="BM45">
        <f t="shared" si="83"/>
        <v>9.0890826543272171E-2</v>
      </c>
      <c r="BN45">
        <f t="shared" si="83"/>
        <v>8.962684605352278E-2</v>
      </c>
      <c r="BO45">
        <f t="shared" si="83"/>
        <v>8.8521510115107255E-2</v>
      </c>
      <c r="BP45">
        <f t="shared" si="83"/>
        <v>8.7569118574238616E-2</v>
      </c>
      <c r="BQ45">
        <f t="shared" si="83"/>
        <v>8.675892552773018E-2</v>
      </c>
      <c r="BR45">
        <f t="shared" si="83"/>
        <v>8.6077156698168289E-2</v>
      </c>
      <c r="BS45">
        <f t="shared" si="83"/>
        <v>8.5508687601842839E-2</v>
      </c>
      <c r="BT45">
        <f t="shared" si="83"/>
        <v>8.5038299441151016E-2</v>
      </c>
    </row>
    <row r="46" spans="2:72">
      <c r="C46">
        <f t="shared" ref="C46:R46" si="85">IFERROR(C30,0)</f>
        <v>1</v>
      </c>
      <c r="D46">
        <f t="shared" si="85"/>
        <v>1</v>
      </c>
      <c r="E46">
        <f t="shared" si="85"/>
        <v>1</v>
      </c>
      <c r="F46">
        <f t="shared" si="85"/>
        <v>1</v>
      </c>
      <c r="G46">
        <f t="shared" si="85"/>
        <v>1</v>
      </c>
      <c r="H46">
        <f t="shared" si="85"/>
        <v>1</v>
      </c>
      <c r="I46">
        <f t="shared" si="85"/>
        <v>1</v>
      </c>
      <c r="J46">
        <f t="shared" si="85"/>
        <v>1</v>
      </c>
      <c r="K46">
        <f t="shared" si="85"/>
        <v>1</v>
      </c>
      <c r="L46">
        <f t="shared" si="85"/>
        <v>1</v>
      </c>
      <c r="M46">
        <f t="shared" si="85"/>
        <v>1</v>
      </c>
      <c r="N46">
        <f t="shared" si="85"/>
        <v>1</v>
      </c>
      <c r="O46">
        <f t="shared" si="85"/>
        <v>1</v>
      </c>
      <c r="P46">
        <f t="shared" si="85"/>
        <v>1</v>
      </c>
      <c r="Q46">
        <f t="shared" si="85"/>
        <v>1</v>
      </c>
      <c r="R46">
        <f t="shared" si="85"/>
        <v>1</v>
      </c>
      <c r="W46">
        <f t="shared" si="69"/>
        <v>8.6728204902266324</v>
      </c>
      <c r="X46">
        <f t="shared" si="58"/>
        <v>8.6728204902266324</v>
      </c>
      <c r="Y46">
        <f t="shared" si="74"/>
        <v>9.4752462138871749</v>
      </c>
      <c r="AA46">
        <f t="shared" si="70"/>
        <v>0.80242572366054254</v>
      </c>
      <c r="AB46">
        <f t="shared" si="54"/>
        <v>0.80242572366054254</v>
      </c>
      <c r="AC46">
        <v>1</v>
      </c>
      <c r="AN46">
        <f t="shared" si="71"/>
        <v>9.3132257461547798</v>
      </c>
      <c r="AO46">
        <f t="shared" si="83"/>
        <v>0.10553815455134805</v>
      </c>
      <c r="AP46">
        <f t="shared" si="83"/>
        <v>0.10553815462171032</v>
      </c>
      <c r="AQ46">
        <f t="shared" si="83"/>
        <v>0.10553815463930091</v>
      </c>
      <c r="AR46">
        <f t="shared" si="83"/>
        <v>0.10553815466128914</v>
      </c>
      <c r="AS46">
        <f t="shared" si="83"/>
        <v>0.10553815468877441</v>
      </c>
      <c r="AT46">
        <f t="shared" si="83"/>
        <v>0.10553815472313101</v>
      </c>
      <c r="AU46">
        <f t="shared" si="83"/>
        <v>0.10553815476607674</v>
      </c>
      <c r="AV46">
        <f t="shared" si="83"/>
        <v>0.10553815481975891</v>
      </c>
      <c r="AW46">
        <f t="shared" si="83"/>
        <v>0.10553815488686163</v>
      </c>
      <c r="AX46">
        <f t="shared" si="83"/>
        <v>0.10553815497074004</v>
      </c>
      <c r="AY46">
        <f t="shared" si="83"/>
        <v>0.10553815507558806</v>
      </c>
      <c r="AZ46">
        <f t="shared" si="83"/>
        <v>0.10553815520664805</v>
      </c>
      <c r="BA46">
        <f t="shared" si="83"/>
        <v>0.10553815537047304</v>
      </c>
      <c r="BB46">
        <f t="shared" si="83"/>
        <v>0.10553815557525431</v>
      </c>
      <c r="BC46">
        <f t="shared" si="83"/>
        <v>0.10553815583123088</v>
      </c>
      <c r="BD46">
        <f t="shared" si="83"/>
        <v>0.1055381561512016</v>
      </c>
      <c r="BE46">
        <f t="shared" si="83"/>
        <v>0.12875483830769854</v>
      </c>
      <c r="BF46">
        <f t="shared" si="83"/>
        <v>0.11530274391438126</v>
      </c>
      <c r="BG46">
        <f t="shared" si="83"/>
        <v>0.11348073537430166</v>
      </c>
      <c r="BH46">
        <f t="shared" si="83"/>
        <v>0.11162457964645862</v>
      </c>
      <c r="BI46">
        <f t="shared" si="83"/>
        <v>0.10977986188742522</v>
      </c>
      <c r="BJ46">
        <f t="shared" si="83"/>
        <v>0.1079910593966095</v>
      </c>
      <c r="BK46">
        <f t="shared" si="83"/>
        <v>0.10629737776148315</v>
      </c>
      <c r="BL46">
        <f t="shared" si="83"/>
        <v>0.10472960550780812</v>
      </c>
      <c r="BM46">
        <f t="shared" si="83"/>
        <v>0.10330846087147855</v>
      </c>
      <c r="BN46">
        <f t="shared" si="83"/>
        <v>0.10204448038172914</v>
      </c>
      <c r="BO46">
        <f t="shared" si="83"/>
        <v>0.10093914444331362</v>
      </c>
      <c r="BP46">
        <f t="shared" si="83"/>
        <v>9.9986752902444992E-2</v>
      </c>
      <c r="BQ46">
        <f t="shared" si="83"/>
        <v>9.9176559855936541E-2</v>
      </c>
      <c r="BR46">
        <f t="shared" si="83"/>
        <v>9.8494791026374665E-2</v>
      </c>
      <c r="BS46">
        <f t="shared" si="83"/>
        <v>9.7926321930049215E-2</v>
      </c>
      <c r="BT46">
        <f t="shared" si="83"/>
        <v>9.7455933769357392E-2</v>
      </c>
    </row>
    <row r="47" spans="2:72">
      <c r="C47">
        <f t="shared" ref="C47:R47" si="86">IFERROR(C31,0)</f>
        <v>1</v>
      </c>
      <c r="D47">
        <f t="shared" si="86"/>
        <v>1</v>
      </c>
      <c r="E47">
        <f t="shared" si="86"/>
        <v>1</v>
      </c>
      <c r="F47">
        <f t="shared" si="86"/>
        <v>1</v>
      </c>
      <c r="G47">
        <f t="shared" si="86"/>
        <v>1</v>
      </c>
      <c r="H47">
        <f t="shared" si="86"/>
        <v>1</v>
      </c>
      <c r="I47">
        <f t="shared" si="86"/>
        <v>1</v>
      </c>
      <c r="J47">
        <f t="shared" si="86"/>
        <v>1</v>
      </c>
      <c r="K47">
        <f t="shared" si="86"/>
        <v>1</v>
      </c>
      <c r="L47">
        <f t="shared" si="86"/>
        <v>1</v>
      </c>
      <c r="M47">
        <f t="shared" si="86"/>
        <v>1</v>
      </c>
      <c r="N47">
        <f t="shared" si="86"/>
        <v>1</v>
      </c>
      <c r="O47">
        <f t="shared" si="86"/>
        <v>1</v>
      </c>
      <c r="P47">
        <f t="shared" si="86"/>
        <v>1</v>
      </c>
      <c r="Q47">
        <f t="shared" si="86"/>
        <v>1</v>
      </c>
      <c r="R47">
        <f t="shared" si="86"/>
        <v>1</v>
      </c>
      <c r="W47">
        <f t="shared" si="69"/>
        <v>7.6438114234455048</v>
      </c>
      <c r="X47">
        <f t="shared" si="58"/>
        <v>7.6438114234455048</v>
      </c>
      <c r="Y47">
        <f t="shared" si="74"/>
        <v>8.2504749640123602</v>
      </c>
      <c r="AA47">
        <f t="shared" si="70"/>
        <v>0.60666354056685545</v>
      </c>
      <c r="AB47">
        <f t="shared" si="54"/>
        <v>0.60666354056685545</v>
      </c>
      <c r="AC47">
        <v>1</v>
      </c>
      <c r="AN47">
        <f t="shared" si="71"/>
        <v>11.641532182693474</v>
      </c>
      <c r="AO47">
        <f t="shared" si="83"/>
        <v>0.12120514318208188</v>
      </c>
      <c r="AP47">
        <f t="shared" si="83"/>
        <v>0.12120514326288935</v>
      </c>
      <c r="AQ47">
        <f t="shared" si="83"/>
        <v>0.12120514328309123</v>
      </c>
      <c r="AR47">
        <f t="shared" si="83"/>
        <v>0.12120514330834359</v>
      </c>
      <c r="AS47">
        <f t="shared" si="83"/>
        <v>0.12120514333990901</v>
      </c>
      <c r="AT47">
        <f t="shared" si="83"/>
        <v>0.12120514337936578</v>
      </c>
      <c r="AU47">
        <f t="shared" si="83"/>
        <v>0.12120514342868677</v>
      </c>
      <c r="AV47">
        <f t="shared" si="83"/>
        <v>0.12120514349033797</v>
      </c>
      <c r="AW47">
        <f t="shared" si="83"/>
        <v>0.12120514356740199</v>
      </c>
      <c r="AX47">
        <f t="shared" si="83"/>
        <v>0.12120514366373204</v>
      </c>
      <c r="AY47">
        <f t="shared" si="83"/>
        <v>0.12120514378414458</v>
      </c>
      <c r="AZ47">
        <f t="shared" si="83"/>
        <v>0.12120514393466027</v>
      </c>
      <c r="BA47">
        <f t="shared" si="83"/>
        <v>0.12120514412280486</v>
      </c>
      <c r="BB47">
        <f t="shared" si="83"/>
        <v>0.12120514435798557</v>
      </c>
      <c r="BC47">
        <f t="shared" si="83"/>
        <v>0.12120514465196151</v>
      </c>
      <c r="BD47">
        <f t="shared" si="83"/>
        <v>0.12120514501943142</v>
      </c>
      <c r="BE47">
        <f t="shared" si="83"/>
        <v>0.14427688121795654</v>
      </c>
      <c r="BF47">
        <f t="shared" si="83"/>
        <v>0.13082478682463919</v>
      </c>
      <c r="BG47">
        <f t="shared" si="83"/>
        <v>0.12900277828455961</v>
      </c>
      <c r="BH47">
        <f t="shared" si="83"/>
        <v>0.12714662255671658</v>
      </c>
      <c r="BI47">
        <f t="shared" si="83"/>
        <v>0.12530190479768316</v>
      </c>
      <c r="BJ47">
        <f t="shared" si="83"/>
        <v>0.12351310230686748</v>
      </c>
      <c r="BK47">
        <f t="shared" si="83"/>
        <v>0.12181942067174113</v>
      </c>
      <c r="BL47">
        <f t="shared" si="83"/>
        <v>0.1202516484180661</v>
      </c>
      <c r="BM47">
        <f t="shared" si="83"/>
        <v>0.11883050378173649</v>
      </c>
      <c r="BN47">
        <f t="shared" si="83"/>
        <v>0.11756652329198711</v>
      </c>
      <c r="BO47">
        <f t="shared" si="83"/>
        <v>0.11646118735357158</v>
      </c>
      <c r="BP47">
        <f t="shared" si="83"/>
        <v>0.11550879581270294</v>
      </c>
      <c r="BQ47">
        <f t="shared" si="83"/>
        <v>0.11469860276619452</v>
      </c>
      <c r="BR47">
        <f t="shared" si="83"/>
        <v>0.11401683393663263</v>
      </c>
      <c r="BS47">
        <f t="shared" si="83"/>
        <v>0.11344836484030715</v>
      </c>
      <c r="BT47">
        <f t="shared" si="83"/>
        <v>0.11297797667961534</v>
      </c>
    </row>
    <row r="48" spans="2:72">
      <c r="C48">
        <f t="shared" ref="C48:R48" si="87">IFERROR(C32,0)</f>
        <v>1</v>
      </c>
      <c r="D48">
        <f t="shared" si="87"/>
        <v>1</v>
      </c>
      <c r="E48">
        <f t="shared" si="87"/>
        <v>1</v>
      </c>
      <c r="F48">
        <f t="shared" si="87"/>
        <v>1</v>
      </c>
      <c r="G48">
        <f t="shared" si="87"/>
        <v>1</v>
      </c>
      <c r="H48">
        <f t="shared" si="87"/>
        <v>1</v>
      </c>
      <c r="I48">
        <f t="shared" si="87"/>
        <v>1</v>
      </c>
      <c r="J48">
        <f t="shared" si="87"/>
        <v>1</v>
      </c>
      <c r="K48">
        <f t="shared" si="87"/>
        <v>1</v>
      </c>
      <c r="L48">
        <f t="shared" si="87"/>
        <v>1</v>
      </c>
      <c r="M48">
        <f t="shared" si="87"/>
        <v>1</v>
      </c>
      <c r="N48">
        <f t="shared" si="87"/>
        <v>1</v>
      </c>
      <c r="O48">
        <f t="shared" si="87"/>
        <v>1</v>
      </c>
      <c r="P48">
        <f t="shared" si="87"/>
        <v>1</v>
      </c>
      <c r="Q48">
        <f t="shared" si="87"/>
        <v>1</v>
      </c>
      <c r="R48">
        <f t="shared" si="87"/>
        <v>1</v>
      </c>
      <c r="W48">
        <f t="shared" si="69"/>
        <v>6.6565779366231723</v>
      </c>
      <c r="X48">
        <f t="shared" si="58"/>
        <v>6.6565779366231723</v>
      </c>
      <c r="Y48">
        <f t="shared" si="74"/>
        <v>7.1028337369092878</v>
      </c>
      <c r="AA48">
        <f t="shared" si="70"/>
        <v>0.44625580028611544</v>
      </c>
      <c r="AB48">
        <f t="shared" si="54"/>
        <v>0.44625580028611544</v>
      </c>
      <c r="AC48">
        <v>1</v>
      </c>
      <c r="AN48">
        <f t="shared" si="71"/>
        <v>14.551915228366843</v>
      </c>
      <c r="AO48">
        <f t="shared" si="83"/>
        <v>0.14078887897049916</v>
      </c>
      <c r="AP48">
        <f t="shared" si="83"/>
        <v>0.1407888790643631</v>
      </c>
      <c r="AQ48">
        <f t="shared" si="83"/>
        <v>0.14078887908782911</v>
      </c>
      <c r="AR48">
        <f t="shared" si="83"/>
        <v>0.14078887911716159</v>
      </c>
      <c r="AS48">
        <f t="shared" si="83"/>
        <v>0.14078887915382721</v>
      </c>
      <c r="AT48">
        <f t="shared" si="83"/>
        <v>0.14078887919965921</v>
      </c>
      <c r="AU48">
        <f t="shared" si="83"/>
        <v>0.14078887925694925</v>
      </c>
      <c r="AV48">
        <f t="shared" si="83"/>
        <v>0.14078887932856177</v>
      </c>
      <c r="AW48">
        <f t="shared" si="83"/>
        <v>0.14078887941807741</v>
      </c>
      <c r="AX48">
        <f t="shared" si="83"/>
        <v>0.14078887952997199</v>
      </c>
      <c r="AY48">
        <f t="shared" si="83"/>
        <v>0.14078887966984019</v>
      </c>
      <c r="AZ48">
        <f t="shared" si="83"/>
        <v>0.14078887984467547</v>
      </c>
      <c r="BA48">
        <f t="shared" si="83"/>
        <v>0.14078888006321955</v>
      </c>
      <c r="BB48">
        <f t="shared" si="83"/>
        <v>0.14078888033639964</v>
      </c>
      <c r="BC48">
        <f t="shared" si="83"/>
        <v>0.14078888067787476</v>
      </c>
      <c r="BD48">
        <f t="shared" si="83"/>
        <v>0.14078888110471866</v>
      </c>
      <c r="BE48">
        <f t="shared" si="83"/>
        <v>0.16367943485577896</v>
      </c>
      <c r="BF48">
        <f t="shared" si="83"/>
        <v>0.15022734046246169</v>
      </c>
      <c r="BG48">
        <f t="shared" si="83"/>
        <v>0.14840533192238206</v>
      </c>
      <c r="BH48">
        <f t="shared" si="83"/>
        <v>0.14654917619453903</v>
      </c>
      <c r="BI48">
        <f t="shared" si="83"/>
        <v>0.14470445843550564</v>
      </c>
      <c r="BJ48">
        <f t="shared" si="83"/>
        <v>0.14291565594468991</v>
      </c>
      <c r="BK48">
        <f t="shared" si="83"/>
        <v>0.1412219743095636</v>
      </c>
      <c r="BL48">
        <f t="shared" si="83"/>
        <v>0.13965420205588855</v>
      </c>
      <c r="BM48">
        <f t="shared" si="83"/>
        <v>0.13823305741955896</v>
      </c>
      <c r="BN48">
        <f t="shared" si="83"/>
        <v>0.13696907692980956</v>
      </c>
      <c r="BO48">
        <f t="shared" si="83"/>
        <v>0.13586374099139403</v>
      </c>
      <c r="BP48">
        <f t="shared" si="83"/>
        <v>0.13491134945052541</v>
      </c>
      <c r="BQ48">
        <f t="shared" si="83"/>
        <v>0.13410115640401696</v>
      </c>
      <c r="BR48">
        <f t="shared" si="83"/>
        <v>0.13341938757445507</v>
      </c>
      <c r="BS48">
        <f t="shared" si="83"/>
        <v>0.1328509184781296</v>
      </c>
      <c r="BT48">
        <f t="shared" si="83"/>
        <v>0.13238053031743779</v>
      </c>
    </row>
    <row r="49" spans="1:72">
      <c r="C49">
        <f t="shared" ref="C49:R49" si="88">IFERROR(C33,0)</f>
        <v>1</v>
      </c>
      <c r="D49">
        <f t="shared" si="88"/>
        <v>1</v>
      </c>
      <c r="E49">
        <f t="shared" si="88"/>
        <v>1</v>
      </c>
      <c r="F49">
        <f t="shared" si="88"/>
        <v>1</v>
      </c>
      <c r="G49">
        <f t="shared" si="88"/>
        <v>1</v>
      </c>
      <c r="H49">
        <f t="shared" si="88"/>
        <v>1</v>
      </c>
      <c r="I49">
        <f t="shared" si="88"/>
        <v>1</v>
      </c>
      <c r="J49">
        <f t="shared" si="88"/>
        <v>1</v>
      </c>
      <c r="K49">
        <f t="shared" si="88"/>
        <v>1</v>
      </c>
      <c r="L49">
        <f t="shared" si="88"/>
        <v>1</v>
      </c>
      <c r="M49">
        <f t="shared" si="88"/>
        <v>1</v>
      </c>
      <c r="N49">
        <f t="shared" si="88"/>
        <v>1</v>
      </c>
      <c r="O49">
        <f t="shared" si="88"/>
        <v>1</v>
      </c>
      <c r="P49">
        <f t="shared" si="88"/>
        <v>1</v>
      </c>
      <c r="Q49">
        <f t="shared" si="88"/>
        <v>1</v>
      </c>
      <c r="R49">
        <f t="shared" si="88"/>
        <v>1</v>
      </c>
      <c r="W49">
        <f t="shared" si="69"/>
        <v>5.7312984183159728</v>
      </c>
      <c r="X49">
        <f t="shared" si="58"/>
        <v>5.7312984183159728</v>
      </c>
      <c r="Y49">
        <f t="shared" si="74"/>
        <v>6.0507580369214562</v>
      </c>
      <c r="AA49">
        <f t="shared" si="70"/>
        <v>0.31945961860548344</v>
      </c>
      <c r="AB49">
        <f t="shared" si="54"/>
        <v>0.31945961860548344</v>
      </c>
      <c r="AC49">
        <v>1</v>
      </c>
      <c r="AN49">
        <f t="shared" si="71"/>
        <v>18.189894035458554</v>
      </c>
      <c r="AO49">
        <f t="shared" si="83"/>
        <v>0.1652685487060207</v>
      </c>
      <c r="AP49">
        <f t="shared" si="83"/>
        <v>0.16526854881620526</v>
      </c>
      <c r="AQ49">
        <f t="shared" si="83"/>
        <v>0.16526854884375142</v>
      </c>
      <c r="AR49">
        <f t="shared" si="83"/>
        <v>0.1652685488781841</v>
      </c>
      <c r="AS49">
        <f t="shared" si="83"/>
        <v>0.16526854892122492</v>
      </c>
      <c r="AT49">
        <f t="shared" si="83"/>
        <v>0.16526854897502596</v>
      </c>
      <c r="AU49">
        <f t="shared" si="83"/>
        <v>0.16526854904227731</v>
      </c>
      <c r="AV49">
        <f t="shared" si="83"/>
        <v>0.16526854912634145</v>
      </c>
      <c r="AW49">
        <f t="shared" si="83"/>
        <v>0.16526854923142167</v>
      </c>
      <c r="AX49">
        <f t="shared" si="83"/>
        <v>0.16526854936277188</v>
      </c>
      <c r="AY49">
        <f t="shared" si="83"/>
        <v>0.16526854952695968</v>
      </c>
      <c r="AZ49">
        <f t="shared" si="83"/>
        <v>0.16526854973219446</v>
      </c>
      <c r="BA49">
        <f t="shared" si="83"/>
        <v>0.16526854998873788</v>
      </c>
      <c r="BB49">
        <f t="shared" si="83"/>
        <v>0.16526855030941717</v>
      </c>
      <c r="BC49">
        <f t="shared" si="83"/>
        <v>0.1652685507102663</v>
      </c>
      <c r="BD49">
        <f t="shared" si="83"/>
        <v>0.16526855121132769</v>
      </c>
      <c r="BE49">
        <f t="shared" si="83"/>
        <v>0.18793262690305704</v>
      </c>
      <c r="BF49">
        <f t="shared" si="83"/>
        <v>0.17448053250973974</v>
      </c>
      <c r="BG49">
        <f t="shared" si="83"/>
        <v>0.17265852396966017</v>
      </c>
      <c r="BH49">
        <f t="shared" si="83"/>
        <v>0.17080236824181713</v>
      </c>
      <c r="BI49">
        <f t="shared" si="83"/>
        <v>0.16895765048278372</v>
      </c>
      <c r="BJ49">
        <f t="shared" si="83"/>
        <v>0.16716884799196799</v>
      </c>
      <c r="BK49">
        <f t="shared" si="83"/>
        <v>0.16547516635684167</v>
      </c>
      <c r="BL49">
        <f t="shared" si="83"/>
        <v>0.16390739410316663</v>
      </c>
      <c r="BM49">
        <f t="shared" si="83"/>
        <v>0.16248624946683701</v>
      </c>
      <c r="BN49">
        <f t="shared" si="83"/>
        <v>0.16122226897708763</v>
      </c>
      <c r="BO49">
        <f t="shared" si="83"/>
        <v>0.16011693303867211</v>
      </c>
      <c r="BP49">
        <f t="shared" si="83"/>
        <v>0.15916454149780349</v>
      </c>
      <c r="BQ49">
        <f t="shared" si="83"/>
        <v>0.15835434845129504</v>
      </c>
      <c r="BR49">
        <f t="shared" si="83"/>
        <v>0.15767257962173314</v>
      </c>
      <c r="BS49">
        <f t="shared" si="83"/>
        <v>0.15710411052540768</v>
      </c>
      <c r="BT49">
        <f t="shared" si="83"/>
        <v>0.15663372236471587</v>
      </c>
    </row>
    <row r="50" spans="1:72">
      <c r="C50">
        <f t="shared" ref="C50:R50" si="89">IFERROR(C34,0)</f>
        <v>1</v>
      </c>
      <c r="D50">
        <f t="shared" si="89"/>
        <v>1</v>
      </c>
      <c r="E50">
        <f t="shared" si="89"/>
        <v>1</v>
      </c>
      <c r="F50">
        <f t="shared" si="89"/>
        <v>1</v>
      </c>
      <c r="G50">
        <f t="shared" si="89"/>
        <v>1</v>
      </c>
      <c r="H50">
        <f t="shared" si="89"/>
        <v>1</v>
      </c>
      <c r="I50">
        <f t="shared" si="89"/>
        <v>1</v>
      </c>
      <c r="J50">
        <f t="shared" si="89"/>
        <v>1</v>
      </c>
      <c r="K50">
        <f t="shared" si="89"/>
        <v>1</v>
      </c>
      <c r="L50">
        <f t="shared" si="89"/>
        <v>1</v>
      </c>
      <c r="M50">
        <f t="shared" si="89"/>
        <v>1</v>
      </c>
      <c r="N50">
        <f t="shared" si="89"/>
        <v>1</v>
      </c>
      <c r="O50">
        <f t="shared" si="89"/>
        <v>1</v>
      </c>
      <c r="P50">
        <f t="shared" si="89"/>
        <v>1</v>
      </c>
      <c r="Q50">
        <f t="shared" si="89"/>
        <v>1</v>
      </c>
      <c r="R50">
        <f t="shared" si="89"/>
        <v>1</v>
      </c>
      <c r="W50">
        <f t="shared" si="69"/>
        <v>4.8828834885227668</v>
      </c>
      <c r="X50">
        <f t="shared" si="58"/>
        <v>4.8828834885227668</v>
      </c>
      <c r="Y50">
        <f>AP34</f>
        <v>5.1054756551587666</v>
      </c>
      <c r="AA50">
        <f t="shared" si="70"/>
        <v>0.22259216663599979</v>
      </c>
      <c r="AB50">
        <f t="shared" si="54"/>
        <v>0.22259216663599979</v>
      </c>
      <c r="AC50">
        <v>1</v>
      </c>
      <c r="AN50">
        <f t="shared" si="71"/>
        <v>22.737367544323188</v>
      </c>
      <c r="AO50">
        <f t="shared" si="83"/>
        <v>0.19586813587542268</v>
      </c>
      <c r="AP50">
        <f t="shared" si="83"/>
        <v>0.19586813600600797</v>
      </c>
      <c r="AQ50">
        <f t="shared" si="83"/>
        <v>0.19586813603865433</v>
      </c>
      <c r="AR50">
        <f t="shared" si="83"/>
        <v>0.19586813607946224</v>
      </c>
      <c r="AS50">
        <f t="shared" si="83"/>
        <v>0.19586813613047213</v>
      </c>
      <c r="AT50">
        <f t="shared" si="83"/>
        <v>0.19586813619423443</v>
      </c>
      <c r="AU50">
        <f t="shared" si="83"/>
        <v>0.19586813627393743</v>
      </c>
      <c r="AV50">
        <f t="shared" si="83"/>
        <v>0.19586813637356609</v>
      </c>
      <c r="AW50">
        <f t="shared" si="83"/>
        <v>0.19586813649810195</v>
      </c>
      <c r="AX50">
        <f t="shared" si="83"/>
        <v>0.19586813665377181</v>
      </c>
      <c r="AY50">
        <f t="shared" si="83"/>
        <v>0.19586813684835905</v>
      </c>
      <c r="AZ50">
        <f t="shared" si="83"/>
        <v>0.1958681370915932</v>
      </c>
      <c r="BA50">
        <f t="shared" si="83"/>
        <v>0.19586813739563583</v>
      </c>
      <c r="BB50">
        <f t="shared" si="83"/>
        <v>0.19586813777568912</v>
      </c>
      <c r="BC50">
        <f t="shared" si="83"/>
        <v>0.19586813825075572</v>
      </c>
      <c r="BD50">
        <f t="shared" si="83"/>
        <v>0.19586813884458898</v>
      </c>
      <c r="BE50">
        <f t="shared" si="83"/>
        <v>0.21824911696215457</v>
      </c>
      <c r="BF50">
        <f t="shared" si="83"/>
        <v>0.20479702256883728</v>
      </c>
      <c r="BG50">
        <f t="shared" si="83"/>
        <v>0.2029750140287577</v>
      </c>
      <c r="BH50">
        <f t="shared" si="83"/>
        <v>0.20111885830091467</v>
      </c>
      <c r="BI50">
        <f t="shared" si="83"/>
        <v>0.19927414054188128</v>
      </c>
      <c r="BJ50">
        <f t="shared" si="83"/>
        <v>0.19748533805106555</v>
      </c>
      <c r="BK50">
        <f t="shared" si="83"/>
        <v>0.19579165641593921</v>
      </c>
      <c r="BL50">
        <f t="shared" si="83"/>
        <v>0.19422388416226419</v>
      </c>
      <c r="BM50">
        <f t="shared" si="83"/>
        <v>0.19280273952593457</v>
      </c>
      <c r="BN50">
        <f t="shared" si="83"/>
        <v>0.19153875903618517</v>
      </c>
      <c r="BO50">
        <f t="shared" si="83"/>
        <v>0.1904334230977697</v>
      </c>
      <c r="BP50">
        <f t="shared" si="83"/>
        <v>0.18948103155690108</v>
      </c>
      <c r="BQ50">
        <f t="shared" si="83"/>
        <v>0.1886708385103926</v>
      </c>
      <c r="BR50">
        <f t="shared" si="83"/>
        <v>0.18798906968083071</v>
      </c>
      <c r="BS50">
        <f t="shared" si="83"/>
        <v>0.18742060058450527</v>
      </c>
      <c r="BT50">
        <f t="shared" si="83"/>
        <v>0.18695021242381343</v>
      </c>
    </row>
    <row r="51" spans="1:72">
      <c r="W51">
        <f>E4*E20</f>
        <v>17.223790138304945</v>
      </c>
      <c r="X51">
        <f t="shared" si="58"/>
        <v>17.223790138304945</v>
      </c>
      <c r="Y51">
        <f>AQ20</f>
        <v>20.16164784659097</v>
      </c>
      <c r="AA51">
        <f t="shared" ref="AA51:AA65" si="90">Z4-E4</f>
        <v>2.9378577082860247</v>
      </c>
      <c r="AB51">
        <f t="shared" si="54"/>
        <v>2.9378577082860247</v>
      </c>
      <c r="AC51">
        <v>1</v>
      </c>
    </row>
    <row r="52" spans="1:72">
      <c r="A52" s="4" t="s">
        <v>49</v>
      </c>
      <c r="B52">
        <f>SUM(B36:R50)</f>
        <v>240</v>
      </c>
      <c r="W52">
        <f t="shared" ref="W52:W65" si="91">E5*E21</f>
        <v>16.743155801994128</v>
      </c>
      <c r="X52">
        <f t="shared" si="58"/>
        <v>16.743155801994128</v>
      </c>
      <c r="Y52">
        <f t="shared" ref="Y52:Y65" si="92">AQ21</f>
        <v>19.500266458667056</v>
      </c>
      <c r="AA52">
        <f t="shared" si="90"/>
        <v>2.7571106566729284</v>
      </c>
      <c r="AB52">
        <f t="shared" si="54"/>
        <v>2.7571106566729284</v>
      </c>
      <c r="AC52">
        <v>1</v>
      </c>
      <c r="AO52">
        <f t="shared" ref="AO52:AO66" si="93">C4*C20</f>
        <v>13.636363636363635</v>
      </c>
      <c r="AP52">
        <f t="shared" ref="AP52:AP66" si="94">D4*D20</f>
        <v>16.699721276670907</v>
      </c>
      <c r="AQ52">
        <f t="shared" ref="AQ52:AQ66" si="95">E4*E20</f>
        <v>17.223790138304945</v>
      </c>
      <c r="AR52">
        <f t="shared" ref="AR52:AR66" si="96">F4*F20</f>
        <v>17.792620881229677</v>
      </c>
      <c r="AS52">
        <f t="shared" ref="AS52:AS66" si="97">G4*G20</f>
        <v>18.396435374221959</v>
      </c>
      <c r="AT52">
        <f t="shared" ref="AT52:AT66" si="98">H4*H20</f>
        <v>19.02241727156165</v>
      </c>
      <c r="AU52">
        <f t="shared" ref="AU52:AU66" si="99">I4*I20</f>
        <v>19.655682452551567</v>
      </c>
      <c r="AV52">
        <f t="shared" ref="AV52:AV66" si="100">J4*J20</f>
        <v>20.280643325973504</v>
      </c>
      <c r="AW52">
        <f t="shared" ref="AW52:AW66" si="101">K4*K20</f>
        <v>20.88251343744907</v>
      </c>
      <c r="AX52">
        <f t="shared" ref="AX52:AX66" si="102">L4*L20</f>
        <v>21.448652542283984</v>
      </c>
      <c r="AY52">
        <f t="shared" ref="AY52:AY66" si="103">M4*M20</f>
        <v>21.969504826413239</v>
      </c>
      <c r="AZ52">
        <f t="shared" ref="AZ52:AZ66" si="104">N4*N20</f>
        <v>22.439009014688267</v>
      </c>
      <c r="BA52">
        <f t="shared" ref="BA52:BA66" si="105">O4*O20</f>
        <v>22.854502244520731</v>
      </c>
      <c r="BB52">
        <f t="shared" ref="BB52:BB66" si="106">P4*P20</f>
        <v>23.216245883644344</v>
      </c>
      <c r="BC52">
        <f t="shared" ref="BC52:BC66" si="107">Q4*Q20</f>
        <v>23.526745240253856</v>
      </c>
      <c r="BD52">
        <f t="shared" ref="BD52:BD66" si="108">R4*R20</f>
        <v>23.790022338049141</v>
      </c>
    </row>
    <row r="53" spans="1:72">
      <c r="W53">
        <f t="shared" si="91"/>
        <v>16.178813318488242</v>
      </c>
      <c r="X53">
        <f t="shared" si="58"/>
        <v>16.178813318488242</v>
      </c>
      <c r="Y53">
        <f t="shared" si="92"/>
        <v>18.732155924116068</v>
      </c>
      <c r="AA53">
        <f t="shared" si="90"/>
        <v>2.5533426056278259</v>
      </c>
      <c r="AB53">
        <f t="shared" si="54"/>
        <v>2.5533426056278259</v>
      </c>
      <c r="AC53">
        <v>1</v>
      </c>
      <c r="AO53">
        <f t="shared" si="93"/>
        <v>13.333333333333332</v>
      </c>
      <c r="AP53">
        <f t="shared" si="94"/>
        <v>16.247506558394129</v>
      </c>
      <c r="AQ53">
        <f t="shared" si="95"/>
        <v>16.743155801994128</v>
      </c>
      <c r="AR53">
        <f t="shared" si="96"/>
        <v>17.280187829874031</v>
      </c>
      <c r="AS53">
        <f t="shared" si="97"/>
        <v>17.849166963347106</v>
      </c>
      <c r="AT53">
        <f t="shared" si="98"/>
        <v>18.437862740486139</v>
      </c>
      <c r="AU53">
        <f t="shared" si="99"/>
        <v>19.032197727701767</v>
      </c>
      <c r="AV53">
        <f t="shared" si="100"/>
        <v>19.617549131207213</v>
      </c>
      <c r="AW53">
        <f t="shared" si="101"/>
        <v>20.1801593559161</v>
      </c>
      <c r="AX53">
        <f t="shared" si="102"/>
        <v>20.708374654484839</v>
      </c>
      <c r="AY53">
        <f t="shared" si="103"/>
        <v>21.193487451650626</v>
      </c>
      <c r="AZ53">
        <f t="shared" si="104"/>
        <v>21.630079756931256</v>
      </c>
      <c r="BA53">
        <f t="shared" si="105"/>
        <v>22.015898251192368</v>
      </c>
      <c r="BB53">
        <f t="shared" si="106"/>
        <v>22.351387054161165</v>
      </c>
      <c r="BC53">
        <f t="shared" si="107"/>
        <v>22.639040348964016</v>
      </c>
      <c r="BD53">
        <f t="shared" si="108"/>
        <v>22.882721575649057</v>
      </c>
    </row>
    <row r="54" spans="1:72">
      <c r="W54">
        <f t="shared" si="91"/>
        <v>15.52472071867294</v>
      </c>
      <c r="X54">
        <f t="shared" si="58"/>
        <v>15.52472071867294</v>
      </c>
      <c r="Y54">
        <f t="shared" si="92"/>
        <v>17.853118671275062</v>
      </c>
      <c r="AA54">
        <f t="shared" si="90"/>
        <v>2.3283979526021223</v>
      </c>
      <c r="AB54">
        <f t="shared" si="54"/>
        <v>2.3283979526021223</v>
      </c>
      <c r="AC54">
        <v>1</v>
      </c>
      <c r="AO54">
        <f t="shared" si="93"/>
        <v>12.972972972972974</v>
      </c>
      <c r="AP54">
        <f t="shared" si="94"/>
        <v>15.715551302445661</v>
      </c>
      <c r="AQ54">
        <f t="shared" si="95"/>
        <v>16.178813318488242</v>
      </c>
      <c r="AR54">
        <f t="shared" si="96"/>
        <v>16.67971168233468</v>
      </c>
      <c r="AS54">
        <f t="shared" si="97"/>
        <v>17.209228639800816</v>
      </c>
      <c r="AT54">
        <f t="shared" si="98"/>
        <v>17.755822294024298</v>
      </c>
      <c r="AU54">
        <f t="shared" si="99"/>
        <v>18.306343660578055</v>
      </c>
      <c r="AV54">
        <f t="shared" si="100"/>
        <v>18.847263470536273</v>
      </c>
      <c r="AW54">
        <f t="shared" si="101"/>
        <v>19.365975058493007</v>
      </c>
      <c r="AX54">
        <f t="shared" si="102"/>
        <v>19.85191448218109</v>
      </c>
      <c r="AY54">
        <f t="shared" si="103"/>
        <v>20.297298810718612</v>
      </c>
      <c r="AZ54">
        <f t="shared" si="104"/>
        <v>20.697399741972998</v>
      </c>
      <c r="BA54">
        <f t="shared" si="105"/>
        <v>21.050391426617011</v>
      </c>
      <c r="BB54">
        <f t="shared" si="106"/>
        <v>21.356894919532976</v>
      </c>
      <c r="BC54">
        <f t="shared" si="107"/>
        <v>21.619369955740694</v>
      </c>
      <c r="BD54">
        <f t="shared" si="108"/>
        <v>21.841486861781672</v>
      </c>
    </row>
    <row r="55" spans="1:72">
      <c r="W55">
        <f t="shared" si="91"/>
        <v>14.777901718082981</v>
      </c>
      <c r="X55">
        <f t="shared" si="58"/>
        <v>14.777901718082981</v>
      </c>
      <c r="Y55">
        <f t="shared" si="92"/>
        <v>16.863910235672734</v>
      </c>
      <c r="AA55">
        <f t="shared" si="90"/>
        <v>2.086008517589752</v>
      </c>
      <c r="AB55">
        <f t="shared" si="54"/>
        <v>2.086008517589752</v>
      </c>
      <c r="AC55">
        <v>1</v>
      </c>
      <c r="AO55">
        <f t="shared" si="93"/>
        <v>12.549019607843137</v>
      </c>
      <c r="AP55">
        <f t="shared" si="94"/>
        <v>15.097665528587131</v>
      </c>
      <c r="AQ55">
        <f t="shared" si="95"/>
        <v>15.52472071867294</v>
      </c>
      <c r="AR55">
        <f t="shared" si="96"/>
        <v>15.985359625831297</v>
      </c>
      <c r="AS55">
        <f t="shared" si="97"/>
        <v>16.471066281519605</v>
      </c>
      <c r="AT55">
        <f t="shared" si="98"/>
        <v>16.971093839967843</v>
      </c>
      <c r="AU55">
        <f t="shared" si="99"/>
        <v>17.473341090521824</v>
      </c>
      <c r="AV55">
        <f t="shared" si="100"/>
        <v>17.965491711017314</v>
      </c>
      <c r="AW55">
        <f t="shared" si="101"/>
        <v>18.436196611236053</v>
      </c>
      <c r="AX55">
        <f t="shared" si="102"/>
        <v>18.876065428418045</v>
      </c>
      <c r="AY55">
        <f t="shared" si="103"/>
        <v>19.278295368886376</v>
      </c>
      <c r="AZ55">
        <f t="shared" si="104"/>
        <v>19.638874640620351</v>
      </c>
      <c r="BA55">
        <f t="shared" si="105"/>
        <v>19.956406607461318</v>
      </c>
      <c r="BB55">
        <f t="shared" si="106"/>
        <v>20.23167177341006</v>
      </c>
      <c r="BC55">
        <f t="shared" si="107"/>
        <v>20.467065130322265</v>
      </c>
      <c r="BD55">
        <f t="shared" si="108"/>
        <v>20.66602658042347</v>
      </c>
    </row>
    <row r="56" spans="1:72">
      <c r="W56">
        <f t="shared" si="91"/>
        <v>13.939688246072961</v>
      </c>
      <c r="X56">
        <f t="shared" si="58"/>
        <v>13.939688246072961</v>
      </c>
      <c r="Y56">
        <f t="shared" si="92"/>
        <v>15.771568284330643</v>
      </c>
      <c r="AA56">
        <f t="shared" si="90"/>
        <v>1.8318800382576814</v>
      </c>
      <c r="AB56">
        <f t="shared" si="54"/>
        <v>1.8318800382576814</v>
      </c>
      <c r="AC56">
        <v>1</v>
      </c>
      <c r="AO56">
        <f t="shared" si="93"/>
        <v>12.05651491365777</v>
      </c>
      <c r="AP56">
        <f t="shared" si="94"/>
        <v>14.390432654159531</v>
      </c>
      <c r="AQ56">
        <f t="shared" si="95"/>
        <v>14.777901718082981</v>
      </c>
      <c r="AR56">
        <f t="shared" si="96"/>
        <v>15.194693480981794</v>
      </c>
      <c r="AS56">
        <f t="shared" si="97"/>
        <v>15.6328819248918</v>
      </c>
      <c r="AT56">
        <f t="shared" si="98"/>
        <v>16.082618489765334</v>
      </c>
      <c r="AU56">
        <f t="shared" si="99"/>
        <v>16.532956986794034</v>
      </c>
      <c r="AV56">
        <f t="shared" si="100"/>
        <v>16.9728928632113</v>
      </c>
      <c r="AW56">
        <f t="shared" si="101"/>
        <v>17.392414166209107</v>
      </c>
      <c r="AX56">
        <f t="shared" si="102"/>
        <v>17.783357671441827</v>
      </c>
      <c r="AY56">
        <f t="shared" si="103"/>
        <v>18.139926669950054</v>
      </c>
      <c r="AZ56">
        <f t="shared" si="104"/>
        <v>18.458827139924217</v>
      </c>
      <c r="BA56">
        <f t="shared" si="105"/>
        <v>18.739073990282357</v>
      </c>
      <c r="BB56">
        <f t="shared" si="106"/>
        <v>18.981577240617721</v>
      </c>
      <c r="BC56">
        <f t="shared" si="107"/>
        <v>19.188631013416909</v>
      </c>
      <c r="BD56">
        <f t="shared" si="108"/>
        <v>19.363407156638772</v>
      </c>
    </row>
    <row r="57" spans="1:72">
      <c r="W57">
        <f t="shared" si="91"/>
        <v>13.016786123440282</v>
      </c>
      <c r="X57">
        <f t="shared" si="58"/>
        <v>13.016786123440282</v>
      </c>
      <c r="Y57">
        <f t="shared" si="92"/>
        <v>14.590234520131483</v>
      </c>
      <c r="AA57">
        <f t="shared" si="90"/>
        <v>1.5734483966912016</v>
      </c>
      <c r="AB57">
        <f t="shared" si="54"/>
        <v>1.5734483966912016</v>
      </c>
      <c r="AC57">
        <v>1</v>
      </c>
      <c r="AO57">
        <f t="shared" si="93"/>
        <v>11.49270482603816</v>
      </c>
      <c r="AP57">
        <f t="shared" si="94"/>
        <v>13.594414174154938</v>
      </c>
      <c r="AQ57">
        <f t="shared" si="95"/>
        <v>13.939688246072961</v>
      </c>
      <c r="AR57">
        <f t="shared" si="96"/>
        <v>14.309947140913312</v>
      </c>
      <c r="AS57">
        <f t="shared" si="97"/>
        <v>14.697940638511128</v>
      </c>
      <c r="AT57">
        <f t="shared" si="98"/>
        <v>15.094809022463313</v>
      </c>
      <c r="AU57">
        <f t="shared" si="99"/>
        <v>15.490844877238063</v>
      </c>
      <c r="AV57">
        <f t="shared" si="100"/>
        <v>15.876421504004544</v>
      </c>
      <c r="AW57">
        <f t="shared" si="101"/>
        <v>16.24290515833091</v>
      </c>
      <c r="AX57">
        <f t="shared" si="102"/>
        <v>16.583373680706252</v>
      </c>
      <c r="AY57">
        <f t="shared" si="103"/>
        <v>16.893026211342864</v>
      </c>
      <c r="AZ57">
        <f t="shared" si="104"/>
        <v>17.169258553650987</v>
      </c>
      <c r="BA57">
        <f t="shared" si="105"/>
        <v>17.411459157021433</v>
      </c>
      <c r="BB57">
        <f t="shared" si="106"/>
        <v>17.620626390747745</v>
      </c>
      <c r="BC57">
        <f t="shared" si="107"/>
        <v>17.798914226579011</v>
      </c>
      <c r="BD57">
        <f t="shared" si="108"/>
        <v>17.949192015339499</v>
      </c>
    </row>
    <row r="58" spans="1:72">
      <c r="W58">
        <f t="shared" si="91"/>
        <v>12.021873903415372</v>
      </c>
      <c r="X58">
        <f t="shared" si="58"/>
        <v>12.021873903415372</v>
      </c>
      <c r="Y58">
        <f t="shared" si="92"/>
        <v>13.341125830388384</v>
      </c>
      <c r="AA58">
        <f t="shared" si="90"/>
        <v>1.3192519269730116</v>
      </c>
      <c r="AB58">
        <f t="shared" si="54"/>
        <v>1.3192519269730116</v>
      </c>
      <c r="AC58">
        <v>1</v>
      </c>
      <c r="AO58">
        <f t="shared" si="93"/>
        <v>10.858001237076964</v>
      </c>
      <c r="AP58">
        <f t="shared" si="94"/>
        <v>12.715223050377695</v>
      </c>
      <c r="AQ58">
        <f t="shared" si="95"/>
        <v>13.016786123440282</v>
      </c>
      <c r="AR58">
        <f t="shared" si="96"/>
        <v>13.33907391769289</v>
      </c>
      <c r="AS58">
        <f t="shared" si="97"/>
        <v>13.675586707711018</v>
      </c>
      <c r="AT58">
        <f t="shared" si="98"/>
        <v>14.018520708308433</v>
      </c>
      <c r="AU58">
        <f t="shared" si="99"/>
        <v>14.359455995089533</v>
      </c>
      <c r="AV58">
        <f t="shared" si="100"/>
        <v>14.690166257673143</v>
      </c>
      <c r="AW58">
        <f t="shared" si="101"/>
        <v>15.003389790584274</v>
      </c>
      <c r="AX58">
        <f t="shared" si="102"/>
        <v>15.293413970395379</v>
      </c>
      <c r="AY58">
        <f t="shared" si="103"/>
        <v>15.556384698928648</v>
      </c>
      <c r="AZ58">
        <f t="shared" si="104"/>
        <v>15.790330592479963</v>
      </c>
      <c r="BA58">
        <f t="shared" si="105"/>
        <v>15.994957539968921</v>
      </c>
      <c r="BB58">
        <f t="shared" si="106"/>
        <v>16.1713033958087</v>
      </c>
      <c r="BC58">
        <f t="shared" si="107"/>
        <v>16.321343651078216</v>
      </c>
      <c r="BD58">
        <f t="shared" si="108"/>
        <v>16.447618048149934</v>
      </c>
    </row>
    <row r="59" spans="1:72">
      <c r="W59">
        <f t="shared" si="91"/>
        <v>10.973455984492851</v>
      </c>
      <c r="X59">
        <f t="shared" si="58"/>
        <v>10.973455984492851</v>
      </c>
      <c r="Y59">
        <f t="shared" si="92"/>
        <v>12.051431993853436</v>
      </c>
      <c r="AA59">
        <f t="shared" si="90"/>
        <v>1.0779760093605848</v>
      </c>
      <c r="AB59">
        <f t="shared" si="54"/>
        <v>1.0779760093605848</v>
      </c>
      <c r="AC59">
        <v>1</v>
      </c>
      <c r="AO59">
        <f t="shared" si="93"/>
        <v>10.156840865414422</v>
      </c>
      <c r="AP59">
        <f t="shared" si="94"/>
        <v>11.764191558325733</v>
      </c>
      <c r="AQ59">
        <f t="shared" si="95"/>
        <v>12.021873903415372</v>
      </c>
      <c r="AR59">
        <f t="shared" si="96"/>
        <v>12.296258393748875</v>
      </c>
      <c r="AS59">
        <f t="shared" si="97"/>
        <v>12.581649538392391</v>
      </c>
      <c r="AT59">
        <f t="shared" si="98"/>
        <v>12.871332863168263</v>
      </c>
      <c r="AU59">
        <f t="shared" si="99"/>
        <v>13.158180407749915</v>
      </c>
      <c r="AV59">
        <f t="shared" si="100"/>
        <v>13.435338408890871</v>
      </c>
      <c r="AW59">
        <f t="shared" si="101"/>
        <v>13.696860219204472</v>
      </c>
      <c r="AX59">
        <f t="shared" si="102"/>
        <v>13.938165604500131</v>
      </c>
      <c r="AY59">
        <f t="shared" si="103"/>
        <v>14.156262007532545</v>
      </c>
      <c r="AZ59">
        <f t="shared" si="104"/>
        <v>14.349729424626368</v>
      </c>
      <c r="BA59">
        <f t="shared" si="105"/>
        <v>14.518522507733</v>
      </c>
      <c r="BB59">
        <f t="shared" si="106"/>
        <v>14.663667537615892</v>
      </c>
      <c r="BC59">
        <f t="shared" si="107"/>
        <v>14.786929039296949</v>
      </c>
      <c r="BD59">
        <f t="shared" si="108"/>
        <v>14.890501356225776</v>
      </c>
    </row>
    <row r="60" spans="1:72">
      <c r="W60">
        <f t="shared" si="91"/>
        <v>9.8948081906164358</v>
      </c>
      <c r="X60">
        <f t="shared" si="58"/>
        <v>9.8948081906164358</v>
      </c>
      <c r="Y60">
        <f t="shared" si="92"/>
        <v>10.752160538752779</v>
      </c>
      <c r="AA60">
        <f t="shared" si="90"/>
        <v>0.85735234813634342</v>
      </c>
      <c r="AB60">
        <f t="shared" si="54"/>
        <v>0.85735234813634342</v>
      </c>
      <c r="AC60">
        <v>1</v>
      </c>
      <c r="AO60">
        <f t="shared" si="93"/>
        <v>9.3982227278593875</v>
      </c>
      <c r="AP60">
        <f t="shared" si="94"/>
        <v>10.758356307661559</v>
      </c>
      <c r="AQ60">
        <f t="shared" si="95"/>
        <v>10.973455984492851</v>
      </c>
      <c r="AR60">
        <f t="shared" si="96"/>
        <v>11.201615452356709</v>
      </c>
      <c r="AS60">
        <f t="shared" si="97"/>
        <v>11.437967542873823</v>
      </c>
      <c r="AT60">
        <f t="shared" si="98"/>
        <v>11.676879591714892</v>
      </c>
      <c r="AU60">
        <f t="shared" si="99"/>
        <v>11.912471547048572</v>
      </c>
      <c r="AV60">
        <f t="shared" si="100"/>
        <v>12.139183451454191</v>
      </c>
      <c r="AW60">
        <f t="shared" si="101"/>
        <v>12.352279234575748</v>
      </c>
      <c r="AX60">
        <f t="shared" si="102"/>
        <v>12.548194699804997</v>
      </c>
      <c r="AY60">
        <f t="shared" si="103"/>
        <v>12.724685716122877</v>
      </c>
      <c r="AZ60">
        <f t="shared" si="104"/>
        <v>12.880786460654424</v>
      </c>
      <c r="BA60">
        <f t="shared" si="105"/>
        <v>13.01662698571926</v>
      </c>
      <c r="BB60">
        <f t="shared" si="106"/>
        <v>13.133175122863575</v>
      </c>
      <c r="BC60">
        <f t="shared" si="107"/>
        <v>13.231962362967579</v>
      </c>
      <c r="BD60">
        <f t="shared" si="108"/>
        <v>13.314836011884998</v>
      </c>
    </row>
    <row r="61" spans="1:72">
      <c r="W61">
        <f t="shared" si="91"/>
        <v>8.8120683806077587</v>
      </c>
      <c r="X61">
        <f t="shared" si="58"/>
        <v>8.8120683806077587</v>
      </c>
      <c r="Y61">
        <f t="shared" si="92"/>
        <v>9.4752462123078871</v>
      </c>
      <c r="AA61">
        <f t="shared" si="90"/>
        <v>0.66317783170012845</v>
      </c>
      <c r="AB61">
        <f t="shared" si="54"/>
        <v>0.66317783170012845</v>
      </c>
      <c r="AC61">
        <v>1</v>
      </c>
      <c r="AO61">
        <f t="shared" si="93"/>
        <v>8.595702542208933</v>
      </c>
      <c r="AP61">
        <f t="shared" si="94"/>
        <v>9.7195794806673792</v>
      </c>
      <c r="AQ61">
        <f t="shared" si="95"/>
        <v>9.8948081906164358</v>
      </c>
      <c r="AR61">
        <f t="shared" si="96"/>
        <v>10.079939431579477</v>
      </c>
      <c r="AS61">
        <f t="shared" si="97"/>
        <v>10.270923591921392</v>
      </c>
      <c r="AT61">
        <f t="shared" si="98"/>
        <v>10.463159599902244</v>
      </c>
      <c r="AU61">
        <f t="shared" si="99"/>
        <v>10.65192514837592</v>
      </c>
      <c r="AV61">
        <f t="shared" si="100"/>
        <v>10.832831183448617</v>
      </c>
      <c r="AW61">
        <f t="shared" si="101"/>
        <v>11.002210432357664</v>
      </c>
      <c r="AX61">
        <f t="shared" si="102"/>
        <v>11.15737130148289</v>
      </c>
      <c r="AY61">
        <f t="shared" si="103"/>
        <v>11.296689343637146</v>
      </c>
      <c r="AZ61">
        <f t="shared" si="104"/>
        <v>11.419550822042686</v>
      </c>
      <c r="BA61">
        <f t="shared" si="105"/>
        <v>11.526191615643933</v>
      </c>
      <c r="BB61">
        <f t="shared" si="106"/>
        <v>11.617484107967519</v>
      </c>
      <c r="BC61">
        <f t="shared" si="107"/>
        <v>11.694718139709217</v>
      </c>
      <c r="BD61">
        <f t="shared" si="108"/>
        <v>11.759407309079942</v>
      </c>
    </row>
    <row r="62" spans="1:72">
      <c r="W62">
        <f t="shared" si="91"/>
        <v>7.751771033908736</v>
      </c>
      <c r="X62">
        <f t="shared" si="58"/>
        <v>7.751771033908736</v>
      </c>
      <c r="Y62">
        <f t="shared" si="92"/>
        <v>8.2504749626372114</v>
      </c>
      <c r="AA62">
        <f t="shared" si="90"/>
        <v>0.49870392872847535</v>
      </c>
      <c r="AB62">
        <f t="shared" si="54"/>
        <v>0.49870392872847535</v>
      </c>
      <c r="AC62">
        <v>1</v>
      </c>
      <c r="AO62">
        <f t="shared" si="93"/>
        <v>7.7666984258113727</v>
      </c>
      <c r="AP62">
        <f t="shared" si="94"/>
        <v>8.6728204902266324</v>
      </c>
      <c r="AQ62">
        <f t="shared" si="95"/>
        <v>8.8120683806077587</v>
      </c>
      <c r="AR62">
        <f t="shared" si="96"/>
        <v>8.9586003653248767</v>
      </c>
      <c r="AS62">
        <f t="shared" si="97"/>
        <v>9.1091388056714742</v>
      </c>
      <c r="AT62">
        <f t="shared" si="98"/>
        <v>9.2600258353553677</v>
      </c>
      <c r="AU62">
        <f t="shared" si="99"/>
        <v>9.4075697920212473</v>
      </c>
      <c r="AV62">
        <f t="shared" si="100"/>
        <v>9.5483984223109193</v>
      </c>
      <c r="AW62">
        <f t="shared" si="101"/>
        <v>9.6797492825302616</v>
      </c>
      <c r="AX62">
        <f t="shared" si="102"/>
        <v>9.7996481167740654</v>
      </c>
      <c r="AY62">
        <f t="shared" si="103"/>
        <v>9.906959341839773</v>
      </c>
      <c r="AZ62">
        <f t="shared" si="104"/>
        <v>10.001324885264344</v>
      </c>
      <c r="BA62">
        <f t="shared" si="105"/>
        <v>10.083027697800729</v>
      </c>
      <c r="BB62">
        <f t="shared" si="106"/>
        <v>10.152821175408381</v>
      </c>
      <c r="BC62">
        <f t="shared" si="107"/>
        <v>10.211759007086171</v>
      </c>
      <c r="BD62">
        <f t="shared" si="108"/>
        <v>10.261047853347081</v>
      </c>
    </row>
    <row r="63" spans="1:72">
      <c r="W63">
        <f t="shared" si="91"/>
        <v>6.7383023712585546</v>
      </c>
      <c r="X63">
        <f t="shared" si="58"/>
        <v>6.7383023712585546</v>
      </c>
      <c r="Y63">
        <f t="shared" si="92"/>
        <v>7.1028337357254214</v>
      </c>
      <c r="AA63">
        <f t="shared" si="90"/>
        <v>0.36453136446686685</v>
      </c>
      <c r="AB63">
        <f t="shared" si="54"/>
        <v>0.36453136446686685</v>
      </c>
      <c r="AC63">
        <v>1</v>
      </c>
      <c r="AO63">
        <f t="shared" si="93"/>
        <v>6.9311173873333018</v>
      </c>
      <c r="AP63">
        <f t="shared" si="94"/>
        <v>7.6438114234455048</v>
      </c>
      <c r="AQ63">
        <f t="shared" si="95"/>
        <v>7.751771033908736</v>
      </c>
      <c r="AR63">
        <f t="shared" si="96"/>
        <v>7.8649356144236373</v>
      </c>
      <c r="AS63">
        <f t="shared" si="97"/>
        <v>7.9807246475194047</v>
      </c>
      <c r="AT63">
        <f t="shared" si="98"/>
        <v>8.0963070421104533</v>
      </c>
      <c r="AU63">
        <f t="shared" si="99"/>
        <v>8.2088717421718407</v>
      </c>
      <c r="AV63">
        <f t="shared" si="100"/>
        <v>8.3158943195806057</v>
      </c>
      <c r="AW63">
        <f t="shared" si="101"/>
        <v>8.4153476437057222</v>
      </c>
      <c r="AX63">
        <f t="shared" si="102"/>
        <v>8.5058226780799622</v>
      </c>
      <c r="AY63">
        <f t="shared" si="103"/>
        <v>8.586551646292591</v>
      </c>
      <c r="AZ63">
        <f t="shared" si="104"/>
        <v>8.6573493642985948</v>
      </c>
      <c r="BA63">
        <f t="shared" si="105"/>
        <v>8.7185020207999706</v>
      </c>
      <c r="BB63">
        <f t="shared" si="106"/>
        <v>8.7706346990460382</v>
      </c>
      <c r="BC63">
        <f t="shared" si="107"/>
        <v>8.8145827523175484</v>
      </c>
      <c r="BD63">
        <f t="shared" si="108"/>
        <v>8.8512826073688249</v>
      </c>
    </row>
    <row r="64" spans="1:72">
      <c r="W64">
        <f t="shared" si="91"/>
        <v>5.7917789229781764</v>
      </c>
      <c r="X64">
        <f t="shared" si="58"/>
        <v>5.7917789229781764</v>
      </c>
      <c r="Y64">
        <f t="shared" si="92"/>
        <v>6.0507580359129456</v>
      </c>
      <c r="AA64">
        <f t="shared" si="90"/>
        <v>0.25897911293476916</v>
      </c>
      <c r="AB64">
        <f t="shared" si="54"/>
        <v>0.25897911293476916</v>
      </c>
      <c r="AC64">
        <v>1</v>
      </c>
      <c r="AO64">
        <f t="shared" si="93"/>
        <v>6.1095030104491679</v>
      </c>
      <c r="AP64">
        <f t="shared" si="94"/>
        <v>6.6565779366231723</v>
      </c>
      <c r="AQ64">
        <f t="shared" si="95"/>
        <v>6.7383023712585546</v>
      </c>
      <c r="AR64">
        <f t="shared" si="96"/>
        <v>6.8236480474822603</v>
      </c>
      <c r="AS64">
        <f t="shared" si="97"/>
        <v>6.9106371069119277</v>
      </c>
      <c r="AT64">
        <f t="shared" si="98"/>
        <v>6.9971340325864091</v>
      </c>
      <c r="AU64">
        <f t="shared" si="99"/>
        <v>7.0810509829579669</v>
      </c>
      <c r="AV64">
        <f t="shared" si="100"/>
        <v>7.1605435803486071</v>
      </c>
      <c r="AW64">
        <f t="shared" si="101"/>
        <v>7.2341596045643666</v>
      </c>
      <c r="AX64">
        <f t="shared" si="102"/>
        <v>7.300918005839045</v>
      </c>
      <c r="AY64">
        <f t="shared" si="103"/>
        <v>7.3603155095173083</v>
      </c>
      <c r="AZ64">
        <f t="shared" si="104"/>
        <v>7.412274831382657</v>
      </c>
      <c r="BA64">
        <f t="shared" si="105"/>
        <v>7.4570572455559025</v>
      </c>
      <c r="BB64">
        <f t="shared" si="106"/>
        <v>7.4951625710464835</v>
      </c>
      <c r="BC64">
        <f t="shared" si="107"/>
        <v>7.5272343725995654</v>
      </c>
      <c r="BD64">
        <f t="shared" si="108"/>
        <v>7.5539809185087936</v>
      </c>
    </row>
    <row r="65" spans="23:74">
      <c r="W65">
        <f t="shared" si="91"/>
        <v>4.9267147721853046</v>
      </c>
      <c r="X65">
        <f t="shared" si="58"/>
        <v>4.9267147721853046</v>
      </c>
      <c r="Y65">
        <f t="shared" si="92"/>
        <v>5.1054756543078108</v>
      </c>
      <c r="AA65">
        <f t="shared" si="90"/>
        <v>0.17876088212250618</v>
      </c>
      <c r="AB65">
        <f t="shared" si="54"/>
        <v>0.17876088212250618</v>
      </c>
      <c r="AC65">
        <v>1</v>
      </c>
      <c r="AO65">
        <f t="shared" si="93"/>
        <v>5.321055829841824</v>
      </c>
      <c r="AP65">
        <f t="shared" si="94"/>
        <v>5.7312984183159728</v>
      </c>
      <c r="AQ65">
        <f t="shared" si="95"/>
        <v>5.7917789229781764</v>
      </c>
      <c r="AR65">
        <f t="shared" si="96"/>
        <v>5.8547197576571568</v>
      </c>
      <c r="AS65">
        <f t="shared" si="97"/>
        <v>5.9186429092886623</v>
      </c>
      <c r="AT65">
        <f t="shared" si="98"/>
        <v>5.9819757808467235</v>
      </c>
      <c r="AU65">
        <f t="shared" si="99"/>
        <v>6.0432028685412131</v>
      </c>
      <c r="AV65">
        <f t="shared" si="100"/>
        <v>6.1010060313116794</v>
      </c>
      <c r="AW65">
        <f t="shared" si="101"/>
        <v>6.1543669281633404</v>
      </c>
      <c r="AX65">
        <f t="shared" si="102"/>
        <v>6.2026170847534505</v>
      </c>
      <c r="AY65">
        <f t="shared" si="103"/>
        <v>6.2454356389556613</v>
      </c>
      <c r="AZ65">
        <f t="shared" si="104"/>
        <v>6.2828064001541462</v>
      </c>
      <c r="BA65">
        <f t="shared" si="105"/>
        <v>6.3149513087578359</v>
      </c>
      <c r="BB65">
        <f t="shared" si="106"/>
        <v>6.3422568616500445</v>
      </c>
      <c r="BC65">
        <f t="shared" si="107"/>
        <v>6.3652058285150659</v>
      </c>
      <c r="BD65">
        <f t="shared" si="108"/>
        <v>6.384321236212064</v>
      </c>
    </row>
    <row r="66" spans="23:74">
      <c r="W66">
        <f>F4*F20</f>
        <v>17.792620881229677</v>
      </c>
      <c r="X66">
        <f t="shared" si="58"/>
        <v>17.792620881229677</v>
      </c>
      <c r="Y66">
        <f>AR20</f>
        <v>20.161647842390416</v>
      </c>
      <c r="AA66">
        <f t="shared" ref="AA66:AA80" si="109">AA4-F4</f>
        <v>2.3690269611607384</v>
      </c>
      <c r="AB66">
        <f t="shared" si="54"/>
        <v>2.3690269611607384</v>
      </c>
      <c r="AC66">
        <v>1</v>
      </c>
      <c r="AO66">
        <f t="shared" si="93"/>
        <v>4.5819200275316794</v>
      </c>
      <c r="AP66">
        <f t="shared" si="94"/>
        <v>4.8828834885227668</v>
      </c>
      <c r="AQ66">
        <f t="shared" si="95"/>
        <v>4.9267147721853046</v>
      </c>
      <c r="AR66">
        <f t="shared" si="96"/>
        <v>4.9721841524368484</v>
      </c>
      <c r="AS66">
        <f t="shared" si="97"/>
        <v>5.0182125853395956</v>
      </c>
      <c r="AT66">
        <f t="shared" si="98"/>
        <v>5.0636670543178299</v>
      </c>
      <c r="AU66">
        <f t="shared" si="99"/>
        <v>5.107469941801825</v>
      </c>
      <c r="AV66">
        <f t="shared" si="100"/>
        <v>5.1486973618782681</v>
      </c>
      <c r="AW66">
        <f t="shared" si="101"/>
        <v>5.1866482937888261</v>
      </c>
      <c r="AX66">
        <f t="shared" si="102"/>
        <v>5.2208754250677885</v>
      </c>
      <c r="AY66">
        <f t="shared" si="103"/>
        <v>5.2511790405962184</v>
      </c>
      <c r="AZ66">
        <f t="shared" si="104"/>
        <v>5.2775731258339729</v>
      </c>
      <c r="BA66">
        <f t="shared" si="105"/>
        <v>5.3002361567652478</v>
      </c>
      <c r="BB66">
        <f t="shared" si="106"/>
        <v>5.3194582094470055</v>
      </c>
      <c r="BC66">
        <f t="shared" si="107"/>
        <v>5.3355927623821389</v>
      </c>
      <c r="BD66">
        <f t="shared" si="108"/>
        <v>5.3490177252808593</v>
      </c>
    </row>
    <row r="67" spans="23:74" ht="15" thickBot="1">
      <c r="W67">
        <f t="shared" ref="W67:W80" si="110">F5*F21</f>
        <v>17.280187829874031</v>
      </c>
      <c r="X67">
        <f t="shared" si="58"/>
        <v>17.280187829874031</v>
      </c>
      <c r="Y67">
        <f t="shared" ref="Y67:Y80" si="111">AR21</f>
        <v>19.500266454604297</v>
      </c>
      <c r="AA67">
        <f t="shared" si="109"/>
        <v>2.2200786247302666</v>
      </c>
      <c r="AB67">
        <f t="shared" si="54"/>
        <v>2.2200786247302666</v>
      </c>
      <c r="AC67">
        <v>1</v>
      </c>
    </row>
    <row r="68" spans="23:74" ht="15" thickBot="1">
      <c r="W68">
        <f t="shared" si="110"/>
        <v>16.67971168233468</v>
      </c>
      <c r="X68">
        <f t="shared" si="58"/>
        <v>16.67971168233468</v>
      </c>
      <c r="Y68">
        <f t="shared" si="111"/>
        <v>18.732155920213337</v>
      </c>
      <c r="AA68">
        <f t="shared" si="109"/>
        <v>2.0524442378786567</v>
      </c>
      <c r="AB68">
        <f t="shared" si="54"/>
        <v>2.0524442378786567</v>
      </c>
      <c r="AC68">
        <v>1</v>
      </c>
      <c r="AO68" t="s">
        <v>114</v>
      </c>
      <c r="AP68" s="75">
        <f>C3</f>
        <v>0</v>
      </c>
      <c r="AQ68" s="75">
        <f t="shared" ref="AQ68:BE68" si="112">D3</f>
        <v>4.3980465111040035E-2</v>
      </c>
      <c r="AR68" s="75">
        <f t="shared" si="112"/>
        <v>5.4975581388800036E-2</v>
      </c>
      <c r="AS68" s="75">
        <f t="shared" si="112"/>
        <v>6.871947673600004E-2</v>
      </c>
      <c r="AT68" s="75">
        <f t="shared" si="112"/>
        <v>8.589934592000005E-2</v>
      </c>
      <c r="AU68" s="75">
        <f t="shared" si="112"/>
        <v>0.10737418240000006</v>
      </c>
      <c r="AV68" s="75">
        <f t="shared" si="112"/>
        <v>0.13421772800000006</v>
      </c>
      <c r="AW68" s="75">
        <f t="shared" si="112"/>
        <v>0.16777216000000009</v>
      </c>
      <c r="AX68" s="75">
        <f t="shared" si="112"/>
        <v>0.2097152000000001</v>
      </c>
      <c r="AY68" s="75">
        <f t="shared" si="112"/>
        <v>0.2621440000000001</v>
      </c>
      <c r="AZ68" s="75">
        <f t="shared" si="112"/>
        <v>0.32768000000000014</v>
      </c>
      <c r="BA68" s="75">
        <f t="shared" si="112"/>
        <v>0.40960000000000013</v>
      </c>
      <c r="BB68" s="75">
        <f t="shared" si="112"/>
        <v>0.51200000000000012</v>
      </c>
      <c r="BC68" s="75">
        <f t="shared" si="112"/>
        <v>0.64000000000000012</v>
      </c>
      <c r="BD68" s="75">
        <f t="shared" si="112"/>
        <v>0.8</v>
      </c>
      <c r="BE68" s="75">
        <f t="shared" si="112"/>
        <v>1</v>
      </c>
      <c r="BF68" s="75">
        <f>AP68</f>
        <v>0</v>
      </c>
      <c r="BG68" s="75">
        <f t="shared" ref="BG68:BT68" si="113">AQ68</f>
        <v>4.3980465111040035E-2</v>
      </c>
      <c r="BH68" s="75">
        <f t="shared" si="113"/>
        <v>5.4975581388800036E-2</v>
      </c>
      <c r="BI68" s="75">
        <f t="shared" si="113"/>
        <v>6.871947673600004E-2</v>
      </c>
      <c r="BJ68" s="75">
        <f t="shared" si="113"/>
        <v>8.589934592000005E-2</v>
      </c>
      <c r="BK68" s="75">
        <f t="shared" si="113"/>
        <v>0.10737418240000006</v>
      </c>
      <c r="BL68" s="75">
        <f t="shared" si="113"/>
        <v>0.13421772800000006</v>
      </c>
      <c r="BM68" s="75">
        <f t="shared" si="113"/>
        <v>0.16777216000000009</v>
      </c>
      <c r="BN68" s="75">
        <f t="shared" si="113"/>
        <v>0.2097152000000001</v>
      </c>
      <c r="BO68" s="75">
        <f t="shared" si="113"/>
        <v>0.2621440000000001</v>
      </c>
      <c r="BP68" s="75">
        <f t="shared" si="113"/>
        <v>0.32768000000000014</v>
      </c>
      <c r="BQ68" s="75">
        <f t="shared" si="113"/>
        <v>0.40960000000000013</v>
      </c>
      <c r="BR68" s="75">
        <f t="shared" si="113"/>
        <v>0.51200000000000012</v>
      </c>
      <c r="BS68" s="75">
        <f t="shared" si="113"/>
        <v>0.64000000000000012</v>
      </c>
      <c r="BT68" s="75">
        <f t="shared" si="113"/>
        <v>0.8</v>
      </c>
      <c r="BU68" s="75">
        <f>BE68</f>
        <v>1</v>
      </c>
    </row>
    <row r="69" spans="23:74">
      <c r="W69">
        <f t="shared" si="110"/>
        <v>15.985359625831297</v>
      </c>
      <c r="X69">
        <f t="shared" si="58"/>
        <v>15.985359625831297</v>
      </c>
      <c r="Y69">
        <f t="shared" si="111"/>
        <v>17.853118667555478</v>
      </c>
      <c r="AA69">
        <f t="shared" si="109"/>
        <v>1.8677590417241809</v>
      </c>
      <c r="AB69">
        <f t="shared" si="54"/>
        <v>1.8677590417241809</v>
      </c>
      <c r="AC69">
        <v>1</v>
      </c>
      <c r="AN69">
        <v>1</v>
      </c>
      <c r="AO69">
        <f>AN36</f>
        <v>1</v>
      </c>
      <c r="AP69">
        <f t="shared" ref="AP69:BU77" si="114">AO36</f>
        <v>4.9599120407993323E-2</v>
      </c>
      <c r="AQ69">
        <f t="shared" si="114"/>
        <v>4.9599120441061059E-2</v>
      </c>
      <c r="AR69">
        <f t="shared" si="114"/>
        <v>4.9599120449328002E-2</v>
      </c>
      <c r="AS69">
        <f t="shared" si="114"/>
        <v>4.9599120459661666E-2</v>
      </c>
      <c r="AT69">
        <f t="shared" si="114"/>
        <v>4.959912047257875E-2</v>
      </c>
      <c r="AU69">
        <f t="shared" si="114"/>
        <v>4.9599120488725112E-2</v>
      </c>
      <c r="AV69">
        <f t="shared" si="114"/>
        <v>4.9599120508908058E-2</v>
      </c>
      <c r="AW69">
        <f t="shared" si="114"/>
        <v>4.9599120534136745E-2</v>
      </c>
      <c r="AX69">
        <f t="shared" si="114"/>
        <v>4.9599120565672603E-2</v>
      </c>
      <c r="AY69">
        <f t="shared" si="114"/>
        <v>4.959912060509241E-2</v>
      </c>
      <c r="AZ69">
        <f t="shared" si="114"/>
        <v>4.9599120654367196E-2</v>
      </c>
      <c r="BA69">
        <f t="shared" si="114"/>
        <v>4.9599120715960655E-2</v>
      </c>
      <c r="BB69">
        <f t="shared" si="114"/>
        <v>4.9599120792952492E-2</v>
      </c>
      <c r="BC69">
        <f t="shared" si="114"/>
        <v>4.9599120889192293E-2</v>
      </c>
      <c r="BD69">
        <f t="shared" si="114"/>
        <v>4.9599121009492021E-2</v>
      </c>
      <c r="BE69">
        <f t="shared" si="114"/>
        <v>4.9599121159866699E-2</v>
      </c>
      <c r="BF69">
        <f t="shared" si="114"/>
        <v>7.3333333333333348E-2</v>
      </c>
      <c r="BG69">
        <f t="shared" si="114"/>
        <v>5.988123894001602E-2</v>
      </c>
      <c r="BH69">
        <f t="shared" si="114"/>
        <v>5.8059230399936441E-2</v>
      </c>
      <c r="BI69">
        <f t="shared" si="114"/>
        <v>5.6203074672093407E-2</v>
      </c>
      <c r="BJ69">
        <f t="shared" si="114"/>
        <v>5.4358356913060013E-2</v>
      </c>
      <c r="BK69">
        <f t="shared" si="114"/>
        <v>5.2569554422244293E-2</v>
      </c>
      <c r="BL69">
        <f t="shared" si="114"/>
        <v>5.087587278711795E-2</v>
      </c>
      <c r="BM69">
        <f t="shared" si="114"/>
        <v>4.9308100533442936E-2</v>
      </c>
      <c r="BN69">
        <f t="shared" si="114"/>
        <v>4.7886955897113323E-2</v>
      </c>
      <c r="BO69">
        <f t="shared" si="114"/>
        <v>4.6622975407363931E-2</v>
      </c>
      <c r="BP69">
        <f t="shared" si="114"/>
        <v>4.551763946894842E-2</v>
      </c>
      <c r="BQ69">
        <f t="shared" si="114"/>
        <v>4.4565247928079789E-2</v>
      </c>
      <c r="BR69">
        <f t="shared" si="114"/>
        <v>4.3755054881571345E-2</v>
      </c>
      <c r="BS69">
        <f t="shared" si="114"/>
        <v>4.3073286052009462E-2</v>
      </c>
      <c r="BT69">
        <f t="shared" si="114"/>
        <v>4.2504816955684005E-2</v>
      </c>
      <c r="BU69">
        <f t="shared" si="114"/>
        <v>4.2034428794992182E-2</v>
      </c>
      <c r="BV69">
        <v>16</v>
      </c>
    </row>
    <row r="70" spans="23:74">
      <c r="W70">
        <f t="shared" si="110"/>
        <v>15.194693480981794</v>
      </c>
      <c r="X70">
        <f t="shared" si="58"/>
        <v>15.194693480981794</v>
      </c>
      <c r="Y70">
        <f t="shared" si="111"/>
        <v>16.863910232159242</v>
      </c>
      <c r="AA70">
        <f t="shared" si="109"/>
        <v>1.6692167511774478</v>
      </c>
      <c r="AB70">
        <f t="shared" si="54"/>
        <v>1.6692167511774478</v>
      </c>
      <c r="AC70">
        <v>1</v>
      </c>
      <c r="AN70">
        <v>2</v>
      </c>
      <c r="AO70">
        <f t="shared" ref="AO70:BD83" si="115">AN37</f>
        <v>1.25</v>
      </c>
      <c r="AP70">
        <f t="shared" si="115"/>
        <v>5.1281350502888463E-2</v>
      </c>
      <c r="AQ70">
        <f t="shared" si="115"/>
        <v>5.1281350537077747E-2</v>
      </c>
      <c r="AR70">
        <f t="shared" si="115"/>
        <v>5.1281350545625062E-2</v>
      </c>
      <c r="AS70">
        <f t="shared" si="115"/>
        <v>5.1281350556309217E-2</v>
      </c>
      <c r="AT70">
        <f t="shared" si="115"/>
        <v>5.1281350569664409E-2</v>
      </c>
      <c r="AU70">
        <f t="shared" si="115"/>
        <v>5.1281350586358389E-2</v>
      </c>
      <c r="AV70">
        <f t="shared" si="115"/>
        <v>5.1281350607225877E-2</v>
      </c>
      <c r="AW70">
        <f t="shared" si="115"/>
        <v>5.1281350633310227E-2</v>
      </c>
      <c r="AX70">
        <f t="shared" si="115"/>
        <v>5.128135066591568E-2</v>
      </c>
      <c r="AY70">
        <f t="shared" si="115"/>
        <v>5.1281350706672467E-2</v>
      </c>
      <c r="AZ70">
        <f t="shared" si="115"/>
        <v>5.1281350757618478E-2</v>
      </c>
      <c r="BA70">
        <f t="shared" si="115"/>
        <v>5.1281350821300982E-2</v>
      </c>
      <c r="BB70">
        <f t="shared" si="115"/>
        <v>5.1281350900904112E-2</v>
      </c>
      <c r="BC70">
        <f t="shared" si="115"/>
        <v>5.1281351000408024E-2</v>
      </c>
      <c r="BD70">
        <f t="shared" si="115"/>
        <v>5.1281351124787912E-2</v>
      </c>
      <c r="BE70">
        <f t="shared" si="114"/>
        <v>5.1281351280262767E-2</v>
      </c>
      <c r="BF70">
        <f t="shared" si="114"/>
        <v>7.5000000000000011E-2</v>
      </c>
      <c r="BG70">
        <f t="shared" si="114"/>
        <v>6.1547905606682704E-2</v>
      </c>
      <c r="BH70">
        <f t="shared" si="114"/>
        <v>5.9725897066603112E-2</v>
      </c>
      <c r="BI70">
        <f t="shared" si="114"/>
        <v>5.7869741338760078E-2</v>
      </c>
      <c r="BJ70">
        <f t="shared" si="114"/>
        <v>5.6025023579726677E-2</v>
      </c>
      <c r="BK70">
        <f t="shared" si="114"/>
        <v>5.4236221088910963E-2</v>
      </c>
      <c r="BL70">
        <f t="shared" si="114"/>
        <v>5.2542539453784613E-2</v>
      </c>
      <c r="BM70">
        <f t="shared" si="114"/>
        <v>5.09747672001096E-2</v>
      </c>
      <c r="BN70">
        <f t="shared" si="114"/>
        <v>4.9553622563779993E-2</v>
      </c>
      <c r="BO70">
        <f t="shared" si="114"/>
        <v>4.8289642074030602E-2</v>
      </c>
      <c r="BP70">
        <f t="shared" si="114"/>
        <v>4.7184306135615091E-2</v>
      </c>
      <c r="BQ70">
        <f t="shared" si="114"/>
        <v>4.6231914594746459E-2</v>
      </c>
      <c r="BR70">
        <f t="shared" si="114"/>
        <v>4.5421721548238016E-2</v>
      </c>
      <c r="BS70">
        <f t="shared" si="114"/>
        <v>4.4739952718676118E-2</v>
      </c>
      <c r="BT70">
        <f t="shared" si="114"/>
        <v>4.4171483622350668E-2</v>
      </c>
      <c r="BU70">
        <f t="shared" si="114"/>
        <v>4.3701095461658845E-2</v>
      </c>
      <c r="BV70">
        <v>17</v>
      </c>
    </row>
    <row r="71" spans="23:74">
      <c r="W71">
        <f t="shared" si="110"/>
        <v>14.309947140913312</v>
      </c>
      <c r="X71">
        <f t="shared" si="58"/>
        <v>14.309947140913312</v>
      </c>
      <c r="Y71">
        <f t="shared" si="111"/>
        <v>15.771568281044733</v>
      </c>
      <c r="AA71">
        <f t="shared" si="109"/>
        <v>1.4616211401314203</v>
      </c>
      <c r="AB71">
        <f t="shared" si="54"/>
        <v>1.4616211401314203</v>
      </c>
      <c r="AC71">
        <v>1</v>
      </c>
      <c r="AN71">
        <v>3</v>
      </c>
      <c r="AO71">
        <f t="shared" si="115"/>
        <v>1.5624999999999998</v>
      </c>
      <c r="AP71">
        <f t="shared" si="114"/>
        <v>5.3384138121507385E-2</v>
      </c>
      <c r="AQ71">
        <f t="shared" si="114"/>
        <v>5.3384138157098603E-2</v>
      </c>
      <c r="AR71">
        <f t="shared" si="114"/>
        <v>5.3384138165996395E-2</v>
      </c>
      <c r="AS71">
        <f t="shared" si="114"/>
        <v>5.3384138177118651E-2</v>
      </c>
      <c r="AT71">
        <f t="shared" si="114"/>
        <v>5.3384138191021474E-2</v>
      </c>
      <c r="AU71">
        <f t="shared" si="114"/>
        <v>5.3384138208399996E-2</v>
      </c>
      <c r="AV71">
        <f t="shared" si="114"/>
        <v>5.338413823012314E-2</v>
      </c>
      <c r="AW71">
        <f t="shared" si="114"/>
        <v>5.3384138257277093E-2</v>
      </c>
      <c r="AX71">
        <f t="shared" si="114"/>
        <v>5.3384138291219511E-2</v>
      </c>
      <c r="AY71">
        <f t="shared" si="114"/>
        <v>5.3384138333647545E-2</v>
      </c>
      <c r="AZ71">
        <f t="shared" si="114"/>
        <v>5.3384138386682579E-2</v>
      </c>
      <c r="BA71">
        <f t="shared" si="114"/>
        <v>5.3384138452976383E-2</v>
      </c>
      <c r="BB71">
        <f t="shared" si="114"/>
        <v>5.3384138535843631E-2</v>
      </c>
      <c r="BC71">
        <f t="shared" si="114"/>
        <v>5.3384138639427703E-2</v>
      </c>
      <c r="BD71">
        <f t="shared" si="114"/>
        <v>5.3384138768907775E-2</v>
      </c>
      <c r="BE71">
        <f t="shared" si="114"/>
        <v>5.3384138930757871E-2</v>
      </c>
      <c r="BF71">
        <f t="shared" si="114"/>
        <v>7.7083333333333323E-2</v>
      </c>
      <c r="BG71">
        <f t="shared" si="114"/>
        <v>6.363123894001603E-2</v>
      </c>
      <c r="BH71">
        <f t="shared" si="114"/>
        <v>6.1809230399936438E-2</v>
      </c>
      <c r="BI71">
        <f t="shared" si="114"/>
        <v>5.9953074672093418E-2</v>
      </c>
      <c r="BJ71">
        <f t="shared" si="114"/>
        <v>5.8108356913060003E-2</v>
      </c>
      <c r="BK71">
        <f t="shared" si="114"/>
        <v>5.6319554422244296E-2</v>
      </c>
      <c r="BL71">
        <f t="shared" si="114"/>
        <v>5.4625872787117953E-2</v>
      </c>
      <c r="BM71">
        <f t="shared" si="114"/>
        <v>5.3058100533442926E-2</v>
      </c>
      <c r="BN71">
        <f t="shared" si="114"/>
        <v>5.1636955897113326E-2</v>
      </c>
      <c r="BO71">
        <f t="shared" si="114"/>
        <v>5.0372975407363935E-2</v>
      </c>
      <c r="BP71">
        <f t="shared" si="114"/>
        <v>4.9267639468948417E-2</v>
      </c>
      <c r="BQ71">
        <f t="shared" si="114"/>
        <v>4.8315247928079785E-2</v>
      </c>
      <c r="BR71">
        <f t="shared" si="114"/>
        <v>4.7505054881571342E-2</v>
      </c>
      <c r="BS71">
        <f t="shared" si="114"/>
        <v>4.6823286052009458E-2</v>
      </c>
      <c r="BT71">
        <f t="shared" si="114"/>
        <v>4.6254816955684001E-2</v>
      </c>
      <c r="BU71">
        <f t="shared" si="114"/>
        <v>4.5784428794992171E-2</v>
      </c>
      <c r="BV71">
        <v>18</v>
      </c>
    </row>
    <row r="72" spans="23:74">
      <c r="W72">
        <f t="shared" si="110"/>
        <v>13.33907391769289</v>
      </c>
      <c r="X72">
        <f t="shared" si="58"/>
        <v>13.33907391769289</v>
      </c>
      <c r="Y72">
        <f t="shared" si="111"/>
        <v>14.5902345170917</v>
      </c>
      <c r="AA72">
        <f t="shared" si="109"/>
        <v>1.2511605993988102</v>
      </c>
      <c r="AB72">
        <f t="shared" si="54"/>
        <v>1.2511605993988102</v>
      </c>
      <c r="AC72">
        <v>1</v>
      </c>
      <c r="AN72">
        <v>4</v>
      </c>
      <c r="AO72">
        <f t="shared" si="115"/>
        <v>1.9531249999999996</v>
      </c>
      <c r="AP72">
        <f t="shared" si="114"/>
        <v>5.6012622644781046E-2</v>
      </c>
      <c r="AQ72">
        <f t="shared" si="114"/>
        <v>5.6012622682124674E-2</v>
      </c>
      <c r="AR72">
        <f t="shared" si="114"/>
        <v>5.6012622691460574E-2</v>
      </c>
      <c r="AS72">
        <f t="shared" si="114"/>
        <v>5.6012622703130448E-2</v>
      </c>
      <c r="AT72">
        <f t="shared" si="114"/>
        <v>5.60126227177178E-2</v>
      </c>
      <c r="AU72">
        <f t="shared" si="114"/>
        <v>5.6012622735951999E-2</v>
      </c>
      <c r="AV72">
        <f t="shared" si="114"/>
        <v>5.6012622758744732E-2</v>
      </c>
      <c r="AW72">
        <f t="shared" si="114"/>
        <v>5.6012622787235664E-2</v>
      </c>
      <c r="AX72">
        <f t="shared" si="114"/>
        <v>5.6012622822849328E-2</v>
      </c>
      <c r="AY72">
        <f t="shared" si="114"/>
        <v>5.6012622867366378E-2</v>
      </c>
      <c r="AZ72">
        <f t="shared" si="114"/>
        <v>5.6012622923012727E-2</v>
      </c>
      <c r="BA72">
        <f t="shared" si="114"/>
        <v>5.6012622992570642E-2</v>
      </c>
      <c r="BB72">
        <f t="shared" si="114"/>
        <v>5.6012623079518042E-2</v>
      </c>
      <c r="BC72">
        <f t="shared" si="114"/>
        <v>5.6012623188202292E-2</v>
      </c>
      <c r="BD72">
        <f t="shared" si="114"/>
        <v>5.6012623324057598E-2</v>
      </c>
      <c r="BE72">
        <f t="shared" si="114"/>
        <v>5.6012623493876736E-2</v>
      </c>
      <c r="BF72">
        <f t="shared" si="114"/>
        <v>7.9687499999999994E-2</v>
      </c>
      <c r="BG72">
        <f t="shared" si="114"/>
        <v>6.6235405606682687E-2</v>
      </c>
      <c r="BH72">
        <f t="shared" si="114"/>
        <v>6.4413397066603109E-2</v>
      </c>
      <c r="BI72">
        <f t="shared" si="114"/>
        <v>6.2557241338760075E-2</v>
      </c>
      <c r="BJ72">
        <f t="shared" si="114"/>
        <v>6.0712523579726681E-2</v>
      </c>
      <c r="BK72">
        <f t="shared" si="114"/>
        <v>5.892372108891096E-2</v>
      </c>
      <c r="BL72">
        <f t="shared" si="114"/>
        <v>5.7230039453784624E-2</v>
      </c>
      <c r="BM72">
        <f t="shared" si="114"/>
        <v>5.5662267200109604E-2</v>
      </c>
      <c r="BN72">
        <f t="shared" si="114"/>
        <v>5.4241122563779991E-2</v>
      </c>
      <c r="BO72">
        <f t="shared" si="114"/>
        <v>5.2977142074030599E-2</v>
      </c>
      <c r="BP72">
        <f t="shared" si="114"/>
        <v>5.1871806135615074E-2</v>
      </c>
      <c r="BQ72">
        <f t="shared" si="114"/>
        <v>5.0919414594746457E-2</v>
      </c>
      <c r="BR72">
        <f t="shared" si="114"/>
        <v>5.0109221548238006E-2</v>
      </c>
      <c r="BS72">
        <f t="shared" si="114"/>
        <v>4.9427452718676122E-2</v>
      </c>
      <c r="BT72">
        <f t="shared" si="114"/>
        <v>4.8858983622350666E-2</v>
      </c>
      <c r="BU72">
        <f t="shared" si="114"/>
        <v>4.8388595461658836E-2</v>
      </c>
      <c r="BV72">
        <v>19</v>
      </c>
    </row>
    <row r="73" spans="23:74">
      <c r="W73">
        <f t="shared" si="110"/>
        <v>12.296258393748875</v>
      </c>
      <c r="X73">
        <f t="shared" si="58"/>
        <v>12.296258393748875</v>
      </c>
      <c r="Y73">
        <f t="shared" si="111"/>
        <v>13.341125827608838</v>
      </c>
      <c r="AA73">
        <f t="shared" si="109"/>
        <v>1.0448674338599631</v>
      </c>
      <c r="AB73">
        <f t="shared" si="54"/>
        <v>1.0448674338599631</v>
      </c>
      <c r="AC73">
        <v>1</v>
      </c>
      <c r="AN73">
        <v>5</v>
      </c>
      <c r="AO73">
        <f t="shared" si="115"/>
        <v>2.4414062499999991</v>
      </c>
      <c r="AP73">
        <f t="shared" si="114"/>
        <v>5.9298228298873115E-2</v>
      </c>
      <c r="AQ73">
        <f t="shared" si="114"/>
        <v>5.9298228338407248E-2</v>
      </c>
      <c r="AR73">
        <f t="shared" si="114"/>
        <v>5.9298228348290787E-2</v>
      </c>
      <c r="AS73">
        <f t="shared" si="114"/>
        <v>5.9298228360645203E-2</v>
      </c>
      <c r="AT73">
        <f t="shared" si="114"/>
        <v>5.9298228376088231E-2</v>
      </c>
      <c r="AU73">
        <f t="shared" si="114"/>
        <v>5.9298228395392012E-2</v>
      </c>
      <c r="AV73">
        <f t="shared" si="114"/>
        <v>5.9298228419521717E-2</v>
      </c>
      <c r="AW73">
        <f t="shared" si="114"/>
        <v>5.9298228449683875E-2</v>
      </c>
      <c r="AX73">
        <f t="shared" si="114"/>
        <v>5.929822848738657E-2</v>
      </c>
      <c r="AY73">
        <f t="shared" si="114"/>
        <v>5.9298228534514934E-2</v>
      </c>
      <c r="AZ73">
        <f t="shared" si="114"/>
        <v>5.9298228593425387E-2</v>
      </c>
      <c r="BA73">
        <f t="shared" si="114"/>
        <v>5.9298228667063461E-2</v>
      </c>
      <c r="BB73">
        <f t="shared" si="114"/>
        <v>5.9298228759111053E-2</v>
      </c>
      <c r="BC73">
        <f t="shared" si="114"/>
        <v>5.9298228874170536E-2</v>
      </c>
      <c r="BD73">
        <f t="shared" si="114"/>
        <v>5.9298229017994884E-2</v>
      </c>
      <c r="BE73">
        <f t="shared" si="114"/>
        <v>5.9298229197775332E-2</v>
      </c>
      <c r="BF73">
        <f t="shared" si="114"/>
        <v>8.2942708333333337E-2</v>
      </c>
      <c r="BG73">
        <f t="shared" si="114"/>
        <v>6.9490613940016016E-2</v>
      </c>
      <c r="BH73">
        <f t="shared" si="114"/>
        <v>6.7668605399936438E-2</v>
      </c>
      <c r="BI73">
        <f t="shared" si="114"/>
        <v>6.5812449672093404E-2</v>
      </c>
      <c r="BJ73">
        <f t="shared" si="114"/>
        <v>6.3967731913060003E-2</v>
      </c>
      <c r="BK73">
        <f t="shared" si="114"/>
        <v>6.2178929422244303E-2</v>
      </c>
      <c r="BL73">
        <f t="shared" si="114"/>
        <v>6.0485247787117946E-2</v>
      </c>
      <c r="BM73">
        <f t="shared" si="114"/>
        <v>5.891747553344294E-2</v>
      </c>
      <c r="BN73">
        <f t="shared" si="114"/>
        <v>5.7496330897113312E-2</v>
      </c>
      <c r="BO73">
        <f t="shared" si="114"/>
        <v>5.6232350407363914E-2</v>
      </c>
      <c r="BP73">
        <f t="shared" si="114"/>
        <v>5.5127014468948424E-2</v>
      </c>
      <c r="BQ73">
        <f t="shared" si="114"/>
        <v>5.4174622928079792E-2</v>
      </c>
      <c r="BR73">
        <f t="shared" si="114"/>
        <v>5.3364429881571335E-2</v>
      </c>
      <c r="BS73">
        <f t="shared" si="114"/>
        <v>5.2682661052009437E-2</v>
      </c>
      <c r="BT73">
        <f t="shared" si="114"/>
        <v>5.2114191955684001E-2</v>
      </c>
      <c r="BU73">
        <f t="shared" si="114"/>
        <v>5.1643803794992171E-2</v>
      </c>
      <c r="BV73">
        <v>20</v>
      </c>
    </row>
    <row r="74" spans="23:74">
      <c r="W74">
        <f t="shared" si="110"/>
        <v>11.201615452356709</v>
      </c>
      <c r="X74">
        <f t="shared" si="58"/>
        <v>11.201615452356709</v>
      </c>
      <c r="Y74">
        <f t="shared" si="111"/>
        <v>12.051431991342596</v>
      </c>
      <c r="AA74">
        <f t="shared" si="109"/>
        <v>0.8498165389858876</v>
      </c>
      <c r="AB74">
        <f t="shared" si="54"/>
        <v>0.8498165389858876</v>
      </c>
      <c r="AC74">
        <v>1</v>
      </c>
      <c r="AN74">
        <v>6</v>
      </c>
      <c r="AO74">
        <f t="shared" si="115"/>
        <v>3.0517578124999987</v>
      </c>
      <c r="AP74">
        <f t="shared" si="114"/>
        <v>6.3405235366488205E-2</v>
      </c>
      <c r="AQ74">
        <f t="shared" si="114"/>
        <v>6.3405235408760488E-2</v>
      </c>
      <c r="AR74">
        <f t="shared" si="114"/>
        <v>6.3405235419328548E-2</v>
      </c>
      <c r="AS74">
        <f t="shared" si="114"/>
        <v>6.3405235432538634E-2</v>
      </c>
      <c r="AT74">
        <f t="shared" si="114"/>
        <v>6.3405235449051259E-2</v>
      </c>
      <c r="AU74">
        <f t="shared" si="114"/>
        <v>6.3405235469692012E-2</v>
      </c>
      <c r="AV74">
        <f t="shared" si="114"/>
        <v>6.340523549549297E-2</v>
      </c>
      <c r="AW74">
        <f t="shared" si="114"/>
        <v>6.3405235527744144E-2</v>
      </c>
      <c r="AX74">
        <f t="shared" si="114"/>
        <v>6.3405235568058133E-2</v>
      </c>
      <c r="AY74">
        <f t="shared" si="114"/>
        <v>6.3405235618450628E-2</v>
      </c>
      <c r="AZ74">
        <f t="shared" si="114"/>
        <v>6.3405235681441213E-2</v>
      </c>
      <c r="BA74">
        <f t="shared" si="114"/>
        <v>6.3405235760179493E-2</v>
      </c>
      <c r="BB74">
        <f t="shared" si="114"/>
        <v>6.3405235858602305E-2</v>
      </c>
      <c r="BC74">
        <f t="shared" si="114"/>
        <v>6.3405235981630836E-2</v>
      </c>
      <c r="BD74">
        <f t="shared" si="114"/>
        <v>6.3405236135416501E-2</v>
      </c>
      <c r="BE74">
        <f t="shared" si="114"/>
        <v>6.3405236327648551E-2</v>
      </c>
      <c r="BF74">
        <f t="shared" si="114"/>
        <v>8.7011718749999994E-2</v>
      </c>
      <c r="BG74">
        <f t="shared" si="114"/>
        <v>7.3559624356682687E-2</v>
      </c>
      <c r="BH74">
        <f t="shared" si="114"/>
        <v>7.1737615816603095E-2</v>
      </c>
      <c r="BI74">
        <f t="shared" si="114"/>
        <v>6.9881460088760075E-2</v>
      </c>
      <c r="BJ74">
        <f t="shared" si="114"/>
        <v>6.8036742329726674E-2</v>
      </c>
      <c r="BK74">
        <f t="shared" si="114"/>
        <v>6.624793983891096E-2</v>
      </c>
      <c r="BL74">
        <f t="shared" si="114"/>
        <v>6.4554258203784604E-2</v>
      </c>
      <c r="BM74">
        <f t="shared" si="114"/>
        <v>6.2986485950109597E-2</v>
      </c>
      <c r="BN74">
        <f t="shared" si="114"/>
        <v>6.1565341313779984E-2</v>
      </c>
      <c r="BO74">
        <f t="shared" si="114"/>
        <v>6.0301360824030592E-2</v>
      </c>
      <c r="BP74">
        <f t="shared" si="114"/>
        <v>5.9196024885615081E-2</v>
      </c>
      <c r="BQ74">
        <f t="shared" si="114"/>
        <v>5.8243633344746457E-2</v>
      </c>
      <c r="BR74">
        <f t="shared" si="114"/>
        <v>5.7433440298238013E-2</v>
      </c>
      <c r="BS74">
        <f t="shared" si="114"/>
        <v>5.6751671468676101E-2</v>
      </c>
      <c r="BT74">
        <f t="shared" si="114"/>
        <v>5.6183202372350673E-2</v>
      </c>
      <c r="BU74">
        <f t="shared" si="114"/>
        <v>5.571281421165885E-2</v>
      </c>
      <c r="BV74">
        <v>21</v>
      </c>
    </row>
    <row r="75" spans="23:74">
      <c r="W75">
        <f t="shared" si="110"/>
        <v>10.079939431579477</v>
      </c>
      <c r="X75">
        <f t="shared" si="58"/>
        <v>10.079939431579477</v>
      </c>
      <c r="Y75">
        <f t="shared" si="111"/>
        <v>10.752160536512633</v>
      </c>
      <c r="AA75">
        <f t="shared" si="109"/>
        <v>0.6722211049331559</v>
      </c>
      <c r="AB75">
        <f t="shared" si="54"/>
        <v>0.6722211049331559</v>
      </c>
      <c r="AC75">
        <v>1</v>
      </c>
      <c r="AN75">
        <v>7</v>
      </c>
      <c r="AO75">
        <f t="shared" si="115"/>
        <v>3.8146972656249987</v>
      </c>
      <c r="AP75">
        <f t="shared" si="114"/>
        <v>6.853899420100705E-2</v>
      </c>
      <c r="AQ75">
        <f t="shared" si="114"/>
        <v>6.8538994246702012E-2</v>
      </c>
      <c r="AR75">
        <f t="shared" si="114"/>
        <v>6.8538994258125763E-2</v>
      </c>
      <c r="AS75">
        <f t="shared" si="114"/>
        <v>6.8538994272405424E-2</v>
      </c>
      <c r="AT75">
        <f t="shared" si="114"/>
        <v>6.853899429025502E-2</v>
      </c>
      <c r="AU75">
        <f t="shared" si="114"/>
        <v>6.853899431256702E-2</v>
      </c>
      <c r="AV75">
        <f t="shared" si="114"/>
        <v>6.8538994340457002E-2</v>
      </c>
      <c r="AW75">
        <f t="shared" si="114"/>
        <v>6.853899437531949E-2</v>
      </c>
      <c r="AX75">
        <f t="shared" si="114"/>
        <v>6.8538994418897589E-2</v>
      </c>
      <c r="AY75">
        <f t="shared" si="114"/>
        <v>6.8538994473370238E-2</v>
      </c>
      <c r="AZ75">
        <f t="shared" si="114"/>
        <v>6.8538994541461021E-2</v>
      </c>
      <c r="BA75">
        <f t="shared" si="114"/>
        <v>6.8538994626574506E-2</v>
      </c>
      <c r="BB75">
        <f t="shared" si="114"/>
        <v>6.8538994732966374E-2</v>
      </c>
      <c r="BC75">
        <f t="shared" si="114"/>
        <v>6.8538994865956201E-2</v>
      </c>
      <c r="BD75">
        <f t="shared" si="114"/>
        <v>6.8538995032193503E-2</v>
      </c>
      <c r="BE75">
        <f t="shared" si="114"/>
        <v>6.8538995239990089E-2</v>
      </c>
      <c r="BF75">
        <f t="shared" si="114"/>
        <v>9.2097981770833337E-2</v>
      </c>
      <c r="BG75">
        <f t="shared" si="114"/>
        <v>7.864588737751603E-2</v>
      </c>
      <c r="BH75">
        <f t="shared" si="114"/>
        <v>7.6823878837436424E-2</v>
      </c>
      <c r="BI75">
        <f t="shared" si="114"/>
        <v>7.4967723109593418E-2</v>
      </c>
      <c r="BJ75">
        <f t="shared" si="114"/>
        <v>7.3123005350560003E-2</v>
      </c>
      <c r="BK75">
        <f t="shared" si="114"/>
        <v>7.1334202859744289E-2</v>
      </c>
      <c r="BL75">
        <f t="shared" si="114"/>
        <v>6.9640521224617946E-2</v>
      </c>
      <c r="BM75">
        <f t="shared" si="114"/>
        <v>6.8072748970942926E-2</v>
      </c>
      <c r="BN75">
        <f t="shared" si="114"/>
        <v>6.6651604334613312E-2</v>
      </c>
      <c r="BO75">
        <f t="shared" si="114"/>
        <v>6.5387623844863921E-2</v>
      </c>
      <c r="BP75">
        <f t="shared" si="114"/>
        <v>6.428228790644841E-2</v>
      </c>
      <c r="BQ75">
        <f t="shared" si="114"/>
        <v>6.3329896365579785E-2</v>
      </c>
      <c r="BR75">
        <f t="shared" si="114"/>
        <v>6.2519703319071335E-2</v>
      </c>
      <c r="BS75">
        <f t="shared" si="114"/>
        <v>6.1837934489509444E-2</v>
      </c>
      <c r="BT75">
        <f t="shared" si="114"/>
        <v>6.1269465393183994E-2</v>
      </c>
      <c r="BU75">
        <f t="shared" si="114"/>
        <v>6.0799077232492171E-2</v>
      </c>
      <c r="BV75">
        <v>22</v>
      </c>
    </row>
    <row r="76" spans="23:74">
      <c r="W76">
        <f t="shared" si="110"/>
        <v>8.9586003653248767</v>
      </c>
      <c r="X76">
        <f t="shared" si="58"/>
        <v>8.9586003653248767</v>
      </c>
      <c r="Y76">
        <f t="shared" si="111"/>
        <v>9.4752462103337773</v>
      </c>
      <c r="AA76">
        <f t="shared" si="109"/>
        <v>0.51664584500890065</v>
      </c>
      <c r="AB76">
        <f t="shared" si="54"/>
        <v>0.51664584500890065</v>
      </c>
      <c r="AC76">
        <v>1</v>
      </c>
      <c r="AN76">
        <v>8</v>
      </c>
      <c r="AO76">
        <f t="shared" si="115"/>
        <v>4.7683715820312473</v>
      </c>
      <c r="AP76">
        <f t="shared" si="114"/>
        <v>7.4956192744155631E-2</v>
      </c>
      <c r="AQ76">
        <f t="shared" si="114"/>
        <v>7.4956192794128934E-2</v>
      </c>
      <c r="AR76">
        <f t="shared" si="114"/>
        <v>7.4956192806622246E-2</v>
      </c>
      <c r="AS76">
        <f t="shared" si="114"/>
        <v>7.4956192822238935E-2</v>
      </c>
      <c r="AT76">
        <f t="shared" si="114"/>
        <v>7.495619284175975E-2</v>
      </c>
      <c r="AU76">
        <f t="shared" si="114"/>
        <v>7.4956192866160787E-2</v>
      </c>
      <c r="AV76">
        <f t="shared" si="114"/>
        <v>7.4956192896662055E-2</v>
      </c>
      <c r="AW76">
        <f t="shared" si="114"/>
        <v>7.4956192934788654E-2</v>
      </c>
      <c r="AX76">
        <f t="shared" si="114"/>
        <v>7.495619298244692E-2</v>
      </c>
      <c r="AY76">
        <f t="shared" si="114"/>
        <v>7.4956193042019739E-2</v>
      </c>
      <c r="AZ76">
        <f t="shared" si="114"/>
        <v>7.495619311648577E-2</v>
      </c>
      <c r="BA76">
        <f t="shared" si="114"/>
        <v>7.4956193209568298E-2</v>
      </c>
      <c r="BB76">
        <f t="shared" si="114"/>
        <v>7.4956193325921461E-2</v>
      </c>
      <c r="BC76">
        <f t="shared" si="114"/>
        <v>7.4956193471362939E-2</v>
      </c>
      <c r="BD76">
        <f t="shared" si="114"/>
        <v>7.4956193653164749E-2</v>
      </c>
      <c r="BE76">
        <f t="shared" si="114"/>
        <v>7.4956193880417035E-2</v>
      </c>
      <c r="BF76">
        <f t="shared" si="114"/>
        <v>9.8455810546874981E-2</v>
      </c>
      <c r="BG76">
        <f t="shared" si="114"/>
        <v>8.5003716153557687E-2</v>
      </c>
      <c r="BH76">
        <f t="shared" si="114"/>
        <v>8.3181707613478081E-2</v>
      </c>
      <c r="BI76">
        <f t="shared" si="114"/>
        <v>8.1325551885635075E-2</v>
      </c>
      <c r="BJ76">
        <f t="shared" si="114"/>
        <v>7.948083412660166E-2</v>
      </c>
      <c r="BK76">
        <f t="shared" si="114"/>
        <v>7.7692031635785946E-2</v>
      </c>
      <c r="BL76">
        <f t="shared" si="114"/>
        <v>7.5998350000659604E-2</v>
      </c>
      <c r="BM76">
        <f t="shared" si="114"/>
        <v>7.4430577746984569E-2</v>
      </c>
      <c r="BN76">
        <f t="shared" si="114"/>
        <v>7.3009433110654984E-2</v>
      </c>
      <c r="BO76">
        <f t="shared" si="114"/>
        <v>7.1745452620905578E-2</v>
      </c>
      <c r="BP76">
        <f t="shared" si="114"/>
        <v>7.0640116682490067E-2</v>
      </c>
      <c r="BQ76">
        <f t="shared" si="114"/>
        <v>6.9687725141621443E-2</v>
      </c>
      <c r="BR76">
        <f t="shared" si="114"/>
        <v>6.8877532095112992E-2</v>
      </c>
      <c r="BS76">
        <f t="shared" si="114"/>
        <v>6.8195763265551101E-2</v>
      </c>
      <c r="BT76">
        <f t="shared" si="114"/>
        <v>6.7627294169225652E-2</v>
      </c>
      <c r="BU76">
        <f t="shared" si="114"/>
        <v>6.7156906008533829E-2</v>
      </c>
      <c r="BV76">
        <v>23</v>
      </c>
    </row>
    <row r="77" spans="23:74">
      <c r="W77">
        <f t="shared" si="110"/>
        <v>7.8649356144236373</v>
      </c>
      <c r="X77">
        <f t="shared" si="58"/>
        <v>7.8649356144236373</v>
      </c>
      <c r="Y77">
        <f t="shared" si="111"/>
        <v>8.2504749609182753</v>
      </c>
      <c r="AA77">
        <f t="shared" si="109"/>
        <v>0.38553934649463795</v>
      </c>
      <c r="AB77">
        <f t="shared" si="54"/>
        <v>0.38553934649463795</v>
      </c>
      <c r="AC77">
        <v>1</v>
      </c>
      <c r="AN77">
        <v>9</v>
      </c>
      <c r="AO77">
        <f t="shared" si="115"/>
        <v>5.9604644775390598</v>
      </c>
      <c r="AP77">
        <f t="shared" si="114"/>
        <v>8.2977690923091332E-2</v>
      </c>
      <c r="AQ77">
        <f t="shared" si="114"/>
        <v>8.2977690978412566E-2</v>
      </c>
      <c r="AR77">
        <f t="shared" si="114"/>
        <v>8.2977690992242892E-2</v>
      </c>
      <c r="AS77">
        <f t="shared" si="114"/>
        <v>8.2977691009530757E-2</v>
      </c>
      <c r="AT77">
        <f t="shared" si="114"/>
        <v>8.2977691031140638E-2</v>
      </c>
      <c r="AU77">
        <f t="shared" si="114"/>
        <v>8.2977691058152961E-2</v>
      </c>
      <c r="AV77">
        <f t="shared" si="114"/>
        <v>8.2977691091918368E-2</v>
      </c>
      <c r="AW77">
        <f t="shared" si="114"/>
        <v>8.297769113412512E-2</v>
      </c>
      <c r="AX77">
        <f t="shared" si="114"/>
        <v>8.2977691186883556E-2</v>
      </c>
      <c r="AY77">
        <f t="shared" si="114"/>
        <v>8.2977691252831609E-2</v>
      </c>
      <c r="AZ77">
        <f t="shared" si="114"/>
        <v>8.2977691335266682E-2</v>
      </c>
      <c r="BA77">
        <f t="shared" si="114"/>
        <v>8.2977691438310533E-2</v>
      </c>
      <c r="BB77">
        <f t="shared" si="114"/>
        <v>8.2977691567115319E-2</v>
      </c>
      <c r="BC77">
        <f t="shared" si="114"/>
        <v>8.2977691728121306E-2</v>
      </c>
      <c r="BD77">
        <f t="shared" ref="AP77:BU83" si="116">BC44</f>
        <v>8.2977691929378816E-2</v>
      </c>
      <c r="BE77">
        <f t="shared" si="116"/>
        <v>8.2977692180950663E-2</v>
      </c>
      <c r="BF77">
        <f t="shared" si="116"/>
        <v>0.10640309651692707</v>
      </c>
      <c r="BG77">
        <f t="shared" si="116"/>
        <v>9.2951002123609752E-2</v>
      </c>
      <c r="BH77">
        <f t="shared" si="116"/>
        <v>9.1128993583530188E-2</v>
      </c>
      <c r="BI77">
        <f t="shared" si="116"/>
        <v>8.927283785568714E-2</v>
      </c>
      <c r="BJ77">
        <f t="shared" si="116"/>
        <v>8.7428120096653739E-2</v>
      </c>
      <c r="BK77">
        <f t="shared" si="116"/>
        <v>8.5639317605838039E-2</v>
      </c>
      <c r="BL77">
        <f t="shared" si="116"/>
        <v>8.3945635970711682E-2</v>
      </c>
      <c r="BM77">
        <f t="shared" si="116"/>
        <v>8.2377863717036662E-2</v>
      </c>
      <c r="BN77">
        <f t="shared" si="116"/>
        <v>8.0956719080707049E-2</v>
      </c>
      <c r="BO77">
        <f t="shared" si="116"/>
        <v>7.9692738590957657E-2</v>
      </c>
      <c r="BP77">
        <f t="shared" si="116"/>
        <v>7.8587402652542132E-2</v>
      </c>
      <c r="BQ77">
        <f t="shared" si="116"/>
        <v>7.7635011111673521E-2</v>
      </c>
      <c r="BR77">
        <f t="shared" si="116"/>
        <v>7.6824818065165057E-2</v>
      </c>
      <c r="BS77">
        <f t="shared" si="116"/>
        <v>7.614304923560318E-2</v>
      </c>
      <c r="BT77">
        <f t="shared" si="116"/>
        <v>7.5574580139277731E-2</v>
      </c>
      <c r="BU77">
        <f t="shared" si="116"/>
        <v>7.5104191978585907E-2</v>
      </c>
      <c r="BV77">
        <v>24</v>
      </c>
    </row>
    <row r="78" spans="23:74">
      <c r="W78">
        <f t="shared" si="110"/>
        <v>6.8236480474822603</v>
      </c>
      <c r="X78">
        <f t="shared" si="58"/>
        <v>6.8236480474822603</v>
      </c>
      <c r="Y78">
        <f t="shared" si="111"/>
        <v>7.1028337342455909</v>
      </c>
      <c r="AA78">
        <f t="shared" si="109"/>
        <v>0.27918568676333066</v>
      </c>
      <c r="AB78">
        <f t="shared" si="54"/>
        <v>0.27918568676333066</v>
      </c>
      <c r="AC78">
        <v>1</v>
      </c>
      <c r="AN78">
        <v>10</v>
      </c>
      <c r="AO78">
        <f t="shared" si="115"/>
        <v>7.4505805969238246</v>
      </c>
      <c r="AP78">
        <f t="shared" si="116"/>
        <v>9.300456364676099E-2</v>
      </c>
      <c r="AQ78">
        <f t="shared" si="116"/>
        <v>9.3004563708767141E-2</v>
      </c>
      <c r="AR78">
        <f t="shared" si="116"/>
        <v>9.3004563724268685E-2</v>
      </c>
      <c r="AS78">
        <f t="shared" si="116"/>
        <v>9.3004563743645616E-2</v>
      </c>
      <c r="AT78">
        <f t="shared" si="116"/>
        <v>9.3004563767866755E-2</v>
      </c>
      <c r="AU78">
        <f t="shared" si="116"/>
        <v>9.3004563798143203E-2</v>
      </c>
      <c r="AV78">
        <f t="shared" si="116"/>
        <v>9.3004563835988763E-2</v>
      </c>
      <c r="AW78">
        <f t="shared" si="116"/>
        <v>9.3004563883295699E-2</v>
      </c>
      <c r="AX78">
        <f t="shared" si="116"/>
        <v>9.3004563942429383E-2</v>
      </c>
      <c r="AY78">
        <f t="shared" si="116"/>
        <v>9.3004564016346492E-2</v>
      </c>
      <c r="AZ78">
        <f t="shared" si="116"/>
        <v>9.3004564108742846E-2</v>
      </c>
      <c r="BA78">
        <f t="shared" si="116"/>
        <v>9.300456422423832E-2</v>
      </c>
      <c r="BB78">
        <f t="shared" si="116"/>
        <v>9.3004564368607656E-2</v>
      </c>
      <c r="BC78">
        <f t="shared" si="116"/>
        <v>9.3004564549069316E-2</v>
      </c>
      <c r="BD78">
        <f t="shared" si="116"/>
        <v>9.30045647746464E-2</v>
      </c>
      <c r="BE78">
        <f t="shared" si="116"/>
        <v>9.300456505661775E-2</v>
      </c>
      <c r="BF78">
        <f t="shared" si="116"/>
        <v>0.11633720397949217</v>
      </c>
      <c r="BG78">
        <f t="shared" si="116"/>
        <v>0.10288510958617487</v>
      </c>
      <c r="BH78">
        <f t="shared" si="116"/>
        <v>0.10106310104609527</v>
      </c>
      <c r="BI78">
        <f t="shared" si="116"/>
        <v>9.9206945318252263E-2</v>
      </c>
      <c r="BJ78">
        <f t="shared" si="116"/>
        <v>9.7362227559218847E-2</v>
      </c>
      <c r="BK78">
        <f t="shared" si="116"/>
        <v>9.5573425068403134E-2</v>
      </c>
      <c r="BL78">
        <f t="shared" si="116"/>
        <v>9.3879743433276777E-2</v>
      </c>
      <c r="BM78">
        <f t="shared" si="116"/>
        <v>9.2311971179601771E-2</v>
      </c>
      <c r="BN78">
        <f t="shared" si="116"/>
        <v>9.0890826543272171E-2</v>
      </c>
      <c r="BO78">
        <f t="shared" si="116"/>
        <v>8.962684605352278E-2</v>
      </c>
      <c r="BP78">
        <f t="shared" si="116"/>
        <v>8.8521510115107255E-2</v>
      </c>
      <c r="BQ78">
        <f t="shared" si="116"/>
        <v>8.7569118574238616E-2</v>
      </c>
      <c r="BR78">
        <f t="shared" si="116"/>
        <v>8.675892552773018E-2</v>
      </c>
      <c r="BS78">
        <f t="shared" si="116"/>
        <v>8.6077156698168289E-2</v>
      </c>
      <c r="BT78">
        <f t="shared" si="116"/>
        <v>8.5508687601842839E-2</v>
      </c>
      <c r="BU78">
        <f t="shared" si="116"/>
        <v>8.5038299441151016E-2</v>
      </c>
      <c r="BV78">
        <v>25</v>
      </c>
    </row>
    <row r="79" spans="23:74">
      <c r="W79">
        <f t="shared" si="110"/>
        <v>5.8547197576571568</v>
      </c>
      <c r="X79">
        <f t="shared" si="58"/>
        <v>5.8547197576571568</v>
      </c>
      <c r="Y79">
        <f t="shared" si="111"/>
        <v>6.0507580346523078</v>
      </c>
      <c r="AA79">
        <f t="shared" si="109"/>
        <v>0.19603827699515097</v>
      </c>
      <c r="AB79">
        <f t="shared" si="54"/>
        <v>0.19603827699515097</v>
      </c>
      <c r="AC79">
        <v>1</v>
      </c>
      <c r="AN79">
        <v>11</v>
      </c>
      <c r="AO79">
        <f t="shared" si="115"/>
        <v>9.3132257461547798</v>
      </c>
      <c r="AP79">
        <f t="shared" si="116"/>
        <v>0.10553815455134805</v>
      </c>
      <c r="AQ79">
        <f t="shared" si="116"/>
        <v>0.10553815462171032</v>
      </c>
      <c r="AR79">
        <f t="shared" si="116"/>
        <v>0.10553815463930091</v>
      </c>
      <c r="AS79">
        <f t="shared" si="116"/>
        <v>0.10553815466128914</v>
      </c>
      <c r="AT79">
        <f t="shared" si="116"/>
        <v>0.10553815468877441</v>
      </c>
      <c r="AU79">
        <f t="shared" si="116"/>
        <v>0.10553815472313101</v>
      </c>
      <c r="AV79">
        <f t="shared" si="116"/>
        <v>0.10553815476607674</v>
      </c>
      <c r="AW79">
        <f t="shared" si="116"/>
        <v>0.10553815481975891</v>
      </c>
      <c r="AX79">
        <f t="shared" si="116"/>
        <v>0.10553815488686163</v>
      </c>
      <c r="AY79">
        <f t="shared" si="116"/>
        <v>0.10553815497074004</v>
      </c>
      <c r="AZ79">
        <f t="shared" si="116"/>
        <v>0.10553815507558806</v>
      </c>
      <c r="BA79">
        <f t="shared" si="116"/>
        <v>0.10553815520664805</v>
      </c>
      <c r="BB79">
        <f t="shared" si="116"/>
        <v>0.10553815537047304</v>
      </c>
      <c r="BC79">
        <f t="shared" si="116"/>
        <v>0.10553815557525431</v>
      </c>
      <c r="BD79">
        <f t="shared" si="116"/>
        <v>0.10553815583123088</v>
      </c>
      <c r="BE79">
        <f t="shared" si="116"/>
        <v>0.1055381561512016</v>
      </c>
      <c r="BF79">
        <f t="shared" si="116"/>
        <v>0.12875483830769854</v>
      </c>
      <c r="BG79">
        <f t="shared" si="116"/>
        <v>0.11530274391438126</v>
      </c>
      <c r="BH79">
        <f t="shared" si="116"/>
        <v>0.11348073537430166</v>
      </c>
      <c r="BI79">
        <f t="shared" si="116"/>
        <v>0.11162457964645862</v>
      </c>
      <c r="BJ79">
        <f t="shared" si="116"/>
        <v>0.10977986188742522</v>
      </c>
      <c r="BK79">
        <f t="shared" si="116"/>
        <v>0.1079910593966095</v>
      </c>
      <c r="BL79">
        <f t="shared" si="116"/>
        <v>0.10629737776148315</v>
      </c>
      <c r="BM79">
        <f t="shared" si="116"/>
        <v>0.10472960550780812</v>
      </c>
      <c r="BN79">
        <f t="shared" si="116"/>
        <v>0.10330846087147855</v>
      </c>
      <c r="BO79">
        <f t="shared" si="116"/>
        <v>0.10204448038172914</v>
      </c>
      <c r="BP79">
        <f t="shared" si="116"/>
        <v>0.10093914444331362</v>
      </c>
      <c r="BQ79">
        <f t="shared" si="116"/>
        <v>9.9986752902444992E-2</v>
      </c>
      <c r="BR79">
        <f t="shared" si="116"/>
        <v>9.9176559855936541E-2</v>
      </c>
      <c r="BS79">
        <f t="shared" si="116"/>
        <v>9.8494791026374665E-2</v>
      </c>
      <c r="BT79">
        <f t="shared" si="116"/>
        <v>9.7926321930049215E-2</v>
      </c>
      <c r="BU79">
        <f t="shared" si="116"/>
        <v>9.7455933769357392E-2</v>
      </c>
      <c r="BV79">
        <v>26</v>
      </c>
    </row>
    <row r="80" spans="23:74">
      <c r="W80">
        <f t="shared" si="110"/>
        <v>4.9721841524368484</v>
      </c>
      <c r="X80">
        <f t="shared" si="58"/>
        <v>4.9721841524368484</v>
      </c>
      <c r="Y80">
        <f t="shared" si="111"/>
        <v>5.1054756532441168</v>
      </c>
      <c r="AA80">
        <f t="shared" si="109"/>
        <v>0.13329150080726837</v>
      </c>
      <c r="AB80">
        <f t="shared" si="54"/>
        <v>0.13329150080726837</v>
      </c>
      <c r="AC80">
        <v>1</v>
      </c>
      <c r="AN80">
        <v>12</v>
      </c>
      <c r="AO80">
        <f t="shared" si="115"/>
        <v>11.641532182693474</v>
      </c>
      <c r="AP80">
        <f t="shared" si="116"/>
        <v>0.12120514318208188</v>
      </c>
      <c r="AQ80">
        <f t="shared" si="116"/>
        <v>0.12120514326288935</v>
      </c>
      <c r="AR80">
        <f t="shared" si="116"/>
        <v>0.12120514328309123</v>
      </c>
      <c r="AS80">
        <f t="shared" si="116"/>
        <v>0.12120514330834359</v>
      </c>
      <c r="AT80">
        <f t="shared" si="116"/>
        <v>0.12120514333990901</v>
      </c>
      <c r="AU80">
        <f t="shared" si="116"/>
        <v>0.12120514337936578</v>
      </c>
      <c r="AV80">
        <f t="shared" si="116"/>
        <v>0.12120514342868677</v>
      </c>
      <c r="AW80">
        <f t="shared" si="116"/>
        <v>0.12120514349033797</v>
      </c>
      <c r="AX80">
        <f t="shared" si="116"/>
        <v>0.12120514356740199</v>
      </c>
      <c r="AY80">
        <f t="shared" si="116"/>
        <v>0.12120514366373204</v>
      </c>
      <c r="AZ80">
        <f t="shared" si="116"/>
        <v>0.12120514378414458</v>
      </c>
      <c r="BA80">
        <f t="shared" si="116"/>
        <v>0.12120514393466027</v>
      </c>
      <c r="BB80">
        <f t="shared" si="116"/>
        <v>0.12120514412280486</v>
      </c>
      <c r="BC80">
        <f t="shared" si="116"/>
        <v>0.12120514435798557</v>
      </c>
      <c r="BD80">
        <f t="shared" si="116"/>
        <v>0.12120514465196151</v>
      </c>
      <c r="BE80">
        <f t="shared" si="116"/>
        <v>0.12120514501943142</v>
      </c>
      <c r="BF80">
        <f t="shared" si="116"/>
        <v>0.14427688121795654</v>
      </c>
      <c r="BG80">
        <f t="shared" si="116"/>
        <v>0.13082478682463919</v>
      </c>
      <c r="BH80">
        <f t="shared" si="116"/>
        <v>0.12900277828455961</v>
      </c>
      <c r="BI80">
        <f t="shared" si="116"/>
        <v>0.12714662255671658</v>
      </c>
      <c r="BJ80">
        <f t="shared" si="116"/>
        <v>0.12530190479768316</v>
      </c>
      <c r="BK80">
        <f t="shared" si="116"/>
        <v>0.12351310230686748</v>
      </c>
      <c r="BL80">
        <f t="shared" si="116"/>
        <v>0.12181942067174113</v>
      </c>
      <c r="BM80">
        <f t="shared" si="116"/>
        <v>0.1202516484180661</v>
      </c>
      <c r="BN80">
        <f t="shared" si="116"/>
        <v>0.11883050378173649</v>
      </c>
      <c r="BO80">
        <f t="shared" si="116"/>
        <v>0.11756652329198711</v>
      </c>
      <c r="BP80">
        <f t="shared" si="116"/>
        <v>0.11646118735357158</v>
      </c>
      <c r="BQ80">
        <f t="shared" si="116"/>
        <v>0.11550879581270294</v>
      </c>
      <c r="BR80">
        <f t="shared" si="116"/>
        <v>0.11469860276619452</v>
      </c>
      <c r="BS80">
        <f t="shared" si="116"/>
        <v>0.11401683393663263</v>
      </c>
      <c r="BT80">
        <f t="shared" si="116"/>
        <v>0.11344836484030715</v>
      </c>
      <c r="BU80">
        <f t="shared" si="116"/>
        <v>0.11297797667961534</v>
      </c>
      <c r="BV80">
        <v>27</v>
      </c>
    </row>
    <row r="81" spans="23:74">
      <c r="W81">
        <f>G4*G20</f>
        <v>18.396435374221959</v>
      </c>
      <c r="X81">
        <f t="shared" si="58"/>
        <v>18.396435374221959</v>
      </c>
      <c r="Y81">
        <f>AS20</f>
        <v>20.161647837139725</v>
      </c>
      <c r="AA81">
        <f t="shared" ref="AA81:AA95" si="117">AB4-G4</f>
        <v>1.7652124629177663</v>
      </c>
      <c r="AB81">
        <f t="shared" si="54"/>
        <v>1.7652124629177663</v>
      </c>
      <c r="AC81">
        <v>1</v>
      </c>
      <c r="AN81">
        <v>13</v>
      </c>
      <c r="AO81">
        <f t="shared" si="115"/>
        <v>14.551915228366843</v>
      </c>
      <c r="AP81">
        <f t="shared" si="116"/>
        <v>0.14078887897049916</v>
      </c>
      <c r="AQ81">
        <f t="shared" si="116"/>
        <v>0.1407888790643631</v>
      </c>
      <c r="AR81">
        <f t="shared" si="116"/>
        <v>0.14078887908782911</v>
      </c>
      <c r="AS81">
        <f t="shared" si="116"/>
        <v>0.14078887911716159</v>
      </c>
      <c r="AT81">
        <f t="shared" si="116"/>
        <v>0.14078887915382721</v>
      </c>
      <c r="AU81">
        <f t="shared" si="116"/>
        <v>0.14078887919965921</v>
      </c>
      <c r="AV81">
        <f t="shared" si="116"/>
        <v>0.14078887925694925</v>
      </c>
      <c r="AW81">
        <f t="shared" si="116"/>
        <v>0.14078887932856177</v>
      </c>
      <c r="AX81">
        <f t="shared" si="116"/>
        <v>0.14078887941807741</v>
      </c>
      <c r="AY81">
        <f t="shared" si="116"/>
        <v>0.14078887952997199</v>
      </c>
      <c r="AZ81">
        <f t="shared" si="116"/>
        <v>0.14078887966984019</v>
      </c>
      <c r="BA81">
        <f t="shared" si="116"/>
        <v>0.14078887984467547</v>
      </c>
      <c r="BB81">
        <f t="shared" si="116"/>
        <v>0.14078888006321955</v>
      </c>
      <c r="BC81">
        <f t="shared" si="116"/>
        <v>0.14078888033639964</v>
      </c>
      <c r="BD81">
        <f t="shared" si="116"/>
        <v>0.14078888067787476</v>
      </c>
      <c r="BE81">
        <f t="shared" si="116"/>
        <v>0.14078888110471866</v>
      </c>
      <c r="BF81">
        <f t="shared" si="116"/>
        <v>0.16367943485577896</v>
      </c>
      <c r="BG81">
        <f t="shared" si="116"/>
        <v>0.15022734046246169</v>
      </c>
      <c r="BH81">
        <f t="shared" si="116"/>
        <v>0.14840533192238206</v>
      </c>
      <c r="BI81">
        <f t="shared" si="116"/>
        <v>0.14654917619453903</v>
      </c>
      <c r="BJ81">
        <f t="shared" si="116"/>
        <v>0.14470445843550564</v>
      </c>
      <c r="BK81">
        <f t="shared" si="116"/>
        <v>0.14291565594468991</v>
      </c>
      <c r="BL81">
        <f t="shared" si="116"/>
        <v>0.1412219743095636</v>
      </c>
      <c r="BM81">
        <f t="shared" si="116"/>
        <v>0.13965420205588855</v>
      </c>
      <c r="BN81">
        <f t="shared" si="116"/>
        <v>0.13823305741955896</v>
      </c>
      <c r="BO81">
        <f t="shared" si="116"/>
        <v>0.13696907692980956</v>
      </c>
      <c r="BP81">
        <f t="shared" si="116"/>
        <v>0.13586374099139403</v>
      </c>
      <c r="BQ81">
        <f t="shared" si="116"/>
        <v>0.13491134945052541</v>
      </c>
      <c r="BR81">
        <f t="shared" si="116"/>
        <v>0.13410115640401696</v>
      </c>
      <c r="BS81">
        <f t="shared" si="116"/>
        <v>0.13341938757445507</v>
      </c>
      <c r="BT81">
        <f t="shared" si="116"/>
        <v>0.1328509184781296</v>
      </c>
      <c r="BU81">
        <f t="shared" si="116"/>
        <v>0.13238053031743779</v>
      </c>
      <c r="BV81">
        <v>28</v>
      </c>
    </row>
    <row r="82" spans="23:74">
      <c r="W82">
        <f t="shared" ref="W82:W95" si="118">G5*G21</f>
        <v>17.849166963347106</v>
      </c>
      <c r="X82">
        <f t="shared" si="58"/>
        <v>17.849166963347106</v>
      </c>
      <c r="Y82">
        <f t="shared" ref="Y82:Y95" si="119">AS21</f>
        <v>19.500266449525846</v>
      </c>
      <c r="AA82">
        <f t="shared" si="117"/>
        <v>1.6510994861787402</v>
      </c>
      <c r="AB82">
        <f t="shared" si="54"/>
        <v>1.6510994861787402</v>
      </c>
      <c r="AC82">
        <v>1</v>
      </c>
      <c r="AN82">
        <v>14</v>
      </c>
      <c r="AO82">
        <f t="shared" si="115"/>
        <v>18.189894035458554</v>
      </c>
      <c r="AP82">
        <f t="shared" si="116"/>
        <v>0.1652685487060207</v>
      </c>
      <c r="AQ82">
        <f t="shared" si="116"/>
        <v>0.16526854881620526</v>
      </c>
      <c r="AR82">
        <f t="shared" si="116"/>
        <v>0.16526854884375142</v>
      </c>
      <c r="AS82">
        <f t="shared" si="116"/>
        <v>0.1652685488781841</v>
      </c>
      <c r="AT82">
        <f t="shared" si="116"/>
        <v>0.16526854892122492</v>
      </c>
      <c r="AU82">
        <f t="shared" si="116"/>
        <v>0.16526854897502596</v>
      </c>
      <c r="AV82">
        <f t="shared" si="116"/>
        <v>0.16526854904227731</v>
      </c>
      <c r="AW82">
        <f t="shared" si="116"/>
        <v>0.16526854912634145</v>
      </c>
      <c r="AX82">
        <f t="shared" si="116"/>
        <v>0.16526854923142167</v>
      </c>
      <c r="AY82">
        <f t="shared" si="116"/>
        <v>0.16526854936277188</v>
      </c>
      <c r="AZ82">
        <f t="shared" si="116"/>
        <v>0.16526854952695968</v>
      </c>
      <c r="BA82">
        <f t="shared" si="116"/>
        <v>0.16526854973219446</v>
      </c>
      <c r="BB82">
        <f t="shared" si="116"/>
        <v>0.16526854998873788</v>
      </c>
      <c r="BC82">
        <f t="shared" si="116"/>
        <v>0.16526855030941717</v>
      </c>
      <c r="BD82">
        <f t="shared" si="116"/>
        <v>0.1652685507102663</v>
      </c>
      <c r="BE82">
        <f t="shared" si="116"/>
        <v>0.16526855121132769</v>
      </c>
      <c r="BF82">
        <f t="shared" si="116"/>
        <v>0.18793262690305704</v>
      </c>
      <c r="BG82">
        <f t="shared" si="116"/>
        <v>0.17448053250973974</v>
      </c>
      <c r="BH82">
        <f t="shared" si="116"/>
        <v>0.17265852396966017</v>
      </c>
      <c r="BI82">
        <f t="shared" si="116"/>
        <v>0.17080236824181713</v>
      </c>
      <c r="BJ82">
        <f t="shared" si="116"/>
        <v>0.16895765048278372</v>
      </c>
      <c r="BK82">
        <f t="shared" si="116"/>
        <v>0.16716884799196799</v>
      </c>
      <c r="BL82">
        <f t="shared" si="116"/>
        <v>0.16547516635684167</v>
      </c>
      <c r="BM82">
        <f t="shared" si="116"/>
        <v>0.16390739410316663</v>
      </c>
      <c r="BN82">
        <f t="shared" si="116"/>
        <v>0.16248624946683701</v>
      </c>
      <c r="BO82">
        <f t="shared" si="116"/>
        <v>0.16122226897708763</v>
      </c>
      <c r="BP82">
        <f t="shared" si="116"/>
        <v>0.16011693303867211</v>
      </c>
      <c r="BQ82">
        <f t="shared" si="116"/>
        <v>0.15916454149780349</v>
      </c>
      <c r="BR82">
        <f t="shared" si="116"/>
        <v>0.15835434845129504</v>
      </c>
      <c r="BS82">
        <f t="shared" si="116"/>
        <v>0.15767257962173314</v>
      </c>
      <c r="BT82">
        <f t="shared" si="116"/>
        <v>0.15710411052540768</v>
      </c>
      <c r="BU82">
        <f t="shared" si="116"/>
        <v>0.15663372236471587</v>
      </c>
      <c r="BV82">
        <v>29</v>
      </c>
    </row>
    <row r="83" spans="23:74">
      <c r="W83">
        <f t="shared" si="118"/>
        <v>17.209228639800816</v>
      </c>
      <c r="X83">
        <f t="shared" si="58"/>
        <v>17.209228639800816</v>
      </c>
      <c r="Y83">
        <f t="shared" si="119"/>
        <v>18.732155915334925</v>
      </c>
      <c r="AA83">
        <f t="shared" si="117"/>
        <v>1.5229272755341086</v>
      </c>
      <c r="AB83">
        <f t="shared" si="54"/>
        <v>1.5229272755341086</v>
      </c>
      <c r="AC83">
        <v>1</v>
      </c>
      <c r="AN83">
        <v>15</v>
      </c>
      <c r="AO83">
        <f t="shared" si="115"/>
        <v>22.737367544323188</v>
      </c>
      <c r="AP83">
        <f t="shared" si="116"/>
        <v>0.19586813587542268</v>
      </c>
      <c r="AQ83">
        <f t="shared" si="116"/>
        <v>0.19586813600600797</v>
      </c>
      <c r="AR83">
        <f t="shared" si="116"/>
        <v>0.19586813603865433</v>
      </c>
      <c r="AS83">
        <f t="shared" si="116"/>
        <v>0.19586813607946224</v>
      </c>
      <c r="AT83">
        <f t="shared" si="116"/>
        <v>0.19586813613047213</v>
      </c>
      <c r="AU83">
        <f t="shared" si="116"/>
        <v>0.19586813619423443</v>
      </c>
      <c r="AV83">
        <f t="shared" si="116"/>
        <v>0.19586813627393743</v>
      </c>
      <c r="AW83">
        <f t="shared" si="116"/>
        <v>0.19586813637356609</v>
      </c>
      <c r="AX83">
        <f t="shared" si="116"/>
        <v>0.19586813649810195</v>
      </c>
      <c r="AY83">
        <f t="shared" si="116"/>
        <v>0.19586813665377181</v>
      </c>
      <c r="AZ83">
        <f t="shared" si="116"/>
        <v>0.19586813684835905</v>
      </c>
      <c r="BA83">
        <f t="shared" si="116"/>
        <v>0.1958681370915932</v>
      </c>
      <c r="BB83">
        <f t="shared" si="116"/>
        <v>0.19586813739563583</v>
      </c>
      <c r="BC83">
        <f t="shared" si="116"/>
        <v>0.19586813777568912</v>
      </c>
      <c r="BD83">
        <f t="shared" si="116"/>
        <v>0.19586813825075572</v>
      </c>
      <c r="BE83">
        <f t="shared" si="116"/>
        <v>0.19586813884458898</v>
      </c>
      <c r="BF83">
        <f t="shared" si="116"/>
        <v>0.21824911696215457</v>
      </c>
      <c r="BG83">
        <f t="shared" si="116"/>
        <v>0.20479702256883728</v>
      </c>
      <c r="BH83">
        <f t="shared" si="116"/>
        <v>0.2029750140287577</v>
      </c>
      <c r="BI83">
        <f t="shared" si="116"/>
        <v>0.20111885830091467</v>
      </c>
      <c r="BJ83">
        <f t="shared" si="116"/>
        <v>0.19927414054188128</v>
      </c>
      <c r="BK83">
        <f t="shared" si="116"/>
        <v>0.19748533805106555</v>
      </c>
      <c r="BL83">
        <f t="shared" si="116"/>
        <v>0.19579165641593921</v>
      </c>
      <c r="BM83">
        <f t="shared" si="116"/>
        <v>0.19422388416226419</v>
      </c>
      <c r="BN83">
        <f t="shared" si="116"/>
        <v>0.19280273952593457</v>
      </c>
      <c r="BO83">
        <f t="shared" si="116"/>
        <v>0.19153875903618517</v>
      </c>
      <c r="BP83">
        <f t="shared" si="116"/>
        <v>0.1904334230977697</v>
      </c>
      <c r="BQ83">
        <f t="shared" si="116"/>
        <v>0.18948103155690108</v>
      </c>
      <c r="BR83">
        <f t="shared" si="116"/>
        <v>0.1886708385103926</v>
      </c>
      <c r="BS83">
        <f t="shared" si="116"/>
        <v>0.18798906968083071</v>
      </c>
      <c r="BT83">
        <f t="shared" si="116"/>
        <v>0.18742060058450527</v>
      </c>
      <c r="BU83">
        <f t="shared" si="116"/>
        <v>0.18695021242381343</v>
      </c>
      <c r="BV83">
        <v>30</v>
      </c>
    </row>
    <row r="84" spans="23:74">
      <c r="W84">
        <f t="shared" si="118"/>
        <v>16.471066281519605</v>
      </c>
      <c r="X84">
        <f t="shared" si="58"/>
        <v>16.471066281519605</v>
      </c>
      <c r="Y84">
        <f t="shared" si="119"/>
        <v>17.853118662905995</v>
      </c>
      <c r="AA84">
        <f t="shared" si="117"/>
        <v>1.3820523813863907</v>
      </c>
      <c r="AB84">
        <f t="shared" si="54"/>
        <v>1.3820523813863907</v>
      </c>
      <c r="AC84">
        <v>1</v>
      </c>
    </row>
    <row r="85" spans="23:74">
      <c r="W85">
        <f t="shared" si="118"/>
        <v>15.6328819248918</v>
      </c>
      <c r="X85">
        <f t="shared" si="58"/>
        <v>15.6328819248918</v>
      </c>
      <c r="Y85">
        <f t="shared" si="119"/>
        <v>16.863910227767377</v>
      </c>
      <c r="AA85">
        <f t="shared" si="117"/>
        <v>1.2310283028755773</v>
      </c>
      <c r="AB85">
        <f t="shared" si="54"/>
        <v>1.2310283028755773</v>
      </c>
      <c r="AC85">
        <v>1</v>
      </c>
    </row>
    <row r="86" spans="23:74">
      <c r="W86">
        <f t="shared" si="118"/>
        <v>14.697940638511128</v>
      </c>
      <c r="X86">
        <f t="shared" si="58"/>
        <v>14.697940638511128</v>
      </c>
      <c r="Y86">
        <f t="shared" si="119"/>
        <v>15.771568276937346</v>
      </c>
      <c r="AA86">
        <f t="shared" si="117"/>
        <v>1.0736276384262187</v>
      </c>
      <c r="AB86">
        <f t="shared" ref="AB86:AB149" si="120">IFERROR(AA86,"")</f>
        <v>1.0736276384262187</v>
      </c>
      <c r="AC86">
        <v>1</v>
      </c>
    </row>
    <row r="87" spans="23:74">
      <c r="W87">
        <f t="shared" si="118"/>
        <v>13.675586707711018</v>
      </c>
      <c r="X87">
        <f t="shared" si="58"/>
        <v>13.675586707711018</v>
      </c>
      <c r="Y87">
        <f t="shared" si="119"/>
        <v>14.590234513291968</v>
      </c>
      <c r="AA87">
        <f t="shared" si="117"/>
        <v>0.91464780558094994</v>
      </c>
      <c r="AB87">
        <f t="shared" si="120"/>
        <v>0.91464780558094994</v>
      </c>
      <c r="AC87">
        <v>1</v>
      </c>
    </row>
    <row r="88" spans="23:74">
      <c r="W88">
        <f t="shared" si="118"/>
        <v>12.581649538392391</v>
      </c>
      <c r="X88">
        <f t="shared" si="58"/>
        <v>12.581649538392391</v>
      </c>
      <c r="Y88">
        <f t="shared" si="119"/>
        <v>13.341125824134412</v>
      </c>
      <c r="AA88">
        <f t="shared" si="117"/>
        <v>0.75947628574202142</v>
      </c>
      <c r="AB88">
        <f t="shared" si="120"/>
        <v>0.75947628574202142</v>
      </c>
      <c r="AC88">
        <v>1</v>
      </c>
    </row>
    <row r="89" spans="23:74">
      <c r="W89">
        <f t="shared" si="118"/>
        <v>11.437967542873823</v>
      </c>
      <c r="X89">
        <f t="shared" ref="X89:X152" si="121">IFERROR(W89, NA())</f>
        <v>11.437967542873823</v>
      </c>
      <c r="Y89">
        <f t="shared" si="119"/>
        <v>12.051431988204042</v>
      </c>
      <c r="AA89">
        <f t="shared" si="117"/>
        <v>0.61346444533021938</v>
      </c>
      <c r="AB89">
        <f t="shared" si="120"/>
        <v>0.61346444533021938</v>
      </c>
      <c r="AC89">
        <v>1</v>
      </c>
    </row>
    <row r="90" spans="23:74">
      <c r="W90">
        <f t="shared" si="118"/>
        <v>10.270923591921392</v>
      </c>
      <c r="X90">
        <f t="shared" si="121"/>
        <v>10.270923591921392</v>
      </c>
      <c r="Y90">
        <f t="shared" si="119"/>
        <v>10.752160533712452</v>
      </c>
      <c r="AA90">
        <f t="shared" si="117"/>
        <v>0.48123694179106025</v>
      </c>
      <c r="AB90">
        <f t="shared" si="120"/>
        <v>0.48123694179106025</v>
      </c>
      <c r="AC90">
        <v>1</v>
      </c>
    </row>
    <row r="91" spans="23:74">
      <c r="W91">
        <f t="shared" si="118"/>
        <v>9.1091388056714742</v>
      </c>
      <c r="X91">
        <f t="shared" si="121"/>
        <v>9.1091388056714742</v>
      </c>
      <c r="Y91">
        <f t="shared" si="119"/>
        <v>9.4752462078661424</v>
      </c>
      <c r="AA91">
        <f t="shared" si="117"/>
        <v>0.3661074021946682</v>
      </c>
      <c r="AB91">
        <f t="shared" si="120"/>
        <v>0.3661074021946682</v>
      </c>
      <c r="AC91">
        <v>1</v>
      </c>
    </row>
    <row r="92" spans="23:74">
      <c r="W92">
        <f t="shared" si="118"/>
        <v>7.9807246475194047</v>
      </c>
      <c r="X92">
        <f t="shared" si="121"/>
        <v>7.9807246475194047</v>
      </c>
      <c r="Y92">
        <f t="shared" si="119"/>
        <v>8.2504749587696065</v>
      </c>
      <c r="AA92">
        <f t="shared" si="117"/>
        <v>0.26975031125020177</v>
      </c>
      <c r="AB92">
        <f t="shared" si="120"/>
        <v>0.26975031125020177</v>
      </c>
      <c r="AC92">
        <v>1</v>
      </c>
    </row>
    <row r="93" spans="23:74">
      <c r="W93">
        <f t="shared" si="118"/>
        <v>6.9106371069119277</v>
      </c>
      <c r="X93">
        <f t="shared" si="121"/>
        <v>6.9106371069119277</v>
      </c>
      <c r="Y93">
        <f t="shared" si="119"/>
        <v>7.1028337323958022</v>
      </c>
      <c r="AA93">
        <f t="shared" si="117"/>
        <v>0.19219662548387451</v>
      </c>
      <c r="AB93">
        <f t="shared" si="120"/>
        <v>0.19219662548387451</v>
      </c>
      <c r="AC93">
        <v>1</v>
      </c>
    </row>
    <row r="94" spans="23:74">
      <c r="W94">
        <f t="shared" si="118"/>
        <v>5.9186429092886623</v>
      </c>
      <c r="X94">
        <f t="shared" si="121"/>
        <v>5.9186429092886623</v>
      </c>
      <c r="Y94">
        <f t="shared" si="119"/>
        <v>6.0507580330765105</v>
      </c>
      <c r="AA94">
        <f t="shared" si="117"/>
        <v>0.13211512378784818</v>
      </c>
      <c r="AB94">
        <f t="shared" si="120"/>
        <v>0.13211512378784818</v>
      </c>
      <c r="AC94">
        <v>1</v>
      </c>
    </row>
    <row r="95" spans="23:74">
      <c r="W95">
        <f t="shared" si="118"/>
        <v>5.0182125853395956</v>
      </c>
      <c r="X95">
        <f t="shared" si="121"/>
        <v>5.0182125853395956</v>
      </c>
      <c r="Y95">
        <f t="shared" si="119"/>
        <v>5.1054756519144986</v>
      </c>
      <c r="AA95">
        <f t="shared" si="117"/>
        <v>8.7263066574903014E-2</v>
      </c>
      <c r="AB95">
        <f t="shared" si="120"/>
        <v>8.7263066574903014E-2</v>
      </c>
      <c r="AC95">
        <v>1</v>
      </c>
    </row>
    <row r="96" spans="23:74">
      <c r="W96">
        <f>H4*H20</f>
        <v>19.02241727156165</v>
      </c>
      <c r="X96">
        <f t="shared" si="121"/>
        <v>19.02241727156165</v>
      </c>
      <c r="Y96">
        <f>AT20</f>
        <v>20.161647830576356</v>
      </c>
      <c r="AA96">
        <f t="shared" ref="AA96:AA110" si="122">AC4-H4</f>
        <v>1.139230559014706</v>
      </c>
      <c r="AB96">
        <f t="shared" si="120"/>
        <v>1.139230559014706</v>
      </c>
      <c r="AC96">
        <v>1</v>
      </c>
    </row>
    <row r="97" spans="23:29">
      <c r="W97">
        <f t="shared" ref="W97:W110" si="123">H5*H21</f>
        <v>18.437862740486139</v>
      </c>
      <c r="X97">
        <f t="shared" si="121"/>
        <v>18.437862740486139</v>
      </c>
      <c r="Y97">
        <f t="shared" ref="Y97:Y110" si="124">AT21</f>
        <v>19.500266443177786</v>
      </c>
      <c r="AA97">
        <f t="shared" si="122"/>
        <v>1.0624037026916469</v>
      </c>
      <c r="AB97">
        <f t="shared" si="120"/>
        <v>1.0624037026916469</v>
      </c>
      <c r="AC97">
        <v>1</v>
      </c>
    </row>
    <row r="98" spans="23:29">
      <c r="W98">
        <f t="shared" si="123"/>
        <v>17.755822294024298</v>
      </c>
      <c r="X98">
        <f t="shared" si="121"/>
        <v>17.755822294024298</v>
      </c>
      <c r="Y98">
        <f t="shared" si="124"/>
        <v>18.732155909236912</v>
      </c>
      <c r="AA98">
        <f t="shared" si="122"/>
        <v>0.97633361521261364</v>
      </c>
      <c r="AB98">
        <f t="shared" si="120"/>
        <v>0.97633361521261364</v>
      </c>
      <c r="AC98">
        <v>1</v>
      </c>
    </row>
    <row r="99" spans="23:29">
      <c r="W99">
        <f t="shared" si="123"/>
        <v>16.971093839967843</v>
      </c>
      <c r="X99">
        <f t="shared" si="121"/>
        <v>16.971093839967843</v>
      </c>
      <c r="Y99">
        <f t="shared" si="124"/>
        <v>17.853118657094139</v>
      </c>
      <c r="AA99">
        <f t="shared" si="122"/>
        <v>0.88202481712629677</v>
      </c>
      <c r="AB99">
        <f t="shared" si="120"/>
        <v>0.88202481712629677</v>
      </c>
      <c r="AC99">
        <v>1</v>
      </c>
    </row>
    <row r="100" spans="23:29">
      <c r="W100">
        <f t="shared" si="123"/>
        <v>16.082618489765334</v>
      </c>
      <c r="X100">
        <f t="shared" si="121"/>
        <v>16.082618489765334</v>
      </c>
      <c r="Y100">
        <f t="shared" si="124"/>
        <v>16.863910222277546</v>
      </c>
      <c r="AA100">
        <f t="shared" si="122"/>
        <v>0.78129173251221218</v>
      </c>
      <c r="AB100">
        <f t="shared" si="120"/>
        <v>0.78129173251221218</v>
      </c>
      <c r="AC100">
        <v>1</v>
      </c>
    </row>
    <row r="101" spans="23:29">
      <c r="W101">
        <f t="shared" si="123"/>
        <v>15.094809022463313</v>
      </c>
      <c r="X101">
        <f t="shared" si="121"/>
        <v>15.094809022463313</v>
      </c>
      <c r="Y101">
        <f t="shared" si="124"/>
        <v>15.771568271803115</v>
      </c>
      <c r="AA101">
        <f t="shared" si="122"/>
        <v>0.67675924933980269</v>
      </c>
      <c r="AB101">
        <f t="shared" si="120"/>
        <v>0.67675924933980269</v>
      </c>
      <c r="AC101">
        <v>1</v>
      </c>
    </row>
    <row r="102" spans="23:29">
      <c r="W102">
        <f t="shared" si="123"/>
        <v>14.018520708308433</v>
      </c>
      <c r="X102">
        <f t="shared" si="121"/>
        <v>14.018520708308433</v>
      </c>
      <c r="Y102">
        <f t="shared" si="124"/>
        <v>14.590234508542304</v>
      </c>
      <c r="AA102">
        <f t="shared" si="122"/>
        <v>0.57171380023387108</v>
      </c>
      <c r="AB102">
        <f t="shared" si="120"/>
        <v>0.57171380023387108</v>
      </c>
      <c r="AC102">
        <v>1</v>
      </c>
    </row>
    <row r="103" spans="23:29">
      <c r="W103">
        <f t="shared" si="123"/>
        <v>12.871332863168263</v>
      </c>
      <c r="X103">
        <f t="shared" si="121"/>
        <v>12.871332863168263</v>
      </c>
      <c r="Y103">
        <f t="shared" si="124"/>
        <v>13.34112581979138</v>
      </c>
      <c r="AA103">
        <f t="shared" si="122"/>
        <v>0.46979295662311671</v>
      </c>
      <c r="AB103">
        <f t="shared" si="120"/>
        <v>0.46979295662311671</v>
      </c>
      <c r="AC103">
        <v>1</v>
      </c>
    </row>
    <row r="104" spans="23:29">
      <c r="W104">
        <f t="shared" si="123"/>
        <v>11.676879591714892</v>
      </c>
      <c r="X104">
        <f t="shared" si="121"/>
        <v>11.676879591714892</v>
      </c>
      <c r="Y104">
        <f t="shared" si="124"/>
        <v>12.051431984280853</v>
      </c>
      <c r="AA104">
        <f t="shared" si="122"/>
        <v>0.37455239256596151</v>
      </c>
      <c r="AB104">
        <f t="shared" si="120"/>
        <v>0.37455239256596151</v>
      </c>
      <c r="AC104">
        <v>1</v>
      </c>
    </row>
    <row r="105" spans="23:29">
      <c r="W105">
        <f t="shared" si="123"/>
        <v>10.463159599902244</v>
      </c>
      <c r="X105">
        <f t="shared" si="121"/>
        <v>10.463159599902244</v>
      </c>
      <c r="Y105">
        <f t="shared" si="124"/>
        <v>10.752160530212224</v>
      </c>
      <c r="AA105">
        <f t="shared" si="122"/>
        <v>0.28900093030997986</v>
      </c>
      <c r="AB105">
        <f t="shared" si="120"/>
        <v>0.28900093030997986</v>
      </c>
      <c r="AC105">
        <v>1</v>
      </c>
    </row>
    <row r="106" spans="23:29">
      <c r="W106">
        <f t="shared" si="123"/>
        <v>9.2600258353553677</v>
      </c>
      <c r="X106">
        <f t="shared" si="121"/>
        <v>9.2600258353553677</v>
      </c>
      <c r="Y106">
        <f t="shared" si="124"/>
        <v>9.4752462047815964</v>
      </c>
      <c r="AA106">
        <f t="shared" si="122"/>
        <v>0.21522036942622869</v>
      </c>
      <c r="AB106">
        <f t="shared" si="120"/>
        <v>0.21522036942622869</v>
      </c>
      <c r="AC106">
        <v>1</v>
      </c>
    </row>
    <row r="107" spans="23:29">
      <c r="W107">
        <f t="shared" si="123"/>
        <v>8.0963070421104533</v>
      </c>
      <c r="X107">
        <f t="shared" si="121"/>
        <v>8.0963070421104533</v>
      </c>
      <c r="Y107">
        <f t="shared" si="124"/>
        <v>8.2504749560837709</v>
      </c>
      <c r="AA107">
        <f t="shared" si="122"/>
        <v>0.15416791397331764</v>
      </c>
      <c r="AB107">
        <f t="shared" si="120"/>
        <v>0.15416791397331764</v>
      </c>
      <c r="AC107">
        <v>1</v>
      </c>
    </row>
    <row r="108" spans="23:29">
      <c r="W108">
        <f t="shared" si="123"/>
        <v>6.9971340325864091</v>
      </c>
      <c r="X108">
        <f t="shared" si="121"/>
        <v>6.9971340325864091</v>
      </c>
      <c r="Y108">
        <f t="shared" si="124"/>
        <v>7.1028337300835656</v>
      </c>
      <c r="AA108">
        <f t="shared" si="122"/>
        <v>0.10569969749715646</v>
      </c>
      <c r="AB108">
        <f t="shared" si="120"/>
        <v>0.10569969749715646</v>
      </c>
      <c r="AC108">
        <v>1</v>
      </c>
    </row>
    <row r="109" spans="23:29">
      <c r="W109">
        <f t="shared" si="123"/>
        <v>5.9819757808467235</v>
      </c>
      <c r="X109">
        <f t="shared" si="121"/>
        <v>5.9819757808467235</v>
      </c>
      <c r="Y109">
        <f t="shared" si="124"/>
        <v>6.0507580311067644</v>
      </c>
      <c r="AA109">
        <f t="shared" si="122"/>
        <v>6.8782250260040811E-2</v>
      </c>
      <c r="AB109">
        <f t="shared" si="120"/>
        <v>6.8782250260040811E-2</v>
      </c>
      <c r="AC109">
        <v>1</v>
      </c>
    </row>
    <row r="110" spans="23:29">
      <c r="W110">
        <f t="shared" si="123"/>
        <v>5.0636670543178299</v>
      </c>
      <c r="X110">
        <f t="shared" si="121"/>
        <v>5.0636670543178299</v>
      </c>
      <c r="Y110">
        <f t="shared" si="124"/>
        <v>5.1054756502524778</v>
      </c>
      <c r="AA110">
        <f t="shared" si="122"/>
        <v>4.1808595934647919E-2</v>
      </c>
      <c r="AB110">
        <f t="shared" si="120"/>
        <v>4.1808595934647919E-2</v>
      </c>
      <c r="AC110">
        <v>1</v>
      </c>
    </row>
    <row r="111" spans="23:29">
      <c r="W111">
        <f>I4*I20</f>
        <v>19.655682452551567</v>
      </c>
      <c r="X111">
        <f t="shared" si="121"/>
        <v>19.655682452551567</v>
      </c>
      <c r="Y111">
        <f>AU20</f>
        <v>20.161647822372149</v>
      </c>
      <c r="AA111">
        <f t="shared" ref="AA111:AA125" si="125">AD4-I4</f>
        <v>0.50596536982058282</v>
      </c>
      <c r="AB111">
        <f t="shared" si="120"/>
        <v>0.50596536982058282</v>
      </c>
      <c r="AC111">
        <v>1</v>
      </c>
    </row>
    <row r="112" spans="23:29">
      <c r="W112">
        <f t="shared" ref="W112:W125" si="126">I5*I21</f>
        <v>19.032197727701767</v>
      </c>
      <c r="X112">
        <f t="shared" si="121"/>
        <v>19.032197727701767</v>
      </c>
      <c r="Y112">
        <f t="shared" ref="Y112:Y125" si="127">AU21</f>
        <v>19.500266435242708</v>
      </c>
      <c r="AA112">
        <f t="shared" si="125"/>
        <v>0.46806870754094021</v>
      </c>
      <c r="AB112">
        <f t="shared" si="120"/>
        <v>0.46806870754094021</v>
      </c>
      <c r="AC112">
        <v>1</v>
      </c>
    </row>
    <row r="113" spans="23:29">
      <c r="W113">
        <f t="shared" si="126"/>
        <v>18.306343660578055</v>
      </c>
      <c r="X113">
        <f t="shared" si="121"/>
        <v>18.306343660578055</v>
      </c>
      <c r="Y113">
        <f t="shared" si="127"/>
        <v>18.732155901614398</v>
      </c>
      <c r="AA113">
        <f t="shared" si="125"/>
        <v>0.42581224103634341</v>
      </c>
      <c r="AB113">
        <f t="shared" si="120"/>
        <v>0.42581224103634341</v>
      </c>
      <c r="AC113">
        <v>1</v>
      </c>
    </row>
    <row r="114" spans="23:29">
      <c r="W114">
        <f t="shared" si="126"/>
        <v>17.473341090521824</v>
      </c>
      <c r="X114">
        <f t="shared" si="121"/>
        <v>17.473341090521824</v>
      </c>
      <c r="Y114">
        <f t="shared" si="127"/>
        <v>17.853118649829323</v>
      </c>
      <c r="AA114">
        <f t="shared" si="125"/>
        <v>0.37977755930749879</v>
      </c>
      <c r="AB114">
        <f t="shared" si="120"/>
        <v>0.37977755930749879</v>
      </c>
      <c r="AC114">
        <v>1</v>
      </c>
    </row>
    <row r="115" spans="23:29">
      <c r="W115">
        <f t="shared" si="126"/>
        <v>16.532956986794034</v>
      </c>
      <c r="X115">
        <f t="shared" si="121"/>
        <v>16.532956986794034</v>
      </c>
      <c r="Y115">
        <f t="shared" si="127"/>
        <v>16.863910215415263</v>
      </c>
      <c r="AA115">
        <f t="shared" si="125"/>
        <v>0.33095322862122956</v>
      </c>
      <c r="AB115">
        <f t="shared" si="120"/>
        <v>0.33095322862122956</v>
      </c>
      <c r="AC115">
        <v>1</v>
      </c>
    </row>
    <row r="116" spans="23:29">
      <c r="W116">
        <f t="shared" si="126"/>
        <v>15.490844877238063</v>
      </c>
      <c r="X116">
        <f t="shared" si="121"/>
        <v>15.490844877238063</v>
      </c>
      <c r="Y116">
        <f t="shared" si="127"/>
        <v>15.771568265385325</v>
      </c>
      <c r="AA116">
        <f t="shared" si="125"/>
        <v>0.28072338814726194</v>
      </c>
      <c r="AB116">
        <f t="shared" si="120"/>
        <v>0.28072338814726194</v>
      </c>
      <c r="AC116">
        <v>1</v>
      </c>
    </row>
    <row r="117" spans="23:29">
      <c r="W117">
        <f t="shared" si="126"/>
        <v>14.359455995089533</v>
      </c>
      <c r="X117">
        <f t="shared" si="121"/>
        <v>14.359455995089533</v>
      </c>
      <c r="Y117">
        <f t="shared" si="127"/>
        <v>14.590234502605224</v>
      </c>
      <c r="AA117">
        <f t="shared" si="125"/>
        <v>0.23077850751569073</v>
      </c>
      <c r="AB117">
        <f t="shared" si="120"/>
        <v>0.23077850751569073</v>
      </c>
      <c r="AC117">
        <v>1</v>
      </c>
    </row>
    <row r="118" spans="23:29">
      <c r="W118">
        <f t="shared" si="126"/>
        <v>13.158180407749915</v>
      </c>
      <c r="X118">
        <f t="shared" si="121"/>
        <v>13.158180407749915</v>
      </c>
      <c r="Y118">
        <f t="shared" si="127"/>
        <v>13.34112581436259</v>
      </c>
      <c r="AA118">
        <f t="shared" si="125"/>
        <v>0.18294540661267433</v>
      </c>
      <c r="AB118">
        <f t="shared" si="120"/>
        <v>0.18294540661267433</v>
      </c>
      <c r="AC118">
        <v>1</v>
      </c>
    </row>
    <row r="119" spans="23:29">
      <c r="W119">
        <f t="shared" si="126"/>
        <v>11.912471547048572</v>
      </c>
      <c r="X119">
        <f t="shared" si="121"/>
        <v>11.912471547048572</v>
      </c>
      <c r="Y119">
        <f t="shared" si="127"/>
        <v>12.051431979376867</v>
      </c>
      <c r="AA119">
        <f t="shared" si="125"/>
        <v>0.13896043232829491</v>
      </c>
      <c r="AB119">
        <f t="shared" si="120"/>
        <v>0.13896043232829491</v>
      </c>
      <c r="AC119">
        <v>1</v>
      </c>
    </row>
    <row r="120" spans="23:29">
      <c r="W120">
        <f t="shared" si="126"/>
        <v>10.65192514837592</v>
      </c>
      <c r="X120">
        <f t="shared" si="121"/>
        <v>10.65192514837592</v>
      </c>
      <c r="Y120">
        <f t="shared" si="127"/>
        <v>10.752160525836938</v>
      </c>
      <c r="AA120">
        <f t="shared" si="125"/>
        <v>0.10023537746101852</v>
      </c>
      <c r="AB120">
        <f t="shared" si="120"/>
        <v>0.10023537746101852</v>
      </c>
      <c r="AC120">
        <v>1</v>
      </c>
    </row>
    <row r="121" spans="23:29">
      <c r="W121">
        <f t="shared" si="126"/>
        <v>9.4075697920212473</v>
      </c>
      <c r="X121">
        <f t="shared" si="121"/>
        <v>9.4075697920212473</v>
      </c>
      <c r="Y121">
        <f t="shared" si="127"/>
        <v>9.4752462009259162</v>
      </c>
      <c r="AA121">
        <f t="shared" si="125"/>
        <v>6.7676408904668861E-2</v>
      </c>
      <c r="AB121">
        <f t="shared" si="120"/>
        <v>6.7676408904668861E-2</v>
      </c>
      <c r="AC121">
        <v>1</v>
      </c>
    </row>
    <row r="122" spans="23:29">
      <c r="W122">
        <f t="shared" si="126"/>
        <v>8.2088717421718407</v>
      </c>
      <c r="X122">
        <f t="shared" si="121"/>
        <v>8.2088717421718407</v>
      </c>
      <c r="Y122">
        <f t="shared" si="127"/>
        <v>8.2504749527264742</v>
      </c>
      <c r="AA122">
        <f t="shared" si="125"/>
        <v>4.1603210554633563E-2</v>
      </c>
      <c r="AB122">
        <f t="shared" si="120"/>
        <v>4.1603210554633563E-2</v>
      </c>
      <c r="AC122">
        <v>1</v>
      </c>
    </row>
    <row r="123" spans="23:29">
      <c r="W123">
        <f t="shared" si="126"/>
        <v>7.0810509829579669</v>
      </c>
      <c r="X123">
        <f t="shared" si="121"/>
        <v>7.0810509829579669</v>
      </c>
      <c r="Y123">
        <f t="shared" si="127"/>
        <v>7.1028337271932696</v>
      </c>
      <c r="AA123">
        <f t="shared" si="125"/>
        <v>2.1782744235302687E-2</v>
      </c>
      <c r="AB123">
        <f t="shared" si="120"/>
        <v>2.1782744235302687E-2</v>
      </c>
      <c r="AC123">
        <v>1</v>
      </c>
    </row>
    <row r="124" spans="23:29">
      <c r="W124">
        <f t="shared" si="126"/>
        <v>6.0432028685412131</v>
      </c>
      <c r="X124">
        <f t="shared" si="121"/>
        <v>6.0432028685412131</v>
      </c>
      <c r="Y124">
        <f t="shared" si="127"/>
        <v>6.0507580286445801</v>
      </c>
      <c r="AA124">
        <f t="shared" si="125"/>
        <v>7.5551601033669868E-3</v>
      </c>
      <c r="AB124">
        <f t="shared" si="120"/>
        <v>7.5551601033669868E-3</v>
      </c>
      <c r="AC124">
        <v>1</v>
      </c>
    </row>
    <row r="125" spans="23:29">
      <c r="W125">
        <f t="shared" si="126"/>
        <v>5.107469941801825</v>
      </c>
      <c r="X125">
        <f t="shared" si="121"/>
        <v>5.107469941801825</v>
      </c>
      <c r="Y125">
        <f t="shared" si="127"/>
        <v>5.1054756481749495</v>
      </c>
      <c r="AA125">
        <f t="shared" si="125"/>
        <v>-1.9942936268755318E-3</v>
      </c>
      <c r="AB125">
        <f t="shared" si="120"/>
        <v>-1.9942936268755318E-3</v>
      </c>
      <c r="AC125">
        <v>1</v>
      </c>
    </row>
    <row r="126" spans="23:29">
      <c r="W126">
        <f>J4*J20</f>
        <v>20.280643325973504</v>
      </c>
      <c r="X126">
        <f t="shared" si="121"/>
        <v>20.280643325973504</v>
      </c>
      <c r="Y126">
        <f>AV20</f>
        <v>20.16164781211689</v>
      </c>
      <c r="AA126">
        <f t="shared" ref="AA126:AA140" si="128">AE4-J4</f>
        <v>-0.11899551385661411</v>
      </c>
      <c r="AB126">
        <f t="shared" si="120"/>
        <v>-0.11899551385661411</v>
      </c>
      <c r="AC126">
        <v>1</v>
      </c>
    </row>
    <row r="127" spans="23:29">
      <c r="W127">
        <f t="shared" ref="W127:W140" si="129">J5*J21</f>
        <v>19.617549131207213</v>
      </c>
      <c r="X127">
        <f t="shared" si="121"/>
        <v>19.617549131207213</v>
      </c>
      <c r="Y127">
        <f t="shared" ref="Y127:Y139" si="130">AV21</f>
        <v>19.500266425323861</v>
      </c>
      <c r="AA127">
        <f t="shared" si="128"/>
        <v>-0.11728270588335121</v>
      </c>
      <c r="AB127">
        <f t="shared" si="120"/>
        <v>-0.11728270588335121</v>
      </c>
      <c r="AC127">
        <v>1</v>
      </c>
    </row>
    <row r="128" spans="23:29">
      <c r="W128">
        <f t="shared" si="129"/>
        <v>18.847263470536273</v>
      </c>
      <c r="X128">
        <f t="shared" si="121"/>
        <v>18.847263470536273</v>
      </c>
      <c r="Y128">
        <f t="shared" si="130"/>
        <v>18.732155892086247</v>
      </c>
      <c r="AA128">
        <f t="shared" si="128"/>
        <v>-0.11510757845002573</v>
      </c>
      <c r="AB128">
        <f t="shared" si="120"/>
        <v>-0.11510757845002573</v>
      </c>
      <c r="AC128">
        <v>1</v>
      </c>
    </row>
    <row r="129" spans="23:29">
      <c r="W129">
        <f t="shared" si="129"/>
        <v>17.965491711017314</v>
      </c>
      <c r="X129">
        <f t="shared" si="121"/>
        <v>17.965491711017314</v>
      </c>
      <c r="Y129">
        <f t="shared" si="130"/>
        <v>17.853118640748299</v>
      </c>
      <c r="AA129">
        <f t="shared" si="128"/>
        <v>-0.11237307026901533</v>
      </c>
      <c r="AB129">
        <f t="shared" si="120"/>
        <v>-0.11237307026901533</v>
      </c>
      <c r="AC129">
        <v>1</v>
      </c>
    </row>
    <row r="130" spans="23:29">
      <c r="W130">
        <f t="shared" si="129"/>
        <v>16.9728928632113</v>
      </c>
      <c r="X130">
        <f t="shared" si="121"/>
        <v>16.9728928632113</v>
      </c>
      <c r="Y130">
        <f t="shared" si="130"/>
        <v>16.863910206837403</v>
      </c>
      <c r="AA130">
        <f t="shared" si="128"/>
        <v>-0.1089826563738967</v>
      </c>
      <c r="AB130">
        <f t="shared" si="120"/>
        <v>-0.1089826563738967</v>
      </c>
      <c r="AC130">
        <v>1</v>
      </c>
    </row>
    <row r="131" spans="23:29">
      <c r="W131">
        <f t="shared" si="129"/>
        <v>15.876421504004544</v>
      </c>
      <c r="X131">
        <f t="shared" si="121"/>
        <v>15.876421504004544</v>
      </c>
      <c r="Y131">
        <f t="shared" si="130"/>
        <v>15.771568257363089</v>
      </c>
      <c r="AA131">
        <f t="shared" si="128"/>
        <v>-0.10485324664145423</v>
      </c>
      <c r="AB131">
        <f t="shared" si="120"/>
        <v>-0.10485324664145423</v>
      </c>
      <c r="AC131">
        <v>1</v>
      </c>
    </row>
    <row r="132" spans="23:29">
      <c r="W132">
        <f t="shared" si="129"/>
        <v>14.690166257673143</v>
      </c>
      <c r="X132">
        <f t="shared" si="121"/>
        <v>14.690166257673143</v>
      </c>
      <c r="Y132">
        <f t="shared" si="130"/>
        <v>14.590234495183875</v>
      </c>
      <c r="AA132">
        <f t="shared" si="128"/>
        <v>-9.9931762489267939E-2</v>
      </c>
      <c r="AB132">
        <f t="shared" si="120"/>
        <v>-9.9931762489267939E-2</v>
      </c>
      <c r="AC132">
        <v>1</v>
      </c>
    </row>
    <row r="133" spans="23:29">
      <c r="W133">
        <f t="shared" si="129"/>
        <v>13.435338408890871</v>
      </c>
      <c r="X133">
        <f t="shared" si="121"/>
        <v>13.435338408890871</v>
      </c>
      <c r="Y133">
        <f t="shared" si="130"/>
        <v>13.341125807576603</v>
      </c>
      <c r="AA133">
        <f t="shared" si="128"/>
        <v>-9.4212601314268341E-2</v>
      </c>
      <c r="AB133">
        <f t="shared" si="120"/>
        <v>-9.4212601314268341E-2</v>
      </c>
      <c r="AC133">
        <v>1</v>
      </c>
    </row>
    <row r="134" spans="23:29">
      <c r="W134">
        <f t="shared" si="129"/>
        <v>12.139183451454191</v>
      </c>
      <c r="X134">
        <f t="shared" si="121"/>
        <v>12.139183451454191</v>
      </c>
      <c r="Y134">
        <f t="shared" si="130"/>
        <v>12.051431973246885</v>
      </c>
      <c r="AA134">
        <f t="shared" si="128"/>
        <v>-8.7751478207305667E-2</v>
      </c>
      <c r="AB134">
        <f t="shared" si="120"/>
        <v>-8.7751478207305667E-2</v>
      </c>
      <c r="AC134">
        <v>1</v>
      </c>
    </row>
    <row r="135" spans="23:29">
      <c r="W135">
        <f t="shared" si="129"/>
        <v>10.832831183448617</v>
      </c>
      <c r="X135">
        <f t="shared" si="121"/>
        <v>10.832831183448617</v>
      </c>
      <c r="Y135">
        <f t="shared" si="130"/>
        <v>10.752160520367832</v>
      </c>
      <c r="AA135">
        <f t="shared" si="128"/>
        <v>-8.0670663080784522E-2</v>
      </c>
      <c r="AB135">
        <f t="shared" si="120"/>
        <v>-8.0670663080784522E-2</v>
      </c>
      <c r="AC135">
        <v>1</v>
      </c>
    </row>
    <row r="136" spans="23:29">
      <c r="W136">
        <f t="shared" si="129"/>
        <v>9.5483984223109193</v>
      </c>
      <c r="X136">
        <f t="shared" si="121"/>
        <v>9.5483984223109193</v>
      </c>
      <c r="Y136">
        <f t="shared" si="130"/>
        <v>9.4752461961063155</v>
      </c>
      <c r="AA136">
        <f t="shared" si="128"/>
        <v>-7.3152226204603821E-2</v>
      </c>
      <c r="AB136">
        <f t="shared" si="120"/>
        <v>-7.3152226204603821E-2</v>
      </c>
      <c r="AC136">
        <v>1</v>
      </c>
    </row>
    <row r="137" spans="23:29">
      <c r="W137">
        <f t="shared" si="129"/>
        <v>8.3158943195806057</v>
      </c>
      <c r="X137">
        <f t="shared" si="121"/>
        <v>8.3158943195806057</v>
      </c>
      <c r="Y137">
        <f t="shared" si="130"/>
        <v>8.2504749485298561</v>
      </c>
      <c r="AA137">
        <f t="shared" si="128"/>
        <v>-6.5419371050749575E-2</v>
      </c>
      <c r="AB137">
        <f t="shared" si="120"/>
        <v>-6.5419371050749575E-2</v>
      </c>
      <c r="AC137">
        <v>1</v>
      </c>
    </row>
    <row r="138" spans="23:29">
      <c r="W138">
        <f t="shared" si="129"/>
        <v>7.1605435803486071</v>
      </c>
      <c r="X138">
        <f t="shared" si="121"/>
        <v>7.1605435803486071</v>
      </c>
      <c r="Y138">
        <f t="shared" si="130"/>
        <v>7.1028337235803995</v>
      </c>
      <c r="AA138">
        <f t="shared" si="128"/>
        <v>-5.7709856768207501E-2</v>
      </c>
      <c r="AB138">
        <f t="shared" si="120"/>
        <v>-5.7709856768207501E-2</v>
      </c>
      <c r="AC138">
        <v>1</v>
      </c>
    </row>
    <row r="139" spans="23:29">
      <c r="W139">
        <f t="shared" si="129"/>
        <v>6.1010060313116794</v>
      </c>
      <c r="X139">
        <f t="shared" si="121"/>
        <v>6.1010060313116794</v>
      </c>
      <c r="Y139">
        <f t="shared" si="130"/>
        <v>6.0507580255668518</v>
      </c>
      <c r="AA139">
        <f t="shared" si="128"/>
        <v>-5.0248005744827573E-2</v>
      </c>
      <c r="AB139">
        <f t="shared" si="120"/>
        <v>-5.0248005744827573E-2</v>
      </c>
      <c r="AC139">
        <v>1</v>
      </c>
    </row>
    <row r="140" spans="23:29">
      <c r="W140">
        <f t="shared" si="129"/>
        <v>5.1486973618782681</v>
      </c>
      <c r="X140">
        <f t="shared" si="121"/>
        <v>5.1486973618782681</v>
      </c>
      <c r="Y140">
        <f>AV34</f>
        <v>5.1054756455780401</v>
      </c>
      <c r="AA140">
        <f t="shared" si="128"/>
        <v>-4.3221716300227975E-2</v>
      </c>
      <c r="AB140">
        <f t="shared" si="120"/>
        <v>-4.3221716300227975E-2</v>
      </c>
      <c r="AC140">
        <v>1</v>
      </c>
    </row>
    <row r="141" spans="23:29">
      <c r="W141">
        <f>K4*K20</f>
        <v>20.88251343744907</v>
      </c>
      <c r="X141">
        <f t="shared" si="121"/>
        <v>20.88251343744907</v>
      </c>
      <c r="Y141">
        <f>AW20</f>
        <v>20.161647799297814</v>
      </c>
      <c r="AA141">
        <f t="shared" ref="AA141:AA155" si="131">AF4-K4</f>
        <v>-0.72086563815125615</v>
      </c>
      <c r="AB141">
        <f t="shared" si="120"/>
        <v>-0.72086563815125615</v>
      </c>
      <c r="AC141">
        <v>1</v>
      </c>
    </row>
    <row r="142" spans="23:29">
      <c r="W142">
        <f t="shared" ref="W142:W155" si="132">K5*K21</f>
        <v>20.1801593559161</v>
      </c>
      <c r="X142">
        <f t="shared" si="121"/>
        <v>20.1801593559161</v>
      </c>
      <c r="Y142">
        <f t="shared" ref="Y142:Y155" si="133">AW21</f>
        <v>19.500266412925299</v>
      </c>
      <c r="AA142">
        <f t="shared" si="131"/>
        <v>-0.67989294299080072</v>
      </c>
      <c r="AB142">
        <f t="shared" si="120"/>
        <v>-0.67989294299080072</v>
      </c>
      <c r="AC142">
        <v>1</v>
      </c>
    </row>
    <row r="143" spans="23:29">
      <c r="W143">
        <f t="shared" si="132"/>
        <v>19.365975058493007</v>
      </c>
      <c r="X143">
        <f t="shared" si="121"/>
        <v>19.365975058493007</v>
      </c>
      <c r="Y143">
        <f t="shared" si="133"/>
        <v>18.732155880176069</v>
      </c>
      <c r="AA143">
        <f t="shared" si="131"/>
        <v>-0.63381917831693713</v>
      </c>
      <c r="AB143">
        <f t="shared" si="120"/>
        <v>-0.63381917831693713</v>
      </c>
      <c r="AC143">
        <v>1</v>
      </c>
    </row>
    <row r="144" spans="23:29">
      <c r="W144">
        <f t="shared" si="132"/>
        <v>18.436196611236053</v>
      </c>
      <c r="X144">
        <f t="shared" si="121"/>
        <v>18.436196611236053</v>
      </c>
      <c r="Y144">
        <f t="shared" si="133"/>
        <v>17.85311862939702</v>
      </c>
      <c r="AA144">
        <f t="shared" si="131"/>
        <v>-0.58307798183903259</v>
      </c>
      <c r="AB144">
        <f t="shared" si="120"/>
        <v>-0.58307798183903259</v>
      </c>
      <c r="AC144">
        <v>1</v>
      </c>
    </row>
    <row r="145" spans="23:29">
      <c r="W145">
        <f t="shared" si="132"/>
        <v>17.392414166209107</v>
      </c>
      <c r="X145">
        <f t="shared" si="121"/>
        <v>17.392414166209107</v>
      </c>
      <c r="Y145">
        <f t="shared" si="133"/>
        <v>16.863910196115079</v>
      </c>
      <c r="AA145">
        <f t="shared" si="131"/>
        <v>-0.52850397009402883</v>
      </c>
      <c r="AB145">
        <f t="shared" si="120"/>
        <v>-0.52850397009402883</v>
      </c>
      <c r="AC145">
        <v>1</v>
      </c>
    </row>
    <row r="146" spans="23:29">
      <c r="W146">
        <f t="shared" si="132"/>
        <v>16.24290515833091</v>
      </c>
      <c r="X146">
        <f t="shared" si="121"/>
        <v>16.24290515833091</v>
      </c>
      <c r="Y146">
        <f t="shared" si="133"/>
        <v>15.771568247335292</v>
      </c>
      <c r="AA146">
        <f t="shared" si="131"/>
        <v>-0.47133691099561759</v>
      </c>
      <c r="AB146">
        <f t="shared" si="120"/>
        <v>-0.47133691099561759</v>
      </c>
      <c r="AC146">
        <v>1</v>
      </c>
    </row>
    <row r="147" spans="23:29">
      <c r="W147">
        <f t="shared" si="132"/>
        <v>15.003389790584274</v>
      </c>
      <c r="X147">
        <f t="shared" si="121"/>
        <v>15.003389790584274</v>
      </c>
      <c r="Y147">
        <f t="shared" si="133"/>
        <v>14.590234485907189</v>
      </c>
      <c r="AA147">
        <f t="shared" si="131"/>
        <v>-0.41315530467708506</v>
      </c>
      <c r="AB147">
        <f t="shared" si="120"/>
        <v>-0.41315530467708506</v>
      </c>
      <c r="AC147">
        <v>1</v>
      </c>
    </row>
    <row r="148" spans="23:29">
      <c r="W148">
        <f t="shared" si="132"/>
        <v>13.696860219204472</v>
      </c>
      <c r="X148">
        <f t="shared" si="121"/>
        <v>13.696860219204472</v>
      </c>
      <c r="Y148">
        <f t="shared" si="133"/>
        <v>13.341125799094117</v>
      </c>
      <c r="AA148">
        <f t="shared" si="131"/>
        <v>-0.35573442011035539</v>
      </c>
      <c r="AB148">
        <f t="shared" si="120"/>
        <v>-0.35573442011035539</v>
      </c>
      <c r="AC148">
        <v>1</v>
      </c>
    </row>
    <row r="149" spans="23:29">
      <c r="W149">
        <f t="shared" si="132"/>
        <v>12.352279234575748</v>
      </c>
      <c r="X149">
        <f t="shared" si="121"/>
        <v>12.352279234575748</v>
      </c>
      <c r="Y149">
        <f t="shared" si="133"/>
        <v>12.051431965584406</v>
      </c>
      <c r="AA149">
        <f t="shared" si="131"/>
        <v>-0.30084726899134218</v>
      </c>
      <c r="AB149">
        <f t="shared" si="120"/>
        <v>-0.30084726899134218</v>
      </c>
      <c r="AC149">
        <v>1</v>
      </c>
    </row>
    <row r="150" spans="23:29">
      <c r="W150">
        <f t="shared" si="132"/>
        <v>11.002210432357664</v>
      </c>
      <c r="X150">
        <f t="shared" si="121"/>
        <v>11.002210432357664</v>
      </c>
      <c r="Y150">
        <f t="shared" si="133"/>
        <v>10.752160513531448</v>
      </c>
      <c r="AA150">
        <f t="shared" si="131"/>
        <v>-0.25004991882621574</v>
      </c>
      <c r="AB150">
        <f t="shared" ref="AB150:AB213" si="134">IFERROR(AA150,"")</f>
        <v>-0.25004991882621574</v>
      </c>
      <c r="AC150">
        <v>1</v>
      </c>
    </row>
    <row r="151" spans="23:29">
      <c r="W151">
        <f t="shared" si="132"/>
        <v>9.6797492825302616</v>
      </c>
      <c r="X151">
        <f t="shared" si="121"/>
        <v>9.6797492825302616</v>
      </c>
      <c r="Y151">
        <f t="shared" si="133"/>
        <v>9.4752461900818137</v>
      </c>
      <c r="AA151">
        <f t="shared" si="131"/>
        <v>-0.20450309244844789</v>
      </c>
      <c r="AB151">
        <f t="shared" si="134"/>
        <v>-0.20450309244844789</v>
      </c>
      <c r="AC151">
        <v>1</v>
      </c>
    </row>
    <row r="152" spans="23:29">
      <c r="W152">
        <f t="shared" si="132"/>
        <v>8.4153476437057222</v>
      </c>
      <c r="X152">
        <f t="shared" si="121"/>
        <v>8.4153476437057222</v>
      </c>
      <c r="Y152">
        <f t="shared" si="133"/>
        <v>8.2504749432840825</v>
      </c>
      <c r="AA152">
        <f t="shared" si="131"/>
        <v>-0.16487270042163971</v>
      </c>
      <c r="AB152">
        <f t="shared" si="134"/>
        <v>-0.16487270042163971</v>
      </c>
      <c r="AC152">
        <v>1</v>
      </c>
    </row>
    <row r="153" spans="23:29">
      <c r="W153">
        <f t="shared" si="132"/>
        <v>7.2341596045643666</v>
      </c>
      <c r="X153">
        <f t="shared" ref="X153:X216" si="135">IFERROR(W153, NA())</f>
        <v>7.2341596045643666</v>
      </c>
      <c r="Y153">
        <f t="shared" si="133"/>
        <v>7.1028337190643134</v>
      </c>
      <c r="AA153">
        <f t="shared" si="131"/>
        <v>-0.1313258855000532</v>
      </c>
      <c r="AB153">
        <f t="shared" si="134"/>
        <v>-0.1313258855000532</v>
      </c>
      <c r="AC153">
        <v>1</v>
      </c>
    </row>
    <row r="154" spans="23:29">
      <c r="W154">
        <f t="shared" si="132"/>
        <v>6.1543669281633404</v>
      </c>
      <c r="X154">
        <f t="shared" si="135"/>
        <v>6.1543669281633404</v>
      </c>
      <c r="Y154">
        <f t="shared" si="133"/>
        <v>6.0507580217196892</v>
      </c>
      <c r="AA154">
        <f t="shared" si="131"/>
        <v>-0.10360890644365117</v>
      </c>
      <c r="AB154">
        <f t="shared" si="134"/>
        <v>-0.10360890644365117</v>
      </c>
      <c r="AC154">
        <v>1</v>
      </c>
    </row>
    <row r="155" spans="23:29">
      <c r="W155">
        <f t="shared" si="132"/>
        <v>5.1866482937888261</v>
      </c>
      <c r="X155">
        <f t="shared" si="135"/>
        <v>5.1866482937888261</v>
      </c>
      <c r="Y155">
        <f t="shared" si="133"/>
        <v>5.1054756423319034</v>
      </c>
      <c r="AA155">
        <f t="shared" si="131"/>
        <v>-8.1172651456922651E-2</v>
      </c>
      <c r="AB155">
        <f t="shared" si="134"/>
        <v>-8.1172651456922651E-2</v>
      </c>
      <c r="AC155">
        <v>1</v>
      </c>
    </row>
    <row r="156" spans="23:29">
      <c r="W156">
        <f>L4*L20</f>
        <v>21.448652542283984</v>
      </c>
      <c r="X156">
        <f t="shared" si="135"/>
        <v>21.448652542283984</v>
      </c>
      <c r="Y156">
        <f>AX20</f>
        <v>20.161647783273978</v>
      </c>
      <c r="AA156">
        <f t="shared" ref="AA156:AA170" si="136">AG4-L4</f>
        <v>-1.2870047590100064</v>
      </c>
      <c r="AB156">
        <f t="shared" si="134"/>
        <v>-1.2870047590100064</v>
      </c>
      <c r="AC156">
        <v>1</v>
      </c>
    </row>
    <row r="157" spans="23:29">
      <c r="W157">
        <f t="shared" ref="W157:W170" si="137">L5*L21</f>
        <v>20.708374654484839</v>
      </c>
      <c r="X157">
        <f t="shared" si="135"/>
        <v>20.708374654484839</v>
      </c>
      <c r="Y157">
        <f t="shared" ref="Y157:Y170" si="138">AX21</f>
        <v>19.500266397427108</v>
      </c>
      <c r="AA157">
        <f t="shared" si="136"/>
        <v>-1.2081082570577308</v>
      </c>
      <c r="AB157">
        <f t="shared" si="134"/>
        <v>-1.2081082570577308</v>
      </c>
      <c r="AC157">
        <v>1</v>
      </c>
    </row>
    <row r="158" spans="23:29">
      <c r="W158">
        <f t="shared" si="137"/>
        <v>19.85191448218109</v>
      </c>
      <c r="X158">
        <f t="shared" si="135"/>
        <v>19.85191448218109</v>
      </c>
      <c r="Y158">
        <f t="shared" si="138"/>
        <v>18.732155865288341</v>
      </c>
      <c r="AA158">
        <f t="shared" si="136"/>
        <v>-1.1197586168927494</v>
      </c>
      <c r="AB158">
        <f t="shared" si="134"/>
        <v>-1.1197586168927494</v>
      </c>
      <c r="AC158">
        <v>1</v>
      </c>
    </row>
    <row r="159" spans="23:29">
      <c r="W159">
        <f t="shared" si="137"/>
        <v>18.876065428418045</v>
      </c>
      <c r="X159">
        <f t="shared" si="135"/>
        <v>18.876065428418045</v>
      </c>
      <c r="Y159">
        <f t="shared" si="138"/>
        <v>17.853118615207929</v>
      </c>
      <c r="AA159">
        <f t="shared" si="136"/>
        <v>-1.0229468132101154</v>
      </c>
      <c r="AB159">
        <f t="shared" si="134"/>
        <v>-1.0229468132101154</v>
      </c>
      <c r="AC159">
        <v>1</v>
      </c>
    </row>
    <row r="160" spans="23:29">
      <c r="W160">
        <f t="shared" si="137"/>
        <v>17.783357671441827</v>
      </c>
      <c r="X160">
        <f t="shared" si="135"/>
        <v>17.783357671441827</v>
      </c>
      <c r="Y160">
        <f t="shared" si="138"/>
        <v>16.863910182712175</v>
      </c>
      <c r="AA160">
        <f t="shared" si="136"/>
        <v>-0.91944748872965221</v>
      </c>
      <c r="AB160">
        <f t="shared" si="134"/>
        <v>-0.91944748872965221</v>
      </c>
      <c r="AC160">
        <v>1</v>
      </c>
    </row>
    <row r="161" spans="23:29">
      <c r="W161">
        <f t="shared" si="137"/>
        <v>16.583373680706252</v>
      </c>
      <c r="X161">
        <f t="shared" si="135"/>
        <v>16.583373680706252</v>
      </c>
      <c r="Y161">
        <f t="shared" si="138"/>
        <v>15.771568234800545</v>
      </c>
      <c r="AA161">
        <f t="shared" si="136"/>
        <v>-0.81180544590570669</v>
      </c>
      <c r="AB161">
        <f t="shared" si="134"/>
        <v>-0.81180544590570669</v>
      </c>
      <c r="AC161">
        <v>1</v>
      </c>
    </row>
    <row r="162" spans="23:29">
      <c r="W162">
        <f t="shared" si="137"/>
        <v>15.293413970395379</v>
      </c>
      <c r="X162">
        <f t="shared" si="135"/>
        <v>15.293413970395379</v>
      </c>
      <c r="Y162">
        <f t="shared" si="138"/>
        <v>14.590234474311329</v>
      </c>
      <c r="AA162">
        <f t="shared" si="136"/>
        <v>-0.70317949608405073</v>
      </c>
      <c r="AB162">
        <f t="shared" si="134"/>
        <v>-0.70317949608405073</v>
      </c>
      <c r="AC162">
        <v>1</v>
      </c>
    </row>
    <row r="163" spans="23:29">
      <c r="W163">
        <f t="shared" si="137"/>
        <v>13.938165604500131</v>
      </c>
      <c r="X163">
        <f t="shared" si="135"/>
        <v>13.938165604500131</v>
      </c>
      <c r="Y163">
        <f t="shared" si="138"/>
        <v>13.341125788491011</v>
      </c>
      <c r="AA163">
        <f t="shared" si="136"/>
        <v>-0.59703981600912037</v>
      </c>
      <c r="AB163">
        <f t="shared" si="134"/>
        <v>-0.59703981600912037</v>
      </c>
      <c r="AC163">
        <v>1</v>
      </c>
    </row>
    <row r="164" spans="23:29">
      <c r="W164">
        <f t="shared" si="137"/>
        <v>12.548194699804997</v>
      </c>
      <c r="X164">
        <f t="shared" si="135"/>
        <v>12.548194699804997</v>
      </c>
      <c r="Y164">
        <f t="shared" si="138"/>
        <v>12.051431956006308</v>
      </c>
      <c r="AA164">
        <f t="shared" si="136"/>
        <v>-0.49676274379868879</v>
      </c>
      <c r="AB164">
        <f t="shared" si="134"/>
        <v>-0.49676274379868879</v>
      </c>
      <c r="AC164">
        <v>1</v>
      </c>
    </row>
    <row r="165" spans="23:29">
      <c r="W165">
        <f t="shared" si="137"/>
        <v>11.15737130148289</v>
      </c>
      <c r="X165">
        <f t="shared" si="135"/>
        <v>11.15737130148289</v>
      </c>
      <c r="Y165">
        <f t="shared" si="138"/>
        <v>10.752160504985969</v>
      </c>
      <c r="AA165">
        <f t="shared" si="136"/>
        <v>-0.40521079649692027</v>
      </c>
      <c r="AB165">
        <f t="shared" si="134"/>
        <v>-0.40521079649692027</v>
      </c>
      <c r="AC165">
        <v>1</v>
      </c>
    </row>
    <row r="166" spans="23:29">
      <c r="W166">
        <f t="shared" si="137"/>
        <v>9.7996481167740654</v>
      </c>
      <c r="X166">
        <f t="shared" si="135"/>
        <v>9.7996481167740654</v>
      </c>
      <c r="Y166">
        <f t="shared" si="138"/>
        <v>9.4752461825511851</v>
      </c>
      <c r="AA166">
        <f t="shared" si="136"/>
        <v>-0.32440193422288033</v>
      </c>
      <c r="AB166">
        <f t="shared" si="134"/>
        <v>-0.32440193422288033</v>
      </c>
      <c r="AC166">
        <v>1</v>
      </c>
    </row>
    <row r="167" spans="23:29">
      <c r="W167">
        <f t="shared" si="137"/>
        <v>8.5058226780799622</v>
      </c>
      <c r="X167">
        <f t="shared" si="135"/>
        <v>8.5058226780799622</v>
      </c>
      <c r="Y167">
        <f t="shared" si="138"/>
        <v>8.2504749367268637</v>
      </c>
      <c r="AA167">
        <f t="shared" si="136"/>
        <v>-0.25534774135309846</v>
      </c>
      <c r="AB167">
        <f t="shared" si="134"/>
        <v>-0.25534774135309846</v>
      </c>
      <c r="AC167">
        <v>1</v>
      </c>
    </row>
    <row r="168" spans="23:29">
      <c r="W168">
        <f t="shared" si="137"/>
        <v>7.300918005839045</v>
      </c>
      <c r="X168">
        <f t="shared" si="135"/>
        <v>7.300918005839045</v>
      </c>
      <c r="Y168">
        <f t="shared" si="138"/>
        <v>7.1028337134192041</v>
      </c>
      <c r="AA168">
        <f t="shared" si="136"/>
        <v>-0.19808429241984093</v>
      </c>
      <c r="AB168">
        <f t="shared" si="134"/>
        <v>-0.19808429241984093</v>
      </c>
      <c r="AC168">
        <v>1</v>
      </c>
    </row>
    <row r="169" spans="23:29">
      <c r="W169">
        <f t="shared" si="137"/>
        <v>6.2026170847534505</v>
      </c>
      <c r="X169">
        <f t="shared" si="135"/>
        <v>6.2026170847534505</v>
      </c>
      <c r="Y169">
        <f t="shared" si="138"/>
        <v>6.0507580169107378</v>
      </c>
      <c r="AA169">
        <f t="shared" si="136"/>
        <v>-0.15185906784271275</v>
      </c>
      <c r="AB169">
        <f t="shared" si="134"/>
        <v>-0.15185906784271275</v>
      </c>
      <c r="AC169">
        <v>1</v>
      </c>
    </row>
    <row r="170" spans="23:29">
      <c r="W170">
        <f t="shared" si="137"/>
        <v>5.2208754250677885</v>
      </c>
      <c r="X170">
        <f t="shared" si="135"/>
        <v>5.2208754250677885</v>
      </c>
      <c r="Y170">
        <f t="shared" si="138"/>
        <v>5.105475638274231</v>
      </c>
      <c r="AA170">
        <f t="shared" si="136"/>
        <v>-0.11539978679355745</v>
      </c>
      <c r="AB170">
        <f t="shared" si="134"/>
        <v>-0.11539978679355745</v>
      </c>
      <c r="AC170">
        <v>1</v>
      </c>
    </row>
    <row r="171" spans="23:29">
      <c r="W171">
        <f>M4*M20</f>
        <v>21.969504826413239</v>
      </c>
      <c r="X171">
        <f t="shared" si="135"/>
        <v>21.969504826413239</v>
      </c>
      <c r="Y171">
        <f>AY20</f>
        <v>20.161647763244169</v>
      </c>
      <c r="AA171">
        <f t="shared" ref="AA171:AA185" si="139">AH4-M4</f>
        <v>-1.8078570631690702</v>
      </c>
      <c r="AB171">
        <f t="shared" si="134"/>
        <v>-1.8078570631690702</v>
      </c>
      <c r="AC171">
        <v>1</v>
      </c>
    </row>
    <row r="172" spans="23:29">
      <c r="W172">
        <f t="shared" ref="W172:W185" si="140">M5*M21</f>
        <v>21.193487451650626</v>
      </c>
      <c r="X172">
        <f t="shared" si="135"/>
        <v>21.193487451650626</v>
      </c>
      <c r="Y172">
        <f t="shared" ref="Y172:Y185" si="141">AY21</f>
        <v>19.500266378054359</v>
      </c>
      <c r="AA172">
        <f t="shared" si="139"/>
        <v>-1.6932210735962663</v>
      </c>
      <c r="AB172">
        <f t="shared" si="134"/>
        <v>-1.6932210735962663</v>
      </c>
      <c r="AC172">
        <v>1</v>
      </c>
    </row>
    <row r="173" spans="23:29">
      <c r="W173">
        <f t="shared" si="140"/>
        <v>20.297298810718612</v>
      </c>
      <c r="X173">
        <f t="shared" si="135"/>
        <v>20.297298810718612</v>
      </c>
      <c r="Y173">
        <f t="shared" si="141"/>
        <v>18.732155846678683</v>
      </c>
      <c r="AA173">
        <f t="shared" si="139"/>
        <v>-1.5651429640399286</v>
      </c>
      <c r="AB173">
        <f t="shared" si="134"/>
        <v>-1.5651429640399286</v>
      </c>
      <c r="AC173">
        <v>1</v>
      </c>
    </row>
    <row r="174" spans="23:29">
      <c r="W174">
        <f t="shared" si="140"/>
        <v>19.278295368886376</v>
      </c>
      <c r="X174">
        <f t="shared" si="135"/>
        <v>19.278295368886376</v>
      </c>
      <c r="Y174">
        <f t="shared" si="141"/>
        <v>17.853118597471553</v>
      </c>
      <c r="AA174">
        <f t="shared" si="139"/>
        <v>-1.4251767714148222</v>
      </c>
      <c r="AB174">
        <f t="shared" si="134"/>
        <v>-1.4251767714148222</v>
      </c>
      <c r="AC174">
        <v>1</v>
      </c>
    </row>
    <row r="175" spans="23:29">
      <c r="W175">
        <f t="shared" si="140"/>
        <v>18.139926669950054</v>
      </c>
      <c r="X175">
        <f t="shared" si="135"/>
        <v>18.139926669950054</v>
      </c>
      <c r="Y175">
        <f t="shared" si="141"/>
        <v>16.863910165958544</v>
      </c>
      <c r="AA175">
        <f t="shared" si="139"/>
        <v>-1.2760165039915101</v>
      </c>
      <c r="AB175">
        <f t="shared" si="134"/>
        <v>-1.2760165039915101</v>
      </c>
      <c r="AC175">
        <v>1</v>
      </c>
    </row>
    <row r="176" spans="23:29">
      <c r="W176">
        <f t="shared" si="140"/>
        <v>16.893026211342864</v>
      </c>
      <c r="X176">
        <f t="shared" si="135"/>
        <v>16.893026211342864</v>
      </c>
      <c r="Y176">
        <f t="shared" si="141"/>
        <v>15.771568219132117</v>
      </c>
      <c r="AA176">
        <f t="shared" si="139"/>
        <v>-1.1214579922107468</v>
      </c>
      <c r="AB176">
        <f t="shared" si="134"/>
        <v>-1.1214579922107468</v>
      </c>
      <c r="AC176">
        <v>1</v>
      </c>
    </row>
    <row r="177" spans="23:29">
      <c r="W177">
        <f t="shared" si="140"/>
        <v>15.556384698928648</v>
      </c>
      <c r="X177">
        <f t="shared" si="135"/>
        <v>15.556384698928648</v>
      </c>
      <c r="Y177">
        <f t="shared" si="141"/>
        <v>14.590234459816505</v>
      </c>
      <c r="AA177">
        <f t="shared" si="139"/>
        <v>-0.96615023911214237</v>
      </c>
      <c r="AB177">
        <f t="shared" si="134"/>
        <v>-0.96615023911214237</v>
      </c>
      <c r="AC177">
        <v>1</v>
      </c>
    </row>
    <row r="178" spans="23:29">
      <c r="W178">
        <f t="shared" si="140"/>
        <v>14.156262007532545</v>
      </c>
      <c r="X178">
        <f t="shared" si="135"/>
        <v>14.156262007532545</v>
      </c>
      <c r="Y178">
        <f t="shared" si="141"/>
        <v>13.341125775237128</v>
      </c>
      <c r="AA178">
        <f t="shared" si="139"/>
        <v>-0.81513623229541743</v>
      </c>
      <c r="AB178">
        <f t="shared" si="134"/>
        <v>-0.81513623229541743</v>
      </c>
      <c r="AC178">
        <v>1</v>
      </c>
    </row>
    <row r="179" spans="23:29">
      <c r="W179">
        <f t="shared" si="140"/>
        <v>12.724685716122877</v>
      </c>
      <c r="X179">
        <f t="shared" si="135"/>
        <v>12.724685716122877</v>
      </c>
      <c r="Y179">
        <f t="shared" si="141"/>
        <v>12.051431944033684</v>
      </c>
      <c r="AA179">
        <f t="shared" si="139"/>
        <v>-0.67325377208919335</v>
      </c>
      <c r="AB179">
        <f t="shared" si="134"/>
        <v>-0.67325377208919335</v>
      </c>
      <c r="AC179">
        <v>1</v>
      </c>
    </row>
    <row r="180" spans="23:29">
      <c r="W180">
        <f t="shared" si="140"/>
        <v>11.296689343637146</v>
      </c>
      <c r="X180">
        <f t="shared" si="135"/>
        <v>11.296689343637146</v>
      </c>
      <c r="Y180">
        <f t="shared" si="141"/>
        <v>10.752160494304123</v>
      </c>
      <c r="AA180">
        <f t="shared" si="139"/>
        <v>-0.54452884933302315</v>
      </c>
      <c r="AB180">
        <f t="shared" si="134"/>
        <v>-0.54452884933302315</v>
      </c>
      <c r="AC180">
        <v>1</v>
      </c>
    </row>
    <row r="181" spans="23:29">
      <c r="W181">
        <f t="shared" si="140"/>
        <v>9.906959341839773</v>
      </c>
      <c r="X181">
        <f t="shared" si="135"/>
        <v>9.906959341839773</v>
      </c>
      <c r="Y181">
        <f t="shared" si="141"/>
        <v>9.4752461731379007</v>
      </c>
      <c r="AA181">
        <f t="shared" si="139"/>
        <v>-0.43171316870187226</v>
      </c>
      <c r="AB181">
        <f t="shared" si="134"/>
        <v>-0.43171316870187226</v>
      </c>
      <c r="AC181">
        <v>1</v>
      </c>
    </row>
    <row r="182" spans="23:29">
      <c r="W182">
        <f t="shared" si="140"/>
        <v>8.586551646292591</v>
      </c>
      <c r="X182">
        <f t="shared" si="135"/>
        <v>8.586551646292591</v>
      </c>
      <c r="Y182">
        <f t="shared" si="141"/>
        <v>8.2504749285303411</v>
      </c>
      <c r="AA182">
        <f t="shared" si="139"/>
        <v>-0.3360767177622499</v>
      </c>
      <c r="AB182">
        <f t="shared" si="134"/>
        <v>-0.3360767177622499</v>
      </c>
      <c r="AC182">
        <v>1</v>
      </c>
    </row>
    <row r="183" spans="23:29">
      <c r="W183">
        <f t="shared" si="140"/>
        <v>7.3603155095173083</v>
      </c>
      <c r="X183">
        <f t="shared" si="135"/>
        <v>7.3603155095173083</v>
      </c>
      <c r="Y183">
        <f t="shared" si="141"/>
        <v>7.1028337063628193</v>
      </c>
      <c r="AA183">
        <f t="shared" si="139"/>
        <v>-0.25748180315448899</v>
      </c>
      <c r="AB183">
        <f t="shared" si="134"/>
        <v>-0.25748180315448899</v>
      </c>
      <c r="AC183">
        <v>1</v>
      </c>
    </row>
    <row r="184" spans="23:29">
      <c r="W184">
        <f t="shared" si="140"/>
        <v>6.2454356389556613</v>
      </c>
      <c r="X184">
        <f t="shared" si="135"/>
        <v>6.2454356389556613</v>
      </c>
      <c r="Y184">
        <f t="shared" si="141"/>
        <v>6.050758010899548</v>
      </c>
      <c r="AA184">
        <f t="shared" si="139"/>
        <v>-0.19467762805611333</v>
      </c>
      <c r="AB184">
        <f t="shared" si="134"/>
        <v>-0.19467762805611333</v>
      </c>
      <c r="AC184">
        <v>1</v>
      </c>
    </row>
    <row r="185" spans="23:29">
      <c r="W185">
        <f t="shared" si="140"/>
        <v>5.2511790405962184</v>
      </c>
      <c r="X185">
        <f t="shared" si="135"/>
        <v>5.2511790405962184</v>
      </c>
      <c r="Y185">
        <f t="shared" si="141"/>
        <v>5.1054756332021434</v>
      </c>
      <c r="AA185">
        <f t="shared" si="139"/>
        <v>-0.14570340739407506</v>
      </c>
      <c r="AB185">
        <f t="shared" si="134"/>
        <v>-0.14570340739407506</v>
      </c>
      <c r="AC185">
        <v>1</v>
      </c>
    </row>
    <row r="186" spans="23:29">
      <c r="W186">
        <f>N4*N20</f>
        <v>22.439009014688267</v>
      </c>
      <c r="X186">
        <f t="shared" si="135"/>
        <v>22.439009014688267</v>
      </c>
      <c r="Y186">
        <f>AZ20</f>
        <v>20.161647738206916</v>
      </c>
      <c r="AA186">
        <f t="shared" ref="AA186:AA200" si="142">AI4-N4</f>
        <v>-2.2773612764813507</v>
      </c>
      <c r="AB186">
        <f t="shared" si="134"/>
        <v>-2.2773612764813507</v>
      </c>
      <c r="AC186">
        <v>1</v>
      </c>
    </row>
    <row r="187" spans="23:29">
      <c r="W187">
        <f t="shared" ref="W187:W200" si="143">N5*N21</f>
        <v>21.630079756931256</v>
      </c>
      <c r="X187">
        <f t="shared" si="135"/>
        <v>21.630079756931256</v>
      </c>
      <c r="Y187">
        <f t="shared" ref="Y187:Y200" si="144">AZ21</f>
        <v>19.500266353838423</v>
      </c>
      <c r="AA187">
        <f t="shared" si="142"/>
        <v>-2.1298134030928324</v>
      </c>
      <c r="AB187">
        <f t="shared" si="134"/>
        <v>-2.1298134030928324</v>
      </c>
      <c r="AC187">
        <v>1</v>
      </c>
    </row>
    <row r="188" spans="23:29">
      <c r="W188">
        <f t="shared" si="143"/>
        <v>20.697399741972998</v>
      </c>
      <c r="X188">
        <f t="shared" si="135"/>
        <v>20.697399741972998</v>
      </c>
      <c r="Y188">
        <f t="shared" si="144"/>
        <v>18.732155823416608</v>
      </c>
      <c r="AA188">
        <f t="shared" si="142"/>
        <v>-1.9652439185563892</v>
      </c>
      <c r="AB188">
        <f t="shared" si="134"/>
        <v>-1.9652439185563892</v>
      </c>
      <c r="AC188">
        <v>1</v>
      </c>
    </row>
    <row r="189" spans="23:29">
      <c r="W189">
        <f t="shared" si="143"/>
        <v>19.638874640620351</v>
      </c>
      <c r="X189">
        <f t="shared" si="135"/>
        <v>19.638874640620351</v>
      </c>
      <c r="Y189">
        <f t="shared" si="144"/>
        <v>17.853118575301092</v>
      </c>
      <c r="AA189">
        <f t="shared" si="142"/>
        <v>-1.7857560653192586</v>
      </c>
      <c r="AB189">
        <f t="shared" si="134"/>
        <v>-1.7857560653192586</v>
      </c>
      <c r="AC189">
        <v>1</v>
      </c>
    </row>
    <row r="190" spans="23:29">
      <c r="W190">
        <f t="shared" si="143"/>
        <v>18.458827139924217</v>
      </c>
      <c r="X190">
        <f t="shared" si="135"/>
        <v>18.458827139924217</v>
      </c>
      <c r="Y190">
        <f t="shared" si="144"/>
        <v>16.863910145016504</v>
      </c>
      <c r="AA190">
        <f t="shared" si="142"/>
        <v>-1.5949169949077131</v>
      </c>
      <c r="AB190">
        <f t="shared" si="134"/>
        <v>-1.5949169949077131</v>
      </c>
      <c r="AC190">
        <v>1</v>
      </c>
    </row>
    <row r="191" spans="23:29">
      <c r="W191">
        <f t="shared" si="143"/>
        <v>17.169258553650987</v>
      </c>
      <c r="X191">
        <f t="shared" si="135"/>
        <v>17.169258553650987</v>
      </c>
      <c r="Y191">
        <f t="shared" si="144"/>
        <v>15.771568199546573</v>
      </c>
      <c r="AA191">
        <f t="shared" si="142"/>
        <v>-1.3976903541044141</v>
      </c>
      <c r="AB191">
        <f t="shared" si="134"/>
        <v>-1.3976903541044141</v>
      </c>
      <c r="AC191">
        <v>1</v>
      </c>
    </row>
    <row r="192" spans="23:29">
      <c r="W192">
        <f t="shared" si="143"/>
        <v>15.790330592479963</v>
      </c>
      <c r="X192">
        <f t="shared" si="135"/>
        <v>15.790330592479963</v>
      </c>
      <c r="Y192">
        <f t="shared" si="144"/>
        <v>14.590234441697978</v>
      </c>
      <c r="AA192">
        <f t="shared" si="142"/>
        <v>-1.2000961507819845</v>
      </c>
      <c r="AB192">
        <f t="shared" si="134"/>
        <v>-1.2000961507819845</v>
      </c>
      <c r="AC192">
        <v>1</v>
      </c>
    </row>
    <row r="193" spans="23:29">
      <c r="W193">
        <f t="shared" si="143"/>
        <v>14.349729424626368</v>
      </c>
      <c r="X193">
        <f t="shared" si="135"/>
        <v>14.349729424626368</v>
      </c>
      <c r="Y193">
        <f t="shared" si="144"/>
        <v>13.341125758669774</v>
      </c>
      <c r="AA193">
        <f t="shared" si="142"/>
        <v>-1.0086036659565938</v>
      </c>
      <c r="AB193">
        <f t="shared" si="134"/>
        <v>-1.0086036659565938</v>
      </c>
      <c r="AC193">
        <v>1</v>
      </c>
    </row>
    <row r="194" spans="23:29">
      <c r="W194">
        <f t="shared" si="143"/>
        <v>12.880786460654424</v>
      </c>
      <c r="X194">
        <f t="shared" si="135"/>
        <v>12.880786460654424</v>
      </c>
      <c r="Y194">
        <f t="shared" si="144"/>
        <v>12.051431929067904</v>
      </c>
      <c r="AA194">
        <f t="shared" si="142"/>
        <v>-0.82935453158651917</v>
      </c>
      <c r="AB194">
        <f t="shared" si="134"/>
        <v>-0.82935453158651917</v>
      </c>
      <c r="AC194">
        <v>1</v>
      </c>
    </row>
    <row r="195" spans="23:29">
      <c r="W195">
        <f t="shared" si="143"/>
        <v>11.419550822042686</v>
      </c>
      <c r="X195">
        <f t="shared" si="135"/>
        <v>11.419550822042686</v>
      </c>
      <c r="Y195">
        <f t="shared" si="144"/>
        <v>10.752160480951812</v>
      </c>
      <c r="AA195">
        <f t="shared" si="142"/>
        <v>-0.66739034109087392</v>
      </c>
      <c r="AB195">
        <f t="shared" si="134"/>
        <v>-0.66739034109087392</v>
      </c>
      <c r="AC195">
        <v>1</v>
      </c>
    </row>
    <row r="196" spans="23:29">
      <c r="W196">
        <f t="shared" si="143"/>
        <v>10.001324885264344</v>
      </c>
      <c r="X196">
        <f t="shared" si="135"/>
        <v>10.001324885264344</v>
      </c>
      <c r="Y196">
        <f t="shared" si="144"/>
        <v>9.4752461613712953</v>
      </c>
      <c r="AA196">
        <f t="shared" si="142"/>
        <v>-0.52607872389304866</v>
      </c>
      <c r="AB196">
        <f t="shared" si="134"/>
        <v>-0.52607872389304866</v>
      </c>
      <c r="AC196">
        <v>1</v>
      </c>
    </row>
    <row r="197" spans="23:29">
      <c r="W197">
        <f t="shared" si="143"/>
        <v>8.6573493642985948</v>
      </c>
      <c r="X197">
        <f t="shared" si="135"/>
        <v>8.6573493642985948</v>
      </c>
      <c r="Y197">
        <f t="shared" si="144"/>
        <v>8.2504749182846879</v>
      </c>
      <c r="AA197">
        <f t="shared" si="142"/>
        <v>-0.40687444601390688</v>
      </c>
      <c r="AB197">
        <f t="shared" si="134"/>
        <v>-0.40687444601390688</v>
      </c>
      <c r="AC197">
        <v>1</v>
      </c>
    </row>
    <row r="198" spans="23:29">
      <c r="W198">
        <f t="shared" si="143"/>
        <v>7.412274831382657</v>
      </c>
      <c r="X198">
        <f t="shared" si="135"/>
        <v>7.412274831382657</v>
      </c>
      <c r="Y198">
        <f t="shared" si="144"/>
        <v>7.1028336975423363</v>
      </c>
      <c r="AA198">
        <f t="shared" si="142"/>
        <v>-0.30944113384032068</v>
      </c>
      <c r="AB198">
        <f t="shared" si="134"/>
        <v>-0.30944113384032068</v>
      </c>
      <c r="AC198">
        <v>1</v>
      </c>
    </row>
    <row r="199" spans="23:29">
      <c r="W199">
        <f t="shared" si="143"/>
        <v>6.2828064001541462</v>
      </c>
      <c r="X199">
        <f t="shared" si="135"/>
        <v>6.2828064001541462</v>
      </c>
      <c r="Y199">
        <f t="shared" si="144"/>
        <v>6.0507580033855595</v>
      </c>
      <c r="AA199">
        <f t="shared" si="142"/>
        <v>-0.23204839676858668</v>
      </c>
      <c r="AB199">
        <f t="shared" si="134"/>
        <v>-0.23204839676858668</v>
      </c>
      <c r="AC199">
        <v>1</v>
      </c>
    </row>
    <row r="200" spans="23:29">
      <c r="W200">
        <f t="shared" si="143"/>
        <v>5.2775731258339729</v>
      </c>
      <c r="X200">
        <f t="shared" si="135"/>
        <v>5.2775731258339729</v>
      </c>
      <c r="Y200">
        <f t="shared" si="144"/>
        <v>5.1054756268620309</v>
      </c>
      <c r="AA200">
        <f t="shared" si="142"/>
        <v>-0.17209749897194193</v>
      </c>
      <c r="AB200">
        <f t="shared" si="134"/>
        <v>-0.17209749897194193</v>
      </c>
      <c r="AC200">
        <v>1</v>
      </c>
    </row>
    <row r="201" spans="23:29">
      <c r="W201">
        <f>O4*O20</f>
        <v>22.854502244520731</v>
      </c>
      <c r="X201">
        <f t="shared" si="135"/>
        <v>22.854502244520731</v>
      </c>
      <c r="Y201">
        <f>BA20</f>
        <v>20.161647706910347</v>
      </c>
      <c r="AA201">
        <f t="shared" ref="AA201:AA215" si="145">AJ4-O4</f>
        <v>-2.6928545376103834</v>
      </c>
      <c r="AB201">
        <f t="shared" si="134"/>
        <v>-2.6928545376103834</v>
      </c>
      <c r="AC201">
        <v>1</v>
      </c>
    </row>
    <row r="202" spans="23:29">
      <c r="W202">
        <f t="shared" ref="W202:W215" si="146">O5*O21</f>
        <v>22.015898251192368</v>
      </c>
      <c r="X202">
        <f t="shared" si="135"/>
        <v>22.015898251192368</v>
      </c>
      <c r="Y202">
        <f t="shared" ref="Y202:Y215" si="147">BA21</f>
        <v>19.500266323568507</v>
      </c>
      <c r="AA202">
        <f t="shared" si="145"/>
        <v>-2.5156319276238612</v>
      </c>
      <c r="AB202">
        <f t="shared" si="134"/>
        <v>-2.5156319276238612</v>
      </c>
      <c r="AC202">
        <v>1</v>
      </c>
    </row>
    <row r="203" spans="23:29">
      <c r="W203">
        <f t="shared" si="146"/>
        <v>21.050391426617011</v>
      </c>
      <c r="X203">
        <f t="shared" si="135"/>
        <v>21.050391426617011</v>
      </c>
      <c r="Y203">
        <f t="shared" si="147"/>
        <v>18.732155794339015</v>
      </c>
      <c r="AA203">
        <f t="shared" si="145"/>
        <v>-2.3182356322779967</v>
      </c>
      <c r="AB203">
        <f t="shared" si="134"/>
        <v>-2.3182356322779967</v>
      </c>
      <c r="AC203">
        <v>1</v>
      </c>
    </row>
    <row r="204" spans="23:29">
      <c r="W204">
        <f t="shared" si="146"/>
        <v>19.956406607461318</v>
      </c>
      <c r="X204">
        <f t="shared" si="135"/>
        <v>19.956406607461318</v>
      </c>
      <c r="Y204">
        <f t="shared" si="147"/>
        <v>17.853118547588014</v>
      </c>
      <c r="AA204">
        <f t="shared" si="145"/>
        <v>-2.1032880598733037</v>
      </c>
      <c r="AB204">
        <f t="shared" si="134"/>
        <v>-2.1032880598733037</v>
      </c>
      <c r="AC204">
        <v>1</v>
      </c>
    </row>
    <row r="205" spans="23:29">
      <c r="W205">
        <f t="shared" si="146"/>
        <v>18.739073990282357</v>
      </c>
      <c r="X205">
        <f t="shared" si="135"/>
        <v>18.739073990282357</v>
      </c>
      <c r="Y205">
        <f t="shared" si="147"/>
        <v>16.863910118838955</v>
      </c>
      <c r="AA205">
        <f t="shared" si="145"/>
        <v>-1.8751638714434016</v>
      </c>
      <c r="AB205">
        <f t="shared" si="134"/>
        <v>-1.8751638714434016</v>
      </c>
      <c r="AC205">
        <v>1</v>
      </c>
    </row>
    <row r="206" spans="23:29">
      <c r="W206">
        <f t="shared" si="146"/>
        <v>17.411459157021433</v>
      </c>
      <c r="X206">
        <f t="shared" si="135"/>
        <v>17.411459157021433</v>
      </c>
      <c r="Y206">
        <f t="shared" si="147"/>
        <v>15.771568175064649</v>
      </c>
      <c r="AA206">
        <f t="shared" si="145"/>
        <v>-1.6398909819567837</v>
      </c>
      <c r="AB206">
        <f t="shared" si="134"/>
        <v>-1.6398909819567837</v>
      </c>
      <c r="AC206">
        <v>1</v>
      </c>
    </row>
    <row r="207" spans="23:29">
      <c r="W207">
        <f t="shared" si="146"/>
        <v>15.994957539968921</v>
      </c>
      <c r="X207">
        <f t="shared" si="135"/>
        <v>15.994957539968921</v>
      </c>
      <c r="Y207">
        <f t="shared" si="147"/>
        <v>14.590234419049814</v>
      </c>
      <c r="AA207">
        <f t="shared" si="145"/>
        <v>-1.4047231209191064</v>
      </c>
      <c r="AB207">
        <f t="shared" si="134"/>
        <v>-1.4047231209191064</v>
      </c>
      <c r="AC207">
        <v>1</v>
      </c>
    </row>
    <row r="208" spans="23:29">
      <c r="W208">
        <f t="shared" si="146"/>
        <v>14.518522507733</v>
      </c>
      <c r="X208">
        <f t="shared" si="135"/>
        <v>14.518522507733</v>
      </c>
      <c r="Y208">
        <f t="shared" si="147"/>
        <v>13.341125737960581</v>
      </c>
      <c r="AA208">
        <f t="shared" si="145"/>
        <v>-1.1773967697724181</v>
      </c>
      <c r="AB208">
        <f t="shared" si="134"/>
        <v>-1.1773967697724181</v>
      </c>
      <c r="AC208">
        <v>1</v>
      </c>
    </row>
    <row r="209" spans="23:29">
      <c r="W209">
        <f t="shared" si="146"/>
        <v>13.01662698571926</v>
      </c>
      <c r="X209">
        <f t="shared" si="135"/>
        <v>13.01662698571926</v>
      </c>
      <c r="Y209">
        <f t="shared" si="147"/>
        <v>12.051431910360682</v>
      </c>
      <c r="AA209">
        <f t="shared" si="145"/>
        <v>-0.96519507535857763</v>
      </c>
      <c r="AB209">
        <f t="shared" si="134"/>
        <v>-0.96519507535857763</v>
      </c>
      <c r="AC209">
        <v>1</v>
      </c>
    </row>
    <row r="210" spans="23:29">
      <c r="W210">
        <f t="shared" si="146"/>
        <v>11.526191615643933</v>
      </c>
      <c r="X210">
        <f t="shared" si="135"/>
        <v>11.526191615643933</v>
      </c>
      <c r="Y210">
        <f t="shared" si="147"/>
        <v>10.752160464261424</v>
      </c>
      <c r="AA210">
        <f t="shared" si="145"/>
        <v>-0.77403115138250911</v>
      </c>
      <c r="AB210">
        <f t="shared" si="134"/>
        <v>-0.77403115138250911</v>
      </c>
      <c r="AC210">
        <v>1</v>
      </c>
    </row>
    <row r="211" spans="23:29">
      <c r="W211">
        <f t="shared" si="146"/>
        <v>10.083027697800729</v>
      </c>
      <c r="X211">
        <f t="shared" si="135"/>
        <v>10.083027697800729</v>
      </c>
      <c r="Y211">
        <f t="shared" si="147"/>
        <v>9.4752461466630411</v>
      </c>
      <c r="AA211">
        <f t="shared" si="145"/>
        <v>-0.60778155113768761</v>
      </c>
      <c r="AB211">
        <f t="shared" si="134"/>
        <v>-0.60778155113768761</v>
      </c>
      <c r="AC211">
        <v>1</v>
      </c>
    </row>
    <row r="212" spans="23:29">
      <c r="W212">
        <f t="shared" si="146"/>
        <v>8.7185020207999706</v>
      </c>
      <c r="X212">
        <f t="shared" si="135"/>
        <v>8.7185020207999706</v>
      </c>
      <c r="Y212">
        <f t="shared" si="147"/>
        <v>8.2504749054776223</v>
      </c>
      <c r="AA212">
        <f t="shared" si="145"/>
        <v>-0.46802711532234831</v>
      </c>
      <c r="AB212">
        <f t="shared" si="134"/>
        <v>-0.46802711532234831</v>
      </c>
      <c r="AC212">
        <v>1</v>
      </c>
    </row>
    <row r="213" spans="23:29">
      <c r="W213">
        <f t="shared" si="146"/>
        <v>7.4570572455559025</v>
      </c>
      <c r="X213">
        <f t="shared" si="135"/>
        <v>7.4570572455559025</v>
      </c>
      <c r="Y213">
        <f t="shared" si="147"/>
        <v>7.1028336865167345</v>
      </c>
      <c r="AA213">
        <f t="shared" si="145"/>
        <v>-0.35422355903916802</v>
      </c>
      <c r="AB213">
        <f t="shared" si="134"/>
        <v>-0.35422355903916802</v>
      </c>
      <c r="AC213">
        <v>1</v>
      </c>
    </row>
    <row r="214" spans="23:29">
      <c r="W214">
        <f t="shared" si="146"/>
        <v>6.3149513087578359</v>
      </c>
      <c r="X214">
        <f t="shared" si="135"/>
        <v>6.3149513087578359</v>
      </c>
      <c r="Y214">
        <f t="shared" si="147"/>
        <v>6.0507579939930762</v>
      </c>
      <c r="AA214">
        <f t="shared" si="145"/>
        <v>-0.26419331476475971</v>
      </c>
      <c r="AB214">
        <f t="shared" ref="AB214:AB260" si="148">IFERROR(AA214,"")</f>
        <v>-0.26419331476475971</v>
      </c>
      <c r="AC214">
        <v>1</v>
      </c>
    </row>
    <row r="215" spans="23:29">
      <c r="W215">
        <f t="shared" si="146"/>
        <v>5.3002361567652478</v>
      </c>
      <c r="X215">
        <f t="shared" si="135"/>
        <v>5.3002361567652478</v>
      </c>
      <c r="Y215">
        <f t="shared" si="147"/>
        <v>5.1054756189368922</v>
      </c>
      <c r="AA215">
        <f t="shared" si="145"/>
        <v>-0.19476053782835567</v>
      </c>
      <c r="AB215">
        <f t="shared" si="148"/>
        <v>-0.19476053782835567</v>
      </c>
      <c r="AC215">
        <v>1</v>
      </c>
    </row>
    <row r="216" spans="23:29">
      <c r="W216">
        <f>P4*P20</f>
        <v>23.216245883644344</v>
      </c>
      <c r="X216">
        <f t="shared" si="135"/>
        <v>23.216245883644344</v>
      </c>
      <c r="Y216">
        <f>BB20</f>
        <v>20.161647667789637</v>
      </c>
      <c r="AA216">
        <f t="shared" ref="AA216:AA230" si="149">AK4-P4</f>
        <v>-3.0545982158547069</v>
      </c>
      <c r="AB216">
        <f t="shared" si="148"/>
        <v>-3.0545982158547069</v>
      </c>
      <c r="AC216">
        <v>1</v>
      </c>
    </row>
    <row r="217" spans="23:29">
      <c r="W217">
        <f t="shared" ref="W217:W230" si="150">P5*P21</f>
        <v>22.351387054161165</v>
      </c>
      <c r="X217">
        <f t="shared" ref="X217:X260" si="151">IFERROR(W217, NA())</f>
        <v>22.351387054161165</v>
      </c>
      <c r="Y217">
        <f t="shared" ref="Y217:Y230" si="152">BB21</f>
        <v>19.500266285731112</v>
      </c>
      <c r="AA217">
        <f t="shared" si="149"/>
        <v>-2.8511207684300537</v>
      </c>
      <c r="AB217">
        <f t="shared" si="148"/>
        <v>-2.8511207684300537</v>
      </c>
      <c r="AC217">
        <v>1</v>
      </c>
    </row>
    <row r="218" spans="23:29">
      <c r="W218">
        <f t="shared" si="150"/>
        <v>21.356894919532976</v>
      </c>
      <c r="X218">
        <f t="shared" si="151"/>
        <v>21.356894919532976</v>
      </c>
      <c r="Y218">
        <f t="shared" si="152"/>
        <v>18.732155757992022</v>
      </c>
      <c r="AA218">
        <f t="shared" si="149"/>
        <v>-2.6247391615409548</v>
      </c>
      <c r="AB218">
        <f t="shared" si="148"/>
        <v>-2.6247391615409548</v>
      </c>
      <c r="AC218">
        <v>1</v>
      </c>
    </row>
    <row r="219" spans="23:29">
      <c r="W219">
        <f t="shared" si="150"/>
        <v>20.23167177341006</v>
      </c>
      <c r="X219">
        <f t="shared" si="151"/>
        <v>20.23167177341006</v>
      </c>
      <c r="Y219">
        <f t="shared" si="152"/>
        <v>17.853118512946665</v>
      </c>
      <c r="AA219">
        <f t="shared" si="149"/>
        <v>-2.378553260463395</v>
      </c>
      <c r="AB219">
        <f t="shared" si="148"/>
        <v>-2.378553260463395</v>
      </c>
      <c r="AC219">
        <v>1</v>
      </c>
    </row>
    <row r="220" spans="23:29">
      <c r="W220">
        <f t="shared" si="150"/>
        <v>18.981577240617721</v>
      </c>
      <c r="X220">
        <f t="shared" si="151"/>
        <v>18.981577240617721</v>
      </c>
      <c r="Y220">
        <f t="shared" si="152"/>
        <v>16.86391008611702</v>
      </c>
      <c r="AA220">
        <f t="shared" si="149"/>
        <v>-2.1176671545007011</v>
      </c>
      <c r="AB220">
        <f t="shared" si="148"/>
        <v>-2.1176671545007011</v>
      </c>
      <c r="AC220">
        <v>1</v>
      </c>
    </row>
    <row r="221" spans="23:29">
      <c r="W221">
        <f t="shared" si="150"/>
        <v>17.620626390747745</v>
      </c>
      <c r="X221">
        <f t="shared" si="151"/>
        <v>17.620626390747745</v>
      </c>
      <c r="Y221">
        <f t="shared" si="152"/>
        <v>15.771568144462242</v>
      </c>
      <c r="AA221">
        <f t="shared" si="149"/>
        <v>-1.8490582462855034</v>
      </c>
      <c r="AB221">
        <f t="shared" si="148"/>
        <v>-1.8490582462855034</v>
      </c>
      <c r="AC221">
        <v>1</v>
      </c>
    </row>
    <row r="222" spans="23:29">
      <c r="W222">
        <f t="shared" si="150"/>
        <v>16.1713033958087</v>
      </c>
      <c r="X222">
        <f t="shared" si="151"/>
        <v>16.1713033958087</v>
      </c>
      <c r="Y222">
        <f t="shared" si="152"/>
        <v>14.590234390739614</v>
      </c>
      <c r="AA222">
        <f t="shared" si="149"/>
        <v>-1.5810690050690859</v>
      </c>
      <c r="AB222">
        <f t="shared" si="148"/>
        <v>-1.5810690050690859</v>
      </c>
      <c r="AC222">
        <v>1</v>
      </c>
    </row>
    <row r="223" spans="23:29">
      <c r="W223">
        <f t="shared" si="150"/>
        <v>14.663667537615892</v>
      </c>
      <c r="X223">
        <f t="shared" si="151"/>
        <v>14.663667537615892</v>
      </c>
      <c r="Y223">
        <f t="shared" si="152"/>
        <v>13.341125712074088</v>
      </c>
      <c r="AA223">
        <f t="shared" si="149"/>
        <v>-1.3225418255418031</v>
      </c>
      <c r="AB223">
        <f t="shared" si="148"/>
        <v>-1.3225418255418031</v>
      </c>
      <c r="AC223">
        <v>1</v>
      </c>
    </row>
    <row r="224" spans="23:29">
      <c r="W224">
        <f t="shared" si="150"/>
        <v>13.133175122863575</v>
      </c>
      <c r="X224">
        <f t="shared" si="151"/>
        <v>13.133175122863575</v>
      </c>
      <c r="Y224">
        <f t="shared" si="152"/>
        <v>12.051431886976653</v>
      </c>
      <c r="AA224">
        <f t="shared" si="149"/>
        <v>-1.0817432358869219</v>
      </c>
      <c r="AB224">
        <f t="shared" si="148"/>
        <v>-1.0817432358869219</v>
      </c>
      <c r="AC224">
        <v>1</v>
      </c>
    </row>
    <row r="225" spans="23:29">
      <c r="W225">
        <f t="shared" si="150"/>
        <v>11.617484107967519</v>
      </c>
      <c r="X225">
        <f t="shared" si="151"/>
        <v>11.617484107967519</v>
      </c>
      <c r="Y225">
        <f t="shared" si="152"/>
        <v>10.75216044339844</v>
      </c>
      <c r="AA225">
        <f t="shared" si="149"/>
        <v>-0.86532366456907894</v>
      </c>
      <c r="AB225">
        <f t="shared" si="148"/>
        <v>-0.86532366456907894</v>
      </c>
      <c r="AC225">
        <v>1</v>
      </c>
    </row>
    <row r="226" spans="23:29">
      <c r="W226">
        <f t="shared" si="150"/>
        <v>10.152821175408381</v>
      </c>
      <c r="X226">
        <f t="shared" si="151"/>
        <v>10.152821175408381</v>
      </c>
      <c r="Y226">
        <f t="shared" si="152"/>
        <v>9.4752461282777194</v>
      </c>
      <c r="AA226">
        <f t="shared" si="149"/>
        <v>-0.67757504713066119</v>
      </c>
      <c r="AB226">
        <f t="shared" si="148"/>
        <v>-0.67757504713066119</v>
      </c>
      <c r="AC226">
        <v>1</v>
      </c>
    </row>
    <row r="227" spans="23:29">
      <c r="W227">
        <f t="shared" si="150"/>
        <v>8.7706346990460382</v>
      </c>
      <c r="X227">
        <f t="shared" si="151"/>
        <v>8.7706346990460382</v>
      </c>
      <c r="Y227">
        <f t="shared" si="152"/>
        <v>8.2504748894687925</v>
      </c>
      <c r="AA227">
        <f t="shared" si="149"/>
        <v>-0.52015980957724572</v>
      </c>
      <c r="AB227">
        <f t="shared" si="148"/>
        <v>-0.52015980957724572</v>
      </c>
      <c r="AC227">
        <v>1</v>
      </c>
    </row>
    <row r="228" spans="23:29">
      <c r="W228">
        <f t="shared" si="150"/>
        <v>7.4951625710464835</v>
      </c>
      <c r="X228">
        <f t="shared" si="151"/>
        <v>7.4951625710464835</v>
      </c>
      <c r="Y228">
        <f t="shared" si="152"/>
        <v>7.1028336727347305</v>
      </c>
      <c r="AA228">
        <f t="shared" si="149"/>
        <v>-0.39232889831175299</v>
      </c>
      <c r="AB228">
        <f t="shared" si="148"/>
        <v>-0.39232889831175299</v>
      </c>
      <c r="AC228">
        <v>1</v>
      </c>
    </row>
    <row r="229" spans="23:29">
      <c r="W229">
        <f t="shared" si="150"/>
        <v>6.3422568616500445</v>
      </c>
      <c r="X229">
        <f t="shared" si="151"/>
        <v>6.3422568616500445</v>
      </c>
      <c r="Y229">
        <f>BB33</f>
        <v>6.0507579822524704</v>
      </c>
      <c r="AA229">
        <f t="shared" si="149"/>
        <v>-0.29149887939757413</v>
      </c>
      <c r="AB229">
        <f t="shared" si="148"/>
        <v>-0.29149887939757413</v>
      </c>
      <c r="AC229">
        <v>1</v>
      </c>
    </row>
    <row r="230" spans="23:29">
      <c r="W230">
        <f t="shared" si="150"/>
        <v>5.3194582094470055</v>
      </c>
      <c r="X230">
        <f t="shared" si="151"/>
        <v>5.3194582094470055</v>
      </c>
      <c r="Y230">
        <f t="shared" si="152"/>
        <v>5.105475609030468</v>
      </c>
      <c r="AA230">
        <f t="shared" si="149"/>
        <v>-0.21398260041653749</v>
      </c>
      <c r="AB230">
        <f t="shared" si="148"/>
        <v>-0.21398260041653749</v>
      </c>
      <c r="AC230">
        <v>1</v>
      </c>
    </row>
    <row r="231" spans="23:29">
      <c r="W231">
        <f>Q4*Q20</f>
        <v>23.526745240253856</v>
      </c>
      <c r="X231">
        <f t="shared" si="151"/>
        <v>23.526745240253856</v>
      </c>
      <c r="Y231">
        <f>BC20</f>
        <v>20.161647618888754</v>
      </c>
      <c r="AA231">
        <f t="shared" ref="AA231:AA245" si="153">AL4-Q4</f>
        <v>-3.365097621365102</v>
      </c>
      <c r="AB231">
        <f t="shared" si="148"/>
        <v>-3.365097621365102</v>
      </c>
      <c r="AC231">
        <v>1</v>
      </c>
    </row>
    <row r="232" spans="23:29">
      <c r="W232">
        <f t="shared" ref="W232:W245" si="154">Q5*Q21</f>
        <v>22.639040348964016</v>
      </c>
      <c r="X232">
        <f t="shared" si="151"/>
        <v>22.639040348964016</v>
      </c>
      <c r="Y232">
        <f t="shared" ref="Y232:Y245" si="155">BC21</f>
        <v>19.500266238434367</v>
      </c>
      <c r="AA232">
        <f t="shared" si="153"/>
        <v>-3.1387741105296492</v>
      </c>
      <c r="AB232">
        <f t="shared" si="148"/>
        <v>-3.1387741105296492</v>
      </c>
      <c r="AC232">
        <v>1</v>
      </c>
    </row>
    <row r="233" spans="23:29">
      <c r="W233">
        <f t="shared" si="154"/>
        <v>21.619369955740694</v>
      </c>
      <c r="X233">
        <f t="shared" si="151"/>
        <v>21.619369955740694</v>
      </c>
      <c r="Y233">
        <f t="shared" si="155"/>
        <v>18.732155712558285</v>
      </c>
      <c r="AA233">
        <f t="shared" si="153"/>
        <v>-2.8872142431824095</v>
      </c>
      <c r="AB233">
        <f t="shared" si="148"/>
        <v>-2.8872142431824095</v>
      </c>
      <c r="AC233">
        <v>1</v>
      </c>
    </row>
    <row r="234" spans="23:29">
      <c r="W234">
        <f t="shared" si="154"/>
        <v>20.467065130322265</v>
      </c>
      <c r="X234">
        <f t="shared" si="151"/>
        <v>20.467065130322265</v>
      </c>
      <c r="Y234">
        <f t="shared" si="155"/>
        <v>17.853118469644983</v>
      </c>
      <c r="AA234">
        <f t="shared" si="153"/>
        <v>-2.6139466606772821</v>
      </c>
      <c r="AB234">
        <f t="shared" si="148"/>
        <v>-2.6139466606772821</v>
      </c>
      <c r="AC234">
        <v>1</v>
      </c>
    </row>
    <row r="235" spans="23:29">
      <c r="W235">
        <f t="shared" si="154"/>
        <v>19.188631013416909</v>
      </c>
      <c r="X235">
        <f t="shared" si="151"/>
        <v>19.188631013416909</v>
      </c>
      <c r="Y235">
        <f t="shared" si="155"/>
        <v>16.863910045214602</v>
      </c>
      <c r="AA235">
        <f t="shared" si="153"/>
        <v>-2.3247209682023069</v>
      </c>
      <c r="AB235">
        <f t="shared" si="148"/>
        <v>-2.3247209682023069</v>
      </c>
      <c r="AC235">
        <v>1</v>
      </c>
    </row>
    <row r="236" spans="23:29">
      <c r="W236">
        <f t="shared" si="154"/>
        <v>17.798914226579011</v>
      </c>
      <c r="X236">
        <f t="shared" si="151"/>
        <v>17.798914226579011</v>
      </c>
      <c r="Y236">
        <f t="shared" si="155"/>
        <v>15.771568106209234</v>
      </c>
      <c r="AA236">
        <f t="shared" si="153"/>
        <v>-2.0273461203697778</v>
      </c>
      <c r="AB236">
        <f t="shared" si="148"/>
        <v>-2.0273461203697778</v>
      </c>
      <c r="AC236">
        <v>1</v>
      </c>
    </row>
    <row r="237" spans="23:29">
      <c r="W237">
        <f t="shared" si="154"/>
        <v>16.321343651078216</v>
      </c>
      <c r="X237">
        <f t="shared" si="151"/>
        <v>16.321343651078216</v>
      </c>
      <c r="Y237">
        <f t="shared" si="155"/>
        <v>14.590234355351859</v>
      </c>
      <c r="AA237">
        <f t="shared" si="153"/>
        <v>-1.7311092957263572</v>
      </c>
      <c r="AB237">
        <f t="shared" si="148"/>
        <v>-1.7311092957263572</v>
      </c>
      <c r="AC237">
        <v>1</v>
      </c>
    </row>
    <row r="238" spans="23:29">
      <c r="W238">
        <f t="shared" si="154"/>
        <v>14.786929039296949</v>
      </c>
      <c r="X238">
        <f t="shared" si="151"/>
        <v>14.786929039296949</v>
      </c>
      <c r="Y238">
        <f t="shared" si="155"/>
        <v>13.341125679715978</v>
      </c>
      <c r="AA238">
        <f t="shared" si="153"/>
        <v>-1.4458033595809709</v>
      </c>
      <c r="AB238">
        <f t="shared" si="148"/>
        <v>-1.4458033595809709</v>
      </c>
      <c r="AC238">
        <v>1</v>
      </c>
    </row>
    <row r="239" spans="23:29">
      <c r="W239">
        <f t="shared" si="154"/>
        <v>13.231962362967579</v>
      </c>
      <c r="X239">
        <f t="shared" si="151"/>
        <v>13.231962362967579</v>
      </c>
      <c r="Y239">
        <f t="shared" si="155"/>
        <v>12.051431857746614</v>
      </c>
      <c r="AA239">
        <f t="shared" si="153"/>
        <v>-1.1805305052209647</v>
      </c>
      <c r="AB239">
        <f t="shared" si="148"/>
        <v>-1.1805305052209647</v>
      </c>
      <c r="AC239">
        <v>1</v>
      </c>
    </row>
    <row r="240" spans="23:29">
      <c r="W240">
        <f t="shared" si="154"/>
        <v>11.694718139709217</v>
      </c>
      <c r="X240">
        <f t="shared" si="151"/>
        <v>11.694718139709217</v>
      </c>
      <c r="Y240">
        <f t="shared" si="155"/>
        <v>10.752160417319709</v>
      </c>
      <c r="AA240">
        <f t="shared" si="153"/>
        <v>-0.94255772238950719</v>
      </c>
      <c r="AB240">
        <f t="shared" si="148"/>
        <v>-0.94255772238950719</v>
      </c>
      <c r="AC240">
        <v>1</v>
      </c>
    </row>
    <row r="241" spans="23:29">
      <c r="W241">
        <f t="shared" si="154"/>
        <v>10.211759007086171</v>
      </c>
      <c r="X241">
        <f t="shared" si="151"/>
        <v>10.211759007086171</v>
      </c>
      <c r="Y241">
        <f t="shared" si="155"/>
        <v>9.475246105296069</v>
      </c>
      <c r="AA241">
        <f t="shared" si="153"/>
        <v>-0.73651290179010154</v>
      </c>
      <c r="AB241">
        <f t="shared" si="148"/>
        <v>-0.73651290179010154</v>
      </c>
      <c r="AC241">
        <v>1</v>
      </c>
    </row>
    <row r="242" spans="23:29">
      <c r="W242">
        <f t="shared" si="154"/>
        <v>8.8145827523175484</v>
      </c>
      <c r="X242">
        <f t="shared" si="151"/>
        <v>8.8145827523175484</v>
      </c>
      <c r="Y242">
        <f t="shared" si="155"/>
        <v>8.2504748694577508</v>
      </c>
      <c r="AA242">
        <f t="shared" si="153"/>
        <v>-0.56410788285979763</v>
      </c>
      <c r="AB242">
        <f t="shared" si="148"/>
        <v>-0.56410788285979763</v>
      </c>
      <c r="AC242">
        <v>1</v>
      </c>
    </row>
    <row r="243" spans="23:29">
      <c r="W243">
        <f t="shared" si="154"/>
        <v>7.5272343725995654</v>
      </c>
      <c r="X243">
        <f t="shared" si="151"/>
        <v>7.5272343725995654</v>
      </c>
      <c r="Y243">
        <f t="shared" si="155"/>
        <v>7.1028336555072276</v>
      </c>
      <c r="AA243">
        <f t="shared" si="153"/>
        <v>-0.42440071709233784</v>
      </c>
      <c r="AB243">
        <f t="shared" si="148"/>
        <v>-0.42440071709233784</v>
      </c>
      <c r="AC243">
        <v>1</v>
      </c>
    </row>
    <row r="244" spans="23:29">
      <c r="W244">
        <f t="shared" si="154"/>
        <v>6.3652058285150659</v>
      </c>
      <c r="X244">
        <f t="shared" si="151"/>
        <v>6.3652058285150659</v>
      </c>
      <c r="Y244">
        <f t="shared" si="155"/>
        <v>6.0507579675767138</v>
      </c>
      <c r="AA244">
        <f t="shared" si="153"/>
        <v>-0.31444786093835209</v>
      </c>
      <c r="AB244">
        <f t="shared" si="148"/>
        <v>-0.31444786093835209</v>
      </c>
      <c r="AC244">
        <v>1</v>
      </c>
    </row>
    <row r="245" spans="23:29">
      <c r="W245">
        <f t="shared" si="154"/>
        <v>5.3355927623821389</v>
      </c>
      <c r="X245">
        <f t="shared" si="151"/>
        <v>5.3355927623821389</v>
      </c>
      <c r="Y245">
        <f t="shared" si="155"/>
        <v>5.1054755966474383</v>
      </c>
      <c r="AA245">
        <f t="shared" si="153"/>
        <v>-0.23011716573470054</v>
      </c>
      <c r="AB245">
        <f t="shared" si="148"/>
        <v>-0.23011716573470054</v>
      </c>
      <c r="AC245">
        <v>1</v>
      </c>
    </row>
    <row r="246" spans="23:29">
      <c r="W246">
        <f>R4*R20</f>
        <v>23.790022338049141</v>
      </c>
      <c r="X246">
        <f t="shared" si="151"/>
        <v>23.790022338049141</v>
      </c>
      <c r="Y246">
        <f>BD20</f>
        <v>20.161647557762645</v>
      </c>
      <c r="AA246">
        <f t="shared" ref="AA246:AA260" si="156">AM4-R4</f>
        <v>-3.6283747802864958</v>
      </c>
      <c r="AB246">
        <f t="shared" si="148"/>
        <v>-3.6283747802864958</v>
      </c>
      <c r="AC246">
        <v>1</v>
      </c>
    </row>
    <row r="247" spans="23:29">
      <c r="W247">
        <f t="shared" ref="W247:W260" si="157">R5*R21</f>
        <v>22.882721575649057</v>
      </c>
      <c r="X247">
        <f t="shared" si="151"/>
        <v>22.882721575649057</v>
      </c>
      <c r="Y247">
        <f t="shared" ref="Y247:Y260" si="158">BD21</f>
        <v>19.500266179313439</v>
      </c>
      <c r="AA247">
        <f t="shared" si="156"/>
        <v>-3.3824553963356188</v>
      </c>
      <c r="AB247">
        <f t="shared" si="148"/>
        <v>-3.3824553963356188</v>
      </c>
      <c r="AC247">
        <v>1</v>
      </c>
    </row>
    <row r="248" spans="23:29">
      <c r="W248">
        <f t="shared" si="157"/>
        <v>21.841486861781672</v>
      </c>
      <c r="X248">
        <f t="shared" si="151"/>
        <v>21.841486861781672</v>
      </c>
      <c r="Y248">
        <f t="shared" si="158"/>
        <v>18.732155655766114</v>
      </c>
      <c r="AA248">
        <f t="shared" si="156"/>
        <v>-3.1093312060155576</v>
      </c>
      <c r="AB248">
        <f t="shared" si="148"/>
        <v>-3.1093312060155576</v>
      </c>
      <c r="AC248">
        <v>1</v>
      </c>
    </row>
    <row r="249" spans="23:29">
      <c r="W249">
        <f t="shared" si="157"/>
        <v>20.66602658042347</v>
      </c>
      <c r="X249">
        <f t="shared" si="151"/>
        <v>20.66602658042347</v>
      </c>
      <c r="Y249">
        <f t="shared" si="158"/>
        <v>17.853118415517876</v>
      </c>
      <c r="AA249">
        <f t="shared" si="156"/>
        <v>-2.8129081649055934</v>
      </c>
      <c r="AB249">
        <f t="shared" si="148"/>
        <v>-2.8129081649055934</v>
      </c>
      <c r="AC249">
        <v>1</v>
      </c>
    </row>
    <row r="250" spans="23:29">
      <c r="W250">
        <f t="shared" si="157"/>
        <v>19.363407156638772</v>
      </c>
      <c r="X250">
        <f t="shared" si="151"/>
        <v>19.363407156638772</v>
      </c>
      <c r="Y250">
        <f t="shared" si="158"/>
        <v>16.86390999408658</v>
      </c>
      <c r="AA250">
        <f t="shared" si="156"/>
        <v>-2.499497162552192</v>
      </c>
      <c r="AB250">
        <f t="shared" si="148"/>
        <v>-2.499497162552192</v>
      </c>
      <c r="AC250">
        <v>1</v>
      </c>
    </row>
    <row r="251" spans="23:29">
      <c r="W251">
        <f t="shared" si="157"/>
        <v>17.949192015339499</v>
      </c>
      <c r="X251">
        <f t="shared" si="151"/>
        <v>17.949192015339499</v>
      </c>
      <c r="Y251">
        <f t="shared" si="158"/>
        <v>15.771568058392978</v>
      </c>
      <c r="AA251">
        <f t="shared" si="156"/>
        <v>-2.1776239569465208</v>
      </c>
      <c r="AB251">
        <f t="shared" si="148"/>
        <v>-2.1776239569465208</v>
      </c>
      <c r="AC251">
        <v>1</v>
      </c>
    </row>
    <row r="252" spans="23:29">
      <c r="W252">
        <f t="shared" si="157"/>
        <v>16.447618048149934</v>
      </c>
      <c r="X252">
        <f t="shared" si="151"/>
        <v>16.447618048149934</v>
      </c>
      <c r="Y252">
        <f t="shared" si="158"/>
        <v>14.590234311117172</v>
      </c>
      <c r="AA252">
        <f t="shared" si="156"/>
        <v>-1.8573837370327624</v>
      </c>
      <c r="AB252">
        <f t="shared" si="148"/>
        <v>-1.8573837370327624</v>
      </c>
      <c r="AC252">
        <v>1</v>
      </c>
    </row>
    <row r="253" spans="23:29">
      <c r="W253">
        <f t="shared" si="157"/>
        <v>14.890501356225776</v>
      </c>
      <c r="X253">
        <f t="shared" si="151"/>
        <v>14.890501356225776</v>
      </c>
      <c r="Y253">
        <f t="shared" si="158"/>
        <v>13.341125639268336</v>
      </c>
      <c r="AA253">
        <f t="shared" si="156"/>
        <v>-1.5493757169574405</v>
      </c>
      <c r="AB253">
        <f t="shared" si="148"/>
        <v>-1.5493757169574405</v>
      </c>
      <c r="AC253">
        <v>1</v>
      </c>
    </row>
    <row r="254" spans="23:29">
      <c r="W254">
        <f t="shared" si="157"/>
        <v>13.314836011884998</v>
      </c>
      <c r="X254">
        <f t="shared" si="151"/>
        <v>13.314836011884998</v>
      </c>
      <c r="Y254">
        <f t="shared" si="158"/>
        <v>12.051431821209071</v>
      </c>
      <c r="AA254">
        <f t="shared" si="156"/>
        <v>-1.2634041906759261</v>
      </c>
      <c r="AB254">
        <f t="shared" si="148"/>
        <v>-1.2634041906759261</v>
      </c>
      <c r="AC254">
        <v>1</v>
      </c>
    </row>
    <row r="255" spans="23:29">
      <c r="W255">
        <f t="shared" si="157"/>
        <v>11.759407309079942</v>
      </c>
      <c r="X255">
        <f t="shared" si="151"/>
        <v>11.759407309079942</v>
      </c>
      <c r="Y255">
        <f t="shared" si="158"/>
        <v>10.752160384721297</v>
      </c>
      <c r="AA255">
        <f t="shared" si="156"/>
        <v>-1.007246924358645</v>
      </c>
      <c r="AB255">
        <f t="shared" si="148"/>
        <v>-1.007246924358645</v>
      </c>
      <c r="AC255">
        <v>1</v>
      </c>
    </row>
    <row r="256" spans="23:29">
      <c r="W256">
        <f t="shared" si="157"/>
        <v>10.261047853347081</v>
      </c>
      <c r="X256">
        <f t="shared" si="151"/>
        <v>10.261047853347081</v>
      </c>
      <c r="Y256">
        <f t="shared" si="158"/>
        <v>9.4752460765690056</v>
      </c>
      <c r="AA256">
        <f t="shared" si="156"/>
        <v>-0.78580177677807583</v>
      </c>
      <c r="AB256">
        <f t="shared" si="148"/>
        <v>-0.78580177677807583</v>
      </c>
      <c r="AC256">
        <v>1</v>
      </c>
    </row>
    <row r="257" spans="23:29">
      <c r="W257">
        <f t="shared" si="157"/>
        <v>8.8512826073688249</v>
      </c>
      <c r="X257">
        <f t="shared" si="151"/>
        <v>8.8512826073688249</v>
      </c>
      <c r="Y257">
        <f t="shared" si="158"/>
        <v>8.2504748444439517</v>
      </c>
      <c r="AA257">
        <f t="shared" si="156"/>
        <v>-0.60080776292487315</v>
      </c>
      <c r="AB257">
        <f t="shared" si="148"/>
        <v>-0.60080776292487315</v>
      </c>
      <c r="AC257">
        <v>1</v>
      </c>
    </row>
    <row r="258" spans="23:29">
      <c r="W258">
        <f t="shared" si="157"/>
        <v>7.5539809185087936</v>
      </c>
      <c r="X258">
        <f t="shared" si="151"/>
        <v>7.5539809185087936</v>
      </c>
      <c r="Y258">
        <f t="shared" si="158"/>
        <v>7.1028336339728479</v>
      </c>
      <c r="AA258">
        <f t="shared" si="156"/>
        <v>-0.45114728453594566</v>
      </c>
      <c r="AB258">
        <f t="shared" si="148"/>
        <v>-0.45114728453594566</v>
      </c>
      <c r="AC258">
        <v>1</v>
      </c>
    </row>
    <row r="259" spans="23:29">
      <c r="W259">
        <f t="shared" si="157"/>
        <v>6.384321236212064</v>
      </c>
      <c r="X259">
        <f t="shared" si="151"/>
        <v>6.384321236212064</v>
      </c>
      <c r="Y259">
        <f t="shared" si="158"/>
        <v>6.0507579492320192</v>
      </c>
      <c r="AA259">
        <f t="shared" si="156"/>
        <v>-0.33356328698004489</v>
      </c>
      <c r="AB259">
        <f t="shared" si="148"/>
        <v>-0.33356328698004489</v>
      </c>
      <c r="AC259">
        <v>1</v>
      </c>
    </row>
    <row r="260" spans="23:29">
      <c r="W260">
        <f t="shared" si="157"/>
        <v>5.3490177252808593</v>
      </c>
      <c r="X260">
        <f t="shared" si="151"/>
        <v>5.3490177252808593</v>
      </c>
      <c r="Y260">
        <f t="shared" si="158"/>
        <v>5.1054755811686512</v>
      </c>
      <c r="AA260">
        <f t="shared" si="156"/>
        <v>-0.24354214411220809</v>
      </c>
      <c r="AB260">
        <f t="shared" si="148"/>
        <v>-0.24354214411220809</v>
      </c>
      <c r="AC260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C260"/>
  <sheetViews>
    <sheetView topLeftCell="L1" zoomScale="80" zoomScaleNormal="80" workbookViewId="0">
      <selection activeCell="X4" sqref="X4"/>
    </sheetView>
  </sheetViews>
  <sheetFormatPr defaultRowHeight="14.5"/>
  <cols>
    <col min="3" max="3" width="10.81640625" bestFit="1" customWidth="1"/>
  </cols>
  <sheetData>
    <row r="1" spans="1:107" ht="16.5">
      <c r="Q1" t="s">
        <v>111</v>
      </c>
      <c r="X1" t="s">
        <v>34</v>
      </c>
      <c r="BF1" t="s">
        <v>36</v>
      </c>
      <c r="BI1" t="s">
        <v>37</v>
      </c>
      <c r="BJ1">
        <f>SUM(BF4:BU18)</f>
        <v>629.36456761308193</v>
      </c>
      <c r="BW1" t="s">
        <v>38</v>
      </c>
      <c r="CN1" t="s">
        <v>35</v>
      </c>
      <c r="CQ1" t="s">
        <v>40</v>
      </c>
      <c r="CR1">
        <f>SUM(CN4:DC18)</f>
        <v>18.538781741576258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s="5" t="s">
        <v>110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16.699721276670907</v>
      </c>
      <c r="E4">
        <f>'Raw data and fitting summary'!E6</f>
        <v>17.223790138304945</v>
      </c>
      <c r="F4">
        <f>'Raw data and fitting summary'!F6</f>
        <v>17.792620881229677</v>
      </c>
      <c r="G4">
        <f>'Raw data and fitting summary'!G6</f>
        <v>18.396435374221959</v>
      </c>
      <c r="H4">
        <f>'Raw data and fitting summary'!H6</f>
        <v>19.02241727156165</v>
      </c>
      <c r="I4">
        <f>'Raw data and fitting summary'!I6</f>
        <v>19.655682452551567</v>
      </c>
      <c r="J4">
        <f>'Raw data and fitting summary'!J6</f>
        <v>20.280643325973504</v>
      </c>
      <c r="K4">
        <f>'Raw data and fitting summary'!K6</f>
        <v>20.88251343744907</v>
      </c>
      <c r="L4">
        <f>'Raw data and fitting summary'!L6</f>
        <v>21.448652542283984</v>
      </c>
      <c r="M4">
        <f>'Raw data and fitting summary'!M6</f>
        <v>21.969504826413239</v>
      </c>
      <c r="N4">
        <f>'Raw data and fitting summary'!N6</f>
        <v>22.439009014688267</v>
      </c>
      <c r="O4">
        <f>'Raw data and fitting summary'!O6</f>
        <v>22.854502244520731</v>
      </c>
      <c r="P4">
        <f>'Raw data and fitting summary'!P6</f>
        <v>23.216245883644344</v>
      </c>
      <c r="Q4">
        <f>'Raw data and fitting summary'!Q6</f>
        <v>23.526745240253856</v>
      </c>
      <c r="R4">
        <f>'Raw data and fitting summary'!R6</f>
        <v>23.790022338049141</v>
      </c>
      <c r="S4">
        <f>'Raw data and fitting summary'!D41</f>
        <v>0.15699647570489808</v>
      </c>
      <c r="T4">
        <f>'Raw data and fitting summary'!E41</f>
        <v>1466.2385536924676</v>
      </c>
      <c r="U4">
        <f>'Raw data and fitting summary'!F41</f>
        <v>23.32205465801913</v>
      </c>
      <c r="V4">
        <f>'Raw data and fitting summary'!H41</f>
        <v>31665.013461067771</v>
      </c>
      <c r="X4">
        <f>$U$4*((B4/$S$4 )+(B4/($T$4*$V$4 )))/((1+(B4/$S$4)+($X$3/$V$4 )+((B4*$X$3)/($T$4*$V$4))) )*C20</f>
        <v>20.157412080856208</v>
      </c>
      <c r="Y4">
        <f>$U$4*((B4/$S$4 )+(B4/($T$4*$V$4 )))/((1+(B4/$S$4)+($Y$3/$V$4 )+((B4*$Y$3)/($T$4*$V$4))) )*D20</f>
        <v>20.157408279235401</v>
      </c>
      <c r="Z4">
        <f>$U$4*((B4/$S$4 )+(B4/($T$4*$V$4 )))/((1+(B4/$S$4)+($Z$3/$V$4 )+((B4*$Z$3)/($T$4*$V$4))) )*E20</f>
        <v>20.157407328830423</v>
      </c>
      <c r="AA4">
        <f>$U$4*((B4/$S$4 )+(B4/($T$4*$V$4 )))/((1+(B4/$S$4)+($AA$3/$V$4 )+((B4*$AA$3)/($T$4*$V$4))) )*F20</f>
        <v>20.157406140824328</v>
      </c>
      <c r="AB4">
        <f>$U$4*((B4/$S$4 )+(B4/($T$4*$V$4 )))/((1+(B4/$S$4)+($AB$3/$V$4 )+((B4*$AB$3)/($T$4*$V$4))) )*G20</f>
        <v>20.157404655816904</v>
      </c>
      <c r="AC4">
        <f>$U$4*((B4/$S$4 )+(B4/($T$4*$V$4 )))/((1+(B4/$S$4)+($AC$3/$V$4 )+((B4*$AC$3)/($T$4*$V$4))) )*H20</f>
        <v>20.157402799557932</v>
      </c>
      <c r="AD4">
        <f>$U$4*((B4/$S$4 )+(B4/($T$4*$V$4 )))/((1+(B4/$S$4)+($AD$3/$V$4 )+((B4*$AD$3)/($T$4*$V$4))) )*I20</f>
        <v>20.157400479234699</v>
      </c>
      <c r="AE4">
        <f>$U$4*((B4/$S$4 )+(B4/($T$4*$V$4 )))/((1+(B4/$S$4)+($AE$3/$V$4 )+((B4*$AE$3)/($T$4*$V$4))) )*J20</f>
        <v>20.157397578831407</v>
      </c>
      <c r="AF4">
        <f>$U$4*((B4/$S$4 )+(B4/($T$4*$V$4 )))/((1+(B4/$S$4)+($AF$3/$V$4 )+((B4*$AF$3)/($T$4*$V$4))) )*K20</f>
        <v>20.157393953328469</v>
      </c>
      <c r="AG4">
        <f>$U$4*((B4/$S$4 )+(B4/($T$4*$V$4 )))/((1+(B4/$S$4)+($AG$3/$V$4 )+((B4*$AG$3)/($T$4*$V$4))) )*L20</f>
        <v>20.157389421451629</v>
      </c>
      <c r="AH4">
        <f>$U$4*((B4/$S$4 )+(B4/($T$4*$V$4 )))/((1+(B4/$S$4)+($AH$3/$V$4 )+((B4*$AH$3)/($T$4*$V$4))) )*M20</f>
        <v>20.157383756608446</v>
      </c>
      <c r="AI4">
        <f>$U$4*((B4/$S$4 )+(B4/($T$4*$V$4 )))/((1+(B4/$S$4)+($AI$3/$V$4 )+((B4*$AI$3)/($T$4*$V$4))) )*N20</f>
        <v>20.157376675558943</v>
      </c>
      <c r="AJ4">
        <f>$U$4*((B4/$S$4 )+(B4/($T$4*$V$4 )))/((1+(B4/$S$4)+($AJ$3/$V$4 )+((B4*$AJ$3)/($T$4*$V$4))) )*O20</f>
        <v>20.157367824254059</v>
      </c>
      <c r="AK4">
        <f>$U$4*((B4/$S$4 )+(B4/($T$4*$V$4 )))/((1+(B4/$S$4)+($AK$3/$V$4 )+((B4*$AK$3)/($T$4*$V$4))) )*P20</f>
        <v>20.15735676013389</v>
      </c>
      <c r="AL4">
        <f>$U$4*((B4/$S$4 )+(B4/($T$4*$V$4 )))/((1+(B4/$S$4)+($AL$3/$V$4 )+((B4*$AL$3)/($T$4*$V$4))) )*Q20</f>
        <v>20.157342930000752</v>
      </c>
      <c r="AM4">
        <f>$U$4*((B4/$S$4 )+(B4/($T$4*$V$4 )))/((1+(B4/$S$4)+($AM$3/$V$4 )+((B4*$AM$3)/($T$4*$V$4))) )*R20</f>
        <v>20.157325642361023</v>
      </c>
      <c r="AO4">
        <f>IFERROR(X4, 0)</f>
        <v>20.157412080856208</v>
      </c>
      <c r="AP4">
        <f t="shared" ref="AP4:BD18" si="4">IFERROR(Y4, 0)</f>
        <v>20.157408279235401</v>
      </c>
      <c r="AQ4">
        <f t="shared" si="4"/>
        <v>20.157407328830423</v>
      </c>
      <c r="AR4">
        <f t="shared" si="4"/>
        <v>20.157406140824328</v>
      </c>
      <c r="AS4">
        <f t="shared" si="4"/>
        <v>20.157404655816904</v>
      </c>
      <c r="AT4">
        <f t="shared" si="4"/>
        <v>20.157402799557932</v>
      </c>
      <c r="AU4">
        <f t="shared" si="4"/>
        <v>20.157400479234699</v>
      </c>
      <c r="AV4">
        <f t="shared" si="4"/>
        <v>20.157397578831407</v>
      </c>
      <c r="AW4">
        <f t="shared" si="4"/>
        <v>20.157393953328469</v>
      </c>
      <c r="AX4">
        <f t="shared" si="4"/>
        <v>20.157389421451629</v>
      </c>
      <c r="AY4">
        <f t="shared" si="4"/>
        <v>20.157383756608446</v>
      </c>
      <c r="AZ4">
        <f t="shared" si="4"/>
        <v>20.157376675558943</v>
      </c>
      <c r="BA4">
        <f t="shared" si="4"/>
        <v>20.157367824254059</v>
      </c>
      <c r="BB4">
        <f t="shared" si="4"/>
        <v>20.15735676013389</v>
      </c>
      <c r="BC4">
        <f t="shared" si="4"/>
        <v>20.157342930000752</v>
      </c>
      <c r="BD4">
        <f t="shared" si="4"/>
        <v>20.157325642361023</v>
      </c>
      <c r="BF4">
        <f>(C4-AO4)^2</f>
        <v>42.524072815419004</v>
      </c>
      <c r="BG4">
        <f>(D4-AP4)^2</f>
        <v>11.955599407703438</v>
      </c>
      <c r="BH4">
        <f t="shared" ref="BH4:BU4" si="5">(E4-AQ4)^2</f>
        <v>8.6061098205465978</v>
      </c>
      <c r="BI4">
        <f t="shared" si="5"/>
        <v>5.5922093239961415</v>
      </c>
      <c r="BJ4">
        <f t="shared" si="5"/>
        <v>3.1010128107210195</v>
      </c>
      <c r="BK4">
        <f t="shared" si="5"/>
        <v>1.2881921487609984</v>
      </c>
      <c r="BL4">
        <f t="shared" si="5"/>
        <v>0.25172097829881646</v>
      </c>
      <c r="BM4">
        <f t="shared" si="5"/>
        <v>1.5189514188613579E-2</v>
      </c>
      <c r="BN4">
        <f t="shared" si="5"/>
        <v>0.5257982662513262</v>
      </c>
      <c r="BO4">
        <f t="shared" si="5"/>
        <v>1.6673604472217121</v>
      </c>
      <c r="BP4">
        <f t="shared" si="5"/>
        <v>3.2837827716304657</v>
      </c>
      <c r="BQ4">
        <f t="shared" si="5"/>
        <v>5.20584613096075</v>
      </c>
      <c r="BR4">
        <f t="shared" si="5"/>
        <v>7.2745340809872339</v>
      </c>
      <c r="BS4">
        <f t="shared" si="5"/>
        <v>9.3568026699305538</v>
      </c>
      <c r="BT4">
        <f t="shared" si="5"/>
        <v>11.352871928338955</v>
      </c>
      <c r="BU4">
        <f t="shared" si="5"/>
        <v>13.196485282863371</v>
      </c>
      <c r="BW4">
        <f>ABS((AO4-C4)/AO4)</f>
        <v>0.32350623276118412</v>
      </c>
      <c r="BX4">
        <f t="shared" ref="BX4:CJ4" si="6">ABS((AP4-D4)/AP4)</f>
        <v>0.17153430414595192</v>
      </c>
      <c r="BY4">
        <f t="shared" si="6"/>
        <v>0.14553544226541623</v>
      </c>
      <c r="BZ4">
        <f t="shared" si="6"/>
        <v>0.11731595042902401</v>
      </c>
      <c r="CA4">
        <f t="shared" si="6"/>
        <v>8.736091335482396E-2</v>
      </c>
      <c r="CB4">
        <f t="shared" si="6"/>
        <v>5.6306139202674112E-2</v>
      </c>
      <c r="CC4">
        <f t="shared" si="6"/>
        <v>2.489001630939372E-2</v>
      </c>
      <c r="CD4">
        <f t="shared" si="6"/>
        <v>6.1141695826610488E-3</v>
      </c>
      <c r="CE4">
        <f t="shared" si="6"/>
        <v>3.5972878527825082E-2</v>
      </c>
      <c r="CF4">
        <f t="shared" si="6"/>
        <v>6.4059045238178694E-2</v>
      </c>
      <c r="CG4">
        <f t="shared" si="6"/>
        <v>8.98986243296927E-2</v>
      </c>
      <c r="CH4">
        <f t="shared" si="6"/>
        <v>0.11319093629360163</v>
      </c>
      <c r="CI4">
        <f t="shared" si="6"/>
        <v>0.13380389958560879</v>
      </c>
      <c r="CJ4">
        <f t="shared" si="6"/>
        <v>0.15175050776300972</v>
      </c>
      <c r="CK4">
        <f>ABS((BC4-Q4)/BC4)</f>
        <v>0.16715508199437962</v>
      </c>
      <c r="CL4">
        <f>ABS((BD4-R4)/BD4)</f>
        <v>0.18021719548221879</v>
      </c>
      <c r="CN4">
        <f>IFERROR(BW4, 0)</f>
        <v>0.32350623276118412</v>
      </c>
      <c r="CO4">
        <f t="shared" ref="CO4:DC4" si="7">IFERROR(BX4, 0)</f>
        <v>0.17153430414595192</v>
      </c>
      <c r="CP4">
        <f t="shared" si="7"/>
        <v>0.14553544226541623</v>
      </c>
      <c r="CQ4">
        <f t="shared" si="7"/>
        <v>0.11731595042902401</v>
      </c>
      <c r="CR4">
        <f t="shared" si="7"/>
        <v>8.736091335482396E-2</v>
      </c>
      <c r="CS4">
        <f t="shared" si="7"/>
        <v>5.6306139202674112E-2</v>
      </c>
      <c r="CT4">
        <f t="shared" si="7"/>
        <v>2.489001630939372E-2</v>
      </c>
      <c r="CU4">
        <f t="shared" si="7"/>
        <v>6.1141695826610488E-3</v>
      </c>
      <c r="CV4">
        <f t="shared" si="7"/>
        <v>3.5972878527825082E-2</v>
      </c>
      <c r="CW4">
        <f t="shared" si="7"/>
        <v>6.4059045238178694E-2</v>
      </c>
      <c r="CX4">
        <f t="shared" si="7"/>
        <v>8.98986243296927E-2</v>
      </c>
      <c r="CY4">
        <f t="shared" si="7"/>
        <v>0.11319093629360163</v>
      </c>
      <c r="CZ4">
        <f t="shared" si="7"/>
        <v>0.13380389958560879</v>
      </c>
      <c r="DA4">
        <f t="shared" si="7"/>
        <v>0.15175050776300972</v>
      </c>
      <c r="DB4">
        <f t="shared" si="7"/>
        <v>0.16715508199437962</v>
      </c>
      <c r="DC4">
        <f t="shared" si="7"/>
        <v>0.18021719548221879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16.247506558394129</v>
      </c>
      <c r="E5">
        <f>'Raw data and fitting summary'!E7</f>
        <v>16.743155801994128</v>
      </c>
      <c r="F5">
        <f>'Raw data and fitting summary'!F7</f>
        <v>17.280187829874031</v>
      </c>
      <c r="G5">
        <f>'Raw data and fitting summary'!G7</f>
        <v>17.849166963347106</v>
      </c>
      <c r="H5">
        <f>'Raw data and fitting summary'!H7</f>
        <v>18.437862740486139</v>
      </c>
      <c r="I5">
        <f>'Raw data and fitting summary'!I7</f>
        <v>19.032197727701767</v>
      </c>
      <c r="J5">
        <f>'Raw data and fitting summary'!J7</f>
        <v>19.617549131207213</v>
      </c>
      <c r="K5">
        <f>'Raw data and fitting summary'!K7</f>
        <v>20.1801593559161</v>
      </c>
      <c r="L5">
        <f>'Raw data and fitting summary'!L7</f>
        <v>20.708374654484839</v>
      </c>
      <c r="M5">
        <f>'Raw data and fitting summary'!M7</f>
        <v>21.193487451650626</v>
      </c>
      <c r="N5">
        <f>'Raw data and fitting summary'!N7</f>
        <v>21.630079756931256</v>
      </c>
      <c r="O5">
        <f>'Raw data and fitting summary'!O7</f>
        <v>22.015898251192368</v>
      </c>
      <c r="P5">
        <f>'Raw data and fitting summary'!P7</f>
        <v>22.351387054161165</v>
      </c>
      <c r="Q5">
        <f>'Raw data and fitting summary'!Q7</f>
        <v>22.639040348964016</v>
      </c>
      <c r="R5">
        <f>'Raw data and fitting summary'!R7</f>
        <v>22.882721575649057</v>
      </c>
      <c r="X5">
        <f t="shared" ref="X5:X18" si="8">$U$4*((B5/$S$4 )+(B5/($T$4*$V$4 )))/((1+(B5/$S$4)+($X$3/$V$4 )+((B5*$X$3)/($T$4*$V$4))) )*C21</f>
        <v>19.496042319030334</v>
      </c>
      <c r="Y5">
        <f t="shared" ref="Y5:Y18" si="9">$U$4*((B5/$S$4 )+(B5/($T$4*$V$4 )))/((1+(B5/$S$4)+($Y$3/$V$4 )+((B5*$Y$3)/($T$4*$V$4))) )*D21</f>
        <v>19.496037874325165</v>
      </c>
      <c r="Z5">
        <f t="shared" ref="Z5:Z18" si="10">$U$4*((B5/$S$4 )+(B5/($T$4*$V$4 )))/((1+(B5/$S$4)+($Z$3/$V$4 )+((B5*$Z$3)/($T$4*$V$4))) )*E21</f>
        <v>19.496036763149188</v>
      </c>
      <c r="AA5">
        <f t="shared" ref="AA5:AA18" si="11">$U$4*((B5/$S$4 )+(B5/($T$4*$V$4 )))/((1+(B5/$S$4)+($AA$3/$V$4 )+((B5*$AA$3)/($T$4*$V$4))) )*F21</f>
        <v>19.496035374179396</v>
      </c>
      <c r="AB5">
        <f t="shared" ref="AB5:AB18" si="12">$U$4*((B5/$S$4 )+(B5/($T$4*$V$4 )))/((1+(B5/$S$4)+($AB$3/$V$4 )+((B5*$AB$3)/($T$4*$V$4))) )*G21</f>
        <v>19.496033637967436</v>
      </c>
      <c r="AC5">
        <f t="shared" ref="AC5:AC18" si="13">$U$4*((B5/$S$4 )+(B5/($T$4*$V$4 )))/((1+(B5/$S$4)+($AC$3/$V$4 )+((B5*$AC$3)/($T$4*$V$4))) )*H21</f>
        <v>19.49603146770292</v>
      </c>
      <c r="AD5">
        <f t="shared" ref="AD5:AD18" si="14">$U$4*((B5/$S$4 )+(B5/($T$4*$V$4 )))/((1+(B5/$S$4)+($AD$3/$V$4 )+((B5*$AD$3)/($T$4*$V$4))) )*I21</f>
        <v>19.496028754872956</v>
      </c>
      <c r="AE5">
        <f t="shared" ref="AE5:AE18" si="15">$U$4*((B5/$S$4 )+(B5/($T$4*$V$4 )))/((1+(B5/$S$4)+($AE$3/$V$4 )+((B5*$AE$3)/($T$4*$V$4))) )*J21</f>
        <v>19.496025363836555</v>
      </c>
      <c r="AF5">
        <f t="shared" ref="AF5:AF18" si="16">$U$4*((B5/$S$4 )+(B5/($T$4*$V$4 )))/((1+(B5/$S$4)+($AF$3/$V$4 )+((B5*$AF$3)/($T$4*$V$4))) )*K21</f>
        <v>19.496021125042724</v>
      </c>
      <c r="AG5">
        <f t="shared" ref="AG5:AG18" si="17">$U$4*((B5/$S$4 )+(B5/($T$4*$V$4 )))/((1+(B5/$S$4)+($AG$3/$V$4 )+((B5*$AG$3)/($T$4*$V$4))) )*L21</f>
        <v>19.496015826553023</v>
      </c>
      <c r="AH5">
        <f t="shared" ref="AH5:AH18" si="18">$U$4*((B5/$S$4 )+(B5/($T$4*$V$4 )))/((1+(B5/$S$4)+($AH$3/$V$4 )+((B5*$AH$3)/($T$4*$V$4))) )*M21</f>
        <v>19.496009203444942</v>
      </c>
      <c r="AI5">
        <f t="shared" ref="AI5:AI18" si="19">$U$4*((B5/$S$4 )+(B5/($T$4*$V$4 )))/((1+(B5/$S$4)+($AI$3/$V$4 )+((B5*$AI$3)/($T$4*$V$4))) )*N21</f>
        <v>19.496000924566172</v>
      </c>
      <c r="AJ5">
        <f t="shared" ref="AJ5:AJ18" si="20">$U$4*((B5/$S$4 )+(B5/($T$4*$V$4 )))/((1+(B5/$S$4)+($AJ$3/$V$4 )+((B5*$AJ$3)/($T$4*$V$4))) )*O21</f>
        <v>19.495990575977597</v>
      </c>
      <c r="AK5">
        <f t="shared" ref="AK5:AK18" si="21">$U$4*((B5/$S$4 )+(B5/($T$4*$V$4 )))/((1+(B5/$S$4)+($AK$3/$V$4 )+((B5*$AK$3)/($T$4*$V$4))) )*P21</f>
        <v>19.49597764025733</v>
      </c>
      <c r="AL5">
        <f t="shared" ref="AL5:AL18" si="22">$U$4*((B5/$S$4 )+(B5/($T$4*$V$4 )))/((1+(B5/$S$4)+($AL$3/$V$4 )+((B5*$AL$3)/($T$4*$V$4))) )*Q21</f>
        <v>19.495961470631133</v>
      </c>
      <c r="AM5">
        <f t="shared" ref="AM5:AM18" si="23">$U$4*((B5/$S$4 )+(B5/($T$4*$V$4 )))/((1+(B5/$S$4)+($AM$3/$V$4 )+((B5*$AM$3)/($T$4*$V$4))) )*R21</f>
        <v>19.495941258636101</v>
      </c>
      <c r="AO5">
        <f t="shared" ref="AO5:AO18" si="24">IFERROR(X5, 0)</f>
        <v>19.496042319030334</v>
      </c>
      <c r="AP5">
        <f t="shared" si="4"/>
        <v>19.496037874325165</v>
      </c>
      <c r="AQ5">
        <f t="shared" si="4"/>
        <v>19.496036763149188</v>
      </c>
      <c r="AR5">
        <f t="shared" si="4"/>
        <v>19.496035374179396</v>
      </c>
      <c r="AS5">
        <f t="shared" si="4"/>
        <v>19.496033637967436</v>
      </c>
      <c r="AT5">
        <f t="shared" si="4"/>
        <v>19.49603146770292</v>
      </c>
      <c r="AU5">
        <f t="shared" si="4"/>
        <v>19.496028754872956</v>
      </c>
      <c r="AV5">
        <f t="shared" si="4"/>
        <v>19.496025363836555</v>
      </c>
      <c r="AW5">
        <f t="shared" si="4"/>
        <v>19.496021125042724</v>
      </c>
      <c r="AX5">
        <f t="shared" si="4"/>
        <v>19.496015826553023</v>
      </c>
      <c r="AY5">
        <f t="shared" si="4"/>
        <v>19.496009203444942</v>
      </c>
      <c r="AZ5">
        <f t="shared" si="4"/>
        <v>19.496000924566172</v>
      </c>
      <c r="BA5">
        <f t="shared" si="4"/>
        <v>19.495990575977597</v>
      </c>
      <c r="BB5">
        <f t="shared" si="4"/>
        <v>19.49597764025733</v>
      </c>
      <c r="BC5">
        <f t="shared" si="4"/>
        <v>19.495961470631133</v>
      </c>
      <c r="BD5">
        <f t="shared" si="4"/>
        <v>19.495941258636101</v>
      </c>
      <c r="BF5">
        <f t="shared" ref="BF5:BF18" si="25">(C5-AO5)^2</f>
        <v>37.97898204239057</v>
      </c>
      <c r="BG5">
        <f t="shared" ref="BG5:BG18" si="26">(D5-AP5)^2</f>
        <v>10.552955710584627</v>
      </c>
      <c r="BH5">
        <f t="shared" ref="BH5:BH18" si="27">(E5-AQ5)^2</f>
        <v>7.5783535862900102</v>
      </c>
      <c r="BI5">
        <f t="shared" ref="BI5:BI18" si="28">(F5-AR5)^2</f>
        <v>4.9099803396041182</v>
      </c>
      <c r="BJ5">
        <f t="shared" ref="BJ5:BJ18" si="29">(G5-AS5)^2</f>
        <v>2.7121698439750253</v>
      </c>
      <c r="BK5">
        <f t="shared" ref="BK5:BK18" si="30">(H5-AT5)^2</f>
        <v>1.1197210552595829</v>
      </c>
      <c r="BL5">
        <f t="shared" ref="BL5:BL18" si="31">(I5-AU5)^2</f>
        <v>0.21513922176668002</v>
      </c>
      <c r="BM5">
        <f t="shared" ref="BM5:BM18" si="32">(J5-AV5)^2</f>
        <v>1.4768026035957683E-2</v>
      </c>
      <c r="BN5">
        <f t="shared" ref="BN5:BN18" si="33">(K5-AW5)^2</f>
        <v>0.46804511894255318</v>
      </c>
      <c r="BO5">
        <f t="shared" ref="BO5:BO18" si="34">(L5-AX5)^2</f>
        <v>1.4698139276642057</v>
      </c>
      <c r="BP5">
        <f t="shared" ref="BP5:BP18" si="35">(M5-AY5)^2</f>
        <v>2.8814324031314373</v>
      </c>
      <c r="BQ5">
        <f t="shared" ref="BQ5:BQ18" si="36">(N5-AZ5)^2</f>
        <v>4.5542924627487205</v>
      </c>
      <c r="BR5">
        <f t="shared" ref="BR5:BR18" si="37">(O5-BA5)^2</f>
        <v>6.349934691606312</v>
      </c>
      <c r="BS5">
        <f t="shared" ref="BS5:BS18" si="38">(P5-BB5)^2</f>
        <v>8.1533629210106451</v>
      </c>
      <c r="BT5">
        <f t="shared" ref="BT5:BT18" si="39">(Q5-BC5)^2</f>
        <v>9.8789448354222937</v>
      </c>
      <c r="BU5">
        <f t="shared" ref="BU5:BU18" si="40">(R5-BD5)^2</f>
        <v>11.470280915706381</v>
      </c>
      <c r="BW5">
        <f t="shared" ref="BW5:BW18" si="41">ABS((AO5-C5)/AO5)</f>
        <v>0.31610051336837236</v>
      </c>
      <c r="BX5">
        <f t="shared" ref="BX5:BX18" si="42">ABS((AP5-D5)/AP5)</f>
        <v>0.16662520543259257</v>
      </c>
      <c r="BY5">
        <f t="shared" ref="BY5:BY18" si="43">ABS((AQ5-E5)/AQ5)</f>
        <v>0.14120208094593215</v>
      </c>
      <c r="BZ5">
        <f t="shared" ref="BZ5:BZ18" si="44">ABS((AR5-F5)/AR5)</f>
        <v>0.1136563153368115</v>
      </c>
      <c r="CA5">
        <f t="shared" ref="CA5:CA18" si="45">ABS((AS5-G5)/AS5)</f>
        <v>8.4471883112324425E-2</v>
      </c>
      <c r="CB5">
        <f t="shared" ref="CB5:CB18" si="46">ABS((AT5-H5)/AT5)</f>
        <v>5.4276108908099634E-2</v>
      </c>
      <c r="CC5">
        <f t="shared" ref="CC5:CC18" si="47">ABS((AU5-I5)/AU5)</f>
        <v>2.3791051654827703E-2</v>
      </c>
      <c r="CD5">
        <f t="shared" ref="CD5:CD18" si="48">ABS((AV5-J5)/AV5)</f>
        <v>6.2332585797756305E-3</v>
      </c>
      <c r="CE5">
        <f t="shared" ref="CE5:CE18" si="49">ABS((AW5-K5)/AW5)</f>
        <v>3.5091172013278021E-2</v>
      </c>
      <c r="CF5">
        <f t="shared" ref="CF5:CF18" si="50">ABS((AX5-L5)/AX5)</f>
        <v>6.2184953003608927E-2</v>
      </c>
      <c r="CG5">
        <f t="shared" ref="CG5:CG18" si="51">ABS((AY5-M5)/AY5)</f>
        <v>8.7067985580645893E-2</v>
      </c>
      <c r="CH5">
        <f t="shared" ref="CH5:CH18" si="52">ABS((AZ5-N5)/AZ5)</f>
        <v>0.10946238875460927</v>
      </c>
      <c r="CI5">
        <f t="shared" ref="CI5:CI18" si="53">ABS((BA5-O5)/BA5)</f>
        <v>0.12925261044800307</v>
      </c>
      <c r="CJ5">
        <f t="shared" ref="CJ5:CJ18" si="54">ABS((BB5-P5)/BB5)</f>
        <v>0.14646146331270343</v>
      </c>
      <c r="CK5">
        <f t="shared" ref="CK5:CK18" si="55">ABS((BC5-Q5)/BC5)</f>
        <v>0.1612169209027029</v>
      </c>
      <c r="CL5">
        <f t="shared" ref="CL5:CL18" si="56">ABS((BD5-R5)/BD5)</f>
        <v>0.17371719949723982</v>
      </c>
      <c r="CN5">
        <f t="shared" ref="CN5:CN18" si="57">IFERROR(BW5, 0)</f>
        <v>0.31610051336837236</v>
      </c>
      <c r="CO5">
        <f t="shared" ref="CO5:CO18" si="58">IFERROR(BX5, 0)</f>
        <v>0.16662520543259257</v>
      </c>
      <c r="CP5">
        <f t="shared" ref="CP5:CP18" si="59">IFERROR(BY5, 0)</f>
        <v>0.14120208094593215</v>
      </c>
      <c r="CQ5">
        <f t="shared" ref="CQ5:CQ18" si="60">IFERROR(BZ5, 0)</f>
        <v>0.1136563153368115</v>
      </c>
      <c r="CR5">
        <f t="shared" ref="CR5:CR18" si="61">IFERROR(CA5, 0)</f>
        <v>8.4471883112324425E-2</v>
      </c>
      <c r="CS5">
        <f t="shared" ref="CS5:CS18" si="62">IFERROR(CB5, 0)</f>
        <v>5.4276108908099634E-2</v>
      </c>
      <c r="CT5">
        <f t="shared" ref="CT5:CT18" si="63">IFERROR(CC5, 0)</f>
        <v>2.3791051654827703E-2</v>
      </c>
      <c r="CU5">
        <f t="shared" ref="CU5:CU18" si="64">IFERROR(CD5, 0)</f>
        <v>6.2332585797756305E-3</v>
      </c>
      <c r="CV5">
        <f t="shared" ref="CV5:CV18" si="65">IFERROR(CE5, 0)</f>
        <v>3.5091172013278021E-2</v>
      </c>
      <c r="CW5">
        <f t="shared" ref="CW5:CW18" si="66">IFERROR(CF5, 0)</f>
        <v>6.2184953003608927E-2</v>
      </c>
      <c r="CX5">
        <f t="shared" ref="CX5:CX18" si="67">IFERROR(CG5, 0)</f>
        <v>8.7067985580645893E-2</v>
      </c>
      <c r="CY5">
        <f t="shared" ref="CY5:CY18" si="68">IFERROR(CH5, 0)</f>
        <v>0.10946238875460927</v>
      </c>
      <c r="CZ5">
        <f t="shared" ref="CZ5:CZ18" si="69">IFERROR(CI5, 0)</f>
        <v>0.12925261044800307</v>
      </c>
      <c r="DA5">
        <f t="shared" ref="DA5:DA18" si="70">IFERROR(CJ5, 0)</f>
        <v>0.14646146331270343</v>
      </c>
      <c r="DB5">
        <f t="shared" ref="DB5:DB18" si="71">IFERROR(CK5, 0)</f>
        <v>0.1612169209027029</v>
      </c>
      <c r="DC5">
        <f t="shared" ref="DC5:DC18" si="72">IFERROR(CL5, 0)</f>
        <v>0.17371719949723982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15.715551302445661</v>
      </c>
      <c r="E6">
        <f>'Raw data and fitting summary'!E8</f>
        <v>16.178813318488242</v>
      </c>
      <c r="F6">
        <f>'Raw data and fitting summary'!F8</f>
        <v>16.67971168233468</v>
      </c>
      <c r="G6">
        <f>'Raw data and fitting summary'!G8</f>
        <v>17.209228639800816</v>
      </c>
      <c r="H6">
        <f>'Raw data and fitting summary'!H8</f>
        <v>17.755822294024298</v>
      </c>
      <c r="I6">
        <f>'Raw data and fitting summary'!I8</f>
        <v>18.306343660578055</v>
      </c>
      <c r="J6">
        <f>'Raw data and fitting summary'!J8</f>
        <v>18.847263470536273</v>
      </c>
      <c r="K6">
        <f>'Raw data and fitting summary'!K8</f>
        <v>19.365975058493007</v>
      </c>
      <c r="L6">
        <f>'Raw data and fitting summary'!L8</f>
        <v>19.85191448218109</v>
      </c>
      <c r="M6">
        <f>'Raw data and fitting summary'!M8</f>
        <v>20.297298810718612</v>
      </c>
      <c r="N6">
        <f>'Raw data and fitting summary'!N8</f>
        <v>20.697399741972998</v>
      </c>
      <c r="O6">
        <f>'Raw data and fitting summary'!O8</f>
        <v>21.050391426617011</v>
      </c>
      <c r="P6">
        <f>'Raw data and fitting summary'!P8</f>
        <v>21.356894919532976</v>
      </c>
      <c r="Q6">
        <f>'Raw data and fitting summary'!Q8</f>
        <v>21.619369955740694</v>
      </c>
      <c r="R6">
        <f>'Raw data and fitting summary'!R8</f>
        <v>21.841486861781672</v>
      </c>
      <c r="X6">
        <f t="shared" si="8"/>
        <v>18.727956128542676</v>
      </c>
      <c r="Y6">
        <f t="shared" si="9"/>
        <v>18.727951002367632</v>
      </c>
      <c r="Z6">
        <f t="shared" si="10"/>
        <v>18.727949720824309</v>
      </c>
      <c r="AA6">
        <f t="shared" si="11"/>
        <v>18.727948118895405</v>
      </c>
      <c r="AB6">
        <f t="shared" si="12"/>
        <v>18.727946116484656</v>
      </c>
      <c r="AC6">
        <f t="shared" si="13"/>
        <v>18.727943613471819</v>
      </c>
      <c r="AD6">
        <f t="shared" si="14"/>
        <v>18.727940484706721</v>
      </c>
      <c r="AE6">
        <f t="shared" si="15"/>
        <v>18.727936573751816</v>
      </c>
      <c r="AF6">
        <f t="shared" si="16"/>
        <v>18.727931685060479</v>
      </c>
      <c r="AG6">
        <f t="shared" si="17"/>
        <v>18.727925574199904</v>
      </c>
      <c r="AH6">
        <f t="shared" si="18"/>
        <v>18.727917935629787</v>
      </c>
      <c r="AI6">
        <f t="shared" si="19"/>
        <v>18.727908387425902</v>
      </c>
      <c r="AJ6">
        <f t="shared" si="20"/>
        <v>18.727896452184744</v>
      </c>
      <c r="AK6">
        <f t="shared" si="21"/>
        <v>18.727881533154687</v>
      </c>
      <c r="AL6">
        <f t="shared" si="22"/>
        <v>18.727862884400537</v>
      </c>
      <c r="AM6">
        <f t="shared" si="23"/>
        <v>18.727839573510082</v>
      </c>
      <c r="AO6">
        <f t="shared" si="24"/>
        <v>18.727956128542676</v>
      </c>
      <c r="AP6">
        <f t="shared" si="4"/>
        <v>18.727951002367632</v>
      </c>
      <c r="AQ6">
        <f t="shared" si="4"/>
        <v>18.727949720824309</v>
      </c>
      <c r="AR6">
        <f t="shared" si="4"/>
        <v>18.727948118895405</v>
      </c>
      <c r="AS6">
        <f t="shared" si="4"/>
        <v>18.727946116484656</v>
      </c>
      <c r="AT6">
        <f t="shared" si="4"/>
        <v>18.727943613471819</v>
      </c>
      <c r="AU6">
        <f t="shared" si="4"/>
        <v>18.727940484706721</v>
      </c>
      <c r="AV6">
        <f t="shared" si="4"/>
        <v>18.727936573751816</v>
      </c>
      <c r="AW6">
        <f t="shared" si="4"/>
        <v>18.727931685060479</v>
      </c>
      <c r="AX6">
        <f t="shared" si="4"/>
        <v>18.727925574199904</v>
      </c>
      <c r="AY6">
        <f t="shared" si="4"/>
        <v>18.727917935629787</v>
      </c>
      <c r="AZ6">
        <f t="shared" si="4"/>
        <v>18.727908387425902</v>
      </c>
      <c r="BA6">
        <f t="shared" si="4"/>
        <v>18.727896452184744</v>
      </c>
      <c r="BB6">
        <f t="shared" si="4"/>
        <v>18.727881533154687</v>
      </c>
      <c r="BC6">
        <f t="shared" si="4"/>
        <v>18.727862884400537</v>
      </c>
      <c r="BD6">
        <f t="shared" si="4"/>
        <v>18.727839573510082</v>
      </c>
      <c r="BF6">
        <f t="shared" si="25"/>
        <v>33.119831120891007</v>
      </c>
      <c r="BG6">
        <f t="shared" si="26"/>
        <v>9.0745519520899833</v>
      </c>
      <c r="BH6">
        <f t="shared" si="27"/>
        <v>6.4980963977148694</v>
      </c>
      <c r="BI6">
        <f t="shared" si="28"/>
        <v>4.1952725000549753</v>
      </c>
      <c r="BJ6">
        <f t="shared" si="29"/>
        <v>2.3065027739849291</v>
      </c>
      <c r="BK6">
        <f t="shared" si="30"/>
        <v>0.94501985972438807</v>
      </c>
      <c r="BL6">
        <f t="shared" si="31"/>
        <v>0.17774388211537795</v>
      </c>
      <c r="BM6">
        <f t="shared" si="32"/>
        <v>1.4238908296208551E-2</v>
      </c>
      <c r="BN6">
        <f t="shared" si="33"/>
        <v>0.40709934638115941</v>
      </c>
      <c r="BO6">
        <f t="shared" si="34"/>
        <v>1.2633510652647391</v>
      </c>
      <c r="BP6">
        <f t="shared" si="35"/>
        <v>2.4629563310945666</v>
      </c>
      <c r="BQ6">
        <f t="shared" si="36"/>
        <v>3.8788961956357526</v>
      </c>
      <c r="BR6">
        <f t="shared" si="37"/>
        <v>5.3939829062631377</v>
      </c>
      <c r="BS6">
        <f t="shared" si="38"/>
        <v>6.9117113857562433</v>
      </c>
      <c r="BT6">
        <f t="shared" si="39"/>
        <v>8.3608131436101356</v>
      </c>
      <c r="BU6">
        <f t="shared" si="40"/>
        <v>9.6947994357610252</v>
      </c>
      <c r="BW6">
        <f t="shared" si="41"/>
        <v>0.30729371192827165</v>
      </c>
      <c r="BX6">
        <f t="shared" si="42"/>
        <v>0.16085046888157367</v>
      </c>
      <c r="BY6">
        <f t="shared" si="43"/>
        <v>0.1361140135645274</v>
      </c>
      <c r="BZ6">
        <f t="shared" si="44"/>
        <v>0.1093679042443616</v>
      </c>
      <c r="CA6">
        <f t="shared" si="45"/>
        <v>8.1093648349780265E-2</v>
      </c>
      <c r="CB6">
        <f t="shared" si="46"/>
        <v>5.1907531307827708E-2</v>
      </c>
      <c r="CC6">
        <f t="shared" si="47"/>
        <v>2.2511649077107204E-2</v>
      </c>
      <c r="CD6">
        <f t="shared" si="48"/>
        <v>6.3715987244264971E-3</v>
      </c>
      <c r="CE6">
        <f t="shared" si="49"/>
        <v>3.4069078431202465E-2</v>
      </c>
      <c r="CF6">
        <f t="shared" si="50"/>
        <v>6.0016732954643062E-2</v>
      </c>
      <c r="CG6">
        <f t="shared" si="51"/>
        <v>8.3799004271750063E-2</v>
      </c>
      <c r="CH6">
        <f t="shared" si="52"/>
        <v>0.10516344451307925</v>
      </c>
      <c r="CI6">
        <f t="shared" si="53"/>
        <v>0.12401259160963224</v>
      </c>
      <c r="CJ6">
        <f t="shared" si="54"/>
        <v>0.14037964634302319</v>
      </c>
      <c r="CK6">
        <f t="shared" si="55"/>
        <v>0.15439599751387822</v>
      </c>
      <c r="CL6">
        <f t="shared" si="56"/>
        <v>0.16625768690777032</v>
      </c>
      <c r="CN6">
        <f t="shared" si="57"/>
        <v>0.30729371192827165</v>
      </c>
      <c r="CO6">
        <f t="shared" si="58"/>
        <v>0.16085046888157367</v>
      </c>
      <c r="CP6">
        <f t="shared" si="59"/>
        <v>0.1361140135645274</v>
      </c>
      <c r="CQ6">
        <f t="shared" si="60"/>
        <v>0.1093679042443616</v>
      </c>
      <c r="CR6">
        <f t="shared" si="61"/>
        <v>8.1093648349780265E-2</v>
      </c>
      <c r="CS6">
        <f t="shared" si="62"/>
        <v>5.1907531307827708E-2</v>
      </c>
      <c r="CT6">
        <f t="shared" si="63"/>
        <v>2.2511649077107204E-2</v>
      </c>
      <c r="CU6">
        <f t="shared" si="64"/>
        <v>6.3715987244264971E-3</v>
      </c>
      <c r="CV6">
        <f t="shared" si="65"/>
        <v>3.4069078431202465E-2</v>
      </c>
      <c r="CW6">
        <f t="shared" si="66"/>
        <v>6.0016732954643062E-2</v>
      </c>
      <c r="CX6">
        <f t="shared" si="67"/>
        <v>8.3799004271750063E-2</v>
      </c>
      <c r="CY6">
        <f t="shared" si="68"/>
        <v>0.10516344451307925</v>
      </c>
      <c r="CZ6">
        <f t="shared" si="69"/>
        <v>0.12401259160963224</v>
      </c>
      <c r="DA6">
        <f t="shared" si="70"/>
        <v>0.14037964634302319</v>
      </c>
      <c r="DB6">
        <f t="shared" si="71"/>
        <v>0.15439599751387822</v>
      </c>
      <c r="DC6">
        <f t="shared" si="72"/>
        <v>0.16625768690777032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15.097665528587131</v>
      </c>
      <c r="E7">
        <f>'Raw data and fitting summary'!E9</f>
        <v>15.52472071867294</v>
      </c>
      <c r="F7">
        <f>'Raw data and fitting summary'!F9</f>
        <v>15.985359625831297</v>
      </c>
      <c r="G7">
        <f>'Raw data and fitting summary'!G9</f>
        <v>16.471066281519605</v>
      </c>
      <c r="H7">
        <f>'Raw data and fitting summary'!H9</f>
        <v>16.971093839967843</v>
      </c>
      <c r="I7">
        <f>'Raw data and fitting summary'!I9</f>
        <v>17.473341090521824</v>
      </c>
      <c r="J7">
        <f>'Raw data and fitting summary'!J9</f>
        <v>17.965491711017314</v>
      </c>
      <c r="K7">
        <f>'Raw data and fitting summary'!K9</f>
        <v>18.436196611236053</v>
      </c>
      <c r="L7">
        <f>'Raw data and fitting summary'!L9</f>
        <v>18.876065428418045</v>
      </c>
      <c r="M7">
        <f>'Raw data and fitting summary'!M9</f>
        <v>19.278295368886376</v>
      </c>
      <c r="N7">
        <f>'Raw data and fitting summary'!N9</f>
        <v>19.638874640620351</v>
      </c>
      <c r="O7">
        <f>'Raw data and fitting summary'!O9</f>
        <v>19.956406607461318</v>
      </c>
      <c r="P7">
        <f>'Raw data and fitting summary'!P9</f>
        <v>20.23167177341006</v>
      </c>
      <c r="Q7">
        <f>'Raw data and fitting summary'!Q9</f>
        <v>20.467065130322265</v>
      </c>
      <c r="R7">
        <f>'Raw data and fitting summary'!R9</f>
        <v>20.66602658042347</v>
      </c>
      <c r="X7">
        <f t="shared" si="8"/>
        <v>17.848961031822881</v>
      </c>
      <c r="Y7">
        <f t="shared" si="9"/>
        <v>17.848955211988308</v>
      </c>
      <c r="Z7">
        <f t="shared" si="10"/>
        <v>17.848953757030255</v>
      </c>
      <c r="AA7">
        <f t="shared" si="11"/>
        <v>17.848951938333027</v>
      </c>
      <c r="AB7">
        <f t="shared" si="12"/>
        <v>17.848949664962014</v>
      </c>
      <c r="AC7">
        <f t="shared" si="13"/>
        <v>17.848946823249058</v>
      </c>
      <c r="AD7">
        <f t="shared" si="14"/>
        <v>17.848943271109132</v>
      </c>
      <c r="AE7">
        <f t="shared" si="15"/>
        <v>17.84893883093622</v>
      </c>
      <c r="AF7">
        <f t="shared" si="16"/>
        <v>17.848933280723188</v>
      </c>
      <c r="AG7">
        <f t="shared" si="17"/>
        <v>17.848926342961747</v>
      </c>
      <c r="AH7">
        <f t="shared" si="18"/>
        <v>17.848917670767527</v>
      </c>
      <c r="AI7">
        <f t="shared" si="19"/>
        <v>17.84890683053661</v>
      </c>
      <c r="AJ7">
        <f t="shared" si="20"/>
        <v>17.848893280266473</v>
      </c>
      <c r="AK7">
        <f t="shared" si="21"/>
        <v>17.848876342457743</v>
      </c>
      <c r="AL7">
        <f t="shared" si="22"/>
        <v>17.848855170242029</v>
      </c>
      <c r="AM7">
        <f t="shared" si="23"/>
        <v>17.848828705043019</v>
      </c>
      <c r="AO7">
        <f t="shared" si="24"/>
        <v>17.848961031822881</v>
      </c>
      <c r="AP7">
        <f t="shared" si="4"/>
        <v>17.848955211988308</v>
      </c>
      <c r="AQ7">
        <f t="shared" si="4"/>
        <v>17.848953757030255</v>
      </c>
      <c r="AR7">
        <f t="shared" si="4"/>
        <v>17.848951938333027</v>
      </c>
      <c r="AS7">
        <f t="shared" si="4"/>
        <v>17.848949664962014</v>
      </c>
      <c r="AT7">
        <f t="shared" si="4"/>
        <v>17.848946823249058</v>
      </c>
      <c r="AU7">
        <f t="shared" si="4"/>
        <v>17.848943271109132</v>
      </c>
      <c r="AV7">
        <f t="shared" si="4"/>
        <v>17.84893883093622</v>
      </c>
      <c r="AW7">
        <f t="shared" si="4"/>
        <v>17.848933280723188</v>
      </c>
      <c r="AX7">
        <f t="shared" si="4"/>
        <v>17.848926342961747</v>
      </c>
      <c r="AY7">
        <f t="shared" si="4"/>
        <v>17.848917670767527</v>
      </c>
      <c r="AZ7">
        <f t="shared" si="4"/>
        <v>17.84890683053661</v>
      </c>
      <c r="BA7">
        <f t="shared" si="4"/>
        <v>17.848893280266473</v>
      </c>
      <c r="BB7">
        <f t="shared" si="4"/>
        <v>17.848876342457743</v>
      </c>
      <c r="BC7">
        <f t="shared" si="4"/>
        <v>17.848855170242029</v>
      </c>
      <c r="BD7">
        <f t="shared" si="4"/>
        <v>17.848828705043019</v>
      </c>
      <c r="BF7">
        <f t="shared" si="25"/>
        <v>28.08937909761644</v>
      </c>
      <c r="BG7">
        <f t="shared" si="26"/>
        <v>7.5695949219897507</v>
      </c>
      <c r="BH7">
        <f t="shared" si="27"/>
        <v>5.4020592165916765</v>
      </c>
      <c r="BI7">
        <f t="shared" si="28"/>
        <v>3.4729763072155455</v>
      </c>
      <c r="BJ7">
        <f t="shared" si="29"/>
        <v>1.898562618366701</v>
      </c>
      <c r="BK7">
        <f t="shared" si="30"/>
        <v>0.77062586025572988</v>
      </c>
      <c r="BL7">
        <f t="shared" si="31"/>
        <v>0.14107699806194038</v>
      </c>
      <c r="BM7">
        <f t="shared" si="32"/>
        <v>1.3584573855198031E-2</v>
      </c>
      <c r="BN7">
        <f t="shared" si="33"/>
        <v>0.34487821936506269</v>
      </c>
      <c r="BO7">
        <f t="shared" si="34"/>
        <v>1.0550147008720003</v>
      </c>
      <c r="BP7">
        <f t="shared" si="35"/>
        <v>2.0431206038795384</v>
      </c>
      <c r="BQ7">
        <f t="shared" si="36"/>
        <v>3.2039847611359846</v>
      </c>
      <c r="BR7">
        <f t="shared" si="37"/>
        <v>4.4416124243038837</v>
      </c>
      <c r="BS7">
        <f t="shared" si="38"/>
        <v>5.6777140657672387</v>
      </c>
      <c r="BT7">
        <f t="shared" si="39"/>
        <v>6.855023395063351</v>
      </c>
      <c r="BU7">
        <f t="shared" si="40"/>
        <v>7.9366038690481266</v>
      </c>
      <c r="BW7">
        <f t="shared" si="41"/>
        <v>0.29693276905756522</v>
      </c>
      <c r="BX7">
        <f t="shared" si="42"/>
        <v>0.15414289804219267</v>
      </c>
      <c r="BY7">
        <f t="shared" si="43"/>
        <v>0.13021676620355735</v>
      </c>
      <c r="BZ7">
        <f t="shared" si="44"/>
        <v>0.10440906104405014</v>
      </c>
      <c r="CA7">
        <f t="shared" si="45"/>
        <v>7.719688885375886E-2</v>
      </c>
      <c r="CB7">
        <f t="shared" si="46"/>
        <v>4.9182340671090598E-2</v>
      </c>
      <c r="CC7">
        <f t="shared" si="47"/>
        <v>2.1043384747335109E-2</v>
      </c>
      <c r="CD7">
        <f t="shared" si="48"/>
        <v>6.529961315071703E-3</v>
      </c>
      <c r="CE7">
        <f t="shared" si="49"/>
        <v>3.2901872693261079E-2</v>
      </c>
      <c r="CF7">
        <f t="shared" si="50"/>
        <v>5.7546267249924711E-2</v>
      </c>
      <c r="CG7">
        <f t="shared" si="51"/>
        <v>8.0082037717045709E-2</v>
      </c>
      <c r="CH7">
        <f t="shared" si="52"/>
        <v>0.10028445030714117</v>
      </c>
      <c r="CI7">
        <f t="shared" si="53"/>
        <v>0.11807529431109808</v>
      </c>
      <c r="CJ7">
        <f t="shared" si="54"/>
        <v>0.13349834383043369</v>
      </c>
      <c r="CK7">
        <f t="shared" si="55"/>
        <v>0.1466878371250033</v>
      </c>
      <c r="CL7">
        <f t="shared" si="56"/>
        <v>0.15783656854662279</v>
      </c>
      <c r="CN7">
        <f t="shared" si="57"/>
        <v>0.29693276905756522</v>
      </c>
      <c r="CO7">
        <f t="shared" si="58"/>
        <v>0.15414289804219267</v>
      </c>
      <c r="CP7">
        <f t="shared" si="59"/>
        <v>0.13021676620355735</v>
      </c>
      <c r="CQ7">
        <f t="shared" si="60"/>
        <v>0.10440906104405014</v>
      </c>
      <c r="CR7">
        <f t="shared" si="61"/>
        <v>7.719688885375886E-2</v>
      </c>
      <c r="CS7">
        <f t="shared" si="62"/>
        <v>4.9182340671090598E-2</v>
      </c>
      <c r="CT7">
        <f t="shared" si="63"/>
        <v>2.1043384747335109E-2</v>
      </c>
      <c r="CU7">
        <f t="shared" si="64"/>
        <v>6.529961315071703E-3</v>
      </c>
      <c r="CV7">
        <f t="shared" si="65"/>
        <v>3.2901872693261079E-2</v>
      </c>
      <c r="CW7">
        <f t="shared" si="66"/>
        <v>5.7546267249924711E-2</v>
      </c>
      <c r="CX7">
        <f t="shared" si="67"/>
        <v>8.0082037717045709E-2</v>
      </c>
      <c r="CY7">
        <f t="shared" si="68"/>
        <v>0.10028445030714117</v>
      </c>
      <c r="CZ7">
        <f t="shared" si="69"/>
        <v>0.11807529431109808</v>
      </c>
      <c r="DA7">
        <f t="shared" si="70"/>
        <v>0.13349834383043369</v>
      </c>
      <c r="DB7">
        <f t="shared" si="71"/>
        <v>0.1466878371250033</v>
      </c>
      <c r="DC7">
        <f t="shared" si="72"/>
        <v>0.15783656854662279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14.390432654159531</v>
      </c>
      <c r="E8">
        <f>'Raw data and fitting summary'!E10</f>
        <v>14.777901718082981</v>
      </c>
      <c r="F8">
        <f>'Raw data and fitting summary'!F10</f>
        <v>15.194693480981794</v>
      </c>
      <c r="G8">
        <f>'Raw data and fitting summary'!G10</f>
        <v>15.6328819248918</v>
      </c>
      <c r="H8">
        <f>'Raw data and fitting summary'!H10</f>
        <v>16.082618489765334</v>
      </c>
      <c r="I8">
        <f>'Raw data and fitting summary'!I10</f>
        <v>16.532956986794034</v>
      </c>
      <c r="J8">
        <f>'Raw data and fitting summary'!J10</f>
        <v>16.9728928632113</v>
      </c>
      <c r="K8">
        <f>'Raw data and fitting summary'!K10</f>
        <v>17.392414166209107</v>
      </c>
      <c r="L8">
        <f>'Raw data and fitting summary'!L10</f>
        <v>17.783357671441827</v>
      </c>
      <c r="M8">
        <f>'Raw data and fitting summary'!M10</f>
        <v>18.139926669950054</v>
      </c>
      <c r="N8">
        <f>'Raw data and fitting summary'!N10</f>
        <v>18.458827139924217</v>
      </c>
      <c r="O8">
        <f>'Raw data and fitting summary'!O10</f>
        <v>18.739073990282357</v>
      </c>
      <c r="P8">
        <f>'Raw data and fitting summary'!P10</f>
        <v>18.981577240617721</v>
      </c>
      <c r="Q8">
        <f>'Raw data and fitting summary'!Q10</f>
        <v>19.188631013416909</v>
      </c>
      <c r="R8">
        <f>'Raw data and fitting summary'!R10</f>
        <v>19.363407156638772</v>
      </c>
      <c r="X8">
        <f t="shared" si="8"/>
        <v>16.859818283095393</v>
      </c>
      <c r="Y8">
        <f t="shared" si="9"/>
        <v>16.859811792714229</v>
      </c>
      <c r="Z8">
        <f t="shared" si="10"/>
        <v>16.859810170119719</v>
      </c>
      <c r="AA8">
        <f t="shared" si="11"/>
        <v>16.859808141877018</v>
      </c>
      <c r="AB8">
        <f t="shared" si="12"/>
        <v>16.85980560657433</v>
      </c>
      <c r="AC8">
        <f t="shared" si="13"/>
        <v>16.859802437447041</v>
      </c>
      <c r="AD8">
        <f t="shared" si="14"/>
        <v>16.859798476039607</v>
      </c>
      <c r="AE8">
        <f t="shared" si="15"/>
        <v>16.859793524282932</v>
      </c>
      <c r="AF8">
        <f t="shared" si="16"/>
        <v>16.859787334591179</v>
      </c>
      <c r="AG8">
        <f t="shared" si="17"/>
        <v>16.859779597482877</v>
      </c>
      <c r="AH8">
        <f t="shared" si="18"/>
        <v>16.859769926107486</v>
      </c>
      <c r="AI8">
        <f t="shared" si="19"/>
        <v>16.859757836903853</v>
      </c>
      <c r="AJ8">
        <f t="shared" si="20"/>
        <v>16.85974272542369</v>
      </c>
      <c r="AK8">
        <f t="shared" si="21"/>
        <v>16.859723836111584</v>
      </c>
      <c r="AL8">
        <f t="shared" si="22"/>
        <v>16.859700224530968</v>
      </c>
      <c r="AM8">
        <f t="shared" si="23"/>
        <v>16.859670710148201</v>
      </c>
      <c r="AO8">
        <f t="shared" si="24"/>
        <v>16.859818283095393</v>
      </c>
      <c r="AP8">
        <f t="shared" si="4"/>
        <v>16.859811792714229</v>
      </c>
      <c r="AQ8">
        <f t="shared" si="4"/>
        <v>16.859810170119719</v>
      </c>
      <c r="AR8">
        <f t="shared" si="4"/>
        <v>16.859808141877018</v>
      </c>
      <c r="AS8">
        <f t="shared" si="4"/>
        <v>16.85980560657433</v>
      </c>
      <c r="AT8">
        <f t="shared" si="4"/>
        <v>16.859802437447041</v>
      </c>
      <c r="AU8">
        <f t="shared" si="4"/>
        <v>16.859798476039607</v>
      </c>
      <c r="AV8">
        <f t="shared" si="4"/>
        <v>16.859793524282932</v>
      </c>
      <c r="AW8">
        <f t="shared" si="4"/>
        <v>16.859787334591179</v>
      </c>
      <c r="AX8">
        <f t="shared" si="4"/>
        <v>16.859779597482877</v>
      </c>
      <c r="AY8">
        <f t="shared" si="4"/>
        <v>16.859769926107486</v>
      </c>
      <c r="AZ8">
        <f t="shared" si="4"/>
        <v>16.859757836903853</v>
      </c>
      <c r="BA8">
        <f t="shared" si="4"/>
        <v>16.85974272542369</v>
      </c>
      <c r="BB8">
        <f t="shared" si="4"/>
        <v>16.859723836111584</v>
      </c>
      <c r="BC8">
        <f t="shared" si="4"/>
        <v>16.859700224530968</v>
      </c>
      <c r="BD8">
        <f t="shared" si="4"/>
        <v>16.859670710148201</v>
      </c>
      <c r="BF8">
        <f t="shared" si="25"/>
        <v>23.071723258850824</v>
      </c>
      <c r="BG8">
        <f t="shared" si="26"/>
        <v>6.0978333299291441</v>
      </c>
      <c r="BH8">
        <f t="shared" si="27"/>
        <v>4.3343428026620039</v>
      </c>
      <c r="BI8">
        <f t="shared" si="28"/>
        <v>2.7726068339282164</v>
      </c>
      <c r="BJ8">
        <f t="shared" si="29"/>
        <v>1.5053417206734148</v>
      </c>
      <c r="BK8">
        <f t="shared" si="30"/>
        <v>0.60401488853412133</v>
      </c>
      <c r="BL8">
        <f t="shared" si="31"/>
        <v>0.10682535909226451</v>
      </c>
      <c r="BM8">
        <f t="shared" si="32"/>
        <v>1.2791460466033879E-2</v>
      </c>
      <c r="BN8">
        <f t="shared" si="33"/>
        <v>0.28369134175935345</v>
      </c>
      <c r="BO8">
        <f t="shared" si="34"/>
        <v>0.85299645869772389</v>
      </c>
      <c r="BP8">
        <f t="shared" si="35"/>
        <v>1.6388012888056058</v>
      </c>
      <c r="BQ8">
        <f t="shared" si="36"/>
        <v>2.557022635862034</v>
      </c>
      <c r="BR8">
        <f t="shared" si="37"/>
        <v>3.5318860030752774</v>
      </c>
      <c r="BS8">
        <f t="shared" si="38"/>
        <v>4.5022618702142836</v>
      </c>
      <c r="BT8">
        <f t="shared" si="39"/>
        <v>5.4239186194208919</v>
      </c>
      <c r="BU8">
        <f t="shared" si="40"/>
        <v>6.2686961934852308</v>
      </c>
      <c r="BW8">
        <f t="shared" si="41"/>
        <v>0.28489650889379314</v>
      </c>
      <c r="BX8">
        <f t="shared" si="42"/>
        <v>0.14646540358308222</v>
      </c>
      <c r="BY8">
        <f t="shared" si="43"/>
        <v>0.12348350491670773</v>
      </c>
      <c r="BZ8">
        <f t="shared" si="44"/>
        <v>9.876237302839469E-2</v>
      </c>
      <c r="CA8">
        <f t="shared" si="45"/>
        <v>7.2772113173363184E-2</v>
      </c>
      <c r="CB8">
        <f t="shared" si="46"/>
        <v>4.6096859709074373E-2</v>
      </c>
      <c r="CC8">
        <f t="shared" si="47"/>
        <v>1.9385847921614619E-2</v>
      </c>
      <c r="CD8">
        <f t="shared" si="48"/>
        <v>6.7082279961182597E-3</v>
      </c>
      <c r="CE8">
        <f t="shared" si="49"/>
        <v>3.1591551011153018E-2</v>
      </c>
      <c r="CF8">
        <f t="shared" si="50"/>
        <v>5.4779961304881941E-2</v>
      </c>
      <c r="CG8">
        <f t="shared" si="51"/>
        <v>7.5929668640390816E-2</v>
      </c>
      <c r="CH8">
        <f t="shared" si="52"/>
        <v>9.4845330430559704E-2</v>
      </c>
      <c r="CI8">
        <f t="shared" si="53"/>
        <v>0.11146856126248741</v>
      </c>
      <c r="CJ8">
        <f t="shared" si="54"/>
        <v>0.12585339031244222</v>
      </c>
      <c r="CK8">
        <f t="shared" si="55"/>
        <v>0.13813595484321439</v>
      </c>
      <c r="CL8">
        <f t="shared" si="56"/>
        <v>0.14850446900979611</v>
      </c>
      <c r="CN8">
        <f t="shared" si="57"/>
        <v>0.28489650889379314</v>
      </c>
      <c r="CO8">
        <f t="shared" si="58"/>
        <v>0.14646540358308222</v>
      </c>
      <c r="CP8">
        <f t="shared" si="59"/>
        <v>0.12348350491670773</v>
      </c>
      <c r="CQ8">
        <f t="shared" si="60"/>
        <v>9.876237302839469E-2</v>
      </c>
      <c r="CR8">
        <f t="shared" si="61"/>
        <v>7.2772113173363184E-2</v>
      </c>
      <c r="CS8">
        <f t="shared" si="62"/>
        <v>4.6096859709074373E-2</v>
      </c>
      <c r="CT8">
        <f t="shared" si="63"/>
        <v>1.9385847921614619E-2</v>
      </c>
      <c r="CU8">
        <f t="shared" si="64"/>
        <v>6.7082279961182597E-3</v>
      </c>
      <c r="CV8">
        <f t="shared" si="65"/>
        <v>3.1591551011153018E-2</v>
      </c>
      <c r="CW8">
        <f t="shared" si="66"/>
        <v>5.4779961304881941E-2</v>
      </c>
      <c r="CX8">
        <f t="shared" si="67"/>
        <v>7.5929668640390816E-2</v>
      </c>
      <c r="CY8">
        <f t="shared" si="68"/>
        <v>9.4845330430559704E-2</v>
      </c>
      <c r="CZ8">
        <f t="shared" si="69"/>
        <v>0.11146856126248741</v>
      </c>
      <c r="DA8">
        <f t="shared" si="70"/>
        <v>0.12585339031244222</v>
      </c>
      <c r="DB8">
        <f t="shared" si="71"/>
        <v>0.13813595484321439</v>
      </c>
      <c r="DC8">
        <f t="shared" si="72"/>
        <v>0.14850446900979611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13.594414174154938</v>
      </c>
      <c r="E9">
        <f>'Raw data and fitting summary'!E11</f>
        <v>13.939688246072961</v>
      </c>
      <c r="F9">
        <f>'Raw data and fitting summary'!F11</f>
        <v>14.309947140913312</v>
      </c>
      <c r="G9">
        <f>'Raw data and fitting summary'!G11</f>
        <v>14.697940638511128</v>
      </c>
      <c r="H9">
        <f>'Raw data and fitting summary'!H11</f>
        <v>15.094809022463313</v>
      </c>
      <c r="I9">
        <f>'Raw data and fitting summary'!I11</f>
        <v>15.490844877238063</v>
      </c>
      <c r="J9">
        <f>'Raw data and fitting summary'!J11</f>
        <v>15.876421504004544</v>
      </c>
      <c r="K9">
        <f>'Raw data and fitting summary'!K11</f>
        <v>16.24290515833091</v>
      </c>
      <c r="L9">
        <f>'Raw data and fitting summary'!L11</f>
        <v>16.583373680706252</v>
      </c>
      <c r="M9">
        <f>'Raw data and fitting summary'!M11</f>
        <v>16.893026211342864</v>
      </c>
      <c r="N9">
        <f>'Raw data and fitting summary'!N11</f>
        <v>17.169258553650987</v>
      </c>
      <c r="O9">
        <f>'Raw data and fitting summary'!O11</f>
        <v>17.411459157021433</v>
      </c>
      <c r="P9">
        <f>'Raw data and fitting summary'!P11</f>
        <v>17.620626390747745</v>
      </c>
      <c r="Q9">
        <f>'Raw data and fitting summary'!Q11</f>
        <v>17.798914226579011</v>
      </c>
      <c r="R9">
        <f>'Raw data and fitting summary'!R11</f>
        <v>17.949192015339499</v>
      </c>
      <c r="U9" t="str">
        <f>BI1</f>
        <v>Sum R2</v>
      </c>
      <c r="V9">
        <f>BJ1</f>
        <v>629.36456761308193</v>
      </c>
      <c r="X9">
        <f t="shared" si="8"/>
        <v>15.767571316653965</v>
      </c>
      <c r="Y9">
        <f t="shared" si="9"/>
        <v>15.767564221207</v>
      </c>
      <c r="Z9">
        <f t="shared" si="10"/>
        <v>15.767562447346256</v>
      </c>
      <c r="AA9">
        <f t="shared" si="11"/>
        <v>15.767560230020889</v>
      </c>
      <c r="AB9">
        <f t="shared" si="12"/>
        <v>15.767557458365056</v>
      </c>
      <c r="AC9">
        <f t="shared" si="13"/>
        <v>15.767553993796632</v>
      </c>
      <c r="AD9">
        <f t="shared" si="14"/>
        <v>15.767549663088246</v>
      </c>
      <c r="AE9">
        <f t="shared" si="15"/>
        <v>15.767544249706109</v>
      </c>
      <c r="AF9">
        <f t="shared" si="16"/>
        <v>15.767537482983666</v>
      </c>
      <c r="AG9">
        <f t="shared" si="17"/>
        <v>15.767529024588779</v>
      </c>
      <c r="AH9">
        <f t="shared" si="18"/>
        <v>15.767518451607929</v>
      </c>
      <c r="AI9">
        <f t="shared" si="19"/>
        <v>15.76750523540181</v>
      </c>
      <c r="AJ9">
        <f t="shared" si="20"/>
        <v>15.767488715175316</v>
      </c>
      <c r="AK9">
        <f t="shared" si="21"/>
        <v>15.76746806494088</v>
      </c>
      <c r="AL9">
        <f t="shared" si="22"/>
        <v>15.767442252223901</v>
      </c>
      <c r="AM9">
        <f t="shared" si="23"/>
        <v>15.767409986446527</v>
      </c>
      <c r="AO9">
        <f t="shared" si="24"/>
        <v>15.767571316653965</v>
      </c>
      <c r="AP9">
        <f t="shared" si="4"/>
        <v>15.767564221207</v>
      </c>
      <c r="AQ9">
        <f t="shared" si="4"/>
        <v>15.767562447346256</v>
      </c>
      <c r="AR9">
        <f t="shared" si="4"/>
        <v>15.767560230020889</v>
      </c>
      <c r="AS9">
        <f t="shared" si="4"/>
        <v>15.767557458365056</v>
      </c>
      <c r="AT9">
        <f t="shared" si="4"/>
        <v>15.767553993796632</v>
      </c>
      <c r="AU9">
        <f t="shared" si="4"/>
        <v>15.767549663088246</v>
      </c>
      <c r="AV9">
        <f t="shared" si="4"/>
        <v>15.767544249706109</v>
      </c>
      <c r="AW9">
        <f t="shared" si="4"/>
        <v>15.767537482983666</v>
      </c>
      <c r="AX9">
        <f t="shared" si="4"/>
        <v>15.767529024588779</v>
      </c>
      <c r="AY9">
        <f t="shared" si="4"/>
        <v>15.767518451607929</v>
      </c>
      <c r="AZ9">
        <f t="shared" si="4"/>
        <v>15.76750523540181</v>
      </c>
      <c r="BA9">
        <f t="shared" si="4"/>
        <v>15.767488715175316</v>
      </c>
      <c r="BB9">
        <f t="shared" si="4"/>
        <v>15.76746806494088</v>
      </c>
      <c r="BC9">
        <f t="shared" si="4"/>
        <v>15.767442252223901</v>
      </c>
      <c r="BD9">
        <f t="shared" si="4"/>
        <v>15.767409986446527</v>
      </c>
      <c r="BF9">
        <f t="shared" si="25"/>
        <v>18.274483512589889</v>
      </c>
      <c r="BG9">
        <f t="shared" si="26"/>
        <v>4.7225811270023774</v>
      </c>
      <c r="BH9">
        <f t="shared" si="27"/>
        <v>3.3411240956804842</v>
      </c>
      <c r="BI9">
        <f t="shared" si="28"/>
        <v>2.1246359175377325</v>
      </c>
      <c r="BJ9">
        <f t="shared" si="29"/>
        <v>1.1440801413144317</v>
      </c>
      <c r="BK9">
        <f t="shared" si="30"/>
        <v>0.45258579645426866</v>
      </c>
      <c r="BL9">
        <f t="shared" si="31"/>
        <v>7.6565538512396003E-2</v>
      </c>
      <c r="BM9">
        <f t="shared" si="32"/>
        <v>1.1854256503565957E-2</v>
      </c>
      <c r="BN9">
        <f t="shared" si="33"/>
        <v>0.22597442676504215</v>
      </c>
      <c r="BO9">
        <f t="shared" si="34"/>
        <v>0.66560250291543854</v>
      </c>
      <c r="BP9">
        <f t="shared" si="35"/>
        <v>1.2667677172235527</v>
      </c>
      <c r="BQ9">
        <f t="shared" si="36"/>
        <v>1.9649123652225799</v>
      </c>
      <c r="BR9">
        <f t="shared" si="37"/>
        <v>2.7026388136637154</v>
      </c>
      <c r="BS9">
        <f t="shared" si="38"/>
        <v>3.4341957805073018</v>
      </c>
      <c r="BT9">
        <f t="shared" si="39"/>
        <v>4.1268783825902497</v>
      </c>
      <c r="BU9">
        <f t="shared" si="40"/>
        <v>4.7601728216003316</v>
      </c>
      <c r="BW9">
        <f t="shared" si="41"/>
        <v>0.27111762520462623</v>
      </c>
      <c r="BX9">
        <f t="shared" si="42"/>
        <v>0.13782408091474435</v>
      </c>
      <c r="BY9">
        <f t="shared" si="43"/>
        <v>0.11592623827413051</v>
      </c>
      <c r="BZ9">
        <f t="shared" si="44"/>
        <v>9.2443793956932654E-2</v>
      </c>
      <c r="CA9">
        <f t="shared" si="45"/>
        <v>6.7836557607498807E-2</v>
      </c>
      <c r="CB9">
        <f t="shared" si="46"/>
        <v>4.2666413040221382E-2</v>
      </c>
      <c r="CC9">
        <f t="shared" si="47"/>
        <v>1.7549003603137409E-2</v>
      </c>
      <c r="CD9">
        <f t="shared" si="48"/>
        <v>6.9051497540882937E-3</v>
      </c>
      <c r="CE9">
        <f t="shared" si="49"/>
        <v>3.0148504537265908E-2</v>
      </c>
      <c r="CF9">
        <f t="shared" si="50"/>
        <v>5.1742074160459707E-2</v>
      </c>
      <c r="CG9">
        <f t="shared" si="51"/>
        <v>7.1381413834347471E-2</v>
      </c>
      <c r="CH9">
        <f t="shared" si="52"/>
        <v>8.8901401795758214E-2</v>
      </c>
      <c r="CI9">
        <f t="shared" si="53"/>
        <v>0.10426330226346621</v>
      </c>
      <c r="CJ9">
        <f t="shared" si="54"/>
        <v>0.11753049495165177</v>
      </c>
      <c r="CK9">
        <f t="shared" si="55"/>
        <v>0.12883966478891548</v>
      </c>
      <c r="CL9">
        <f t="shared" si="56"/>
        <v>0.13837288627418232</v>
      </c>
      <c r="CN9">
        <f t="shared" si="57"/>
        <v>0.27111762520462623</v>
      </c>
      <c r="CO9">
        <f t="shared" si="58"/>
        <v>0.13782408091474435</v>
      </c>
      <c r="CP9">
        <f t="shared" si="59"/>
        <v>0.11592623827413051</v>
      </c>
      <c r="CQ9">
        <f t="shared" si="60"/>
        <v>9.2443793956932654E-2</v>
      </c>
      <c r="CR9">
        <f t="shared" si="61"/>
        <v>6.7836557607498807E-2</v>
      </c>
      <c r="CS9">
        <f t="shared" si="62"/>
        <v>4.2666413040221382E-2</v>
      </c>
      <c r="CT9">
        <f t="shared" si="63"/>
        <v>1.7549003603137409E-2</v>
      </c>
      <c r="CU9">
        <f t="shared" si="64"/>
        <v>6.9051497540882937E-3</v>
      </c>
      <c r="CV9">
        <f t="shared" si="65"/>
        <v>3.0148504537265908E-2</v>
      </c>
      <c r="CW9">
        <f t="shared" si="66"/>
        <v>5.1742074160459707E-2</v>
      </c>
      <c r="CX9">
        <f t="shared" si="67"/>
        <v>7.1381413834347471E-2</v>
      </c>
      <c r="CY9">
        <f t="shared" si="68"/>
        <v>8.8901401795758214E-2</v>
      </c>
      <c r="CZ9">
        <f t="shared" si="69"/>
        <v>0.10426330226346621</v>
      </c>
      <c r="DA9">
        <f t="shared" si="70"/>
        <v>0.11753049495165177</v>
      </c>
      <c r="DB9">
        <f t="shared" si="71"/>
        <v>0.12883966478891548</v>
      </c>
      <c r="DC9">
        <f t="shared" si="72"/>
        <v>0.13837288627418232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12.715223050377695</v>
      </c>
      <c r="E10">
        <f>'Raw data and fitting summary'!E12</f>
        <v>13.016786123440282</v>
      </c>
      <c r="F10">
        <f>'Raw data and fitting summary'!F12</f>
        <v>13.33907391769289</v>
      </c>
      <c r="G10">
        <f>'Raw data and fitting summary'!G12</f>
        <v>13.675586707711018</v>
      </c>
      <c r="H10">
        <f>'Raw data and fitting summary'!H12</f>
        <v>14.018520708308433</v>
      </c>
      <c r="I10">
        <f>'Raw data and fitting summary'!I12</f>
        <v>14.359455995089533</v>
      </c>
      <c r="J10">
        <f>'Raw data and fitting summary'!J12</f>
        <v>14.690166257673143</v>
      </c>
      <c r="K10">
        <f>'Raw data and fitting summary'!K12</f>
        <v>15.003389790584274</v>
      </c>
      <c r="L10">
        <f>'Raw data and fitting summary'!L12</f>
        <v>15.293413970395379</v>
      </c>
      <c r="M10">
        <f>'Raw data and fitting summary'!M12</f>
        <v>15.556384698928648</v>
      </c>
      <c r="N10">
        <f>'Raw data and fitting summary'!N12</f>
        <v>15.790330592479963</v>
      </c>
      <c r="O10">
        <f>'Raw data and fitting summary'!O12</f>
        <v>15.994957539968921</v>
      </c>
      <c r="P10">
        <f>'Raw data and fitting summary'!P12</f>
        <v>16.1713033958087</v>
      </c>
      <c r="Q10">
        <f>'Raw data and fitting summary'!Q12</f>
        <v>16.321343651078216</v>
      </c>
      <c r="R10">
        <f>'Raw data and fitting summary'!R12</f>
        <v>16.447618048149934</v>
      </c>
      <c r="U10" s="4" t="s">
        <v>39</v>
      </c>
      <c r="V10">
        <f>CR1</f>
        <v>18.538781741576258</v>
      </c>
      <c r="X10">
        <f t="shared" si="8"/>
        <v>14.586366794243112</v>
      </c>
      <c r="Y10">
        <f t="shared" si="9"/>
        <v>14.586359204361779</v>
      </c>
      <c r="Z10">
        <f t="shared" si="10"/>
        <v>14.58635730689268</v>
      </c>
      <c r="AA10">
        <f t="shared" si="11"/>
        <v>14.586354935057001</v>
      </c>
      <c r="AB10">
        <f t="shared" si="12"/>
        <v>14.586351970263488</v>
      </c>
      <c r="AC10">
        <f t="shared" si="13"/>
        <v>14.586348264273289</v>
      </c>
      <c r="AD10">
        <f t="shared" si="14"/>
        <v>14.586343631788187</v>
      </c>
      <c r="AE10">
        <f t="shared" si="15"/>
        <v>14.586337841185951</v>
      </c>
      <c r="AF10">
        <f t="shared" si="16"/>
        <v>14.586330602939618</v>
      </c>
      <c r="AG10">
        <f t="shared" si="17"/>
        <v>14.58632155514181</v>
      </c>
      <c r="AH10">
        <f t="shared" si="18"/>
        <v>14.586310245410328</v>
      </c>
      <c r="AI10">
        <f t="shared" si="19"/>
        <v>14.586296108270641</v>
      </c>
      <c r="AJ10">
        <f t="shared" si="20"/>
        <v>14.586278436884569</v>
      </c>
      <c r="AK10">
        <f t="shared" si="21"/>
        <v>14.586256347712192</v>
      </c>
      <c r="AL10">
        <f t="shared" si="22"/>
        <v>14.586228736340804</v>
      </c>
      <c r="AM10">
        <f t="shared" si="23"/>
        <v>14.586194222273571</v>
      </c>
      <c r="AO10">
        <f t="shared" si="24"/>
        <v>14.586366794243112</v>
      </c>
      <c r="AP10">
        <f t="shared" si="4"/>
        <v>14.586359204361779</v>
      </c>
      <c r="AQ10">
        <f t="shared" si="4"/>
        <v>14.58635730689268</v>
      </c>
      <c r="AR10">
        <f t="shared" si="4"/>
        <v>14.586354935057001</v>
      </c>
      <c r="AS10">
        <f t="shared" si="4"/>
        <v>14.586351970263488</v>
      </c>
      <c r="AT10">
        <f t="shared" si="4"/>
        <v>14.586348264273289</v>
      </c>
      <c r="AU10">
        <f t="shared" si="4"/>
        <v>14.586343631788187</v>
      </c>
      <c r="AV10">
        <f t="shared" si="4"/>
        <v>14.586337841185951</v>
      </c>
      <c r="AW10">
        <f t="shared" si="4"/>
        <v>14.586330602939618</v>
      </c>
      <c r="AX10">
        <f t="shared" si="4"/>
        <v>14.58632155514181</v>
      </c>
      <c r="AY10">
        <f t="shared" si="4"/>
        <v>14.586310245410328</v>
      </c>
      <c r="AZ10">
        <f t="shared" si="4"/>
        <v>14.586296108270641</v>
      </c>
      <c r="BA10">
        <f t="shared" si="4"/>
        <v>14.586278436884569</v>
      </c>
      <c r="BB10">
        <f t="shared" si="4"/>
        <v>14.586256347712192</v>
      </c>
      <c r="BC10">
        <f t="shared" si="4"/>
        <v>14.586228736340804</v>
      </c>
      <c r="BD10">
        <f t="shared" si="4"/>
        <v>14.586194222273571</v>
      </c>
      <c r="BF10">
        <f t="shared" si="25"/>
        <v>13.900709727862841</v>
      </c>
      <c r="BG10">
        <f t="shared" si="26"/>
        <v>3.5011505067463498</v>
      </c>
      <c r="BH10">
        <f t="shared" si="27"/>
        <v>2.4635536999241614</v>
      </c>
      <c r="BI10">
        <f t="shared" si="28"/>
        <v>1.5557099362768521</v>
      </c>
      <c r="BJ10">
        <f t="shared" si="29"/>
        <v>0.82949336347226965</v>
      </c>
      <c r="BK10">
        <f t="shared" si="30"/>
        <v>0.32242813331302145</v>
      </c>
      <c r="BL10">
        <f t="shared" si="31"/>
        <v>5.1477999686700547E-2</v>
      </c>
      <c r="BM10">
        <f t="shared" si="32"/>
        <v>1.0780340070237687E-2</v>
      </c>
      <c r="BN10">
        <f t="shared" si="33"/>
        <v>0.17393836599881993</v>
      </c>
      <c r="BO10">
        <f t="shared" si="34"/>
        <v>0.49997968370912649</v>
      </c>
      <c r="BP10">
        <f t="shared" si="35"/>
        <v>0.94104444536886744</v>
      </c>
      <c r="BQ10">
        <f t="shared" si="36"/>
        <v>1.4496990391652071</v>
      </c>
      <c r="BR10">
        <f t="shared" si="37"/>
        <v>1.9843768154665318</v>
      </c>
      <c r="BS10">
        <f t="shared" si="38"/>
        <v>2.5123741446794523</v>
      </c>
      <c r="BT10">
        <f t="shared" si="39"/>
        <v>3.0106237673442178</v>
      </c>
      <c r="BU10">
        <f t="shared" si="40"/>
        <v>3.4648986595401969</v>
      </c>
      <c r="BW10">
        <f t="shared" si="41"/>
        <v>0.25560618416901759</v>
      </c>
      <c r="BX10">
        <f t="shared" si="42"/>
        <v>0.12827986255984672</v>
      </c>
      <c r="BY10">
        <f t="shared" si="43"/>
        <v>0.10760542542795851</v>
      </c>
      <c r="BZ10">
        <f t="shared" si="44"/>
        <v>8.5510123873811864E-2</v>
      </c>
      <c r="CA10">
        <f t="shared" si="45"/>
        <v>6.2439550643588235E-2</v>
      </c>
      <c r="CB10">
        <f t="shared" si="46"/>
        <v>3.8928698648698121E-2</v>
      </c>
      <c r="CC10">
        <f t="shared" si="47"/>
        <v>1.5554798544865998E-2</v>
      </c>
      <c r="CD10">
        <f t="shared" si="48"/>
        <v>7.1181963298575018E-3</v>
      </c>
      <c r="CE10">
        <f t="shared" si="49"/>
        <v>2.8592467769831331E-2</v>
      </c>
      <c r="CF10">
        <f t="shared" si="50"/>
        <v>4.8476403908997406E-2</v>
      </c>
      <c r="CG10">
        <f t="shared" si="51"/>
        <v>6.6505815192266324E-2</v>
      </c>
      <c r="CH10">
        <f t="shared" si="52"/>
        <v>8.254559452736028E-2</v>
      </c>
      <c r="CI10">
        <f t="shared" si="53"/>
        <v>9.6575635051789524E-2</v>
      </c>
      <c r="CJ10">
        <f t="shared" si="54"/>
        <v>0.10866715970922293</v>
      </c>
      <c r="CK10">
        <f t="shared" si="55"/>
        <v>0.1189556907478399</v>
      </c>
      <c r="CL10">
        <f t="shared" si="56"/>
        <v>0.1276154559243364</v>
      </c>
      <c r="CN10">
        <f t="shared" si="57"/>
        <v>0.25560618416901759</v>
      </c>
      <c r="CO10">
        <f t="shared" si="58"/>
        <v>0.12827986255984672</v>
      </c>
      <c r="CP10">
        <f t="shared" si="59"/>
        <v>0.10760542542795851</v>
      </c>
      <c r="CQ10">
        <f t="shared" si="60"/>
        <v>8.5510123873811864E-2</v>
      </c>
      <c r="CR10">
        <f t="shared" si="61"/>
        <v>6.2439550643588235E-2</v>
      </c>
      <c r="CS10">
        <f t="shared" si="62"/>
        <v>3.8928698648698121E-2</v>
      </c>
      <c r="CT10">
        <f t="shared" si="63"/>
        <v>1.5554798544865998E-2</v>
      </c>
      <c r="CU10">
        <f t="shared" si="64"/>
        <v>7.1181963298575018E-3</v>
      </c>
      <c r="CV10">
        <f t="shared" si="65"/>
        <v>2.8592467769831331E-2</v>
      </c>
      <c r="CW10">
        <f t="shared" si="66"/>
        <v>4.8476403908997406E-2</v>
      </c>
      <c r="CX10">
        <f t="shared" si="67"/>
        <v>6.6505815192266324E-2</v>
      </c>
      <c r="CY10">
        <f t="shared" si="68"/>
        <v>8.254559452736028E-2</v>
      </c>
      <c r="CZ10">
        <f t="shared" si="69"/>
        <v>9.6575635051789524E-2</v>
      </c>
      <c r="DA10">
        <f t="shared" si="70"/>
        <v>0.10866715970922293</v>
      </c>
      <c r="DB10">
        <f t="shared" si="71"/>
        <v>0.1189556907478399</v>
      </c>
      <c r="DC10">
        <f t="shared" si="72"/>
        <v>0.1276154559243364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11.764191558325733</v>
      </c>
      <c r="E11">
        <f>'Raw data and fitting summary'!E13</f>
        <v>12.021873903415372</v>
      </c>
      <c r="F11">
        <f>'Raw data and fitting summary'!F13</f>
        <v>12.296258393748875</v>
      </c>
      <c r="G11">
        <f>'Raw data and fitting summary'!G13</f>
        <v>12.581649538392391</v>
      </c>
      <c r="H11">
        <f>'Raw data and fitting summary'!H13</f>
        <v>12.871332863168263</v>
      </c>
      <c r="I11">
        <f>'Raw data and fitting summary'!I13</f>
        <v>13.158180407749915</v>
      </c>
      <c r="J11">
        <f>'Raw data and fitting summary'!J13</f>
        <v>13.435338408890871</v>
      </c>
      <c r="K11">
        <f>'Raw data and fitting summary'!K13</f>
        <v>13.696860219204472</v>
      </c>
      <c r="L11">
        <f>'Raw data and fitting summary'!L13</f>
        <v>13.938165604500131</v>
      </c>
      <c r="M11">
        <f>'Raw data and fitting summary'!M13</f>
        <v>14.156262007532545</v>
      </c>
      <c r="N11">
        <f>'Raw data and fitting summary'!N13</f>
        <v>14.349729424626368</v>
      </c>
      <c r="O11">
        <f>'Raw data and fitting summary'!O13</f>
        <v>14.518522507733</v>
      </c>
      <c r="P11">
        <f>'Raw data and fitting summary'!P13</f>
        <v>14.663667537615892</v>
      </c>
      <c r="Q11">
        <f>'Raw data and fitting summary'!Q13</f>
        <v>14.786929039296949</v>
      </c>
      <c r="R11">
        <f>'Raw data and fitting summary'!R13</f>
        <v>14.890501356225776</v>
      </c>
      <c r="X11">
        <f t="shared" si="8"/>
        <v>13.337424733353869</v>
      </c>
      <c r="Y11">
        <f t="shared" si="9"/>
        <v>13.337416801418946</v>
      </c>
      <c r="Z11">
        <f t="shared" si="10"/>
        <v>13.33741481843669</v>
      </c>
      <c r="AA11">
        <f t="shared" si="11"/>
        <v>13.337412339709697</v>
      </c>
      <c r="AB11">
        <f t="shared" si="12"/>
        <v>13.337409241302254</v>
      </c>
      <c r="AC11">
        <f t="shared" si="13"/>
        <v>13.337405368294975</v>
      </c>
      <c r="AD11">
        <f t="shared" si="14"/>
        <v>13.337400527039039</v>
      </c>
      <c r="AE11">
        <f t="shared" si="15"/>
        <v>13.337394475474058</v>
      </c>
      <c r="AF11">
        <f t="shared" si="16"/>
        <v>13.337386911025558</v>
      </c>
      <c r="AG11">
        <f t="shared" si="17"/>
        <v>13.337377455476997</v>
      </c>
      <c r="AH11">
        <f t="shared" si="18"/>
        <v>13.33736563606015</v>
      </c>
      <c r="AI11">
        <f t="shared" si="19"/>
        <v>13.337350861818551</v>
      </c>
      <c r="AJ11">
        <f t="shared" si="20"/>
        <v>13.33733239406258</v>
      </c>
      <c r="AK11">
        <f t="shared" si="21"/>
        <v>13.337309309439538</v>
      </c>
      <c r="AL11">
        <f t="shared" si="22"/>
        <v>13.337280453773111</v>
      </c>
      <c r="AM11">
        <f t="shared" si="23"/>
        <v>13.337244384365659</v>
      </c>
      <c r="AO11">
        <f t="shared" si="24"/>
        <v>13.337424733353869</v>
      </c>
      <c r="AP11">
        <f t="shared" si="4"/>
        <v>13.337416801418946</v>
      </c>
      <c r="AQ11">
        <f t="shared" si="4"/>
        <v>13.33741481843669</v>
      </c>
      <c r="AR11">
        <f t="shared" si="4"/>
        <v>13.337412339709697</v>
      </c>
      <c r="AS11">
        <f t="shared" si="4"/>
        <v>13.337409241302254</v>
      </c>
      <c r="AT11">
        <f t="shared" si="4"/>
        <v>13.337405368294975</v>
      </c>
      <c r="AU11">
        <f t="shared" si="4"/>
        <v>13.337400527039039</v>
      </c>
      <c r="AV11">
        <f t="shared" si="4"/>
        <v>13.337394475474058</v>
      </c>
      <c r="AW11">
        <f t="shared" si="4"/>
        <v>13.337386911025558</v>
      </c>
      <c r="AX11">
        <f t="shared" si="4"/>
        <v>13.337377455476997</v>
      </c>
      <c r="AY11">
        <f t="shared" si="4"/>
        <v>13.33736563606015</v>
      </c>
      <c r="AZ11">
        <f t="shared" si="4"/>
        <v>13.337350861818551</v>
      </c>
      <c r="BA11">
        <f t="shared" si="4"/>
        <v>13.33733239406258</v>
      </c>
      <c r="BB11">
        <f t="shared" si="4"/>
        <v>13.337309309439538</v>
      </c>
      <c r="BC11">
        <f t="shared" si="4"/>
        <v>13.337280453773111</v>
      </c>
      <c r="BD11">
        <f t="shared" si="4"/>
        <v>13.337244384365659</v>
      </c>
      <c r="BF11">
        <f t="shared" si="25"/>
        <v>10.116113740996653</v>
      </c>
      <c r="BG11">
        <f t="shared" si="26"/>
        <v>2.475037665505702</v>
      </c>
      <c r="BH11">
        <f t="shared" si="27"/>
        <v>1.730647899095126</v>
      </c>
      <c r="BI11">
        <f t="shared" si="28"/>
        <v>1.0840015391897906</v>
      </c>
      <c r="BJ11">
        <f t="shared" si="29"/>
        <v>0.57117272854240442</v>
      </c>
      <c r="BK11">
        <f t="shared" si="30"/>
        <v>0.21722358003508946</v>
      </c>
      <c r="BL11">
        <f t="shared" si="31"/>
        <v>3.2119851158007626E-2</v>
      </c>
      <c r="BM11">
        <f t="shared" si="32"/>
        <v>9.5930140931571109E-3</v>
      </c>
      <c r="BN11">
        <f t="shared" si="33"/>
        <v>0.12922105929309302</v>
      </c>
      <c r="BO11">
        <f t="shared" si="34"/>
        <v>0.36094640000664446</v>
      </c>
      <c r="BP11">
        <f t="shared" si="35"/>
        <v>0.67059126721065421</v>
      </c>
      <c r="BQ11">
        <f t="shared" si="36"/>
        <v>1.0249103544328197</v>
      </c>
      <c r="BR11">
        <f t="shared" si="37"/>
        <v>1.3952100846327391</v>
      </c>
      <c r="BS11">
        <f t="shared" si="38"/>
        <v>1.7592261494511152</v>
      </c>
      <c r="BT11">
        <f t="shared" si="39"/>
        <v>2.1014810215112623</v>
      </c>
      <c r="BU11">
        <f t="shared" si="40"/>
        <v>2.4126072206320606</v>
      </c>
      <c r="BW11">
        <f t="shared" si="41"/>
        <v>0.2384706141947725</v>
      </c>
      <c r="BX11">
        <f t="shared" si="42"/>
        <v>0.11795576808590408</v>
      </c>
      <c r="BY11">
        <f t="shared" si="43"/>
        <v>9.8635375215503376E-2</v>
      </c>
      <c r="BZ11">
        <f t="shared" si="44"/>
        <v>7.806266458906555E-2</v>
      </c>
      <c r="CA11">
        <f t="shared" si="45"/>
        <v>5.6664655724103077E-2</v>
      </c>
      <c r="CB11">
        <f t="shared" si="46"/>
        <v>3.4944765661440953E-2</v>
      </c>
      <c r="CC11">
        <f t="shared" si="47"/>
        <v>1.343741000547961E-2</v>
      </c>
      <c r="CD11">
        <f t="shared" si="48"/>
        <v>7.3435582637164064E-3</v>
      </c>
      <c r="CE11">
        <f t="shared" si="49"/>
        <v>2.6952304119013792E-2</v>
      </c>
      <c r="CF11">
        <f t="shared" si="50"/>
        <v>4.5045448479560053E-2</v>
      </c>
      <c r="CG11">
        <f t="shared" si="51"/>
        <v>6.1398659511766686E-2</v>
      </c>
      <c r="CH11">
        <f t="shared" si="52"/>
        <v>7.5905520766196458E-2</v>
      </c>
      <c r="CI11">
        <f t="shared" si="53"/>
        <v>8.8562695955321138E-2</v>
      </c>
      <c r="CJ11">
        <f t="shared" si="54"/>
        <v>9.9447212132781349E-2</v>
      </c>
      <c r="CK11">
        <f t="shared" si="55"/>
        <v>0.10869146754080081</v>
      </c>
      <c r="CL11">
        <f t="shared" si="56"/>
        <v>0.11646011178147819</v>
      </c>
      <c r="CN11">
        <f t="shared" si="57"/>
        <v>0.2384706141947725</v>
      </c>
      <c r="CO11">
        <f t="shared" si="58"/>
        <v>0.11795576808590408</v>
      </c>
      <c r="CP11">
        <f t="shared" si="59"/>
        <v>9.8635375215503376E-2</v>
      </c>
      <c r="CQ11">
        <f t="shared" si="60"/>
        <v>7.806266458906555E-2</v>
      </c>
      <c r="CR11">
        <f t="shared" si="61"/>
        <v>5.6664655724103077E-2</v>
      </c>
      <c r="CS11">
        <f t="shared" si="62"/>
        <v>3.4944765661440953E-2</v>
      </c>
      <c r="CT11">
        <f t="shared" si="63"/>
        <v>1.343741000547961E-2</v>
      </c>
      <c r="CU11">
        <f t="shared" si="64"/>
        <v>7.3435582637164064E-3</v>
      </c>
      <c r="CV11">
        <f t="shared" si="65"/>
        <v>2.6952304119013792E-2</v>
      </c>
      <c r="CW11">
        <f t="shared" si="66"/>
        <v>4.5045448479560053E-2</v>
      </c>
      <c r="CX11">
        <f t="shared" si="67"/>
        <v>6.1398659511766686E-2</v>
      </c>
      <c r="CY11">
        <f t="shared" si="68"/>
        <v>7.5905520766196458E-2</v>
      </c>
      <c r="CZ11">
        <f t="shared" si="69"/>
        <v>8.8562695955321138E-2</v>
      </c>
      <c r="DA11">
        <f t="shared" si="70"/>
        <v>9.9447212132781349E-2</v>
      </c>
      <c r="DB11">
        <f t="shared" si="71"/>
        <v>0.10869146754080081</v>
      </c>
      <c r="DC11">
        <f t="shared" si="72"/>
        <v>0.11646011178147819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10.758356307661559</v>
      </c>
      <c r="E12">
        <f>'Raw data and fitting summary'!E14</f>
        <v>10.973455984492851</v>
      </c>
      <c r="F12">
        <f>'Raw data and fitting summary'!F14</f>
        <v>11.201615452356709</v>
      </c>
      <c r="G12">
        <f>'Raw data and fitting summary'!G14</f>
        <v>11.437967542873823</v>
      </c>
      <c r="H12">
        <f>'Raw data and fitting summary'!H14</f>
        <v>11.676879591714892</v>
      </c>
      <c r="I12">
        <f>'Raw data and fitting summary'!I14</f>
        <v>11.912471547048572</v>
      </c>
      <c r="J12">
        <f>'Raw data and fitting summary'!J14</f>
        <v>12.139183451454191</v>
      </c>
      <c r="K12">
        <f>'Raw data and fitting summary'!K14</f>
        <v>12.352279234575748</v>
      </c>
      <c r="L12">
        <f>'Raw data and fitting summary'!L14</f>
        <v>12.548194699804997</v>
      </c>
      <c r="M12">
        <f>'Raw data and fitting summary'!M14</f>
        <v>12.724685716122877</v>
      </c>
      <c r="N12">
        <f>'Raw data and fitting summary'!N14</f>
        <v>12.880786460654424</v>
      </c>
      <c r="O12">
        <f>'Raw data and fitting summary'!O14</f>
        <v>13.01662698571926</v>
      </c>
      <c r="P12">
        <f>'Raw data and fitting summary'!P14</f>
        <v>13.133175122863575</v>
      </c>
      <c r="Q12">
        <f>'Raw data and fitting summary'!Q14</f>
        <v>13.231962362967579</v>
      </c>
      <c r="R12">
        <f>'Raw data and fitting summary'!R14</f>
        <v>13.314836011884998</v>
      </c>
      <c r="X12">
        <f t="shared" si="8"/>
        <v>12.04793526429162</v>
      </c>
      <c r="Y12">
        <f t="shared" si="9"/>
        <v>12.047927174115285</v>
      </c>
      <c r="Z12">
        <f t="shared" si="10"/>
        <v>12.047925151572901</v>
      </c>
      <c r="AA12">
        <f t="shared" si="11"/>
        <v>12.047922623395872</v>
      </c>
      <c r="AB12">
        <f t="shared" si="12"/>
        <v>12.047919463176077</v>
      </c>
      <c r="AC12">
        <f t="shared" si="13"/>
        <v>12.047915512903669</v>
      </c>
      <c r="AD12">
        <f t="shared" si="14"/>
        <v>12.047910575066801</v>
      </c>
      <c r="AE12">
        <f t="shared" si="15"/>
        <v>12.047904402776407</v>
      </c>
      <c r="AF12">
        <f t="shared" si="16"/>
        <v>12.047896687422305</v>
      </c>
      <c r="AG12">
        <f t="shared" si="17"/>
        <v>12.047887043243579</v>
      </c>
      <c r="AH12">
        <f t="shared" si="18"/>
        <v>12.04787498804188</v>
      </c>
      <c r="AI12">
        <f t="shared" si="19"/>
        <v>12.047859919073684</v>
      </c>
      <c r="AJ12">
        <f t="shared" si="20"/>
        <v>12.047841082916447</v>
      </c>
      <c r="AK12">
        <f t="shared" si="21"/>
        <v>12.047817537802727</v>
      </c>
      <c r="AL12">
        <f t="shared" si="22"/>
        <v>12.047788106539993</v>
      </c>
      <c r="AM12">
        <f t="shared" si="23"/>
        <v>12.047751317663783</v>
      </c>
      <c r="AO12">
        <f t="shared" si="24"/>
        <v>12.04793526429162</v>
      </c>
      <c r="AP12">
        <f t="shared" si="4"/>
        <v>12.047927174115285</v>
      </c>
      <c r="AQ12">
        <f t="shared" si="4"/>
        <v>12.047925151572901</v>
      </c>
      <c r="AR12">
        <f t="shared" si="4"/>
        <v>12.047922623395872</v>
      </c>
      <c r="AS12">
        <f t="shared" si="4"/>
        <v>12.047919463176077</v>
      </c>
      <c r="AT12">
        <f t="shared" si="4"/>
        <v>12.047915512903669</v>
      </c>
      <c r="AU12">
        <f t="shared" si="4"/>
        <v>12.047910575066801</v>
      </c>
      <c r="AV12">
        <f t="shared" si="4"/>
        <v>12.047904402776407</v>
      </c>
      <c r="AW12">
        <f t="shared" si="4"/>
        <v>12.047896687422305</v>
      </c>
      <c r="AX12">
        <f t="shared" si="4"/>
        <v>12.047887043243579</v>
      </c>
      <c r="AY12">
        <f t="shared" si="4"/>
        <v>12.04787498804188</v>
      </c>
      <c r="AZ12">
        <f t="shared" si="4"/>
        <v>12.047859919073684</v>
      </c>
      <c r="BA12">
        <f t="shared" si="4"/>
        <v>12.047841082916447</v>
      </c>
      <c r="BB12">
        <f t="shared" si="4"/>
        <v>12.047817537802727</v>
      </c>
      <c r="BC12">
        <f t="shared" si="4"/>
        <v>12.047788106539993</v>
      </c>
      <c r="BD12">
        <f t="shared" si="4"/>
        <v>12.047751317663783</v>
      </c>
      <c r="BF12">
        <f t="shared" si="25"/>
        <v>7.0209765257261374</v>
      </c>
      <c r="BG12">
        <f t="shared" si="26"/>
        <v>1.6629930196062135</v>
      </c>
      <c r="BH12">
        <f t="shared" si="27"/>
        <v>1.1544839910056963</v>
      </c>
      <c r="BI12">
        <f t="shared" si="28"/>
        <v>0.71623582775231065</v>
      </c>
      <c r="BJ12">
        <f t="shared" si="29"/>
        <v>0.37204134508040787</v>
      </c>
      <c r="BK12">
        <f t="shared" si="30"/>
        <v>0.13766765481240487</v>
      </c>
      <c r="BL12">
        <f t="shared" si="31"/>
        <v>1.8343730310522721E-2</v>
      </c>
      <c r="BM12">
        <f t="shared" si="32"/>
        <v>8.3318647275212043E-3</v>
      </c>
      <c r="BN12">
        <f t="shared" si="33"/>
        <v>9.2648735011617911E-2</v>
      </c>
      <c r="BO12">
        <f t="shared" si="34"/>
        <v>0.25030775121397775</v>
      </c>
      <c r="BP12">
        <f t="shared" si="35"/>
        <v>0.4580727616455304</v>
      </c>
      <c r="BQ12">
        <f t="shared" si="36"/>
        <v>0.69376662366965203</v>
      </c>
      <c r="BR12">
        <f t="shared" si="37"/>
        <v>0.93854612546946048</v>
      </c>
      <c r="BS12">
        <f t="shared" si="38"/>
        <v>1.1780010874491156</v>
      </c>
      <c r="BT12">
        <f t="shared" si="39"/>
        <v>1.4022686695858249</v>
      </c>
      <c r="BU12">
        <f t="shared" si="40"/>
        <v>1.6055036223296684</v>
      </c>
      <c r="BW12">
        <f t="shared" si="41"/>
        <v>0.21993084111977318</v>
      </c>
      <c r="BX12">
        <f t="shared" si="42"/>
        <v>0.10703674149229102</v>
      </c>
      <c r="BY12">
        <f t="shared" si="43"/>
        <v>8.9182921836111678E-2</v>
      </c>
      <c r="BZ12">
        <f t="shared" si="44"/>
        <v>7.0245070249348882E-2</v>
      </c>
      <c r="CA12">
        <f t="shared" si="45"/>
        <v>5.0627157839703785E-2</v>
      </c>
      <c r="CB12">
        <f t="shared" si="46"/>
        <v>3.0796690165314274E-2</v>
      </c>
      <c r="CC12">
        <f t="shared" si="47"/>
        <v>1.1241702631701217E-2</v>
      </c>
      <c r="CD12">
        <f t="shared" si="48"/>
        <v>7.5763423767496599E-3</v>
      </c>
      <c r="CE12">
        <f t="shared" si="49"/>
        <v>2.5264372284268546E-2</v>
      </c>
      <c r="CF12">
        <f t="shared" si="50"/>
        <v>4.1526589248858298E-2</v>
      </c>
      <c r="CG12">
        <f t="shared" si="51"/>
        <v>5.617677214884504E-2</v>
      </c>
      <c r="CH12">
        <f t="shared" si="52"/>
        <v>6.9134812919104768E-2</v>
      </c>
      <c r="CI12">
        <f t="shared" si="53"/>
        <v>8.0411577156053959E-2</v>
      </c>
      <c r="CJ12">
        <f t="shared" si="54"/>
        <v>9.008748527733719E-2</v>
      </c>
      <c r="CK12">
        <f t="shared" si="55"/>
        <v>9.8289764557261017E-2</v>
      </c>
      <c r="CL12">
        <f t="shared" si="56"/>
        <v>0.10517188318482977</v>
      </c>
      <c r="CN12">
        <f t="shared" si="57"/>
        <v>0.21993084111977318</v>
      </c>
      <c r="CO12">
        <f t="shared" si="58"/>
        <v>0.10703674149229102</v>
      </c>
      <c r="CP12">
        <f t="shared" si="59"/>
        <v>8.9182921836111678E-2</v>
      </c>
      <c r="CQ12">
        <f t="shared" si="60"/>
        <v>7.0245070249348882E-2</v>
      </c>
      <c r="CR12">
        <f t="shared" si="61"/>
        <v>5.0627157839703785E-2</v>
      </c>
      <c r="CS12">
        <f t="shared" si="62"/>
        <v>3.0796690165314274E-2</v>
      </c>
      <c r="CT12">
        <f t="shared" si="63"/>
        <v>1.1241702631701217E-2</v>
      </c>
      <c r="CU12">
        <f t="shared" si="64"/>
        <v>7.5763423767496599E-3</v>
      </c>
      <c r="CV12">
        <f t="shared" si="65"/>
        <v>2.5264372284268546E-2</v>
      </c>
      <c r="CW12">
        <f t="shared" si="66"/>
        <v>4.1526589248858298E-2</v>
      </c>
      <c r="CX12">
        <f t="shared" si="67"/>
        <v>5.617677214884504E-2</v>
      </c>
      <c r="CY12">
        <f t="shared" si="68"/>
        <v>6.9134812919104768E-2</v>
      </c>
      <c r="CZ12">
        <f t="shared" si="69"/>
        <v>8.0411577156053959E-2</v>
      </c>
      <c r="DA12">
        <f t="shared" si="70"/>
        <v>9.008748527733719E-2</v>
      </c>
      <c r="DB12">
        <f t="shared" si="71"/>
        <v>9.8289764557261017E-2</v>
      </c>
      <c r="DC12">
        <f t="shared" si="72"/>
        <v>0.10517188318482977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9.7195794806673792</v>
      </c>
      <c r="E13">
        <f>'Raw data and fitting summary'!E15</f>
        <v>9.8948081906164358</v>
      </c>
      <c r="F13">
        <f>'Raw data and fitting summary'!F15</f>
        <v>10.079939431579477</v>
      </c>
      <c r="G13">
        <f>'Raw data and fitting summary'!G15</f>
        <v>10.270923591921392</v>
      </c>
      <c r="H13">
        <f>'Raw data and fitting summary'!H15</f>
        <v>10.463159599902244</v>
      </c>
      <c r="I13">
        <f>'Raw data and fitting summary'!I15</f>
        <v>10.65192514837592</v>
      </c>
      <c r="J13">
        <f>'Raw data and fitting summary'!J15</f>
        <v>10.832831183448617</v>
      </c>
      <c r="K13">
        <f>'Raw data and fitting summary'!K15</f>
        <v>11.002210432357664</v>
      </c>
      <c r="L13">
        <f>'Raw data and fitting summary'!L15</f>
        <v>11.15737130148289</v>
      </c>
      <c r="M13">
        <f>'Raw data and fitting summary'!M15</f>
        <v>11.296689343637146</v>
      </c>
      <c r="N13">
        <f>'Raw data and fitting summary'!N15</f>
        <v>11.419550822042686</v>
      </c>
      <c r="O13">
        <f>'Raw data and fitting summary'!O15</f>
        <v>11.526191615643933</v>
      </c>
      <c r="P13">
        <f>'Raw data and fitting summary'!P15</f>
        <v>11.617484107967519</v>
      </c>
      <c r="Q13">
        <f>'Raw data and fitting summary'!Q15</f>
        <v>11.694718139709217</v>
      </c>
      <c r="R13">
        <f>'Raw data and fitting summary'!R15</f>
        <v>11.759407309079942</v>
      </c>
      <c r="X13">
        <f t="shared" si="8"/>
        <v>10.748902901205872</v>
      </c>
      <c r="Y13">
        <f t="shared" si="9"/>
        <v>10.748894851851301</v>
      </c>
      <c r="Z13">
        <f t="shared" si="10"/>
        <v>10.748892839514541</v>
      </c>
      <c r="AA13">
        <f t="shared" si="11"/>
        <v>10.748890324094653</v>
      </c>
      <c r="AB13">
        <f t="shared" si="12"/>
        <v>10.748887179821446</v>
      </c>
      <c r="AC13">
        <f t="shared" si="13"/>
        <v>10.748883249482526</v>
      </c>
      <c r="AD13">
        <f t="shared" si="14"/>
        <v>10.748878336562916</v>
      </c>
      <c r="AE13">
        <f t="shared" si="15"/>
        <v>10.748872195419722</v>
      </c>
      <c r="AF13">
        <f t="shared" si="16"/>
        <v>10.748864519000595</v>
      </c>
      <c r="AG13">
        <f t="shared" si="17"/>
        <v>10.748854923492106</v>
      </c>
      <c r="AH13">
        <f t="shared" si="18"/>
        <v>10.748842929130586</v>
      </c>
      <c r="AI13">
        <f t="shared" si="19"/>
        <v>10.748827936216328</v>
      </c>
      <c r="AJ13">
        <f t="shared" si="20"/>
        <v>10.748809195132322</v>
      </c>
      <c r="AK13">
        <f t="shared" si="21"/>
        <v>10.748785768869217</v>
      </c>
      <c r="AL13">
        <f t="shared" si="22"/>
        <v>10.748756486183931</v>
      </c>
      <c r="AM13">
        <f t="shared" si="23"/>
        <v>10.748719883051685</v>
      </c>
      <c r="AO13">
        <f t="shared" si="24"/>
        <v>10.748902901205872</v>
      </c>
      <c r="AP13">
        <f t="shared" si="4"/>
        <v>10.748894851851301</v>
      </c>
      <c r="AQ13">
        <f t="shared" si="4"/>
        <v>10.748892839514541</v>
      </c>
      <c r="AR13">
        <f t="shared" si="4"/>
        <v>10.748890324094653</v>
      </c>
      <c r="AS13">
        <f t="shared" si="4"/>
        <v>10.748887179821446</v>
      </c>
      <c r="AT13">
        <f t="shared" si="4"/>
        <v>10.748883249482526</v>
      </c>
      <c r="AU13">
        <f t="shared" si="4"/>
        <v>10.748878336562916</v>
      </c>
      <c r="AV13">
        <f t="shared" si="4"/>
        <v>10.748872195419722</v>
      </c>
      <c r="AW13">
        <f t="shared" si="4"/>
        <v>10.748864519000595</v>
      </c>
      <c r="AX13">
        <f t="shared" si="4"/>
        <v>10.748854923492106</v>
      </c>
      <c r="AY13">
        <f t="shared" si="4"/>
        <v>10.748842929130586</v>
      </c>
      <c r="AZ13">
        <f t="shared" si="4"/>
        <v>10.748827936216328</v>
      </c>
      <c r="BA13">
        <f t="shared" si="4"/>
        <v>10.748809195132322</v>
      </c>
      <c r="BB13">
        <f t="shared" si="4"/>
        <v>10.748785768869217</v>
      </c>
      <c r="BC13">
        <f t="shared" si="4"/>
        <v>10.748756486183931</v>
      </c>
      <c r="BD13">
        <f t="shared" si="4"/>
        <v>10.748719883051685</v>
      </c>
      <c r="BF13">
        <f t="shared" si="25"/>
        <v>4.6362717859845466</v>
      </c>
      <c r="BG13">
        <f t="shared" si="26"/>
        <v>1.0594901333554938</v>
      </c>
      <c r="BH13">
        <f t="shared" si="27"/>
        <v>0.72946058748339981</v>
      </c>
      <c r="BI13">
        <f t="shared" si="28"/>
        <v>0.44749529659684956</v>
      </c>
      <c r="BJ13">
        <f t="shared" si="29"/>
        <v>0.22844919135829339</v>
      </c>
      <c r="BK13">
        <f t="shared" si="30"/>
        <v>8.1638003929475761E-2</v>
      </c>
      <c r="BL13">
        <f t="shared" si="31"/>
        <v>9.3999206996230288E-3</v>
      </c>
      <c r="BM13">
        <f t="shared" si="32"/>
        <v>7.0491116708361543E-3</v>
      </c>
      <c r="BN13">
        <f t="shared" si="33"/>
        <v>6.4184151814727752E-2</v>
      </c>
      <c r="BO13">
        <f t="shared" si="34"/>
        <v>0.1668856310867092</v>
      </c>
      <c r="BP13">
        <f t="shared" si="35"/>
        <v>0.30013569388769407</v>
      </c>
      <c r="BQ13">
        <f t="shared" si="36"/>
        <v>0.44986918957123717</v>
      </c>
      <c r="BR13">
        <f t="shared" si="37"/>
        <v>0.60432342772049064</v>
      </c>
      <c r="BS13">
        <f t="shared" si="38"/>
        <v>0.75463680435214786</v>
      </c>
      <c r="BT13">
        <f t="shared" si="39"/>
        <v>0.89484344994029308</v>
      </c>
      <c r="BU13">
        <f t="shared" si="40"/>
        <v>1.0214890731316235</v>
      </c>
      <c r="BW13">
        <f t="shared" si="41"/>
        <v>0.20031815142319137</v>
      </c>
      <c r="BX13">
        <f t="shared" si="42"/>
        <v>9.5760111655259203E-2</v>
      </c>
      <c r="BY13">
        <f t="shared" si="43"/>
        <v>7.9457918285161619E-2</v>
      </c>
      <c r="BZ13">
        <f t="shared" si="44"/>
        <v>6.223441419024052E-2</v>
      </c>
      <c r="CA13">
        <f t="shared" si="45"/>
        <v>4.4466332179699593E-2</v>
      </c>
      <c r="CB13">
        <f t="shared" si="46"/>
        <v>2.6581705554764239E-2</v>
      </c>
      <c r="CC13">
        <f t="shared" si="47"/>
        <v>9.0198423641287377E-3</v>
      </c>
      <c r="CD13">
        <f t="shared" si="48"/>
        <v>7.8109578849278232E-3</v>
      </c>
      <c r="CE13">
        <f t="shared" si="49"/>
        <v>2.3569551268344108E-2</v>
      </c>
      <c r="CF13">
        <f t="shared" si="50"/>
        <v>3.8005571839838791E-2</v>
      </c>
      <c r="CG13">
        <f t="shared" si="51"/>
        <v>5.0967943072443123E-2</v>
      </c>
      <c r="CH13">
        <f t="shared" si="52"/>
        <v>6.2399629969559021E-2</v>
      </c>
      <c r="CI13">
        <f t="shared" si="53"/>
        <v>7.2322655133152239E-2</v>
      </c>
      <c r="CJ13">
        <f t="shared" si="54"/>
        <v>8.0818276387481625E-2</v>
      </c>
      <c r="CK13">
        <f t="shared" si="55"/>
        <v>8.8006613112985799E-2</v>
      </c>
      <c r="CL13">
        <f t="shared" si="56"/>
        <v>9.4028631969643561E-2</v>
      </c>
      <c r="CN13">
        <f t="shared" si="57"/>
        <v>0.20031815142319137</v>
      </c>
      <c r="CO13">
        <f t="shared" si="58"/>
        <v>9.5760111655259203E-2</v>
      </c>
      <c r="CP13">
        <f t="shared" si="59"/>
        <v>7.9457918285161619E-2</v>
      </c>
      <c r="CQ13">
        <f t="shared" si="60"/>
        <v>6.223441419024052E-2</v>
      </c>
      <c r="CR13">
        <f t="shared" si="61"/>
        <v>4.4466332179699593E-2</v>
      </c>
      <c r="CS13">
        <f t="shared" si="62"/>
        <v>2.6581705554764239E-2</v>
      </c>
      <c r="CT13">
        <f t="shared" si="63"/>
        <v>9.0198423641287377E-3</v>
      </c>
      <c r="CU13">
        <f t="shared" si="64"/>
        <v>7.8109578849278232E-3</v>
      </c>
      <c r="CV13">
        <f t="shared" si="65"/>
        <v>2.3569551268344108E-2</v>
      </c>
      <c r="CW13">
        <f t="shared" si="66"/>
        <v>3.8005571839838791E-2</v>
      </c>
      <c r="CX13">
        <f t="shared" si="67"/>
        <v>5.0967943072443123E-2</v>
      </c>
      <c r="CY13">
        <f t="shared" si="68"/>
        <v>6.2399629969559021E-2</v>
      </c>
      <c r="CZ13">
        <f t="shared" si="69"/>
        <v>7.2322655133152239E-2</v>
      </c>
      <c r="DA13">
        <f t="shared" si="70"/>
        <v>8.0818276387481625E-2</v>
      </c>
      <c r="DB13">
        <f t="shared" si="71"/>
        <v>8.8006613112985799E-2</v>
      </c>
      <c r="DC13">
        <f t="shared" si="72"/>
        <v>9.4028631969643561E-2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8.6728204902266324</v>
      </c>
      <c r="E14">
        <f>'Raw data and fitting summary'!E16</f>
        <v>8.8120683806077587</v>
      </c>
      <c r="F14">
        <f>'Raw data and fitting summary'!F16</f>
        <v>8.9586003653248767</v>
      </c>
      <c r="G14">
        <f>'Raw data and fitting summary'!G16</f>
        <v>9.1091388056714742</v>
      </c>
      <c r="H14">
        <f>'Raw data and fitting summary'!H16</f>
        <v>9.2600258353553677</v>
      </c>
      <c r="I14">
        <f>'Raw data and fitting summary'!I16</f>
        <v>9.4075697920212473</v>
      </c>
      <c r="J14">
        <f>'Raw data and fitting summary'!J16</f>
        <v>9.5483984223109193</v>
      </c>
      <c r="K14">
        <f>'Raw data and fitting summary'!K16</f>
        <v>9.6797492825302616</v>
      </c>
      <c r="L14">
        <f>'Raw data and fitting summary'!L16</f>
        <v>9.7996481167740654</v>
      </c>
      <c r="M14">
        <f>'Raw data and fitting summary'!M16</f>
        <v>9.906959341839773</v>
      </c>
      <c r="N14">
        <f>'Raw data and fitting summary'!N16</f>
        <v>10.001324885264344</v>
      </c>
      <c r="O14">
        <f>'Raw data and fitting summary'!O16</f>
        <v>10.083027697800729</v>
      </c>
      <c r="P14">
        <f>'Raw data and fitting summary'!P16</f>
        <v>10.152821175408381</v>
      </c>
      <c r="Q14">
        <f>'Raw data and fitting summary'!Q16</f>
        <v>10.211759007086171</v>
      </c>
      <c r="R14">
        <f>'Raw data and fitting summary'!R16</f>
        <v>10.261047853347081</v>
      </c>
      <c r="X14">
        <f t="shared" si="8"/>
        <v>9.4722560257315997</v>
      </c>
      <c r="Y14">
        <f t="shared" si="9"/>
        <v>9.4722482123026985</v>
      </c>
      <c r="Z14">
        <f t="shared" si="10"/>
        <v>9.4722462589474858</v>
      </c>
      <c r="AA14">
        <f t="shared" si="11"/>
        <v>9.4722438172546042</v>
      </c>
      <c r="AB14">
        <f t="shared" si="12"/>
        <v>9.472240765140274</v>
      </c>
      <c r="AC14">
        <f t="shared" si="13"/>
        <v>9.4722369500001253</v>
      </c>
      <c r="AD14">
        <f t="shared" si="14"/>
        <v>9.4722321810792618</v>
      </c>
      <c r="AE14">
        <f t="shared" si="15"/>
        <v>9.4722262199349334</v>
      </c>
      <c r="AF14">
        <f t="shared" si="16"/>
        <v>9.4722187685150754</v>
      </c>
      <c r="AG14">
        <f t="shared" si="17"/>
        <v>9.4722094542567401</v>
      </c>
      <c r="AH14">
        <f t="shared" si="18"/>
        <v>9.4721978114595817</v>
      </c>
      <c r="AI14">
        <f t="shared" si="19"/>
        <v>9.4721832580033798</v>
      </c>
      <c r="AJ14">
        <f t="shared" si="20"/>
        <v>9.4721650662460171</v>
      </c>
      <c r="AK14">
        <f t="shared" si="21"/>
        <v>9.4721423266475764</v>
      </c>
      <c r="AL14">
        <f t="shared" si="22"/>
        <v>9.4721139023030609</v>
      </c>
      <c r="AM14">
        <f t="shared" si="23"/>
        <v>9.4720783721123123</v>
      </c>
      <c r="AO14">
        <f t="shared" si="24"/>
        <v>9.4722560257315997</v>
      </c>
      <c r="AP14">
        <f t="shared" si="4"/>
        <v>9.4722482123026985</v>
      </c>
      <c r="AQ14">
        <f t="shared" si="4"/>
        <v>9.4722462589474858</v>
      </c>
      <c r="AR14">
        <f t="shared" si="4"/>
        <v>9.4722438172546042</v>
      </c>
      <c r="AS14">
        <f t="shared" si="4"/>
        <v>9.472240765140274</v>
      </c>
      <c r="AT14">
        <f t="shared" si="4"/>
        <v>9.4722369500001253</v>
      </c>
      <c r="AU14">
        <f t="shared" si="4"/>
        <v>9.4722321810792618</v>
      </c>
      <c r="AV14">
        <f t="shared" si="4"/>
        <v>9.4722262199349334</v>
      </c>
      <c r="AW14">
        <f t="shared" si="4"/>
        <v>9.4722187685150754</v>
      </c>
      <c r="AX14">
        <f t="shared" si="4"/>
        <v>9.4722094542567401</v>
      </c>
      <c r="AY14">
        <f t="shared" si="4"/>
        <v>9.4721978114595817</v>
      </c>
      <c r="AZ14">
        <f t="shared" si="4"/>
        <v>9.4721832580033798</v>
      </c>
      <c r="BA14">
        <f t="shared" si="4"/>
        <v>9.4721650662460171</v>
      </c>
      <c r="BB14">
        <f t="shared" si="4"/>
        <v>9.4721423266475764</v>
      </c>
      <c r="BC14">
        <f t="shared" si="4"/>
        <v>9.4721139023030609</v>
      </c>
      <c r="BD14">
        <f t="shared" si="4"/>
        <v>9.4720783721123123</v>
      </c>
      <c r="BF14">
        <f t="shared" si="25"/>
        <v>2.9089267266456451</v>
      </c>
      <c r="BG14">
        <f t="shared" si="26"/>
        <v>0.6390846828237281</v>
      </c>
      <c r="BH14">
        <f t="shared" si="27"/>
        <v>0.43583483104914361</v>
      </c>
      <c r="BI14">
        <f t="shared" si="28"/>
        <v>0.2638295957102863</v>
      </c>
      <c r="BJ14">
        <f t="shared" si="29"/>
        <v>0.13184303297008199</v>
      </c>
      <c r="BK14">
        <f t="shared" si="30"/>
        <v>4.5033557178770459E-2</v>
      </c>
      <c r="BL14">
        <f t="shared" si="31"/>
        <v>4.181224558690029E-3</v>
      </c>
      <c r="BM14">
        <f t="shared" si="32"/>
        <v>5.8022044148081479E-3</v>
      </c>
      <c r="BN14">
        <f t="shared" si="33"/>
        <v>4.3068914247407386E-2</v>
      </c>
      <c r="BO14">
        <f t="shared" si="34"/>
        <v>0.10721607771113488</v>
      </c>
      <c r="BP14">
        <f t="shared" si="35"/>
        <v>0.18901758829852597</v>
      </c>
      <c r="BQ14">
        <f t="shared" si="36"/>
        <v>0.27999086170038112</v>
      </c>
      <c r="BR14">
        <f t="shared" si="37"/>
        <v>0.37315315462994741</v>
      </c>
      <c r="BS14">
        <f t="shared" si="38"/>
        <v>0.46332369515033378</v>
      </c>
      <c r="BT14">
        <f t="shared" si="39"/>
        <v>0.54707488102961721</v>
      </c>
      <c r="BU14">
        <f t="shared" si="40"/>
        <v>0.62247284231986078</v>
      </c>
      <c r="BW14">
        <f t="shared" si="41"/>
        <v>0.18005822428015469</v>
      </c>
      <c r="BX14">
        <f t="shared" si="42"/>
        <v>8.4396829998369075E-2</v>
      </c>
      <c r="BY14">
        <f t="shared" si="43"/>
        <v>6.9696021439067113E-2</v>
      </c>
      <c r="BZ14">
        <f t="shared" si="44"/>
        <v>5.4226164553965187E-2</v>
      </c>
      <c r="CA14">
        <f t="shared" si="45"/>
        <v>3.8333269653056869E-2</v>
      </c>
      <c r="CB14">
        <f t="shared" si="46"/>
        <v>2.2403484600831781E-2</v>
      </c>
      <c r="CC14">
        <f t="shared" si="47"/>
        <v>6.8265206998596676E-3</v>
      </c>
      <c r="CD14">
        <f t="shared" si="48"/>
        <v>8.0416367395952162E-3</v>
      </c>
      <c r="CE14">
        <f t="shared" si="49"/>
        <v>2.1909387767204195E-2</v>
      </c>
      <c r="CF14">
        <f t="shared" si="50"/>
        <v>3.4568351143267513E-2</v>
      </c>
      <c r="CG14">
        <f t="shared" si="51"/>
        <v>4.5898696272391126E-2</v>
      </c>
      <c r="CH14">
        <f t="shared" si="52"/>
        <v>5.5862688975519326E-2</v>
      </c>
      <c r="CI14">
        <f t="shared" si="53"/>
        <v>6.4490285724803892E-2</v>
      </c>
      <c r="CJ14">
        <f t="shared" si="54"/>
        <v>7.1861129751595823E-2</v>
      </c>
      <c r="CK14">
        <f t="shared" si="55"/>
        <v>7.8086593173596813E-2</v>
      </c>
      <c r="CL14">
        <f t="shared" si="56"/>
        <v>8.3294230710511508E-2</v>
      </c>
      <c r="CN14">
        <f t="shared" si="57"/>
        <v>0.18005822428015469</v>
      </c>
      <c r="CO14">
        <f t="shared" si="58"/>
        <v>8.4396829998369075E-2</v>
      </c>
      <c r="CP14">
        <f t="shared" si="59"/>
        <v>6.9696021439067113E-2</v>
      </c>
      <c r="CQ14">
        <f t="shared" si="60"/>
        <v>5.4226164553965187E-2</v>
      </c>
      <c r="CR14">
        <f t="shared" si="61"/>
        <v>3.8333269653056869E-2</v>
      </c>
      <c r="CS14">
        <f t="shared" si="62"/>
        <v>2.2403484600831781E-2</v>
      </c>
      <c r="CT14">
        <f t="shared" si="63"/>
        <v>6.8265206998596676E-3</v>
      </c>
      <c r="CU14">
        <f t="shared" si="64"/>
        <v>8.0416367395952162E-3</v>
      </c>
      <c r="CV14">
        <f t="shared" si="65"/>
        <v>2.1909387767204195E-2</v>
      </c>
      <c r="CW14">
        <f t="shared" si="66"/>
        <v>3.4568351143267513E-2</v>
      </c>
      <c r="CX14">
        <f t="shared" si="67"/>
        <v>4.5898696272391126E-2</v>
      </c>
      <c r="CY14">
        <f t="shared" si="68"/>
        <v>5.5862688975519326E-2</v>
      </c>
      <c r="CZ14">
        <f t="shared" si="69"/>
        <v>6.4490285724803892E-2</v>
      </c>
      <c r="DA14">
        <f t="shared" si="70"/>
        <v>7.1861129751595823E-2</v>
      </c>
      <c r="DB14">
        <f t="shared" si="71"/>
        <v>7.8086593173596813E-2</v>
      </c>
      <c r="DC14">
        <f t="shared" si="72"/>
        <v>8.3294230710511508E-2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7.6438114234455048</v>
      </c>
      <c r="E15">
        <f>'Raw data and fitting summary'!E17</f>
        <v>7.751771033908736</v>
      </c>
      <c r="F15">
        <f>'Raw data and fitting summary'!F17</f>
        <v>7.8649356144236373</v>
      </c>
      <c r="G15">
        <f>'Raw data and fitting summary'!G17</f>
        <v>7.9807246475194047</v>
      </c>
      <c r="H15">
        <f>'Raw data and fitting summary'!H17</f>
        <v>8.0963070421104533</v>
      </c>
      <c r="I15">
        <f>'Raw data and fitting summary'!I17</f>
        <v>8.2088717421718407</v>
      </c>
      <c r="J15">
        <f>'Raw data and fitting summary'!J17</f>
        <v>8.3158943195806057</v>
      </c>
      <c r="K15">
        <f>'Raw data and fitting summary'!K17</f>
        <v>8.4153476437057222</v>
      </c>
      <c r="L15">
        <f>'Raw data and fitting summary'!L17</f>
        <v>8.5058226780799622</v>
      </c>
      <c r="M15">
        <f>'Raw data and fitting summary'!M17</f>
        <v>8.586551646292591</v>
      </c>
      <c r="N15">
        <f>'Raw data and fitting summary'!N17</f>
        <v>8.6573493642985948</v>
      </c>
      <c r="O15">
        <f>'Raw data and fitting summary'!O17</f>
        <v>8.7185020207999706</v>
      </c>
      <c r="P15">
        <f>'Raw data and fitting summary'!P17</f>
        <v>8.7706346990460382</v>
      </c>
      <c r="Q15">
        <f>'Raw data and fitting summary'!Q17</f>
        <v>8.8145827523175484</v>
      </c>
      <c r="R15">
        <f>'Raw data and fitting summary'!R17</f>
        <v>8.8512826073688249</v>
      </c>
      <c r="X15">
        <f t="shared" si="8"/>
        <v>8.2477715508105955</v>
      </c>
      <c r="Y15">
        <f t="shared" si="9"/>
        <v>8.2477641460388469</v>
      </c>
      <c r="Z15">
        <f t="shared" si="10"/>
        <v>8.2477622948479876</v>
      </c>
      <c r="AA15">
        <f t="shared" si="11"/>
        <v>8.2477599808605824</v>
      </c>
      <c r="AB15">
        <f t="shared" si="12"/>
        <v>8.247757088378151</v>
      </c>
      <c r="AC15">
        <f t="shared" si="13"/>
        <v>8.2477534727779638</v>
      </c>
      <c r="AD15">
        <f t="shared" si="14"/>
        <v>8.2477489532821906</v>
      </c>
      <c r="AE15">
        <f t="shared" si="15"/>
        <v>8.247743303919437</v>
      </c>
      <c r="AF15">
        <f t="shared" si="16"/>
        <v>8.2477362422268765</v>
      </c>
      <c r="AG15">
        <f t="shared" si="17"/>
        <v>8.2477274151281836</v>
      </c>
      <c r="AH15">
        <f t="shared" si="18"/>
        <v>8.2477163812813874</v>
      </c>
      <c r="AI15">
        <f t="shared" si="19"/>
        <v>8.2477025890144091</v>
      </c>
      <c r="AJ15">
        <f t="shared" si="20"/>
        <v>8.2476853487455504</v>
      </c>
      <c r="AK15">
        <f t="shared" si="21"/>
        <v>8.2476637985108354</v>
      </c>
      <c r="AL15">
        <f t="shared" si="22"/>
        <v>8.2476368608758062</v>
      </c>
      <c r="AM15">
        <f t="shared" si="23"/>
        <v>8.2476031890794648</v>
      </c>
      <c r="AO15">
        <f t="shared" si="24"/>
        <v>8.2477715508105955</v>
      </c>
      <c r="AP15">
        <f t="shared" si="4"/>
        <v>8.2477641460388469</v>
      </c>
      <c r="AQ15">
        <f t="shared" si="4"/>
        <v>8.2477622948479876</v>
      </c>
      <c r="AR15">
        <f t="shared" si="4"/>
        <v>8.2477599808605824</v>
      </c>
      <c r="AS15">
        <f t="shared" si="4"/>
        <v>8.247757088378151</v>
      </c>
      <c r="AT15">
        <f t="shared" si="4"/>
        <v>8.2477534727779638</v>
      </c>
      <c r="AU15">
        <f t="shared" si="4"/>
        <v>8.2477489532821906</v>
      </c>
      <c r="AV15">
        <f t="shared" si="4"/>
        <v>8.247743303919437</v>
      </c>
      <c r="AW15">
        <f t="shared" si="4"/>
        <v>8.2477362422268765</v>
      </c>
      <c r="AX15">
        <f t="shared" si="4"/>
        <v>8.2477274151281836</v>
      </c>
      <c r="AY15">
        <f t="shared" si="4"/>
        <v>8.2477163812813874</v>
      </c>
      <c r="AZ15">
        <f t="shared" si="4"/>
        <v>8.2477025890144091</v>
      </c>
      <c r="BA15">
        <f t="shared" si="4"/>
        <v>8.2476853487455504</v>
      </c>
      <c r="BB15">
        <f t="shared" si="4"/>
        <v>8.2476637985108354</v>
      </c>
      <c r="BC15">
        <f t="shared" si="4"/>
        <v>8.2476368608758062</v>
      </c>
      <c r="BD15">
        <f t="shared" si="4"/>
        <v>8.2476031890794648</v>
      </c>
      <c r="BF15">
        <f t="shared" si="25"/>
        <v>1.733578186202092</v>
      </c>
      <c r="BG15">
        <f t="shared" si="26"/>
        <v>0.36475889112791043</v>
      </c>
      <c r="BH15">
        <f t="shared" si="27"/>
        <v>0.24600733092810878</v>
      </c>
      <c r="BI15">
        <f t="shared" si="28"/>
        <v>0.14655449553784838</v>
      </c>
      <c r="BJ15">
        <f t="shared" si="29"/>
        <v>7.1306324470979857E-2</v>
      </c>
      <c r="BK15">
        <f t="shared" si="30"/>
        <v>2.2936021361929067E-2</v>
      </c>
      <c r="BL15">
        <f t="shared" si="31"/>
        <v>1.511437543718715E-3</v>
      </c>
      <c r="BM15">
        <f t="shared" si="32"/>
        <v>4.6445609356488551E-3</v>
      </c>
      <c r="BN15">
        <f t="shared" si="33"/>
        <v>2.809358190570279E-2</v>
      </c>
      <c r="BO15">
        <f t="shared" si="34"/>
        <v>6.66131647581477E-2</v>
      </c>
      <c r="BP15">
        <f t="shared" si="35"/>
        <v>0.1148093368152126</v>
      </c>
      <c r="BQ15">
        <f t="shared" si="36"/>
        <v>0.16781048050073213</v>
      </c>
      <c r="BR15">
        <f t="shared" si="37"/>
        <v>0.2216683386843995</v>
      </c>
      <c r="BS15">
        <f t="shared" si="38"/>
        <v>0.27349856280660095</v>
      </c>
      <c r="BT15">
        <f t="shared" si="39"/>
        <v>0.32142764382267175</v>
      </c>
      <c r="BU15">
        <f t="shared" si="40"/>
        <v>0.3644288400661802</v>
      </c>
      <c r="BW15">
        <f t="shared" si="41"/>
        <v>0.15963756456710931</v>
      </c>
      <c r="BX15">
        <f t="shared" si="42"/>
        <v>7.322623585003972E-2</v>
      </c>
      <c r="BY15">
        <f t="shared" si="43"/>
        <v>6.0136464074513327E-2</v>
      </c>
      <c r="BZ15">
        <f t="shared" si="44"/>
        <v>4.6415556141947846E-2</v>
      </c>
      <c r="CA15">
        <f t="shared" si="45"/>
        <v>3.2376370690526228E-2</v>
      </c>
      <c r="CB15">
        <f t="shared" si="46"/>
        <v>1.8362143239048723E-2</v>
      </c>
      <c r="CC15">
        <f t="shared" si="47"/>
        <v>4.7136753713725409E-3</v>
      </c>
      <c r="CD15">
        <f t="shared" si="48"/>
        <v>8.2629894202432795E-3</v>
      </c>
      <c r="CE15">
        <f t="shared" si="49"/>
        <v>2.0322109795498363E-2</v>
      </c>
      <c r="CF15">
        <f t="shared" si="50"/>
        <v>3.1292894389110613E-2</v>
      </c>
      <c r="CG15">
        <f t="shared" si="51"/>
        <v>4.1082312890900023E-2</v>
      </c>
      <c r="CH15">
        <f t="shared" si="52"/>
        <v>4.9667985825509499E-2</v>
      </c>
      <c r="CI15">
        <f t="shared" si="53"/>
        <v>5.7084703422400823E-2</v>
      </c>
      <c r="CJ15">
        <f t="shared" si="54"/>
        <v>6.3408367910150296E-2</v>
      </c>
      <c r="CK15">
        <f t="shared" si="55"/>
        <v>6.8740404191551543E-2</v>
      </c>
      <c r="CL15">
        <f t="shared" si="56"/>
        <v>7.3194527482685331E-2</v>
      </c>
      <c r="CN15">
        <f t="shared" si="57"/>
        <v>0.15963756456710931</v>
      </c>
      <c r="CO15">
        <f t="shared" si="58"/>
        <v>7.322623585003972E-2</v>
      </c>
      <c r="CP15">
        <f t="shared" si="59"/>
        <v>6.0136464074513327E-2</v>
      </c>
      <c r="CQ15">
        <f t="shared" si="60"/>
        <v>4.6415556141947846E-2</v>
      </c>
      <c r="CR15">
        <f t="shared" si="61"/>
        <v>3.2376370690526228E-2</v>
      </c>
      <c r="CS15">
        <f t="shared" si="62"/>
        <v>1.8362143239048723E-2</v>
      </c>
      <c r="CT15">
        <f t="shared" si="63"/>
        <v>4.7136753713725409E-3</v>
      </c>
      <c r="CU15">
        <f t="shared" si="64"/>
        <v>8.2629894202432795E-3</v>
      </c>
      <c r="CV15">
        <f t="shared" si="65"/>
        <v>2.0322109795498363E-2</v>
      </c>
      <c r="CW15">
        <f t="shared" si="66"/>
        <v>3.1292894389110613E-2</v>
      </c>
      <c r="CX15">
        <f t="shared" si="67"/>
        <v>4.1082312890900023E-2</v>
      </c>
      <c r="CY15">
        <f t="shared" si="68"/>
        <v>4.9667985825509499E-2</v>
      </c>
      <c r="CZ15">
        <f t="shared" si="69"/>
        <v>5.7084703422400823E-2</v>
      </c>
      <c r="DA15">
        <f t="shared" si="70"/>
        <v>6.3408367910150296E-2</v>
      </c>
      <c r="DB15">
        <f t="shared" si="71"/>
        <v>6.8740404191551543E-2</v>
      </c>
      <c r="DC15">
        <f t="shared" si="72"/>
        <v>7.3194527482685331E-2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6.6565779366231723</v>
      </c>
      <c r="E16">
        <f>'Raw data and fitting summary'!E18</f>
        <v>6.7383023712585546</v>
      </c>
      <c r="F16">
        <f>'Raw data and fitting summary'!F18</f>
        <v>6.8236480474822603</v>
      </c>
      <c r="G16">
        <f>'Raw data and fitting summary'!G18</f>
        <v>6.9106371069119277</v>
      </c>
      <c r="H16">
        <f>'Raw data and fitting summary'!H18</f>
        <v>6.9971340325864091</v>
      </c>
      <c r="I16">
        <f>'Raw data and fitting summary'!I18</f>
        <v>7.0810509829579669</v>
      </c>
      <c r="J16">
        <f>'Raw data and fitting summary'!J18</f>
        <v>7.1605435803486071</v>
      </c>
      <c r="K16">
        <f>'Raw data and fitting summary'!K18</f>
        <v>7.2341596045643666</v>
      </c>
      <c r="L16">
        <f>'Raw data and fitting summary'!L18</f>
        <v>7.300918005839045</v>
      </c>
      <c r="M16">
        <f>'Raw data and fitting summary'!M18</f>
        <v>7.3603155095173083</v>
      </c>
      <c r="N16">
        <f>'Raw data and fitting summary'!N18</f>
        <v>7.412274831382657</v>
      </c>
      <c r="O16">
        <f>'Raw data and fitting summary'!O18</f>
        <v>7.4570572455559025</v>
      </c>
      <c r="P16">
        <f>'Raw data and fitting summary'!P18</f>
        <v>7.4951625710464835</v>
      </c>
      <c r="Q16">
        <f>'Raw data and fitting summary'!Q18</f>
        <v>7.5272343725995654</v>
      </c>
      <c r="R16">
        <f>'Raw data and fitting summary'!R18</f>
        <v>7.5539809185087936</v>
      </c>
      <c r="X16">
        <f t="shared" si="8"/>
        <v>7.1004259140546493</v>
      </c>
      <c r="Y16">
        <f t="shared" si="9"/>
        <v>7.1004190542440471</v>
      </c>
      <c r="Z16">
        <f t="shared" si="10"/>
        <v>7.1004173392934655</v>
      </c>
      <c r="AA16">
        <f t="shared" si="11"/>
        <v>7.1004151956064074</v>
      </c>
      <c r="AB16">
        <f t="shared" si="12"/>
        <v>7.1004125159994027</v>
      </c>
      <c r="AC16">
        <f t="shared" si="13"/>
        <v>7.100409166493491</v>
      </c>
      <c r="AD16">
        <f t="shared" si="14"/>
        <v>7.1004049796155462</v>
      </c>
      <c r="AE16">
        <f t="shared" si="15"/>
        <v>7.100399746025059</v>
      </c>
      <c r="AF16">
        <f t="shared" si="16"/>
        <v>7.1003932040477977</v>
      </c>
      <c r="AG16">
        <f t="shared" si="17"/>
        <v>7.1003850265931741</v>
      </c>
      <c r="AH16">
        <f t="shared" si="18"/>
        <v>7.1003748048013833</v>
      </c>
      <c r="AI16">
        <f t="shared" si="19"/>
        <v>7.1003620276030306</v>
      </c>
      <c r="AJ16">
        <f t="shared" si="20"/>
        <v>7.1003460561697587</v>
      </c>
      <c r="AK16">
        <f t="shared" si="21"/>
        <v>7.1003260919792073</v>
      </c>
      <c r="AL16">
        <f t="shared" si="22"/>
        <v>7.1003011368988957</v>
      </c>
      <c r="AM16">
        <f t="shared" si="23"/>
        <v>7.1002699432951824</v>
      </c>
      <c r="AO16">
        <f t="shared" si="24"/>
        <v>7.1004259140546493</v>
      </c>
      <c r="AP16">
        <f t="shared" si="4"/>
        <v>7.1004190542440471</v>
      </c>
      <c r="AQ16">
        <f t="shared" si="4"/>
        <v>7.1004173392934655</v>
      </c>
      <c r="AR16">
        <f t="shared" si="4"/>
        <v>7.1004151956064074</v>
      </c>
      <c r="AS16">
        <f t="shared" si="4"/>
        <v>7.1004125159994027</v>
      </c>
      <c r="AT16">
        <f t="shared" si="4"/>
        <v>7.100409166493491</v>
      </c>
      <c r="AU16">
        <f t="shared" si="4"/>
        <v>7.1004049796155462</v>
      </c>
      <c r="AV16">
        <f t="shared" si="4"/>
        <v>7.100399746025059</v>
      </c>
      <c r="AW16">
        <f t="shared" si="4"/>
        <v>7.1003932040477977</v>
      </c>
      <c r="AX16">
        <f t="shared" si="4"/>
        <v>7.1003850265931741</v>
      </c>
      <c r="AY16">
        <f t="shared" si="4"/>
        <v>7.1003748048013833</v>
      </c>
      <c r="AZ16">
        <f t="shared" si="4"/>
        <v>7.1003620276030306</v>
      </c>
      <c r="BA16">
        <f t="shared" si="4"/>
        <v>7.1003460561697587</v>
      </c>
      <c r="BB16">
        <f t="shared" si="4"/>
        <v>7.1003260919792073</v>
      </c>
      <c r="BC16">
        <f t="shared" si="4"/>
        <v>7.1003011368988957</v>
      </c>
      <c r="BD16">
        <f t="shared" si="4"/>
        <v>7.1002699432951824</v>
      </c>
      <c r="BF16">
        <f t="shared" si="25"/>
        <v>0.98192820088991817</v>
      </c>
      <c r="BG16">
        <f t="shared" si="26"/>
        <v>0.19699493769094717</v>
      </c>
      <c r="BH16">
        <f t="shared" si="27"/>
        <v>0.13112725007492457</v>
      </c>
      <c r="BI16">
        <f t="shared" si="28"/>
        <v>7.6600054280773613E-2</v>
      </c>
      <c r="BJ16">
        <f t="shared" si="29"/>
        <v>3.6014705894318502E-2</v>
      </c>
      <c r="BK16">
        <f t="shared" si="30"/>
        <v>1.0665753283525693E-2</v>
      </c>
      <c r="BL16">
        <f t="shared" si="31"/>
        <v>3.7457718662159108E-4</v>
      </c>
      <c r="BM16">
        <f t="shared" si="32"/>
        <v>3.6172808071384004E-3</v>
      </c>
      <c r="BN16">
        <f t="shared" si="33"/>
        <v>1.789344990715911E-2</v>
      </c>
      <c r="BO16">
        <f t="shared" si="34"/>
        <v>4.0213475765224924E-2</v>
      </c>
      <c r="BP16">
        <f t="shared" si="35"/>
        <v>6.7569169968211718E-2</v>
      </c>
      <c r="BQ16">
        <f t="shared" si="36"/>
        <v>9.7289597161667712E-2</v>
      </c>
      <c r="BR16">
        <f t="shared" si="37"/>
        <v>0.12724287263327741</v>
      </c>
      <c r="BS16">
        <f t="shared" si="38"/>
        <v>0.15589584520224367</v>
      </c>
      <c r="BT16">
        <f t="shared" si="39"/>
        <v>0.18227198774584355</v>
      </c>
      <c r="BU16">
        <f t="shared" si="40"/>
        <v>0.20585364902928616</v>
      </c>
      <c r="BW16">
        <f t="shared" si="41"/>
        <v>0.13955823433690637</v>
      </c>
      <c r="BX16">
        <f t="shared" si="42"/>
        <v>6.2509144070247935E-2</v>
      </c>
      <c r="BY16">
        <f t="shared" si="43"/>
        <v>5.0999110436928709E-2</v>
      </c>
      <c r="BZ16">
        <f t="shared" si="44"/>
        <v>3.8979009043781696E-2</v>
      </c>
      <c r="CA16">
        <f t="shared" si="45"/>
        <v>2.6727377974146285E-2</v>
      </c>
      <c r="CB16">
        <f t="shared" si="46"/>
        <v>1.4544955295595154E-2</v>
      </c>
      <c r="CC16">
        <f t="shared" si="47"/>
        <v>2.7257595465529682E-3</v>
      </c>
      <c r="CD16">
        <f t="shared" si="48"/>
        <v>8.4704856733196984E-3</v>
      </c>
      <c r="CE16">
        <f t="shared" si="49"/>
        <v>1.8839294764733762E-2</v>
      </c>
      <c r="CF16">
        <f t="shared" si="50"/>
        <v>2.8242550015923355E-2</v>
      </c>
      <c r="CG16">
        <f t="shared" si="51"/>
        <v>3.6609434271011876E-2</v>
      </c>
      <c r="CH16">
        <f t="shared" si="52"/>
        <v>4.3929140875781959E-2</v>
      </c>
      <c r="CI16">
        <f t="shared" si="53"/>
        <v>5.0238563946638073E-2</v>
      </c>
      <c r="CJ16">
        <f t="shared" si="54"/>
        <v>5.5608217700493817E-2</v>
      </c>
      <c r="CK16">
        <f t="shared" si="55"/>
        <v>6.0128891362364892E-2</v>
      </c>
      <c r="CL16">
        <f t="shared" si="56"/>
        <v>6.3900524745830634E-2</v>
      </c>
      <c r="CN16">
        <f t="shared" si="57"/>
        <v>0.13955823433690637</v>
      </c>
      <c r="CO16">
        <f t="shared" si="58"/>
        <v>6.2509144070247935E-2</v>
      </c>
      <c r="CP16">
        <f t="shared" si="59"/>
        <v>5.0999110436928709E-2</v>
      </c>
      <c r="CQ16">
        <f t="shared" si="60"/>
        <v>3.8979009043781696E-2</v>
      </c>
      <c r="CR16">
        <f t="shared" si="61"/>
        <v>2.6727377974146285E-2</v>
      </c>
      <c r="CS16">
        <f t="shared" si="62"/>
        <v>1.4544955295595154E-2</v>
      </c>
      <c r="CT16">
        <f t="shared" si="63"/>
        <v>2.7257595465529682E-3</v>
      </c>
      <c r="CU16">
        <f t="shared" si="64"/>
        <v>8.4704856733196984E-3</v>
      </c>
      <c r="CV16">
        <f t="shared" si="65"/>
        <v>1.8839294764733762E-2</v>
      </c>
      <c r="CW16">
        <f t="shared" si="66"/>
        <v>2.8242550015923355E-2</v>
      </c>
      <c r="CX16">
        <f t="shared" si="67"/>
        <v>3.6609434271011876E-2</v>
      </c>
      <c r="CY16">
        <f t="shared" si="68"/>
        <v>4.3929140875781959E-2</v>
      </c>
      <c r="CZ16">
        <f t="shared" si="69"/>
        <v>5.0238563946638073E-2</v>
      </c>
      <c r="DA16">
        <f t="shared" si="70"/>
        <v>5.5608217700493817E-2</v>
      </c>
      <c r="DB16">
        <f t="shared" si="71"/>
        <v>6.0128891362364892E-2</v>
      </c>
      <c r="DC16">
        <f t="shared" si="72"/>
        <v>6.3900524745830634E-2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5.7312984183159728</v>
      </c>
      <c r="E17">
        <f>'Raw data and fitting summary'!E19</f>
        <v>5.7917789229781764</v>
      </c>
      <c r="F17">
        <f>'Raw data and fitting summary'!F19</f>
        <v>5.8547197576571568</v>
      </c>
      <c r="G17">
        <f>'Raw data and fitting summary'!G19</f>
        <v>5.9186429092886623</v>
      </c>
      <c r="H17">
        <f>'Raw data and fitting summary'!H19</f>
        <v>5.9819757808467235</v>
      </c>
      <c r="I17">
        <f>'Raw data and fitting summary'!I19</f>
        <v>6.0432028685412131</v>
      </c>
      <c r="J17">
        <f>'Raw data and fitting summary'!J19</f>
        <v>6.1010060313116794</v>
      </c>
      <c r="K17">
        <f>'Raw data and fitting summary'!K19</f>
        <v>6.1543669281633404</v>
      </c>
      <c r="L17">
        <f>'Raw data and fitting summary'!L19</f>
        <v>6.2026170847534505</v>
      </c>
      <c r="M17">
        <f>'Raw data and fitting summary'!M19</f>
        <v>6.2454356389556613</v>
      </c>
      <c r="N17">
        <f>'Raw data and fitting summary'!N19</f>
        <v>6.2828064001541462</v>
      </c>
      <c r="O17">
        <f>'Raw data and fitting summary'!O19</f>
        <v>6.3149513087578359</v>
      </c>
      <c r="P17">
        <f>'Raw data and fitting summary'!P19</f>
        <v>6.3422568616500445</v>
      </c>
      <c r="Q17">
        <f>'Raw data and fitting summary'!Q19</f>
        <v>6.3652058285150659</v>
      </c>
      <c r="R17">
        <f>'Raw data and fitting summary'!R19</f>
        <v>6.384321236212064</v>
      </c>
      <c r="X17">
        <f t="shared" si="8"/>
        <v>6.0486440331838525</v>
      </c>
      <c r="Y17">
        <f t="shared" si="9"/>
        <v>6.0486378106782972</v>
      </c>
      <c r="Z17">
        <f t="shared" si="10"/>
        <v>6.0486362550539088</v>
      </c>
      <c r="AA17">
        <f t="shared" si="11"/>
        <v>6.0486343105245481</v>
      </c>
      <c r="AB17">
        <f t="shared" si="12"/>
        <v>6.0486318798646073</v>
      </c>
      <c r="AC17">
        <f t="shared" si="13"/>
        <v>6.0486288415424259</v>
      </c>
      <c r="AD17">
        <f t="shared" si="14"/>
        <v>6.0486250436439928</v>
      </c>
      <c r="AE17">
        <f t="shared" si="15"/>
        <v>6.0486202962776581</v>
      </c>
      <c r="AF17">
        <f t="shared" si="16"/>
        <v>6.0486143620802189</v>
      </c>
      <c r="AG17">
        <f t="shared" si="17"/>
        <v>6.0486069443497943</v>
      </c>
      <c r="AH17">
        <f t="shared" si="18"/>
        <v>6.048597672212348</v>
      </c>
      <c r="AI17">
        <f t="shared" si="19"/>
        <v>6.048586082080516</v>
      </c>
      <c r="AJ17">
        <f t="shared" si="20"/>
        <v>6.0485715944781884</v>
      </c>
      <c r="AK17">
        <f t="shared" si="21"/>
        <v>6.0485534850728735</v>
      </c>
      <c r="AL17">
        <f t="shared" si="22"/>
        <v>6.0485308484687224</v>
      </c>
      <c r="AM17">
        <f t="shared" si="23"/>
        <v>6.0485025529517982</v>
      </c>
      <c r="AO17">
        <f t="shared" si="24"/>
        <v>6.0486440331838525</v>
      </c>
      <c r="AP17">
        <f t="shared" si="4"/>
        <v>6.0486378106782972</v>
      </c>
      <c r="AQ17">
        <f t="shared" si="4"/>
        <v>6.0486362550539088</v>
      </c>
      <c r="AR17">
        <f t="shared" si="4"/>
        <v>6.0486343105245481</v>
      </c>
      <c r="AS17">
        <f t="shared" si="4"/>
        <v>6.0486318798646073</v>
      </c>
      <c r="AT17">
        <f t="shared" si="4"/>
        <v>6.0486288415424259</v>
      </c>
      <c r="AU17">
        <f t="shared" si="4"/>
        <v>6.0486250436439928</v>
      </c>
      <c r="AV17">
        <f t="shared" si="4"/>
        <v>6.0486202962776581</v>
      </c>
      <c r="AW17">
        <f t="shared" si="4"/>
        <v>6.0486143620802189</v>
      </c>
      <c r="AX17">
        <f t="shared" si="4"/>
        <v>6.0486069443497943</v>
      </c>
      <c r="AY17">
        <f t="shared" si="4"/>
        <v>6.048597672212348</v>
      </c>
      <c r="AZ17">
        <f t="shared" si="4"/>
        <v>6.048586082080516</v>
      </c>
      <c r="BA17">
        <f t="shared" si="4"/>
        <v>6.0485715944781884</v>
      </c>
      <c r="BB17">
        <f t="shared" si="4"/>
        <v>6.0485534850728735</v>
      </c>
      <c r="BC17">
        <f t="shared" si="4"/>
        <v>6.0485308484687224</v>
      </c>
      <c r="BD17">
        <f t="shared" si="4"/>
        <v>6.0485025529517982</v>
      </c>
      <c r="BF17">
        <f t="shared" si="25"/>
        <v>0.52938459364248092</v>
      </c>
      <c r="BG17">
        <f t="shared" si="26"/>
        <v>0.10070428994488931</v>
      </c>
      <c r="BH17">
        <f t="shared" si="27"/>
        <v>6.5975689041063046E-2</v>
      </c>
      <c r="BI17">
        <f t="shared" si="28"/>
        <v>3.7602853813760315E-2</v>
      </c>
      <c r="BJ17">
        <f t="shared" si="29"/>
        <v>1.6897132471393881E-2</v>
      </c>
      <c r="BK17">
        <f t="shared" si="30"/>
        <v>4.4426305001049769E-3</v>
      </c>
      <c r="BL17">
        <f t="shared" si="31"/>
        <v>2.9399982845203479E-5</v>
      </c>
      <c r="BM17">
        <f t="shared" si="32"/>
        <v>2.7442652350546898E-3</v>
      </c>
      <c r="BN17">
        <f t="shared" si="33"/>
        <v>1.1183605233164992E-2</v>
      </c>
      <c r="BO17">
        <f t="shared" si="34"/>
        <v>2.3719123347153908E-2</v>
      </c>
      <c r="BP17">
        <f t="shared" si="35"/>
        <v>3.8745185151641721E-2</v>
      </c>
      <c r="BQ17">
        <f t="shared" si="36"/>
        <v>5.4859157398512499E-2</v>
      </c>
      <c r="BR17">
        <f t="shared" si="37"/>
        <v>7.0958152179706677E-2</v>
      </c>
      <c r="BS17">
        <f t="shared" si="38"/>
        <v>8.6261673412831544E-2</v>
      </c>
      <c r="BT17">
        <f t="shared" si="39"/>
        <v>0.10028304298735208</v>
      </c>
      <c r="BU17">
        <f t="shared" si="40"/>
        <v>0.11277418802665877</v>
      </c>
      <c r="BW17">
        <f t="shared" si="41"/>
        <v>0.12028947303732214</v>
      </c>
      <c r="BX17">
        <f t="shared" si="42"/>
        <v>5.2464604807729076E-2</v>
      </c>
      <c r="BY17">
        <f t="shared" si="43"/>
        <v>4.246532957922812E-2</v>
      </c>
      <c r="BZ17">
        <f t="shared" si="44"/>
        <v>3.2059229061010094E-2</v>
      </c>
      <c r="CA17">
        <f t="shared" si="45"/>
        <v>2.1490640058401872E-2</v>
      </c>
      <c r="CB17">
        <f t="shared" si="46"/>
        <v>1.1019532267862795E-2</v>
      </c>
      <c r="CC17">
        <f t="shared" si="47"/>
        <v>8.9643101757107084E-4</v>
      </c>
      <c r="CD17">
        <f t="shared" si="48"/>
        <v>8.6607742704992892E-3</v>
      </c>
      <c r="CE17">
        <f t="shared" si="49"/>
        <v>1.7483767314726194E-2</v>
      </c>
      <c r="CF17">
        <f t="shared" si="50"/>
        <v>2.5462084380854379E-2</v>
      </c>
      <c r="CG17">
        <f t="shared" si="51"/>
        <v>3.2542744188061933E-2</v>
      </c>
      <c r="CH17">
        <f t="shared" si="52"/>
        <v>3.8723151972248376E-2</v>
      </c>
      <c r="CI17">
        <f t="shared" si="53"/>
        <v>4.4040102711659847E-2</v>
      </c>
      <c r="CJ17">
        <f t="shared" si="54"/>
        <v>4.8557622463287597E-2</v>
      </c>
      <c r="CK17">
        <f t="shared" si="55"/>
        <v>5.2355685699530592E-2</v>
      </c>
      <c r="CL17">
        <f t="shared" si="56"/>
        <v>5.5520962472997419E-2</v>
      </c>
      <c r="CN17">
        <f t="shared" si="57"/>
        <v>0.12028947303732214</v>
      </c>
      <c r="CO17">
        <f t="shared" si="58"/>
        <v>5.2464604807729076E-2</v>
      </c>
      <c r="CP17">
        <f t="shared" si="59"/>
        <v>4.246532957922812E-2</v>
      </c>
      <c r="CQ17">
        <f t="shared" si="60"/>
        <v>3.2059229061010094E-2</v>
      </c>
      <c r="CR17">
        <f t="shared" si="61"/>
        <v>2.1490640058401872E-2</v>
      </c>
      <c r="CS17">
        <f t="shared" si="62"/>
        <v>1.1019532267862795E-2</v>
      </c>
      <c r="CT17">
        <f t="shared" si="63"/>
        <v>8.9643101757107084E-4</v>
      </c>
      <c r="CU17">
        <f t="shared" si="64"/>
        <v>8.6607742704992892E-3</v>
      </c>
      <c r="CV17">
        <f t="shared" si="65"/>
        <v>1.7483767314726194E-2</v>
      </c>
      <c r="CW17">
        <f t="shared" si="66"/>
        <v>2.5462084380854379E-2</v>
      </c>
      <c r="CX17">
        <f t="shared" si="67"/>
        <v>3.2542744188061933E-2</v>
      </c>
      <c r="CY17">
        <f t="shared" si="68"/>
        <v>3.8723151972248376E-2</v>
      </c>
      <c r="CZ17">
        <f t="shared" si="69"/>
        <v>4.4040102711659847E-2</v>
      </c>
      <c r="DA17">
        <f t="shared" si="70"/>
        <v>4.8557622463287597E-2</v>
      </c>
      <c r="DB17">
        <f t="shared" si="71"/>
        <v>5.2355685699530592E-2</v>
      </c>
      <c r="DC17">
        <f t="shared" si="72"/>
        <v>5.5520962472997419E-2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4.8828834885227668</v>
      </c>
      <c r="E18">
        <f>'Raw data and fitting summary'!E20</f>
        <v>4.9267147721853046</v>
      </c>
      <c r="F18">
        <f>'Raw data and fitting summary'!F20</f>
        <v>4.9721841524368484</v>
      </c>
      <c r="G18">
        <f>'Raw data and fitting summary'!G20</f>
        <v>5.0182125853395956</v>
      </c>
      <c r="H18">
        <f>'Raw data and fitting summary'!H20</f>
        <v>5.0636670543178299</v>
      </c>
      <c r="I18">
        <f>'Raw data and fitting summary'!I20</f>
        <v>5.107469941801825</v>
      </c>
      <c r="J18">
        <f>'Raw data and fitting summary'!J20</f>
        <v>5.1486973618782681</v>
      </c>
      <c r="K18">
        <f>'Raw data and fitting summary'!K20</f>
        <v>5.1866482937888261</v>
      </c>
      <c r="L18">
        <f>'Raw data and fitting summary'!L20</f>
        <v>5.2208754250677885</v>
      </c>
      <c r="M18">
        <f>'Raw data and fitting summary'!M20</f>
        <v>5.2511790405962184</v>
      </c>
      <c r="N18">
        <f>'Raw data and fitting summary'!N20</f>
        <v>5.2775731258339729</v>
      </c>
      <c r="O18">
        <f>'Raw data and fitting summary'!O20</f>
        <v>5.3002361567652478</v>
      </c>
      <c r="P18">
        <f>'Raw data and fitting summary'!P20</f>
        <v>5.3194582094470055</v>
      </c>
      <c r="Q18">
        <f>'Raw data and fitting summary'!Q20</f>
        <v>5.3355927623821389</v>
      </c>
      <c r="R18">
        <f>'Raw data and fitting summary'!R20</f>
        <v>5.3490177252808593</v>
      </c>
      <c r="X18">
        <f t="shared" si="8"/>
        <v>5.1036442813237457</v>
      </c>
      <c r="Y18">
        <f t="shared" si="9"/>
        <v>5.1036387437851616</v>
      </c>
      <c r="Z18">
        <f t="shared" si="10"/>
        <v>5.1036373594023923</v>
      </c>
      <c r="AA18">
        <f t="shared" si="11"/>
        <v>5.1036356289249882</v>
      </c>
      <c r="AB18">
        <f t="shared" si="12"/>
        <v>5.1036334658298834</v>
      </c>
      <c r="AC18">
        <f t="shared" si="13"/>
        <v>5.1036307619635801</v>
      </c>
      <c r="AD18">
        <f t="shared" si="14"/>
        <v>5.1036273821347296</v>
      </c>
      <c r="AE18">
        <f t="shared" si="15"/>
        <v>5.1036231573549626</v>
      </c>
      <c r="AF18">
        <f t="shared" si="16"/>
        <v>5.1036178763900883</v>
      </c>
      <c r="AG18">
        <f t="shared" si="17"/>
        <v>5.1036112751993663</v>
      </c>
      <c r="AH18">
        <f t="shared" si="18"/>
        <v>5.1036030237349763</v>
      </c>
      <c r="AI18">
        <f t="shared" si="19"/>
        <v>5.103592709442009</v>
      </c>
      <c r="AJ18">
        <f t="shared" si="20"/>
        <v>5.1035798166344275</v>
      </c>
      <c r="AK18">
        <f t="shared" si="21"/>
        <v>5.1035637007165535</v>
      </c>
      <c r="AL18">
        <f t="shared" si="22"/>
        <v>5.1035435559623403</v>
      </c>
      <c r="AM18">
        <f t="shared" si="23"/>
        <v>5.1035183752432074</v>
      </c>
      <c r="AO18">
        <f t="shared" si="24"/>
        <v>5.1036442813237457</v>
      </c>
      <c r="AP18">
        <f t="shared" si="4"/>
        <v>5.1036387437851616</v>
      </c>
      <c r="AQ18">
        <f t="shared" si="4"/>
        <v>5.1036373594023923</v>
      </c>
      <c r="AR18">
        <f t="shared" si="4"/>
        <v>5.1036356289249882</v>
      </c>
      <c r="AS18">
        <f t="shared" si="4"/>
        <v>5.1036334658298834</v>
      </c>
      <c r="AT18">
        <f t="shared" si="4"/>
        <v>5.1036307619635801</v>
      </c>
      <c r="AU18">
        <f t="shared" si="4"/>
        <v>5.1036273821347296</v>
      </c>
      <c r="AV18">
        <f t="shared" si="4"/>
        <v>5.1036231573549626</v>
      </c>
      <c r="AW18">
        <f t="shared" si="4"/>
        <v>5.1036178763900883</v>
      </c>
      <c r="AX18">
        <f t="shared" si="4"/>
        <v>5.1036112751993663</v>
      </c>
      <c r="AY18">
        <f t="shared" si="4"/>
        <v>5.1036030237349763</v>
      </c>
      <c r="AZ18">
        <f t="shared" si="4"/>
        <v>5.103592709442009</v>
      </c>
      <c r="BA18">
        <f t="shared" si="4"/>
        <v>5.1035798166344275</v>
      </c>
      <c r="BB18">
        <f t="shared" si="4"/>
        <v>5.1035637007165535</v>
      </c>
      <c r="BC18">
        <f t="shared" si="4"/>
        <v>5.1035435559623403</v>
      </c>
      <c r="BD18">
        <f t="shared" si="4"/>
        <v>5.1035183752432074</v>
      </c>
      <c r="BF18">
        <f t="shared" si="25"/>
        <v>0.27219619699488845</v>
      </c>
      <c r="BG18">
        <f t="shared" si="26"/>
        <v>4.8732882725965092E-2</v>
      </c>
      <c r="BH18">
        <f t="shared" si="27"/>
        <v>3.1301601867587986E-2</v>
      </c>
      <c r="BI18">
        <f t="shared" si="28"/>
        <v>1.7279490670911977E-2</v>
      </c>
      <c r="BJ18">
        <f t="shared" si="29"/>
        <v>7.2967268237360385E-3</v>
      </c>
      <c r="BK18">
        <f t="shared" si="30"/>
        <v>1.5970979287949923E-3</v>
      </c>
      <c r="BL18">
        <f t="shared" si="31"/>
        <v>1.4765264795188755E-5</v>
      </c>
      <c r="BM18">
        <f t="shared" si="32"/>
        <v>2.0316839134087703E-3</v>
      </c>
      <c r="BN18">
        <f t="shared" si="33"/>
        <v>6.8940502134086099E-3</v>
      </c>
      <c r="BO18">
        <f t="shared" si="34"/>
        <v>1.3750880844363772E-2</v>
      </c>
      <c r="BP18">
        <f t="shared" si="35"/>
        <v>2.1778680752629617E-2</v>
      </c>
      <c r="BQ18">
        <f t="shared" si="36"/>
        <v>3.0269185287921115E-2</v>
      </c>
      <c r="BR18">
        <f t="shared" si="37"/>
        <v>3.86737161136489E-2</v>
      </c>
      <c r="BS18">
        <f t="shared" si="38"/>
        <v>4.6610438899963219E-2</v>
      </c>
      <c r="BT18">
        <f t="shared" si="39"/>
        <v>5.3846834200058272E-2</v>
      </c>
      <c r="BU18">
        <f t="shared" si="40"/>
        <v>6.0269930868909527E-2</v>
      </c>
      <c r="BW18">
        <f t="shared" si="41"/>
        <v>0.1022258262985259</v>
      </c>
      <c r="BX18">
        <f t="shared" si="42"/>
        <v>4.3254482996315999E-2</v>
      </c>
      <c r="BY18">
        <f t="shared" si="43"/>
        <v>3.4665979331612286E-2</v>
      </c>
      <c r="BZ18">
        <f t="shared" si="44"/>
        <v>2.5756438359967382E-2</v>
      </c>
      <c r="CA18">
        <f t="shared" si="45"/>
        <v>1.6737267882225914E-2</v>
      </c>
      <c r="CB18">
        <f t="shared" si="46"/>
        <v>7.8304465016537528E-3</v>
      </c>
      <c r="CC18">
        <f t="shared" si="47"/>
        <v>7.5290756542030382E-4</v>
      </c>
      <c r="CD18">
        <f t="shared" si="48"/>
        <v>8.8318050007959274E-3</v>
      </c>
      <c r="CE18">
        <f t="shared" si="49"/>
        <v>1.626893302158177E-2</v>
      </c>
      <c r="CF18">
        <f t="shared" si="50"/>
        <v>2.2976700917301224E-2</v>
      </c>
      <c r="CG18">
        <f t="shared" si="51"/>
        <v>2.8916045424168074E-2</v>
      </c>
      <c r="CH18">
        <f t="shared" si="52"/>
        <v>3.4089792484828914E-2</v>
      </c>
      <c r="CI18">
        <f t="shared" si="53"/>
        <v>3.8533019409208731E-2</v>
      </c>
      <c r="CJ18">
        <f t="shared" si="54"/>
        <v>4.2302696976259914E-2</v>
      </c>
      <c r="CK18">
        <f t="shared" si="55"/>
        <v>4.5468252377056984E-2</v>
      </c>
      <c r="CL18">
        <f t="shared" si="56"/>
        <v>4.8103941631434347E-2</v>
      </c>
      <c r="CN18">
        <f t="shared" si="57"/>
        <v>0.1022258262985259</v>
      </c>
      <c r="CO18">
        <f t="shared" si="58"/>
        <v>4.3254482996315999E-2</v>
      </c>
      <c r="CP18">
        <f t="shared" si="59"/>
        <v>3.4665979331612286E-2</v>
      </c>
      <c r="CQ18">
        <f t="shared" si="60"/>
        <v>2.5756438359967382E-2</v>
      </c>
      <c r="CR18">
        <f t="shared" si="61"/>
        <v>1.6737267882225914E-2</v>
      </c>
      <c r="CS18">
        <f t="shared" si="62"/>
        <v>7.8304465016537528E-3</v>
      </c>
      <c r="CT18">
        <f t="shared" si="63"/>
        <v>7.5290756542030382E-4</v>
      </c>
      <c r="CU18">
        <f t="shared" si="64"/>
        <v>8.8318050007959274E-3</v>
      </c>
      <c r="CV18">
        <f t="shared" si="65"/>
        <v>1.626893302158177E-2</v>
      </c>
      <c r="CW18">
        <f t="shared" si="66"/>
        <v>2.2976700917301224E-2</v>
      </c>
      <c r="CX18">
        <f t="shared" si="67"/>
        <v>2.8916045424168074E-2</v>
      </c>
      <c r="CY18">
        <f t="shared" si="68"/>
        <v>3.4089792484828914E-2</v>
      </c>
      <c r="CZ18">
        <f t="shared" si="69"/>
        <v>3.8533019409208731E-2</v>
      </c>
      <c r="DA18">
        <f t="shared" si="70"/>
        <v>4.2302696976259914E-2</v>
      </c>
      <c r="DB18">
        <f t="shared" si="71"/>
        <v>4.5468252377056984E-2</v>
      </c>
      <c r="DC18">
        <f t="shared" si="72"/>
        <v>4.8103941631434347E-2</v>
      </c>
    </row>
    <row r="19" spans="1:107">
      <c r="A19" s="3"/>
      <c r="B19" s="3"/>
    </row>
    <row r="20" spans="1:107">
      <c r="B20">
        <f t="shared" ref="B20:R20" si="73">B4/B4</f>
        <v>1</v>
      </c>
      <c r="C20">
        <f t="shared" si="73"/>
        <v>1</v>
      </c>
      <c r="D20">
        <f t="shared" si="73"/>
        <v>1</v>
      </c>
      <c r="E20">
        <f t="shared" si="73"/>
        <v>1</v>
      </c>
      <c r="F20">
        <f t="shared" si="73"/>
        <v>1</v>
      </c>
      <c r="G20">
        <f t="shared" si="73"/>
        <v>1</v>
      </c>
      <c r="H20">
        <f t="shared" si="73"/>
        <v>1</v>
      </c>
      <c r="I20">
        <f t="shared" si="73"/>
        <v>1</v>
      </c>
      <c r="J20">
        <f t="shared" si="73"/>
        <v>1</v>
      </c>
      <c r="K20">
        <f t="shared" si="73"/>
        <v>1</v>
      </c>
      <c r="L20">
        <f t="shared" si="73"/>
        <v>1</v>
      </c>
      <c r="M20">
        <f t="shared" si="73"/>
        <v>1</v>
      </c>
      <c r="N20">
        <f t="shared" si="73"/>
        <v>1</v>
      </c>
      <c r="O20">
        <f t="shared" si="73"/>
        <v>1</v>
      </c>
      <c r="P20">
        <f t="shared" si="73"/>
        <v>1</v>
      </c>
      <c r="Q20">
        <f t="shared" si="73"/>
        <v>1</v>
      </c>
      <c r="R20">
        <f t="shared" si="73"/>
        <v>1</v>
      </c>
      <c r="AM20">
        <f t="shared" ref="AM20:AM34" si="74">B4*B20</f>
        <v>1</v>
      </c>
      <c r="AN20">
        <f>IFERROR(AM20, NA())</f>
        <v>1</v>
      </c>
      <c r="AO20">
        <f>IFERROR(X4, NA())</f>
        <v>20.157412080856208</v>
      </c>
      <c r="AP20">
        <f t="shared" ref="AP20:BD34" si="75">IFERROR(Y4, NA())</f>
        <v>20.157408279235401</v>
      </c>
      <c r="AQ20">
        <f t="shared" si="75"/>
        <v>20.157407328830423</v>
      </c>
      <c r="AR20">
        <f t="shared" si="75"/>
        <v>20.157406140824328</v>
      </c>
      <c r="AS20">
        <f t="shared" si="75"/>
        <v>20.157404655816904</v>
      </c>
      <c r="AT20">
        <f t="shared" si="75"/>
        <v>20.157402799557932</v>
      </c>
      <c r="AU20">
        <f t="shared" si="75"/>
        <v>20.157400479234699</v>
      </c>
      <c r="AV20">
        <f t="shared" si="75"/>
        <v>20.157397578831407</v>
      </c>
      <c r="AW20">
        <f t="shared" si="75"/>
        <v>20.157393953328469</v>
      </c>
      <c r="AX20">
        <f t="shared" si="75"/>
        <v>20.157389421451629</v>
      </c>
      <c r="AY20">
        <f t="shared" si="75"/>
        <v>20.157383756608446</v>
      </c>
      <c r="AZ20">
        <f t="shared" si="75"/>
        <v>20.157376675558943</v>
      </c>
      <c r="BA20">
        <f t="shared" si="75"/>
        <v>20.157367824254059</v>
      </c>
      <c r="BB20">
        <f t="shared" si="75"/>
        <v>20.15735676013389</v>
      </c>
      <c r="BC20">
        <f t="shared" si="75"/>
        <v>20.157342930000752</v>
      </c>
      <c r="BD20">
        <f t="shared" si="75"/>
        <v>20.157325642361023</v>
      </c>
      <c r="BE20">
        <f t="shared" ref="BE20:BE34" si="76">IFERROR(AO52,NA())</f>
        <v>13.636363636363635</v>
      </c>
      <c r="BF20">
        <f t="shared" ref="BF20:BF34" si="77">IFERROR(AP52,NA())</f>
        <v>16.699721276670907</v>
      </c>
      <c r="BG20">
        <f t="shared" ref="BG20:BG34" si="78">IFERROR(AQ52,NA())</f>
        <v>17.223790138304945</v>
      </c>
      <c r="BH20">
        <f t="shared" ref="BH20:BH34" si="79">IFERROR(AR52,NA())</f>
        <v>17.792620881229677</v>
      </c>
      <c r="BI20">
        <f t="shared" ref="BI20:BI34" si="80">IFERROR(AS52,NA())</f>
        <v>18.396435374221959</v>
      </c>
      <c r="BJ20">
        <f t="shared" ref="BJ20:BJ34" si="81">IFERROR(AT52,NA())</f>
        <v>19.02241727156165</v>
      </c>
      <c r="BK20">
        <f t="shared" ref="BK20:BK34" si="82">IFERROR(AU52,NA())</f>
        <v>19.655682452551567</v>
      </c>
      <c r="BL20">
        <f t="shared" ref="BL20:BL34" si="83">IFERROR(AV52,NA())</f>
        <v>20.280643325973504</v>
      </c>
      <c r="BM20">
        <f t="shared" ref="BM20:BM34" si="84">IFERROR(AW52,NA())</f>
        <v>20.88251343744907</v>
      </c>
      <c r="BN20">
        <f t="shared" ref="BN20:BN34" si="85">IFERROR(AX52,NA())</f>
        <v>21.448652542283984</v>
      </c>
      <c r="BO20">
        <f t="shared" ref="BO20:BO34" si="86">IFERROR(AY52,NA())</f>
        <v>21.969504826413239</v>
      </c>
      <c r="BP20">
        <f t="shared" ref="BP20:BP34" si="87">IFERROR(AZ52,NA())</f>
        <v>22.439009014688267</v>
      </c>
      <c r="BQ20">
        <f t="shared" ref="BQ20:BQ34" si="88">IFERROR(BA52,NA())</f>
        <v>22.854502244520731</v>
      </c>
      <c r="BR20">
        <f t="shared" ref="BR20:BR34" si="89">IFERROR(BB52,NA())</f>
        <v>23.216245883644344</v>
      </c>
      <c r="BS20">
        <f t="shared" ref="BS20:BS34" si="90">IFERROR(BC52,NA())</f>
        <v>23.526745240253856</v>
      </c>
      <c r="BT20">
        <f t="shared" ref="BT20:BT34" si="91">IFERROR(BD52,NA())</f>
        <v>23.790022338049141</v>
      </c>
    </row>
    <row r="21" spans="1:107">
      <c r="B21">
        <f t="shared" ref="B21:R21" si="92">B5/B5</f>
        <v>1</v>
      </c>
      <c r="C21">
        <f t="shared" si="92"/>
        <v>1</v>
      </c>
      <c r="D21">
        <f t="shared" si="92"/>
        <v>1</v>
      </c>
      <c r="E21">
        <f t="shared" si="92"/>
        <v>1</v>
      </c>
      <c r="F21">
        <f t="shared" si="92"/>
        <v>1</v>
      </c>
      <c r="G21">
        <f t="shared" si="92"/>
        <v>1</v>
      </c>
      <c r="H21">
        <f t="shared" si="92"/>
        <v>1</v>
      </c>
      <c r="I21">
        <f t="shared" si="92"/>
        <v>1</v>
      </c>
      <c r="J21">
        <f t="shared" si="92"/>
        <v>1</v>
      </c>
      <c r="K21">
        <f t="shared" si="92"/>
        <v>1</v>
      </c>
      <c r="L21">
        <f t="shared" si="92"/>
        <v>1</v>
      </c>
      <c r="M21">
        <f t="shared" si="92"/>
        <v>1</v>
      </c>
      <c r="N21">
        <f t="shared" si="92"/>
        <v>1</v>
      </c>
      <c r="O21">
        <f t="shared" si="92"/>
        <v>1</v>
      </c>
      <c r="P21">
        <f t="shared" si="92"/>
        <v>1</v>
      </c>
      <c r="Q21">
        <f t="shared" si="92"/>
        <v>1</v>
      </c>
      <c r="R21">
        <f t="shared" si="92"/>
        <v>1</v>
      </c>
      <c r="W21">
        <f t="shared" ref="W21:W35" si="93">C4*C20</f>
        <v>13.636363636363635</v>
      </c>
      <c r="X21">
        <f>IFERROR(W21, NA())</f>
        <v>13.636363636363635</v>
      </c>
      <c r="Y21">
        <f>AO20</f>
        <v>20.157412080856208</v>
      </c>
      <c r="AA21">
        <f t="shared" ref="AA21:AA35" si="94">X4-C4</f>
        <v>6.5210484444925729</v>
      </c>
      <c r="AB21">
        <f>IFERROR(AA21,"")</f>
        <v>6.5210484444925729</v>
      </c>
      <c r="AC21">
        <v>2</v>
      </c>
      <c r="AM21">
        <f t="shared" si="74"/>
        <v>0.8</v>
      </c>
      <c r="AN21">
        <f t="shared" ref="AN21:AN34" si="95">IFERROR(AM21, NA())</f>
        <v>0.8</v>
      </c>
      <c r="AO21">
        <f t="shared" ref="AO21:AO34" si="96">IFERROR(X5, NA())</f>
        <v>19.496042319030334</v>
      </c>
      <c r="AP21">
        <f t="shared" si="75"/>
        <v>19.496037874325165</v>
      </c>
      <c r="AQ21">
        <f t="shared" si="75"/>
        <v>19.496036763149188</v>
      </c>
      <c r="AR21">
        <f t="shared" si="75"/>
        <v>19.496035374179396</v>
      </c>
      <c r="AS21">
        <f t="shared" si="75"/>
        <v>19.496033637967436</v>
      </c>
      <c r="AT21">
        <f t="shared" si="75"/>
        <v>19.49603146770292</v>
      </c>
      <c r="AU21">
        <f t="shared" si="75"/>
        <v>19.496028754872956</v>
      </c>
      <c r="AV21">
        <f t="shared" si="75"/>
        <v>19.496025363836555</v>
      </c>
      <c r="AW21">
        <f t="shared" si="75"/>
        <v>19.496021125042724</v>
      </c>
      <c r="AX21">
        <f t="shared" si="75"/>
        <v>19.496015826553023</v>
      </c>
      <c r="AY21">
        <f t="shared" si="75"/>
        <v>19.496009203444942</v>
      </c>
      <c r="AZ21">
        <f t="shared" si="75"/>
        <v>19.496000924566172</v>
      </c>
      <c r="BA21">
        <f t="shared" si="75"/>
        <v>19.495990575977597</v>
      </c>
      <c r="BB21">
        <f t="shared" si="75"/>
        <v>19.49597764025733</v>
      </c>
      <c r="BC21">
        <f t="shared" si="75"/>
        <v>19.495961470631133</v>
      </c>
      <c r="BD21">
        <f t="shared" si="75"/>
        <v>19.495941258636101</v>
      </c>
      <c r="BE21">
        <f t="shared" si="76"/>
        <v>13.333333333333332</v>
      </c>
      <c r="BF21">
        <f t="shared" si="77"/>
        <v>16.247506558394129</v>
      </c>
      <c r="BG21">
        <f t="shared" si="78"/>
        <v>16.743155801994128</v>
      </c>
      <c r="BH21">
        <f t="shared" si="79"/>
        <v>17.280187829874031</v>
      </c>
      <c r="BI21">
        <f t="shared" si="80"/>
        <v>17.849166963347106</v>
      </c>
      <c r="BJ21">
        <f t="shared" si="81"/>
        <v>18.437862740486139</v>
      </c>
      <c r="BK21">
        <f t="shared" si="82"/>
        <v>19.032197727701767</v>
      </c>
      <c r="BL21">
        <f t="shared" si="83"/>
        <v>19.617549131207213</v>
      </c>
      <c r="BM21">
        <f t="shared" si="84"/>
        <v>20.1801593559161</v>
      </c>
      <c r="BN21">
        <f t="shared" si="85"/>
        <v>20.708374654484839</v>
      </c>
      <c r="BO21">
        <f t="shared" si="86"/>
        <v>21.193487451650626</v>
      </c>
      <c r="BP21">
        <f t="shared" si="87"/>
        <v>21.630079756931256</v>
      </c>
      <c r="BQ21">
        <f t="shared" si="88"/>
        <v>22.015898251192368</v>
      </c>
      <c r="BR21">
        <f t="shared" si="89"/>
        <v>22.351387054161165</v>
      </c>
      <c r="BS21">
        <f t="shared" si="90"/>
        <v>22.639040348964016</v>
      </c>
      <c r="BT21">
        <f t="shared" si="91"/>
        <v>22.882721575649057</v>
      </c>
    </row>
    <row r="22" spans="1:107">
      <c r="B22">
        <f t="shared" ref="B22:R22" si="97">B6/B6</f>
        <v>1</v>
      </c>
      <c r="C22">
        <f t="shared" si="97"/>
        <v>1</v>
      </c>
      <c r="D22">
        <f t="shared" si="97"/>
        <v>1</v>
      </c>
      <c r="E22">
        <f t="shared" si="97"/>
        <v>1</v>
      </c>
      <c r="F22">
        <f t="shared" si="97"/>
        <v>1</v>
      </c>
      <c r="G22">
        <f t="shared" si="97"/>
        <v>1</v>
      </c>
      <c r="H22">
        <f t="shared" si="97"/>
        <v>1</v>
      </c>
      <c r="I22">
        <f t="shared" si="97"/>
        <v>1</v>
      </c>
      <c r="J22">
        <f t="shared" si="97"/>
        <v>1</v>
      </c>
      <c r="K22">
        <f t="shared" si="97"/>
        <v>1</v>
      </c>
      <c r="L22">
        <f t="shared" si="97"/>
        <v>1</v>
      </c>
      <c r="M22">
        <f t="shared" si="97"/>
        <v>1</v>
      </c>
      <c r="N22">
        <f t="shared" si="97"/>
        <v>1</v>
      </c>
      <c r="O22">
        <f t="shared" si="97"/>
        <v>1</v>
      </c>
      <c r="P22">
        <f t="shared" si="97"/>
        <v>1</v>
      </c>
      <c r="Q22">
        <f t="shared" si="97"/>
        <v>1</v>
      </c>
      <c r="R22">
        <f t="shared" si="97"/>
        <v>1</v>
      </c>
      <c r="W22">
        <f t="shared" si="93"/>
        <v>13.333333333333332</v>
      </c>
      <c r="X22">
        <f>IFERROR(W22, NA())</f>
        <v>13.333333333333332</v>
      </c>
      <c r="Y22">
        <f t="shared" ref="Y22:Y34" si="98">AO21</f>
        <v>19.496042319030334</v>
      </c>
      <c r="AA22">
        <f t="shared" si="94"/>
        <v>6.1627089856970017</v>
      </c>
      <c r="AB22">
        <f t="shared" ref="AB22:AB85" si="99">IFERROR(AA22,"")</f>
        <v>6.1627089856970017</v>
      </c>
      <c r="AC22">
        <v>2</v>
      </c>
      <c r="AM22">
        <f t="shared" si="74"/>
        <v>0.64000000000000012</v>
      </c>
      <c r="AN22">
        <f t="shared" si="95"/>
        <v>0.64000000000000012</v>
      </c>
      <c r="AO22">
        <f t="shared" si="96"/>
        <v>18.727956128542676</v>
      </c>
      <c r="AP22">
        <f t="shared" si="75"/>
        <v>18.727951002367632</v>
      </c>
      <c r="AQ22">
        <f t="shared" si="75"/>
        <v>18.727949720824309</v>
      </c>
      <c r="AR22">
        <f t="shared" si="75"/>
        <v>18.727948118895405</v>
      </c>
      <c r="AS22">
        <f t="shared" si="75"/>
        <v>18.727946116484656</v>
      </c>
      <c r="AT22">
        <f t="shared" si="75"/>
        <v>18.727943613471819</v>
      </c>
      <c r="AU22">
        <f t="shared" si="75"/>
        <v>18.727940484706721</v>
      </c>
      <c r="AV22">
        <f t="shared" si="75"/>
        <v>18.727936573751816</v>
      </c>
      <c r="AW22">
        <f t="shared" si="75"/>
        <v>18.727931685060479</v>
      </c>
      <c r="AX22">
        <f t="shared" si="75"/>
        <v>18.727925574199904</v>
      </c>
      <c r="AY22">
        <f t="shared" si="75"/>
        <v>18.727917935629787</v>
      </c>
      <c r="AZ22">
        <f t="shared" si="75"/>
        <v>18.727908387425902</v>
      </c>
      <c r="BA22">
        <f t="shared" si="75"/>
        <v>18.727896452184744</v>
      </c>
      <c r="BB22">
        <f t="shared" si="75"/>
        <v>18.727881533154687</v>
      </c>
      <c r="BC22">
        <f t="shared" si="75"/>
        <v>18.727862884400537</v>
      </c>
      <c r="BD22">
        <f t="shared" si="75"/>
        <v>18.727839573510082</v>
      </c>
      <c r="BE22">
        <f t="shared" si="76"/>
        <v>12.972972972972974</v>
      </c>
      <c r="BF22">
        <f t="shared" si="77"/>
        <v>15.715551302445661</v>
      </c>
      <c r="BG22">
        <f t="shared" si="78"/>
        <v>16.178813318488242</v>
      </c>
      <c r="BH22">
        <f t="shared" si="79"/>
        <v>16.67971168233468</v>
      </c>
      <c r="BI22">
        <f t="shared" si="80"/>
        <v>17.209228639800816</v>
      </c>
      <c r="BJ22">
        <f t="shared" si="81"/>
        <v>17.755822294024298</v>
      </c>
      <c r="BK22">
        <f t="shared" si="82"/>
        <v>18.306343660578055</v>
      </c>
      <c r="BL22">
        <f t="shared" si="83"/>
        <v>18.847263470536273</v>
      </c>
      <c r="BM22">
        <f t="shared" si="84"/>
        <v>19.365975058493007</v>
      </c>
      <c r="BN22">
        <f t="shared" si="85"/>
        <v>19.85191448218109</v>
      </c>
      <c r="BO22">
        <f t="shared" si="86"/>
        <v>20.297298810718612</v>
      </c>
      <c r="BP22">
        <f t="shared" si="87"/>
        <v>20.697399741972998</v>
      </c>
      <c r="BQ22">
        <f t="shared" si="88"/>
        <v>21.050391426617011</v>
      </c>
      <c r="BR22">
        <f t="shared" si="89"/>
        <v>21.356894919532976</v>
      </c>
      <c r="BS22">
        <f t="shared" si="90"/>
        <v>21.619369955740694</v>
      </c>
      <c r="BT22">
        <f t="shared" si="91"/>
        <v>21.841486861781672</v>
      </c>
    </row>
    <row r="23" spans="1:107">
      <c r="B23">
        <f t="shared" ref="B23:R23" si="100">B7/B7</f>
        <v>1</v>
      </c>
      <c r="C23">
        <f t="shared" si="100"/>
        <v>1</v>
      </c>
      <c r="D23">
        <f t="shared" si="100"/>
        <v>1</v>
      </c>
      <c r="E23">
        <f t="shared" si="100"/>
        <v>1</v>
      </c>
      <c r="F23">
        <f t="shared" si="100"/>
        <v>1</v>
      </c>
      <c r="G23">
        <f t="shared" si="100"/>
        <v>1</v>
      </c>
      <c r="H23">
        <f t="shared" si="100"/>
        <v>1</v>
      </c>
      <c r="I23">
        <f t="shared" si="100"/>
        <v>1</v>
      </c>
      <c r="J23">
        <f t="shared" si="100"/>
        <v>1</v>
      </c>
      <c r="K23">
        <f t="shared" si="100"/>
        <v>1</v>
      </c>
      <c r="L23">
        <f t="shared" si="100"/>
        <v>1</v>
      </c>
      <c r="M23">
        <f t="shared" si="100"/>
        <v>1</v>
      </c>
      <c r="N23">
        <f t="shared" si="100"/>
        <v>1</v>
      </c>
      <c r="O23">
        <f t="shared" si="100"/>
        <v>1</v>
      </c>
      <c r="P23">
        <f t="shared" si="100"/>
        <v>1</v>
      </c>
      <c r="Q23">
        <f t="shared" si="100"/>
        <v>1</v>
      </c>
      <c r="R23">
        <f t="shared" si="100"/>
        <v>1</v>
      </c>
      <c r="W23">
        <f t="shared" si="93"/>
        <v>12.972972972972974</v>
      </c>
      <c r="X23">
        <f>IFERROR(W23, NA())</f>
        <v>12.972972972972974</v>
      </c>
      <c r="Y23">
        <f t="shared" si="98"/>
        <v>18.727956128542676</v>
      </c>
      <c r="AA23">
        <f t="shared" si="94"/>
        <v>5.7549831555697022</v>
      </c>
      <c r="AB23">
        <f t="shared" si="99"/>
        <v>5.7549831555697022</v>
      </c>
      <c r="AC23">
        <v>2</v>
      </c>
      <c r="AM23">
        <f t="shared" si="74"/>
        <v>0.51200000000000012</v>
      </c>
      <c r="AN23">
        <f t="shared" si="95"/>
        <v>0.51200000000000012</v>
      </c>
      <c r="AO23">
        <f t="shared" si="96"/>
        <v>17.848961031822881</v>
      </c>
      <c r="AP23">
        <f t="shared" si="75"/>
        <v>17.848955211988308</v>
      </c>
      <c r="AQ23">
        <f t="shared" si="75"/>
        <v>17.848953757030255</v>
      </c>
      <c r="AR23">
        <f t="shared" si="75"/>
        <v>17.848951938333027</v>
      </c>
      <c r="AS23">
        <f t="shared" si="75"/>
        <v>17.848949664962014</v>
      </c>
      <c r="AT23">
        <f t="shared" si="75"/>
        <v>17.848946823249058</v>
      </c>
      <c r="AU23">
        <f t="shared" si="75"/>
        <v>17.848943271109132</v>
      </c>
      <c r="AV23">
        <f t="shared" si="75"/>
        <v>17.84893883093622</v>
      </c>
      <c r="AW23">
        <f t="shared" si="75"/>
        <v>17.848933280723188</v>
      </c>
      <c r="AX23">
        <f t="shared" si="75"/>
        <v>17.848926342961747</v>
      </c>
      <c r="AY23">
        <f t="shared" si="75"/>
        <v>17.848917670767527</v>
      </c>
      <c r="AZ23">
        <f t="shared" si="75"/>
        <v>17.84890683053661</v>
      </c>
      <c r="BA23">
        <f t="shared" si="75"/>
        <v>17.848893280266473</v>
      </c>
      <c r="BB23">
        <f t="shared" si="75"/>
        <v>17.848876342457743</v>
      </c>
      <c r="BC23">
        <f t="shared" si="75"/>
        <v>17.848855170242029</v>
      </c>
      <c r="BD23">
        <f t="shared" si="75"/>
        <v>17.848828705043019</v>
      </c>
      <c r="BE23">
        <f t="shared" si="76"/>
        <v>12.549019607843137</v>
      </c>
      <c r="BF23">
        <f t="shared" si="77"/>
        <v>15.097665528587131</v>
      </c>
      <c r="BG23">
        <f t="shared" si="78"/>
        <v>15.52472071867294</v>
      </c>
      <c r="BH23">
        <f t="shared" si="79"/>
        <v>15.985359625831297</v>
      </c>
      <c r="BI23">
        <f t="shared" si="80"/>
        <v>16.471066281519605</v>
      </c>
      <c r="BJ23">
        <f t="shared" si="81"/>
        <v>16.971093839967843</v>
      </c>
      <c r="BK23">
        <f t="shared" si="82"/>
        <v>17.473341090521824</v>
      </c>
      <c r="BL23">
        <f t="shared" si="83"/>
        <v>17.965491711017314</v>
      </c>
      <c r="BM23">
        <f t="shared" si="84"/>
        <v>18.436196611236053</v>
      </c>
      <c r="BN23">
        <f t="shared" si="85"/>
        <v>18.876065428418045</v>
      </c>
      <c r="BO23">
        <f t="shared" si="86"/>
        <v>19.278295368886376</v>
      </c>
      <c r="BP23">
        <f t="shared" si="87"/>
        <v>19.638874640620351</v>
      </c>
      <c r="BQ23">
        <f t="shared" si="88"/>
        <v>19.956406607461318</v>
      </c>
      <c r="BR23">
        <f t="shared" si="89"/>
        <v>20.23167177341006</v>
      </c>
      <c r="BS23">
        <f t="shared" si="90"/>
        <v>20.467065130322265</v>
      </c>
      <c r="BT23">
        <f t="shared" si="91"/>
        <v>20.66602658042347</v>
      </c>
    </row>
    <row r="24" spans="1:107">
      <c r="B24">
        <f t="shared" ref="B24:R24" si="101">B8/B8</f>
        <v>1</v>
      </c>
      <c r="C24">
        <f t="shared" si="101"/>
        <v>1</v>
      </c>
      <c r="D24">
        <f t="shared" si="101"/>
        <v>1</v>
      </c>
      <c r="E24">
        <f t="shared" si="101"/>
        <v>1</v>
      </c>
      <c r="F24">
        <f t="shared" si="101"/>
        <v>1</v>
      </c>
      <c r="G24">
        <f t="shared" si="101"/>
        <v>1</v>
      </c>
      <c r="H24">
        <f t="shared" si="101"/>
        <v>1</v>
      </c>
      <c r="I24">
        <f t="shared" si="101"/>
        <v>1</v>
      </c>
      <c r="J24">
        <f t="shared" si="101"/>
        <v>1</v>
      </c>
      <c r="K24">
        <f t="shared" si="101"/>
        <v>1</v>
      </c>
      <c r="L24">
        <f t="shared" si="101"/>
        <v>1</v>
      </c>
      <c r="M24">
        <f t="shared" si="101"/>
        <v>1</v>
      </c>
      <c r="N24">
        <f t="shared" si="101"/>
        <v>1</v>
      </c>
      <c r="O24">
        <f t="shared" si="101"/>
        <v>1</v>
      </c>
      <c r="P24">
        <f t="shared" si="101"/>
        <v>1</v>
      </c>
      <c r="Q24">
        <f t="shared" si="101"/>
        <v>1</v>
      </c>
      <c r="R24">
        <f t="shared" si="101"/>
        <v>1</v>
      </c>
      <c r="W24">
        <f t="shared" si="93"/>
        <v>12.549019607843137</v>
      </c>
      <c r="X24">
        <f>IFERROR(W24, NA())</f>
        <v>12.549019607843137</v>
      </c>
      <c r="Y24">
        <f t="shared" si="98"/>
        <v>17.848961031822881</v>
      </c>
      <c r="AA24">
        <f t="shared" si="94"/>
        <v>5.2999414239797442</v>
      </c>
      <c r="AB24">
        <f t="shared" si="99"/>
        <v>5.2999414239797442</v>
      </c>
      <c r="AC24">
        <v>2</v>
      </c>
      <c r="AM24">
        <f t="shared" si="74"/>
        <v>0.40960000000000013</v>
      </c>
      <c r="AN24">
        <f t="shared" si="95"/>
        <v>0.40960000000000013</v>
      </c>
      <c r="AO24">
        <f t="shared" si="96"/>
        <v>16.859818283095393</v>
      </c>
      <c r="AP24">
        <f t="shared" si="75"/>
        <v>16.859811792714229</v>
      </c>
      <c r="AQ24">
        <f t="shared" si="75"/>
        <v>16.859810170119719</v>
      </c>
      <c r="AR24">
        <f t="shared" si="75"/>
        <v>16.859808141877018</v>
      </c>
      <c r="AS24">
        <f t="shared" si="75"/>
        <v>16.85980560657433</v>
      </c>
      <c r="AT24">
        <f t="shared" si="75"/>
        <v>16.859802437447041</v>
      </c>
      <c r="AU24">
        <f t="shared" si="75"/>
        <v>16.859798476039607</v>
      </c>
      <c r="AV24">
        <f t="shared" si="75"/>
        <v>16.859793524282932</v>
      </c>
      <c r="AW24">
        <f t="shared" si="75"/>
        <v>16.859787334591179</v>
      </c>
      <c r="AX24">
        <f t="shared" si="75"/>
        <v>16.859779597482877</v>
      </c>
      <c r="AY24">
        <f t="shared" si="75"/>
        <v>16.859769926107486</v>
      </c>
      <c r="AZ24">
        <f t="shared" si="75"/>
        <v>16.859757836903853</v>
      </c>
      <c r="BA24">
        <f t="shared" si="75"/>
        <v>16.85974272542369</v>
      </c>
      <c r="BB24">
        <f t="shared" si="75"/>
        <v>16.859723836111584</v>
      </c>
      <c r="BC24">
        <f t="shared" si="75"/>
        <v>16.859700224530968</v>
      </c>
      <c r="BD24">
        <f t="shared" si="75"/>
        <v>16.859670710148201</v>
      </c>
      <c r="BE24">
        <f t="shared" si="76"/>
        <v>12.05651491365777</v>
      </c>
      <c r="BF24">
        <f t="shared" si="77"/>
        <v>14.390432654159531</v>
      </c>
      <c r="BG24">
        <f t="shared" si="78"/>
        <v>14.777901718082981</v>
      </c>
      <c r="BH24">
        <f t="shared" si="79"/>
        <v>15.194693480981794</v>
      </c>
      <c r="BI24">
        <f t="shared" si="80"/>
        <v>15.6328819248918</v>
      </c>
      <c r="BJ24">
        <f t="shared" si="81"/>
        <v>16.082618489765334</v>
      </c>
      <c r="BK24">
        <f t="shared" si="82"/>
        <v>16.532956986794034</v>
      </c>
      <c r="BL24">
        <f t="shared" si="83"/>
        <v>16.9728928632113</v>
      </c>
      <c r="BM24">
        <f t="shared" si="84"/>
        <v>17.392414166209107</v>
      </c>
      <c r="BN24">
        <f t="shared" si="85"/>
        <v>17.783357671441827</v>
      </c>
      <c r="BO24">
        <f t="shared" si="86"/>
        <v>18.139926669950054</v>
      </c>
      <c r="BP24">
        <f t="shared" si="87"/>
        <v>18.458827139924217</v>
      </c>
      <c r="BQ24">
        <f t="shared" si="88"/>
        <v>18.739073990282357</v>
      </c>
      <c r="BR24">
        <f t="shared" si="89"/>
        <v>18.981577240617721</v>
      </c>
      <c r="BS24">
        <f t="shared" si="90"/>
        <v>19.188631013416909</v>
      </c>
      <c r="BT24">
        <f t="shared" si="91"/>
        <v>19.363407156638772</v>
      </c>
    </row>
    <row r="25" spans="1:107">
      <c r="B25">
        <f t="shared" ref="B25:R25" si="102">B9/B9</f>
        <v>1</v>
      </c>
      <c r="C25">
        <f t="shared" si="102"/>
        <v>1</v>
      </c>
      <c r="D25">
        <f t="shared" si="102"/>
        <v>1</v>
      </c>
      <c r="E25">
        <f t="shared" si="102"/>
        <v>1</v>
      </c>
      <c r="F25">
        <f t="shared" si="102"/>
        <v>1</v>
      </c>
      <c r="G25">
        <f t="shared" si="102"/>
        <v>1</v>
      </c>
      <c r="H25">
        <f t="shared" si="102"/>
        <v>1</v>
      </c>
      <c r="I25">
        <f t="shared" si="102"/>
        <v>1</v>
      </c>
      <c r="J25">
        <f t="shared" si="102"/>
        <v>1</v>
      </c>
      <c r="K25">
        <f t="shared" si="102"/>
        <v>1</v>
      </c>
      <c r="L25">
        <f t="shared" si="102"/>
        <v>1</v>
      </c>
      <c r="M25">
        <f t="shared" si="102"/>
        <v>1</v>
      </c>
      <c r="N25">
        <f t="shared" si="102"/>
        <v>1</v>
      </c>
      <c r="O25">
        <f t="shared" si="102"/>
        <v>1</v>
      </c>
      <c r="P25">
        <f t="shared" si="102"/>
        <v>1</v>
      </c>
      <c r="Q25">
        <f t="shared" si="102"/>
        <v>1</v>
      </c>
      <c r="R25">
        <f t="shared" si="102"/>
        <v>1</v>
      </c>
      <c r="W25">
        <f t="shared" si="93"/>
        <v>12.05651491365777</v>
      </c>
      <c r="X25">
        <f t="shared" ref="X25:X88" si="103">IFERROR(W25, NA())</f>
        <v>12.05651491365777</v>
      </c>
      <c r="Y25">
        <f t="shared" si="98"/>
        <v>16.859818283095393</v>
      </c>
      <c r="AA25">
        <f t="shared" si="94"/>
        <v>4.8033033694376233</v>
      </c>
      <c r="AB25">
        <f t="shared" si="99"/>
        <v>4.8033033694376233</v>
      </c>
      <c r="AC25">
        <v>2</v>
      </c>
      <c r="AM25">
        <f t="shared" si="74"/>
        <v>0.32768000000000014</v>
      </c>
      <c r="AN25">
        <f t="shared" si="95"/>
        <v>0.32768000000000014</v>
      </c>
      <c r="AO25">
        <f t="shared" si="96"/>
        <v>15.767571316653965</v>
      </c>
      <c r="AP25">
        <f t="shared" si="75"/>
        <v>15.767564221207</v>
      </c>
      <c r="AQ25">
        <f t="shared" si="75"/>
        <v>15.767562447346256</v>
      </c>
      <c r="AR25">
        <f t="shared" si="75"/>
        <v>15.767560230020889</v>
      </c>
      <c r="AS25">
        <f t="shared" si="75"/>
        <v>15.767557458365056</v>
      </c>
      <c r="AT25">
        <f t="shared" si="75"/>
        <v>15.767553993796632</v>
      </c>
      <c r="AU25">
        <f t="shared" si="75"/>
        <v>15.767549663088246</v>
      </c>
      <c r="AV25">
        <f t="shared" si="75"/>
        <v>15.767544249706109</v>
      </c>
      <c r="AW25">
        <f t="shared" si="75"/>
        <v>15.767537482983666</v>
      </c>
      <c r="AX25">
        <f t="shared" si="75"/>
        <v>15.767529024588779</v>
      </c>
      <c r="AY25">
        <f t="shared" si="75"/>
        <v>15.767518451607929</v>
      </c>
      <c r="AZ25">
        <f t="shared" si="75"/>
        <v>15.76750523540181</v>
      </c>
      <c r="BA25">
        <f t="shared" si="75"/>
        <v>15.767488715175316</v>
      </c>
      <c r="BB25">
        <f t="shared" si="75"/>
        <v>15.76746806494088</v>
      </c>
      <c r="BC25">
        <f t="shared" si="75"/>
        <v>15.767442252223901</v>
      </c>
      <c r="BD25">
        <f t="shared" si="75"/>
        <v>15.767409986446527</v>
      </c>
      <c r="BE25">
        <f t="shared" si="76"/>
        <v>11.49270482603816</v>
      </c>
      <c r="BF25">
        <f t="shared" si="77"/>
        <v>13.594414174154938</v>
      </c>
      <c r="BG25">
        <f t="shared" si="78"/>
        <v>13.939688246072961</v>
      </c>
      <c r="BH25">
        <f t="shared" si="79"/>
        <v>14.309947140913312</v>
      </c>
      <c r="BI25">
        <f t="shared" si="80"/>
        <v>14.697940638511128</v>
      </c>
      <c r="BJ25">
        <f t="shared" si="81"/>
        <v>15.094809022463313</v>
      </c>
      <c r="BK25">
        <f t="shared" si="82"/>
        <v>15.490844877238063</v>
      </c>
      <c r="BL25">
        <f t="shared" si="83"/>
        <v>15.876421504004544</v>
      </c>
      <c r="BM25">
        <f t="shared" si="84"/>
        <v>16.24290515833091</v>
      </c>
      <c r="BN25">
        <f t="shared" si="85"/>
        <v>16.583373680706252</v>
      </c>
      <c r="BO25">
        <f t="shared" si="86"/>
        <v>16.893026211342864</v>
      </c>
      <c r="BP25">
        <f t="shared" si="87"/>
        <v>17.169258553650987</v>
      </c>
      <c r="BQ25">
        <f t="shared" si="88"/>
        <v>17.411459157021433</v>
      </c>
      <c r="BR25">
        <f t="shared" si="89"/>
        <v>17.620626390747745</v>
      </c>
      <c r="BS25">
        <f t="shared" si="90"/>
        <v>17.798914226579011</v>
      </c>
      <c r="BT25">
        <f t="shared" si="91"/>
        <v>17.949192015339499</v>
      </c>
    </row>
    <row r="26" spans="1:107">
      <c r="B26">
        <f t="shared" ref="B26:R26" si="104">B10/B10</f>
        <v>1</v>
      </c>
      <c r="C26">
        <f t="shared" si="104"/>
        <v>1</v>
      </c>
      <c r="D26">
        <f t="shared" si="104"/>
        <v>1</v>
      </c>
      <c r="E26">
        <f t="shared" si="104"/>
        <v>1</v>
      </c>
      <c r="F26">
        <f t="shared" si="104"/>
        <v>1</v>
      </c>
      <c r="G26">
        <f t="shared" si="104"/>
        <v>1</v>
      </c>
      <c r="H26">
        <f t="shared" si="104"/>
        <v>1</v>
      </c>
      <c r="I26">
        <f t="shared" si="104"/>
        <v>1</v>
      </c>
      <c r="J26">
        <f t="shared" si="104"/>
        <v>1</v>
      </c>
      <c r="K26">
        <f t="shared" si="104"/>
        <v>1</v>
      </c>
      <c r="L26">
        <f t="shared" si="104"/>
        <v>1</v>
      </c>
      <c r="M26">
        <f t="shared" si="104"/>
        <v>1</v>
      </c>
      <c r="N26">
        <f t="shared" si="104"/>
        <v>1</v>
      </c>
      <c r="O26">
        <f t="shared" si="104"/>
        <v>1</v>
      </c>
      <c r="P26">
        <f t="shared" si="104"/>
        <v>1</v>
      </c>
      <c r="Q26">
        <f t="shared" si="104"/>
        <v>1</v>
      </c>
      <c r="R26">
        <f t="shared" si="104"/>
        <v>1</v>
      </c>
      <c r="W26">
        <f t="shared" si="93"/>
        <v>11.49270482603816</v>
      </c>
      <c r="X26">
        <f t="shared" si="103"/>
        <v>11.49270482603816</v>
      </c>
      <c r="Y26">
        <f t="shared" si="98"/>
        <v>15.767571316653965</v>
      </c>
      <c r="AA26">
        <f t="shared" si="94"/>
        <v>4.2748664906158051</v>
      </c>
      <c r="AB26">
        <f t="shared" si="99"/>
        <v>4.2748664906158051</v>
      </c>
      <c r="AC26">
        <v>2</v>
      </c>
      <c r="AM26">
        <f t="shared" si="74"/>
        <v>0.2621440000000001</v>
      </c>
      <c r="AN26">
        <f t="shared" si="95"/>
        <v>0.2621440000000001</v>
      </c>
      <c r="AO26">
        <f t="shared" si="96"/>
        <v>14.586366794243112</v>
      </c>
      <c r="AP26">
        <f t="shared" si="75"/>
        <v>14.586359204361779</v>
      </c>
      <c r="AQ26">
        <f t="shared" si="75"/>
        <v>14.58635730689268</v>
      </c>
      <c r="AR26">
        <f t="shared" si="75"/>
        <v>14.586354935057001</v>
      </c>
      <c r="AS26">
        <f t="shared" si="75"/>
        <v>14.586351970263488</v>
      </c>
      <c r="AT26">
        <f t="shared" si="75"/>
        <v>14.586348264273289</v>
      </c>
      <c r="AU26">
        <f t="shared" si="75"/>
        <v>14.586343631788187</v>
      </c>
      <c r="AV26">
        <f t="shared" si="75"/>
        <v>14.586337841185951</v>
      </c>
      <c r="AW26">
        <f t="shared" si="75"/>
        <v>14.586330602939618</v>
      </c>
      <c r="AX26">
        <f t="shared" si="75"/>
        <v>14.58632155514181</v>
      </c>
      <c r="AY26">
        <f t="shared" si="75"/>
        <v>14.586310245410328</v>
      </c>
      <c r="AZ26">
        <f t="shared" si="75"/>
        <v>14.586296108270641</v>
      </c>
      <c r="BA26">
        <f t="shared" si="75"/>
        <v>14.586278436884569</v>
      </c>
      <c r="BB26">
        <f t="shared" si="75"/>
        <v>14.586256347712192</v>
      </c>
      <c r="BC26">
        <f t="shared" si="75"/>
        <v>14.586228736340804</v>
      </c>
      <c r="BD26">
        <f t="shared" si="75"/>
        <v>14.586194222273571</v>
      </c>
      <c r="BE26">
        <f t="shared" si="76"/>
        <v>10.858001237076964</v>
      </c>
      <c r="BF26">
        <f t="shared" si="77"/>
        <v>12.715223050377695</v>
      </c>
      <c r="BG26">
        <f t="shared" si="78"/>
        <v>13.016786123440282</v>
      </c>
      <c r="BH26">
        <f t="shared" si="79"/>
        <v>13.33907391769289</v>
      </c>
      <c r="BI26">
        <f t="shared" si="80"/>
        <v>13.675586707711018</v>
      </c>
      <c r="BJ26">
        <f t="shared" si="81"/>
        <v>14.018520708308433</v>
      </c>
      <c r="BK26">
        <f t="shared" si="82"/>
        <v>14.359455995089533</v>
      </c>
      <c r="BL26">
        <f t="shared" si="83"/>
        <v>14.690166257673143</v>
      </c>
      <c r="BM26">
        <f t="shared" si="84"/>
        <v>15.003389790584274</v>
      </c>
      <c r="BN26">
        <f t="shared" si="85"/>
        <v>15.293413970395379</v>
      </c>
      <c r="BO26">
        <f t="shared" si="86"/>
        <v>15.556384698928648</v>
      </c>
      <c r="BP26">
        <f t="shared" si="87"/>
        <v>15.790330592479963</v>
      </c>
      <c r="BQ26">
        <f t="shared" si="88"/>
        <v>15.994957539968921</v>
      </c>
      <c r="BR26">
        <f t="shared" si="89"/>
        <v>16.1713033958087</v>
      </c>
      <c r="BS26">
        <f t="shared" si="90"/>
        <v>16.321343651078216</v>
      </c>
      <c r="BT26">
        <f t="shared" si="91"/>
        <v>16.447618048149934</v>
      </c>
    </row>
    <row r="27" spans="1:107">
      <c r="B27">
        <f t="shared" ref="B27:R27" si="105">B11/B11</f>
        <v>1</v>
      </c>
      <c r="C27">
        <f t="shared" si="105"/>
        <v>1</v>
      </c>
      <c r="D27">
        <f t="shared" si="105"/>
        <v>1</v>
      </c>
      <c r="E27">
        <f t="shared" si="105"/>
        <v>1</v>
      </c>
      <c r="F27">
        <f t="shared" si="105"/>
        <v>1</v>
      </c>
      <c r="G27">
        <f t="shared" si="105"/>
        <v>1</v>
      </c>
      <c r="H27">
        <f t="shared" si="105"/>
        <v>1</v>
      </c>
      <c r="I27">
        <f t="shared" si="105"/>
        <v>1</v>
      </c>
      <c r="J27">
        <f t="shared" si="105"/>
        <v>1</v>
      </c>
      <c r="K27">
        <f t="shared" si="105"/>
        <v>1</v>
      </c>
      <c r="L27">
        <f t="shared" si="105"/>
        <v>1</v>
      </c>
      <c r="M27">
        <f t="shared" si="105"/>
        <v>1</v>
      </c>
      <c r="N27">
        <f t="shared" si="105"/>
        <v>1</v>
      </c>
      <c r="O27">
        <f t="shared" si="105"/>
        <v>1</v>
      </c>
      <c r="P27">
        <f t="shared" si="105"/>
        <v>1</v>
      </c>
      <c r="Q27">
        <f t="shared" si="105"/>
        <v>1</v>
      </c>
      <c r="R27">
        <f t="shared" si="105"/>
        <v>1</v>
      </c>
      <c r="W27">
        <f t="shared" si="93"/>
        <v>10.858001237076964</v>
      </c>
      <c r="X27">
        <f t="shared" si="103"/>
        <v>10.858001237076964</v>
      </c>
      <c r="Y27">
        <f t="shared" si="98"/>
        <v>14.586366794243112</v>
      </c>
      <c r="AA27">
        <f t="shared" si="94"/>
        <v>3.728365557166148</v>
      </c>
      <c r="AB27">
        <f t="shared" si="99"/>
        <v>3.728365557166148</v>
      </c>
      <c r="AC27">
        <v>2</v>
      </c>
      <c r="AM27">
        <f t="shared" si="74"/>
        <v>0.2097152000000001</v>
      </c>
      <c r="AN27">
        <f t="shared" si="95"/>
        <v>0.2097152000000001</v>
      </c>
      <c r="AO27">
        <f t="shared" si="96"/>
        <v>13.337424733353869</v>
      </c>
      <c r="AP27">
        <f t="shared" si="75"/>
        <v>13.337416801418946</v>
      </c>
      <c r="AQ27">
        <f t="shared" si="75"/>
        <v>13.33741481843669</v>
      </c>
      <c r="AR27">
        <f t="shared" si="75"/>
        <v>13.337412339709697</v>
      </c>
      <c r="AS27">
        <f t="shared" si="75"/>
        <v>13.337409241302254</v>
      </c>
      <c r="AT27">
        <f t="shared" si="75"/>
        <v>13.337405368294975</v>
      </c>
      <c r="AU27">
        <f t="shared" si="75"/>
        <v>13.337400527039039</v>
      </c>
      <c r="AV27">
        <f t="shared" si="75"/>
        <v>13.337394475474058</v>
      </c>
      <c r="AW27">
        <f t="shared" si="75"/>
        <v>13.337386911025558</v>
      </c>
      <c r="AX27">
        <f t="shared" si="75"/>
        <v>13.337377455476997</v>
      </c>
      <c r="AY27">
        <f t="shared" si="75"/>
        <v>13.33736563606015</v>
      </c>
      <c r="AZ27">
        <f t="shared" si="75"/>
        <v>13.337350861818551</v>
      </c>
      <c r="BA27">
        <f t="shared" si="75"/>
        <v>13.33733239406258</v>
      </c>
      <c r="BB27">
        <f t="shared" si="75"/>
        <v>13.337309309439538</v>
      </c>
      <c r="BC27">
        <f t="shared" si="75"/>
        <v>13.337280453773111</v>
      </c>
      <c r="BD27">
        <f t="shared" si="75"/>
        <v>13.337244384365659</v>
      </c>
      <c r="BE27">
        <f t="shared" si="76"/>
        <v>10.156840865414422</v>
      </c>
      <c r="BF27">
        <f t="shared" si="77"/>
        <v>11.764191558325733</v>
      </c>
      <c r="BG27">
        <f t="shared" si="78"/>
        <v>12.021873903415372</v>
      </c>
      <c r="BH27">
        <f t="shared" si="79"/>
        <v>12.296258393748875</v>
      </c>
      <c r="BI27">
        <f t="shared" si="80"/>
        <v>12.581649538392391</v>
      </c>
      <c r="BJ27">
        <f t="shared" si="81"/>
        <v>12.871332863168263</v>
      </c>
      <c r="BK27">
        <f t="shared" si="82"/>
        <v>13.158180407749915</v>
      </c>
      <c r="BL27">
        <f t="shared" si="83"/>
        <v>13.435338408890871</v>
      </c>
      <c r="BM27">
        <f t="shared" si="84"/>
        <v>13.696860219204472</v>
      </c>
      <c r="BN27">
        <f t="shared" si="85"/>
        <v>13.938165604500131</v>
      </c>
      <c r="BO27">
        <f t="shared" si="86"/>
        <v>14.156262007532545</v>
      </c>
      <c r="BP27">
        <f t="shared" si="87"/>
        <v>14.349729424626368</v>
      </c>
      <c r="BQ27">
        <f t="shared" si="88"/>
        <v>14.518522507733</v>
      </c>
      <c r="BR27">
        <f t="shared" si="89"/>
        <v>14.663667537615892</v>
      </c>
      <c r="BS27">
        <f t="shared" si="90"/>
        <v>14.786929039296949</v>
      </c>
      <c r="BT27">
        <f t="shared" si="91"/>
        <v>14.890501356225776</v>
      </c>
    </row>
    <row r="28" spans="1:107">
      <c r="B28">
        <f t="shared" ref="B28:R28" si="106">B12/B12</f>
        <v>1</v>
      </c>
      <c r="C28">
        <f t="shared" si="106"/>
        <v>1</v>
      </c>
      <c r="D28">
        <f t="shared" si="106"/>
        <v>1</v>
      </c>
      <c r="E28">
        <f t="shared" si="106"/>
        <v>1</v>
      </c>
      <c r="F28">
        <f t="shared" si="106"/>
        <v>1</v>
      </c>
      <c r="G28">
        <f t="shared" si="106"/>
        <v>1</v>
      </c>
      <c r="H28">
        <f t="shared" si="106"/>
        <v>1</v>
      </c>
      <c r="I28">
        <f t="shared" si="106"/>
        <v>1</v>
      </c>
      <c r="J28">
        <f t="shared" si="106"/>
        <v>1</v>
      </c>
      <c r="K28">
        <f t="shared" si="106"/>
        <v>1</v>
      </c>
      <c r="L28">
        <f t="shared" si="106"/>
        <v>1</v>
      </c>
      <c r="M28">
        <f t="shared" si="106"/>
        <v>1</v>
      </c>
      <c r="N28">
        <f t="shared" si="106"/>
        <v>1</v>
      </c>
      <c r="O28">
        <f t="shared" si="106"/>
        <v>1</v>
      </c>
      <c r="P28">
        <f t="shared" si="106"/>
        <v>1</v>
      </c>
      <c r="Q28">
        <f t="shared" si="106"/>
        <v>1</v>
      </c>
      <c r="R28">
        <f t="shared" si="106"/>
        <v>1</v>
      </c>
      <c r="W28">
        <f t="shared" si="93"/>
        <v>10.156840865414422</v>
      </c>
      <c r="X28">
        <f t="shared" si="103"/>
        <v>10.156840865414422</v>
      </c>
      <c r="Y28">
        <f t="shared" si="98"/>
        <v>13.337424733353869</v>
      </c>
      <c r="AA28">
        <f t="shared" si="94"/>
        <v>3.1805838679394469</v>
      </c>
      <c r="AB28">
        <f t="shared" si="99"/>
        <v>3.1805838679394469</v>
      </c>
      <c r="AC28">
        <v>2</v>
      </c>
      <c r="AM28">
        <f t="shared" si="74"/>
        <v>0.16777216000000009</v>
      </c>
      <c r="AN28">
        <f t="shared" si="95"/>
        <v>0.16777216000000009</v>
      </c>
      <c r="AO28">
        <f t="shared" si="96"/>
        <v>12.04793526429162</v>
      </c>
      <c r="AP28">
        <f t="shared" si="75"/>
        <v>12.047927174115285</v>
      </c>
      <c r="AQ28">
        <f t="shared" si="75"/>
        <v>12.047925151572901</v>
      </c>
      <c r="AR28">
        <f t="shared" si="75"/>
        <v>12.047922623395872</v>
      </c>
      <c r="AS28">
        <f t="shared" si="75"/>
        <v>12.047919463176077</v>
      </c>
      <c r="AT28">
        <f t="shared" si="75"/>
        <v>12.047915512903669</v>
      </c>
      <c r="AU28">
        <f t="shared" si="75"/>
        <v>12.047910575066801</v>
      </c>
      <c r="AV28">
        <f t="shared" si="75"/>
        <v>12.047904402776407</v>
      </c>
      <c r="AW28">
        <f t="shared" si="75"/>
        <v>12.047896687422305</v>
      </c>
      <c r="AX28">
        <f t="shared" si="75"/>
        <v>12.047887043243579</v>
      </c>
      <c r="AY28">
        <f t="shared" si="75"/>
        <v>12.04787498804188</v>
      </c>
      <c r="AZ28">
        <f t="shared" si="75"/>
        <v>12.047859919073684</v>
      </c>
      <c r="BA28">
        <f t="shared" si="75"/>
        <v>12.047841082916447</v>
      </c>
      <c r="BB28">
        <f t="shared" si="75"/>
        <v>12.047817537802727</v>
      </c>
      <c r="BC28">
        <f t="shared" si="75"/>
        <v>12.047788106539993</v>
      </c>
      <c r="BD28">
        <f t="shared" si="75"/>
        <v>12.047751317663783</v>
      </c>
      <c r="BE28">
        <f t="shared" si="76"/>
        <v>9.3982227278593875</v>
      </c>
      <c r="BF28">
        <f t="shared" si="77"/>
        <v>10.758356307661559</v>
      </c>
      <c r="BG28">
        <f t="shared" si="78"/>
        <v>10.973455984492851</v>
      </c>
      <c r="BH28">
        <f t="shared" si="79"/>
        <v>11.201615452356709</v>
      </c>
      <c r="BI28">
        <f t="shared" si="80"/>
        <v>11.437967542873823</v>
      </c>
      <c r="BJ28">
        <f t="shared" si="81"/>
        <v>11.676879591714892</v>
      </c>
      <c r="BK28">
        <f t="shared" si="82"/>
        <v>11.912471547048572</v>
      </c>
      <c r="BL28">
        <f t="shared" si="83"/>
        <v>12.139183451454191</v>
      </c>
      <c r="BM28">
        <f t="shared" si="84"/>
        <v>12.352279234575748</v>
      </c>
      <c r="BN28">
        <f t="shared" si="85"/>
        <v>12.548194699804997</v>
      </c>
      <c r="BO28">
        <f t="shared" si="86"/>
        <v>12.724685716122877</v>
      </c>
      <c r="BP28">
        <f t="shared" si="87"/>
        <v>12.880786460654424</v>
      </c>
      <c r="BQ28">
        <f t="shared" si="88"/>
        <v>13.01662698571926</v>
      </c>
      <c r="BR28">
        <f t="shared" si="89"/>
        <v>13.133175122863575</v>
      </c>
      <c r="BS28">
        <f t="shared" si="90"/>
        <v>13.231962362967579</v>
      </c>
      <c r="BT28">
        <f t="shared" si="91"/>
        <v>13.314836011884998</v>
      </c>
    </row>
    <row r="29" spans="1:107">
      <c r="B29">
        <f t="shared" ref="B29:R29" si="107">B13/B13</f>
        <v>1</v>
      </c>
      <c r="C29">
        <f t="shared" si="107"/>
        <v>1</v>
      </c>
      <c r="D29">
        <f t="shared" si="107"/>
        <v>1</v>
      </c>
      <c r="E29">
        <f t="shared" si="107"/>
        <v>1</v>
      </c>
      <c r="F29">
        <f t="shared" si="107"/>
        <v>1</v>
      </c>
      <c r="G29">
        <f t="shared" si="107"/>
        <v>1</v>
      </c>
      <c r="H29">
        <f t="shared" si="107"/>
        <v>1</v>
      </c>
      <c r="I29">
        <f t="shared" si="107"/>
        <v>1</v>
      </c>
      <c r="J29">
        <f t="shared" si="107"/>
        <v>1</v>
      </c>
      <c r="K29">
        <f t="shared" si="107"/>
        <v>1</v>
      </c>
      <c r="L29">
        <f t="shared" si="107"/>
        <v>1</v>
      </c>
      <c r="M29">
        <f t="shared" si="107"/>
        <v>1</v>
      </c>
      <c r="N29">
        <f t="shared" si="107"/>
        <v>1</v>
      </c>
      <c r="O29">
        <f t="shared" si="107"/>
        <v>1</v>
      </c>
      <c r="P29">
        <f t="shared" si="107"/>
        <v>1</v>
      </c>
      <c r="Q29">
        <f t="shared" si="107"/>
        <v>1</v>
      </c>
      <c r="R29">
        <f t="shared" si="107"/>
        <v>1</v>
      </c>
      <c r="W29">
        <f t="shared" si="93"/>
        <v>9.3982227278593875</v>
      </c>
      <c r="X29">
        <f t="shared" si="103"/>
        <v>9.3982227278593875</v>
      </c>
      <c r="Y29">
        <f t="shared" si="98"/>
        <v>12.04793526429162</v>
      </c>
      <c r="AA29">
        <f t="shared" si="94"/>
        <v>2.6497125364322329</v>
      </c>
      <c r="AB29">
        <f t="shared" si="99"/>
        <v>2.6497125364322329</v>
      </c>
      <c r="AC29">
        <v>2</v>
      </c>
      <c r="AM29">
        <f t="shared" si="74"/>
        <v>0.13421772800000006</v>
      </c>
      <c r="AN29">
        <f t="shared" si="95"/>
        <v>0.13421772800000006</v>
      </c>
      <c r="AO29">
        <f t="shared" si="96"/>
        <v>10.748902901205872</v>
      </c>
      <c r="AP29">
        <f t="shared" si="75"/>
        <v>10.748894851851301</v>
      </c>
      <c r="AQ29">
        <f t="shared" si="75"/>
        <v>10.748892839514541</v>
      </c>
      <c r="AR29">
        <f t="shared" si="75"/>
        <v>10.748890324094653</v>
      </c>
      <c r="AS29">
        <f t="shared" si="75"/>
        <v>10.748887179821446</v>
      </c>
      <c r="AT29">
        <f t="shared" si="75"/>
        <v>10.748883249482526</v>
      </c>
      <c r="AU29">
        <f t="shared" si="75"/>
        <v>10.748878336562916</v>
      </c>
      <c r="AV29">
        <f t="shared" si="75"/>
        <v>10.748872195419722</v>
      </c>
      <c r="AW29">
        <f t="shared" si="75"/>
        <v>10.748864519000595</v>
      </c>
      <c r="AX29">
        <f t="shared" si="75"/>
        <v>10.748854923492106</v>
      </c>
      <c r="AY29">
        <f t="shared" si="75"/>
        <v>10.748842929130586</v>
      </c>
      <c r="AZ29">
        <f t="shared" si="75"/>
        <v>10.748827936216328</v>
      </c>
      <c r="BA29">
        <f t="shared" si="75"/>
        <v>10.748809195132322</v>
      </c>
      <c r="BB29">
        <f t="shared" si="75"/>
        <v>10.748785768869217</v>
      </c>
      <c r="BC29">
        <f t="shared" si="75"/>
        <v>10.748756486183931</v>
      </c>
      <c r="BD29">
        <f t="shared" si="75"/>
        <v>10.748719883051685</v>
      </c>
      <c r="BE29">
        <f t="shared" si="76"/>
        <v>8.595702542208933</v>
      </c>
      <c r="BF29">
        <f t="shared" si="77"/>
        <v>9.7195794806673792</v>
      </c>
      <c r="BG29">
        <f t="shared" si="78"/>
        <v>9.8948081906164358</v>
      </c>
      <c r="BH29">
        <f t="shared" si="79"/>
        <v>10.079939431579477</v>
      </c>
      <c r="BI29">
        <f t="shared" si="80"/>
        <v>10.270923591921392</v>
      </c>
      <c r="BJ29">
        <f t="shared" si="81"/>
        <v>10.463159599902244</v>
      </c>
      <c r="BK29">
        <f t="shared" si="82"/>
        <v>10.65192514837592</v>
      </c>
      <c r="BL29">
        <f t="shared" si="83"/>
        <v>10.832831183448617</v>
      </c>
      <c r="BM29">
        <f t="shared" si="84"/>
        <v>11.002210432357664</v>
      </c>
      <c r="BN29">
        <f t="shared" si="85"/>
        <v>11.15737130148289</v>
      </c>
      <c r="BO29">
        <f t="shared" si="86"/>
        <v>11.296689343637146</v>
      </c>
      <c r="BP29">
        <f t="shared" si="87"/>
        <v>11.419550822042686</v>
      </c>
      <c r="BQ29">
        <f t="shared" si="88"/>
        <v>11.526191615643933</v>
      </c>
      <c r="BR29">
        <f t="shared" si="89"/>
        <v>11.617484107967519</v>
      </c>
      <c r="BS29">
        <f t="shared" si="90"/>
        <v>11.694718139709217</v>
      </c>
      <c r="BT29">
        <f t="shared" si="91"/>
        <v>11.759407309079942</v>
      </c>
    </row>
    <row r="30" spans="1:107">
      <c r="B30">
        <f t="shared" ref="B30:R30" si="108">B14/B14</f>
        <v>1</v>
      </c>
      <c r="C30">
        <f t="shared" si="108"/>
        <v>1</v>
      </c>
      <c r="D30">
        <f t="shared" si="108"/>
        <v>1</v>
      </c>
      <c r="E30">
        <f t="shared" si="108"/>
        <v>1</v>
      </c>
      <c r="F30">
        <f t="shared" si="108"/>
        <v>1</v>
      </c>
      <c r="G30">
        <f t="shared" si="108"/>
        <v>1</v>
      </c>
      <c r="H30">
        <f t="shared" si="108"/>
        <v>1</v>
      </c>
      <c r="I30">
        <f t="shared" si="108"/>
        <v>1</v>
      </c>
      <c r="J30">
        <f t="shared" si="108"/>
        <v>1</v>
      </c>
      <c r="K30">
        <f t="shared" si="108"/>
        <v>1</v>
      </c>
      <c r="L30">
        <f t="shared" si="108"/>
        <v>1</v>
      </c>
      <c r="M30">
        <f t="shared" si="108"/>
        <v>1</v>
      </c>
      <c r="N30">
        <f t="shared" si="108"/>
        <v>1</v>
      </c>
      <c r="O30">
        <f t="shared" si="108"/>
        <v>1</v>
      </c>
      <c r="P30">
        <f t="shared" si="108"/>
        <v>1</v>
      </c>
      <c r="Q30">
        <f t="shared" si="108"/>
        <v>1</v>
      </c>
      <c r="R30">
        <f t="shared" si="108"/>
        <v>1</v>
      </c>
      <c r="W30">
        <f t="shared" si="93"/>
        <v>8.595702542208933</v>
      </c>
      <c r="X30">
        <f t="shared" si="103"/>
        <v>8.595702542208933</v>
      </c>
      <c r="Y30">
        <f t="shared" si="98"/>
        <v>10.748902901205872</v>
      </c>
      <c r="AA30">
        <f t="shared" si="94"/>
        <v>2.1532003589969388</v>
      </c>
      <c r="AB30">
        <f t="shared" si="99"/>
        <v>2.1532003589969388</v>
      </c>
      <c r="AC30">
        <v>2</v>
      </c>
      <c r="AM30">
        <f t="shared" si="74"/>
        <v>0.10737418240000006</v>
      </c>
      <c r="AN30">
        <f t="shared" si="95"/>
        <v>0.10737418240000006</v>
      </c>
      <c r="AO30">
        <f t="shared" si="96"/>
        <v>9.4722560257315997</v>
      </c>
      <c r="AP30">
        <f t="shared" si="75"/>
        <v>9.4722482123026985</v>
      </c>
      <c r="AQ30">
        <f t="shared" si="75"/>
        <v>9.4722462589474858</v>
      </c>
      <c r="AR30">
        <f t="shared" si="75"/>
        <v>9.4722438172546042</v>
      </c>
      <c r="AS30">
        <f t="shared" si="75"/>
        <v>9.472240765140274</v>
      </c>
      <c r="AT30">
        <f t="shared" si="75"/>
        <v>9.4722369500001253</v>
      </c>
      <c r="AU30">
        <f t="shared" si="75"/>
        <v>9.4722321810792618</v>
      </c>
      <c r="AV30">
        <f t="shared" si="75"/>
        <v>9.4722262199349334</v>
      </c>
      <c r="AW30">
        <f t="shared" si="75"/>
        <v>9.4722187685150754</v>
      </c>
      <c r="AX30">
        <f t="shared" si="75"/>
        <v>9.4722094542567401</v>
      </c>
      <c r="AY30">
        <f t="shared" si="75"/>
        <v>9.4721978114595817</v>
      </c>
      <c r="AZ30">
        <f t="shared" si="75"/>
        <v>9.4721832580033798</v>
      </c>
      <c r="BA30">
        <f t="shared" si="75"/>
        <v>9.4721650662460171</v>
      </c>
      <c r="BB30">
        <f t="shared" si="75"/>
        <v>9.4721423266475764</v>
      </c>
      <c r="BC30">
        <f t="shared" si="75"/>
        <v>9.4721139023030609</v>
      </c>
      <c r="BD30">
        <f t="shared" si="75"/>
        <v>9.4720783721123123</v>
      </c>
      <c r="BE30">
        <f t="shared" si="76"/>
        <v>7.7666984258113727</v>
      </c>
      <c r="BF30">
        <f t="shared" si="77"/>
        <v>8.6728204902266324</v>
      </c>
      <c r="BG30">
        <f t="shared" si="78"/>
        <v>8.8120683806077587</v>
      </c>
      <c r="BH30">
        <f t="shared" si="79"/>
        <v>8.9586003653248767</v>
      </c>
      <c r="BI30">
        <f t="shared" si="80"/>
        <v>9.1091388056714742</v>
      </c>
      <c r="BJ30">
        <f t="shared" si="81"/>
        <v>9.2600258353553677</v>
      </c>
      <c r="BK30">
        <f t="shared" si="82"/>
        <v>9.4075697920212473</v>
      </c>
      <c r="BL30">
        <f t="shared" si="83"/>
        <v>9.5483984223109193</v>
      </c>
      <c r="BM30">
        <f t="shared" si="84"/>
        <v>9.6797492825302616</v>
      </c>
      <c r="BN30">
        <f t="shared" si="85"/>
        <v>9.7996481167740654</v>
      </c>
      <c r="BO30">
        <f t="shared" si="86"/>
        <v>9.906959341839773</v>
      </c>
      <c r="BP30">
        <f t="shared" si="87"/>
        <v>10.001324885264344</v>
      </c>
      <c r="BQ30">
        <f t="shared" si="88"/>
        <v>10.083027697800729</v>
      </c>
      <c r="BR30">
        <f t="shared" si="89"/>
        <v>10.152821175408381</v>
      </c>
      <c r="BS30">
        <f t="shared" si="90"/>
        <v>10.211759007086171</v>
      </c>
      <c r="BT30">
        <f t="shared" si="91"/>
        <v>10.261047853347081</v>
      </c>
    </row>
    <row r="31" spans="1:107">
      <c r="B31">
        <f t="shared" ref="B31:R31" si="109">B15/B15</f>
        <v>1</v>
      </c>
      <c r="C31">
        <f t="shared" si="109"/>
        <v>1</v>
      </c>
      <c r="D31">
        <f t="shared" si="109"/>
        <v>1</v>
      </c>
      <c r="E31">
        <f t="shared" si="109"/>
        <v>1</v>
      </c>
      <c r="F31">
        <f t="shared" si="109"/>
        <v>1</v>
      </c>
      <c r="G31">
        <f t="shared" si="109"/>
        <v>1</v>
      </c>
      <c r="H31">
        <f t="shared" si="109"/>
        <v>1</v>
      </c>
      <c r="I31">
        <f t="shared" si="109"/>
        <v>1</v>
      </c>
      <c r="J31">
        <f t="shared" si="109"/>
        <v>1</v>
      </c>
      <c r="K31">
        <f t="shared" si="109"/>
        <v>1</v>
      </c>
      <c r="L31">
        <f t="shared" si="109"/>
        <v>1</v>
      </c>
      <c r="M31">
        <f t="shared" si="109"/>
        <v>1</v>
      </c>
      <c r="N31">
        <f t="shared" si="109"/>
        <v>1</v>
      </c>
      <c r="O31">
        <f t="shared" si="109"/>
        <v>1</v>
      </c>
      <c r="P31">
        <f t="shared" si="109"/>
        <v>1</v>
      </c>
      <c r="Q31">
        <f t="shared" si="109"/>
        <v>1</v>
      </c>
      <c r="R31">
        <f t="shared" si="109"/>
        <v>1</v>
      </c>
      <c r="W31">
        <f t="shared" si="93"/>
        <v>7.7666984258113727</v>
      </c>
      <c r="X31">
        <f t="shared" si="103"/>
        <v>7.7666984258113727</v>
      </c>
      <c r="Y31">
        <f t="shared" si="98"/>
        <v>9.4722560257315997</v>
      </c>
      <c r="AA31">
        <f t="shared" si="94"/>
        <v>1.705557599920227</v>
      </c>
      <c r="AB31">
        <f t="shared" si="99"/>
        <v>1.705557599920227</v>
      </c>
      <c r="AC31">
        <v>2</v>
      </c>
      <c r="AM31">
        <f t="shared" si="74"/>
        <v>8.589934592000005E-2</v>
      </c>
      <c r="AN31">
        <f t="shared" si="95"/>
        <v>8.589934592000005E-2</v>
      </c>
      <c r="AO31">
        <f t="shared" si="96"/>
        <v>8.2477715508105955</v>
      </c>
      <c r="AP31">
        <f t="shared" si="75"/>
        <v>8.2477641460388469</v>
      </c>
      <c r="AQ31">
        <f t="shared" si="75"/>
        <v>8.2477622948479876</v>
      </c>
      <c r="AR31">
        <f t="shared" si="75"/>
        <v>8.2477599808605824</v>
      </c>
      <c r="AS31">
        <f t="shared" si="75"/>
        <v>8.247757088378151</v>
      </c>
      <c r="AT31">
        <f t="shared" si="75"/>
        <v>8.2477534727779638</v>
      </c>
      <c r="AU31">
        <f t="shared" si="75"/>
        <v>8.2477489532821906</v>
      </c>
      <c r="AV31">
        <f t="shared" si="75"/>
        <v>8.247743303919437</v>
      </c>
      <c r="AW31">
        <f t="shared" si="75"/>
        <v>8.2477362422268765</v>
      </c>
      <c r="AX31">
        <f t="shared" si="75"/>
        <v>8.2477274151281836</v>
      </c>
      <c r="AY31">
        <f t="shared" si="75"/>
        <v>8.2477163812813874</v>
      </c>
      <c r="AZ31">
        <f t="shared" si="75"/>
        <v>8.2477025890144091</v>
      </c>
      <c r="BA31">
        <f t="shared" si="75"/>
        <v>8.2476853487455504</v>
      </c>
      <c r="BB31">
        <f t="shared" si="75"/>
        <v>8.2476637985108354</v>
      </c>
      <c r="BC31">
        <f t="shared" si="75"/>
        <v>8.2476368608758062</v>
      </c>
      <c r="BD31">
        <f t="shared" si="75"/>
        <v>8.2476031890794648</v>
      </c>
      <c r="BE31">
        <f t="shared" si="76"/>
        <v>6.9311173873333018</v>
      </c>
      <c r="BF31">
        <f t="shared" si="77"/>
        <v>7.6438114234455048</v>
      </c>
      <c r="BG31">
        <f t="shared" si="78"/>
        <v>7.751771033908736</v>
      </c>
      <c r="BH31">
        <f t="shared" si="79"/>
        <v>7.8649356144236373</v>
      </c>
      <c r="BI31">
        <f t="shared" si="80"/>
        <v>7.9807246475194047</v>
      </c>
      <c r="BJ31">
        <f t="shared" si="81"/>
        <v>8.0963070421104533</v>
      </c>
      <c r="BK31">
        <f t="shared" si="82"/>
        <v>8.2088717421718407</v>
      </c>
      <c r="BL31">
        <f t="shared" si="83"/>
        <v>8.3158943195806057</v>
      </c>
      <c r="BM31">
        <f t="shared" si="84"/>
        <v>8.4153476437057222</v>
      </c>
      <c r="BN31">
        <f t="shared" si="85"/>
        <v>8.5058226780799622</v>
      </c>
      <c r="BO31">
        <f t="shared" si="86"/>
        <v>8.586551646292591</v>
      </c>
      <c r="BP31">
        <f t="shared" si="87"/>
        <v>8.6573493642985948</v>
      </c>
      <c r="BQ31">
        <f t="shared" si="88"/>
        <v>8.7185020207999706</v>
      </c>
      <c r="BR31">
        <f t="shared" si="89"/>
        <v>8.7706346990460382</v>
      </c>
      <c r="BS31">
        <f t="shared" si="90"/>
        <v>8.8145827523175484</v>
      </c>
      <c r="BT31">
        <f t="shared" si="91"/>
        <v>8.8512826073688249</v>
      </c>
    </row>
    <row r="32" spans="1:107">
      <c r="B32">
        <f t="shared" ref="B32:R32" si="110">B16/B16</f>
        <v>1</v>
      </c>
      <c r="C32">
        <f t="shared" si="110"/>
        <v>1</v>
      </c>
      <c r="D32">
        <f t="shared" si="110"/>
        <v>1</v>
      </c>
      <c r="E32">
        <f t="shared" si="110"/>
        <v>1</v>
      </c>
      <c r="F32">
        <f t="shared" si="110"/>
        <v>1</v>
      </c>
      <c r="G32">
        <f t="shared" si="110"/>
        <v>1</v>
      </c>
      <c r="H32">
        <f t="shared" si="110"/>
        <v>1</v>
      </c>
      <c r="I32">
        <f t="shared" si="110"/>
        <v>1</v>
      </c>
      <c r="J32">
        <f t="shared" si="110"/>
        <v>1</v>
      </c>
      <c r="K32">
        <f t="shared" si="110"/>
        <v>1</v>
      </c>
      <c r="L32">
        <f t="shared" si="110"/>
        <v>1</v>
      </c>
      <c r="M32">
        <f t="shared" si="110"/>
        <v>1</v>
      </c>
      <c r="N32">
        <f t="shared" si="110"/>
        <v>1</v>
      </c>
      <c r="O32">
        <f t="shared" si="110"/>
        <v>1</v>
      </c>
      <c r="P32">
        <f t="shared" si="110"/>
        <v>1</v>
      </c>
      <c r="Q32">
        <f t="shared" si="110"/>
        <v>1</v>
      </c>
      <c r="R32">
        <f t="shared" si="110"/>
        <v>1</v>
      </c>
      <c r="W32">
        <f t="shared" si="93"/>
        <v>6.9311173873333018</v>
      </c>
      <c r="X32">
        <f t="shared" si="103"/>
        <v>6.9311173873333018</v>
      </c>
      <c r="Y32">
        <f t="shared" si="98"/>
        <v>8.2477715508105955</v>
      </c>
      <c r="AA32">
        <f t="shared" si="94"/>
        <v>1.3166541634772937</v>
      </c>
      <c r="AB32">
        <f t="shared" si="99"/>
        <v>1.3166541634772937</v>
      </c>
      <c r="AC32">
        <v>2</v>
      </c>
      <c r="AM32">
        <f t="shared" si="74"/>
        <v>6.871947673600004E-2</v>
      </c>
      <c r="AN32">
        <f t="shared" si="95"/>
        <v>6.871947673600004E-2</v>
      </c>
      <c r="AO32">
        <f t="shared" si="96"/>
        <v>7.1004259140546493</v>
      </c>
      <c r="AP32">
        <f t="shared" si="75"/>
        <v>7.1004190542440471</v>
      </c>
      <c r="AQ32">
        <f t="shared" si="75"/>
        <v>7.1004173392934655</v>
      </c>
      <c r="AR32">
        <f t="shared" si="75"/>
        <v>7.1004151956064074</v>
      </c>
      <c r="AS32">
        <f t="shared" si="75"/>
        <v>7.1004125159994027</v>
      </c>
      <c r="AT32">
        <f t="shared" si="75"/>
        <v>7.100409166493491</v>
      </c>
      <c r="AU32">
        <f t="shared" si="75"/>
        <v>7.1004049796155462</v>
      </c>
      <c r="AV32">
        <f t="shared" si="75"/>
        <v>7.100399746025059</v>
      </c>
      <c r="AW32">
        <f t="shared" si="75"/>
        <v>7.1003932040477977</v>
      </c>
      <c r="AX32">
        <f t="shared" si="75"/>
        <v>7.1003850265931741</v>
      </c>
      <c r="AY32">
        <f t="shared" si="75"/>
        <v>7.1003748048013833</v>
      </c>
      <c r="AZ32">
        <f t="shared" si="75"/>
        <v>7.1003620276030306</v>
      </c>
      <c r="BA32">
        <f t="shared" si="75"/>
        <v>7.1003460561697587</v>
      </c>
      <c r="BB32">
        <f t="shared" si="75"/>
        <v>7.1003260919792073</v>
      </c>
      <c r="BC32">
        <f t="shared" si="75"/>
        <v>7.1003011368988957</v>
      </c>
      <c r="BD32">
        <f t="shared" si="75"/>
        <v>7.1002699432951824</v>
      </c>
      <c r="BE32">
        <f t="shared" si="76"/>
        <v>6.1095030104491679</v>
      </c>
      <c r="BF32">
        <f t="shared" si="77"/>
        <v>6.6565779366231723</v>
      </c>
      <c r="BG32">
        <f t="shared" si="78"/>
        <v>6.7383023712585546</v>
      </c>
      <c r="BH32">
        <f t="shared" si="79"/>
        <v>6.8236480474822603</v>
      </c>
      <c r="BI32">
        <f t="shared" si="80"/>
        <v>6.9106371069119277</v>
      </c>
      <c r="BJ32">
        <f t="shared" si="81"/>
        <v>6.9971340325864091</v>
      </c>
      <c r="BK32">
        <f t="shared" si="82"/>
        <v>7.0810509829579669</v>
      </c>
      <c r="BL32">
        <f t="shared" si="83"/>
        <v>7.1605435803486071</v>
      </c>
      <c r="BM32">
        <f t="shared" si="84"/>
        <v>7.2341596045643666</v>
      </c>
      <c r="BN32">
        <f t="shared" si="85"/>
        <v>7.300918005839045</v>
      </c>
      <c r="BO32">
        <f t="shared" si="86"/>
        <v>7.3603155095173083</v>
      </c>
      <c r="BP32">
        <f t="shared" si="87"/>
        <v>7.412274831382657</v>
      </c>
      <c r="BQ32">
        <f t="shared" si="88"/>
        <v>7.4570572455559025</v>
      </c>
      <c r="BR32">
        <f t="shared" si="89"/>
        <v>7.4951625710464835</v>
      </c>
      <c r="BS32">
        <f t="shared" si="90"/>
        <v>7.5272343725995654</v>
      </c>
      <c r="BT32">
        <f t="shared" si="91"/>
        <v>7.5539809185087936</v>
      </c>
    </row>
    <row r="33" spans="2:72">
      <c r="B33">
        <f t="shared" ref="B33:R33" si="111">B17/B17</f>
        <v>1</v>
      </c>
      <c r="C33">
        <f t="shared" si="111"/>
        <v>1</v>
      </c>
      <c r="D33">
        <f t="shared" si="111"/>
        <v>1</v>
      </c>
      <c r="E33">
        <f t="shared" si="111"/>
        <v>1</v>
      </c>
      <c r="F33">
        <f t="shared" si="111"/>
        <v>1</v>
      </c>
      <c r="G33">
        <f t="shared" si="111"/>
        <v>1</v>
      </c>
      <c r="H33">
        <f t="shared" si="111"/>
        <v>1</v>
      </c>
      <c r="I33">
        <f t="shared" si="111"/>
        <v>1</v>
      </c>
      <c r="J33">
        <f t="shared" si="111"/>
        <v>1</v>
      </c>
      <c r="K33">
        <f t="shared" si="111"/>
        <v>1</v>
      </c>
      <c r="L33">
        <f t="shared" si="111"/>
        <v>1</v>
      </c>
      <c r="M33">
        <f t="shared" si="111"/>
        <v>1</v>
      </c>
      <c r="N33">
        <f t="shared" si="111"/>
        <v>1</v>
      </c>
      <c r="O33">
        <f t="shared" si="111"/>
        <v>1</v>
      </c>
      <c r="P33">
        <f t="shared" si="111"/>
        <v>1</v>
      </c>
      <c r="Q33">
        <f t="shared" si="111"/>
        <v>1</v>
      </c>
      <c r="R33">
        <f t="shared" si="111"/>
        <v>1</v>
      </c>
      <c r="W33">
        <f t="shared" si="93"/>
        <v>6.1095030104491679</v>
      </c>
      <c r="X33">
        <f t="shared" si="103"/>
        <v>6.1095030104491679</v>
      </c>
      <c r="Y33">
        <f t="shared" si="98"/>
        <v>7.1004259140546493</v>
      </c>
      <c r="AA33">
        <f t="shared" si="94"/>
        <v>0.99092290360548141</v>
      </c>
      <c r="AB33">
        <f t="shared" si="99"/>
        <v>0.99092290360548141</v>
      </c>
      <c r="AC33">
        <v>2</v>
      </c>
      <c r="AM33">
        <f t="shared" si="74"/>
        <v>5.4975581388800036E-2</v>
      </c>
      <c r="AN33">
        <f t="shared" si="95"/>
        <v>5.4975581388800036E-2</v>
      </c>
      <c r="AO33">
        <f t="shared" si="96"/>
        <v>6.0486440331838525</v>
      </c>
      <c r="AP33">
        <f t="shared" si="75"/>
        <v>6.0486378106782972</v>
      </c>
      <c r="AQ33">
        <f t="shared" si="75"/>
        <v>6.0486362550539088</v>
      </c>
      <c r="AR33">
        <f t="shared" si="75"/>
        <v>6.0486343105245481</v>
      </c>
      <c r="AS33">
        <f t="shared" si="75"/>
        <v>6.0486318798646073</v>
      </c>
      <c r="AT33">
        <f t="shared" si="75"/>
        <v>6.0486288415424259</v>
      </c>
      <c r="AU33">
        <f t="shared" si="75"/>
        <v>6.0486250436439928</v>
      </c>
      <c r="AV33">
        <f t="shared" si="75"/>
        <v>6.0486202962776581</v>
      </c>
      <c r="AW33">
        <f t="shared" si="75"/>
        <v>6.0486143620802189</v>
      </c>
      <c r="AX33">
        <f t="shared" si="75"/>
        <v>6.0486069443497943</v>
      </c>
      <c r="AY33">
        <f t="shared" si="75"/>
        <v>6.048597672212348</v>
      </c>
      <c r="AZ33">
        <f t="shared" si="75"/>
        <v>6.048586082080516</v>
      </c>
      <c r="BA33">
        <f t="shared" si="75"/>
        <v>6.0485715944781884</v>
      </c>
      <c r="BB33">
        <f t="shared" si="75"/>
        <v>6.0485534850728735</v>
      </c>
      <c r="BC33">
        <f t="shared" si="75"/>
        <v>6.0485308484687224</v>
      </c>
      <c r="BD33">
        <f t="shared" si="75"/>
        <v>6.0485025529517982</v>
      </c>
      <c r="BE33">
        <f t="shared" si="76"/>
        <v>5.321055829841824</v>
      </c>
      <c r="BF33">
        <f t="shared" si="77"/>
        <v>5.7312984183159728</v>
      </c>
      <c r="BG33">
        <f t="shared" si="78"/>
        <v>5.7917789229781764</v>
      </c>
      <c r="BH33">
        <f t="shared" si="79"/>
        <v>5.8547197576571568</v>
      </c>
      <c r="BI33">
        <f t="shared" si="80"/>
        <v>5.9186429092886623</v>
      </c>
      <c r="BJ33">
        <f t="shared" si="81"/>
        <v>5.9819757808467235</v>
      </c>
      <c r="BK33">
        <f t="shared" si="82"/>
        <v>6.0432028685412131</v>
      </c>
      <c r="BL33">
        <f t="shared" si="83"/>
        <v>6.1010060313116794</v>
      </c>
      <c r="BM33">
        <f t="shared" si="84"/>
        <v>6.1543669281633404</v>
      </c>
      <c r="BN33">
        <f t="shared" si="85"/>
        <v>6.2026170847534505</v>
      </c>
      <c r="BO33">
        <f t="shared" si="86"/>
        <v>6.2454356389556613</v>
      </c>
      <c r="BP33">
        <f t="shared" si="87"/>
        <v>6.2828064001541462</v>
      </c>
      <c r="BQ33">
        <f t="shared" si="88"/>
        <v>6.3149513087578359</v>
      </c>
      <c r="BR33">
        <f t="shared" si="89"/>
        <v>6.3422568616500445</v>
      </c>
      <c r="BS33">
        <f t="shared" si="90"/>
        <v>6.3652058285150659</v>
      </c>
      <c r="BT33">
        <f t="shared" si="91"/>
        <v>6.384321236212064</v>
      </c>
    </row>
    <row r="34" spans="2:72">
      <c r="B34">
        <f t="shared" ref="B34:R34" si="112">B18/B18</f>
        <v>1</v>
      </c>
      <c r="C34">
        <f t="shared" si="112"/>
        <v>1</v>
      </c>
      <c r="D34">
        <f t="shared" si="112"/>
        <v>1</v>
      </c>
      <c r="E34">
        <f t="shared" si="112"/>
        <v>1</v>
      </c>
      <c r="F34">
        <f t="shared" si="112"/>
        <v>1</v>
      </c>
      <c r="G34">
        <f t="shared" si="112"/>
        <v>1</v>
      </c>
      <c r="H34">
        <f t="shared" si="112"/>
        <v>1</v>
      </c>
      <c r="I34">
        <f t="shared" si="112"/>
        <v>1</v>
      </c>
      <c r="J34">
        <f t="shared" si="112"/>
        <v>1</v>
      </c>
      <c r="K34">
        <f t="shared" si="112"/>
        <v>1</v>
      </c>
      <c r="L34">
        <f t="shared" si="112"/>
        <v>1</v>
      </c>
      <c r="M34">
        <f t="shared" si="112"/>
        <v>1</v>
      </c>
      <c r="N34">
        <f t="shared" si="112"/>
        <v>1</v>
      </c>
      <c r="O34">
        <f t="shared" si="112"/>
        <v>1</v>
      </c>
      <c r="P34">
        <f t="shared" si="112"/>
        <v>1</v>
      </c>
      <c r="Q34">
        <f t="shared" si="112"/>
        <v>1</v>
      </c>
      <c r="R34">
        <f t="shared" si="112"/>
        <v>1</v>
      </c>
      <c r="W34">
        <f t="shared" si="93"/>
        <v>5.321055829841824</v>
      </c>
      <c r="X34">
        <f t="shared" si="103"/>
        <v>5.321055829841824</v>
      </c>
      <c r="Y34">
        <f t="shared" si="98"/>
        <v>6.0486440331838525</v>
      </c>
      <c r="AA34">
        <f t="shared" si="94"/>
        <v>0.72758820334202845</v>
      </c>
      <c r="AB34">
        <f t="shared" si="99"/>
        <v>0.72758820334202845</v>
      </c>
      <c r="AC34">
        <v>2</v>
      </c>
      <c r="AM34">
        <f t="shared" si="74"/>
        <v>4.3980465111040035E-2</v>
      </c>
      <c r="AN34">
        <f t="shared" si="95"/>
        <v>4.3980465111040035E-2</v>
      </c>
      <c r="AO34">
        <f t="shared" si="96"/>
        <v>5.1036442813237457</v>
      </c>
      <c r="AP34">
        <f t="shared" si="75"/>
        <v>5.1036387437851616</v>
      </c>
      <c r="AQ34">
        <f t="shared" si="75"/>
        <v>5.1036373594023923</v>
      </c>
      <c r="AR34">
        <f t="shared" si="75"/>
        <v>5.1036356289249882</v>
      </c>
      <c r="AS34">
        <f t="shared" si="75"/>
        <v>5.1036334658298834</v>
      </c>
      <c r="AT34">
        <f t="shared" si="75"/>
        <v>5.1036307619635801</v>
      </c>
      <c r="AU34">
        <f t="shared" si="75"/>
        <v>5.1036273821347296</v>
      </c>
      <c r="AV34">
        <f t="shared" si="75"/>
        <v>5.1036231573549626</v>
      </c>
      <c r="AW34">
        <f t="shared" si="75"/>
        <v>5.1036178763900883</v>
      </c>
      <c r="AX34">
        <f t="shared" si="75"/>
        <v>5.1036112751993663</v>
      </c>
      <c r="AY34">
        <f t="shared" si="75"/>
        <v>5.1036030237349763</v>
      </c>
      <c r="AZ34">
        <f t="shared" si="75"/>
        <v>5.103592709442009</v>
      </c>
      <c r="BA34">
        <f t="shared" si="75"/>
        <v>5.1035798166344275</v>
      </c>
      <c r="BB34">
        <f t="shared" si="75"/>
        <v>5.1035637007165535</v>
      </c>
      <c r="BC34">
        <f t="shared" si="75"/>
        <v>5.1035435559623403</v>
      </c>
      <c r="BD34">
        <f t="shared" si="75"/>
        <v>5.1035183752432074</v>
      </c>
      <c r="BE34">
        <f t="shared" si="76"/>
        <v>4.5819200275316794</v>
      </c>
      <c r="BF34">
        <f t="shared" si="77"/>
        <v>4.8828834885227668</v>
      </c>
      <c r="BG34">
        <f t="shared" si="78"/>
        <v>4.9267147721853046</v>
      </c>
      <c r="BH34">
        <f t="shared" si="79"/>
        <v>4.9721841524368484</v>
      </c>
      <c r="BI34">
        <f t="shared" si="80"/>
        <v>5.0182125853395956</v>
      </c>
      <c r="BJ34">
        <f t="shared" si="81"/>
        <v>5.0636670543178299</v>
      </c>
      <c r="BK34">
        <f t="shared" si="82"/>
        <v>5.107469941801825</v>
      </c>
      <c r="BL34">
        <f t="shared" si="83"/>
        <v>5.1486973618782681</v>
      </c>
      <c r="BM34">
        <f t="shared" si="84"/>
        <v>5.1866482937888261</v>
      </c>
      <c r="BN34">
        <f t="shared" si="85"/>
        <v>5.2208754250677885</v>
      </c>
      <c r="BO34">
        <f t="shared" si="86"/>
        <v>5.2511790405962184</v>
      </c>
      <c r="BP34">
        <f t="shared" si="87"/>
        <v>5.2775731258339729</v>
      </c>
      <c r="BQ34">
        <f t="shared" si="88"/>
        <v>5.3002361567652478</v>
      </c>
      <c r="BR34">
        <f t="shared" si="89"/>
        <v>5.3194582094470055</v>
      </c>
      <c r="BS34">
        <f t="shared" si="90"/>
        <v>5.3355927623821389</v>
      </c>
      <c r="BT34">
        <f t="shared" si="91"/>
        <v>5.3490177252808593</v>
      </c>
    </row>
    <row r="35" spans="2:72">
      <c r="W35">
        <f t="shared" si="93"/>
        <v>4.5819200275316794</v>
      </c>
      <c r="X35">
        <f t="shared" si="103"/>
        <v>4.5819200275316794</v>
      </c>
      <c r="Y35">
        <f>AO34</f>
        <v>5.1036442813237457</v>
      </c>
      <c r="AA35">
        <f t="shared" si="94"/>
        <v>0.52172425379206633</v>
      </c>
      <c r="AB35">
        <f t="shared" si="99"/>
        <v>0.52172425379206633</v>
      </c>
      <c r="AC35">
        <v>2</v>
      </c>
    </row>
    <row r="36" spans="2:72">
      <c r="W36">
        <f t="shared" ref="W36:W50" si="113">D4*D20</f>
        <v>16.699721276670907</v>
      </c>
      <c r="X36">
        <f t="shared" si="103"/>
        <v>16.699721276670907</v>
      </c>
      <c r="Y36">
        <f>AP20</f>
        <v>20.157408279235401</v>
      </c>
      <c r="AA36">
        <f t="shared" ref="AA36:AA50" si="114">Y4-D4</f>
        <v>3.4576870025644943</v>
      </c>
      <c r="AB36">
        <f t="shared" si="99"/>
        <v>3.4576870025644943</v>
      </c>
      <c r="AC36">
        <v>2</v>
      </c>
      <c r="AN36">
        <f t="shared" ref="AN36:AN50" si="115">1/AN20</f>
        <v>1</v>
      </c>
      <c r="AO36">
        <f t="shared" ref="AO36:BT44" si="116">1/AO20</f>
        <v>4.9609542930846504E-2</v>
      </c>
      <c r="AP36">
        <f t="shared" si="116"/>
        <v>4.9609552287042898E-2</v>
      </c>
      <c r="AQ36">
        <f t="shared" si="116"/>
        <v>4.9609554626091991E-2</v>
      </c>
      <c r="AR36">
        <f t="shared" si="116"/>
        <v>4.9609557549903364E-2</v>
      </c>
      <c r="AS36">
        <f t="shared" si="116"/>
        <v>4.9609561204667585E-2</v>
      </c>
      <c r="AT36">
        <f t="shared" si="116"/>
        <v>4.9609565773122852E-2</v>
      </c>
      <c r="AU36">
        <f t="shared" si="116"/>
        <v>4.9609571483691939E-2</v>
      </c>
      <c r="AV36">
        <f t="shared" si="116"/>
        <v>4.9609578621903301E-2</v>
      </c>
      <c r="AW36">
        <f t="shared" si="116"/>
        <v>4.9609587544667502E-2</v>
      </c>
      <c r="AX36">
        <f t="shared" si="116"/>
        <v>4.9609598698122745E-2</v>
      </c>
      <c r="AY36">
        <f t="shared" si="116"/>
        <v>4.9609612639941805E-2</v>
      </c>
      <c r="AZ36">
        <f t="shared" si="116"/>
        <v>4.9609630067215631E-2</v>
      </c>
      <c r="BA36">
        <f t="shared" si="116"/>
        <v>4.9609651851307918E-2</v>
      </c>
      <c r="BB36">
        <f t="shared" si="116"/>
        <v>4.9609679081423261E-2</v>
      </c>
      <c r="BC36">
        <f t="shared" si="116"/>
        <v>4.9609713119067457E-2</v>
      </c>
      <c r="BD36">
        <f t="shared" si="116"/>
        <v>4.960975566612269E-2</v>
      </c>
      <c r="BE36">
        <f t="shared" si="116"/>
        <v>7.3333333333333348E-2</v>
      </c>
      <c r="BF36">
        <f t="shared" si="116"/>
        <v>5.988123894001602E-2</v>
      </c>
      <c r="BG36">
        <f t="shared" si="116"/>
        <v>5.8059230399936441E-2</v>
      </c>
      <c r="BH36">
        <f t="shared" si="116"/>
        <v>5.6203074672093407E-2</v>
      </c>
      <c r="BI36">
        <f t="shared" si="116"/>
        <v>5.4358356913060013E-2</v>
      </c>
      <c r="BJ36">
        <f t="shared" si="116"/>
        <v>5.2569554422244293E-2</v>
      </c>
      <c r="BK36">
        <f t="shared" si="116"/>
        <v>5.087587278711795E-2</v>
      </c>
      <c r="BL36">
        <f t="shared" si="116"/>
        <v>4.9308100533442936E-2</v>
      </c>
      <c r="BM36">
        <f t="shared" si="116"/>
        <v>4.7886955897113323E-2</v>
      </c>
      <c r="BN36">
        <f t="shared" si="116"/>
        <v>4.6622975407363931E-2</v>
      </c>
      <c r="BO36">
        <f t="shared" si="116"/>
        <v>4.551763946894842E-2</v>
      </c>
      <c r="BP36">
        <f t="shared" si="116"/>
        <v>4.4565247928079789E-2</v>
      </c>
      <c r="BQ36">
        <f t="shared" si="116"/>
        <v>4.3755054881571345E-2</v>
      </c>
      <c r="BR36">
        <f t="shared" si="116"/>
        <v>4.3073286052009462E-2</v>
      </c>
      <c r="BS36">
        <f t="shared" si="116"/>
        <v>4.2504816955684005E-2</v>
      </c>
      <c r="BT36">
        <f t="shared" si="116"/>
        <v>4.2034428794992182E-2</v>
      </c>
    </row>
    <row r="37" spans="2:72">
      <c r="W37">
        <f t="shared" si="113"/>
        <v>16.247506558394129</v>
      </c>
      <c r="X37">
        <f t="shared" si="103"/>
        <v>16.247506558394129</v>
      </c>
      <c r="Y37">
        <f t="shared" ref="Y37:Y49" si="117">AP21</f>
        <v>19.496037874325165</v>
      </c>
      <c r="AA37">
        <f t="shared" si="114"/>
        <v>3.2485313159310358</v>
      </c>
      <c r="AB37">
        <f t="shared" si="99"/>
        <v>3.2485313159310358</v>
      </c>
      <c r="AC37">
        <v>2</v>
      </c>
      <c r="AN37">
        <f t="shared" si="115"/>
        <v>1.25</v>
      </c>
      <c r="AO37">
        <f t="shared" ref="AO37:BC37" si="118">1/AO21</f>
        <v>5.1292461497372079E-2</v>
      </c>
      <c r="AP37">
        <f t="shared" si="118"/>
        <v>5.1292473191023383E-2</v>
      </c>
      <c r="AQ37">
        <f t="shared" si="118"/>
        <v>5.1292476114436214E-2</v>
      </c>
      <c r="AR37">
        <f t="shared" si="118"/>
        <v>5.129247976870225E-2</v>
      </c>
      <c r="AS37">
        <f t="shared" si="118"/>
        <v>5.1292484336534785E-2</v>
      </c>
      <c r="AT37">
        <f t="shared" si="118"/>
        <v>5.129249004632546E-2</v>
      </c>
      <c r="AU37">
        <f t="shared" si="118"/>
        <v>5.1292497183563802E-2</v>
      </c>
      <c r="AV37">
        <f t="shared" si="118"/>
        <v>5.1292506105111747E-2</v>
      </c>
      <c r="AW37">
        <f t="shared" si="118"/>
        <v>5.1292517257046651E-2</v>
      </c>
      <c r="AX37">
        <f t="shared" si="118"/>
        <v>5.1292531196965294E-2</v>
      </c>
      <c r="AY37">
        <f t="shared" si="118"/>
        <v>5.1292548621863603E-2</v>
      </c>
      <c r="AZ37">
        <f t="shared" si="118"/>
        <v>5.1292570402986487E-2</v>
      </c>
      <c r="BA37">
        <f t="shared" si="118"/>
        <v>5.1292597629390091E-2</v>
      </c>
      <c r="BB37">
        <f t="shared" si="118"/>
        <v>5.1292631662394589E-2</v>
      </c>
      <c r="BC37">
        <f t="shared" si="118"/>
        <v>5.1292674203650211E-2</v>
      </c>
      <c r="BD37">
        <f t="shared" si="116"/>
        <v>5.1292727380219755E-2</v>
      </c>
      <c r="BE37">
        <f t="shared" si="116"/>
        <v>7.5000000000000011E-2</v>
      </c>
      <c r="BF37">
        <f t="shared" si="116"/>
        <v>6.1547905606682704E-2</v>
      </c>
      <c r="BG37">
        <f t="shared" si="116"/>
        <v>5.9725897066603112E-2</v>
      </c>
      <c r="BH37">
        <f t="shared" si="116"/>
        <v>5.7869741338760078E-2</v>
      </c>
      <c r="BI37">
        <f t="shared" si="116"/>
        <v>5.6025023579726677E-2</v>
      </c>
      <c r="BJ37">
        <f t="shared" si="116"/>
        <v>5.4236221088910963E-2</v>
      </c>
      <c r="BK37">
        <f t="shared" si="116"/>
        <v>5.2542539453784613E-2</v>
      </c>
      <c r="BL37">
        <f t="shared" si="116"/>
        <v>5.09747672001096E-2</v>
      </c>
      <c r="BM37">
        <f t="shared" si="116"/>
        <v>4.9553622563779993E-2</v>
      </c>
      <c r="BN37">
        <f t="shared" si="116"/>
        <v>4.8289642074030602E-2</v>
      </c>
      <c r="BO37">
        <f t="shared" si="116"/>
        <v>4.7184306135615091E-2</v>
      </c>
      <c r="BP37">
        <f t="shared" si="116"/>
        <v>4.6231914594746459E-2</v>
      </c>
      <c r="BQ37">
        <f t="shared" si="116"/>
        <v>4.5421721548238016E-2</v>
      </c>
      <c r="BR37">
        <f t="shared" si="116"/>
        <v>4.4739952718676118E-2</v>
      </c>
      <c r="BS37">
        <f t="shared" si="116"/>
        <v>4.4171483622350668E-2</v>
      </c>
      <c r="BT37">
        <f t="shared" si="116"/>
        <v>4.3701095461658845E-2</v>
      </c>
    </row>
    <row r="38" spans="2:72">
      <c r="W38">
        <f t="shared" si="113"/>
        <v>15.715551302445661</v>
      </c>
      <c r="X38">
        <f t="shared" si="103"/>
        <v>15.715551302445661</v>
      </c>
      <c r="Y38">
        <f t="shared" si="117"/>
        <v>18.727951002367632</v>
      </c>
      <c r="AA38">
        <f t="shared" si="114"/>
        <v>3.0123996999219713</v>
      </c>
      <c r="AB38">
        <f t="shared" si="99"/>
        <v>3.0123996999219713</v>
      </c>
      <c r="AC38">
        <v>2</v>
      </c>
      <c r="AN38">
        <f t="shared" si="115"/>
        <v>1.5624999999999998</v>
      </c>
      <c r="AO38">
        <f t="shared" si="116"/>
        <v>5.3396109705529056E-2</v>
      </c>
      <c r="AP38">
        <f t="shared" si="116"/>
        <v>5.3396124320999001E-2</v>
      </c>
      <c r="AQ38">
        <f t="shared" si="116"/>
        <v>5.3396127974866495E-2</v>
      </c>
      <c r="AR38">
        <f t="shared" si="116"/>
        <v>5.3396132542200846E-2</v>
      </c>
      <c r="AS38">
        <f t="shared" si="116"/>
        <v>5.3396138251368797E-2</v>
      </c>
      <c r="AT38">
        <f t="shared" si="116"/>
        <v>5.339614538782874E-2</v>
      </c>
      <c r="AU38">
        <f t="shared" si="116"/>
        <v>5.3396154308403651E-2</v>
      </c>
      <c r="AV38">
        <f t="shared" si="116"/>
        <v>5.3396165459122305E-2</v>
      </c>
      <c r="AW38">
        <f t="shared" si="116"/>
        <v>5.3396179397520623E-2</v>
      </c>
      <c r="AX38">
        <f t="shared" si="116"/>
        <v>5.33961968205185E-2</v>
      </c>
      <c r="AY38">
        <f t="shared" si="116"/>
        <v>5.3396218599265868E-2</v>
      </c>
      <c r="AZ38">
        <f t="shared" si="116"/>
        <v>5.3396245822700077E-2</v>
      </c>
      <c r="BA38">
        <f t="shared" si="116"/>
        <v>5.3396279851992814E-2</v>
      </c>
      <c r="BB38">
        <f t="shared" si="116"/>
        <v>5.3396322388608752E-2</v>
      </c>
      <c r="BC38">
        <f t="shared" si="116"/>
        <v>5.3396375559378685E-2</v>
      </c>
      <c r="BD38">
        <f t="shared" si="116"/>
        <v>5.3396442022841085E-2</v>
      </c>
      <c r="BE38">
        <f t="shared" si="116"/>
        <v>7.7083333333333323E-2</v>
      </c>
      <c r="BF38">
        <f t="shared" si="116"/>
        <v>6.363123894001603E-2</v>
      </c>
      <c r="BG38">
        <f t="shared" si="116"/>
        <v>6.1809230399936438E-2</v>
      </c>
      <c r="BH38">
        <f t="shared" si="116"/>
        <v>5.9953074672093418E-2</v>
      </c>
      <c r="BI38">
        <f t="shared" si="116"/>
        <v>5.8108356913060003E-2</v>
      </c>
      <c r="BJ38">
        <f t="shared" si="116"/>
        <v>5.6319554422244296E-2</v>
      </c>
      <c r="BK38">
        <f t="shared" si="116"/>
        <v>5.4625872787117953E-2</v>
      </c>
      <c r="BL38">
        <f t="shared" si="116"/>
        <v>5.3058100533442926E-2</v>
      </c>
      <c r="BM38">
        <f t="shared" si="116"/>
        <v>5.1636955897113326E-2</v>
      </c>
      <c r="BN38">
        <f t="shared" si="116"/>
        <v>5.0372975407363935E-2</v>
      </c>
      <c r="BO38">
        <f t="shared" si="116"/>
        <v>4.9267639468948417E-2</v>
      </c>
      <c r="BP38">
        <f t="shared" si="116"/>
        <v>4.8315247928079785E-2</v>
      </c>
      <c r="BQ38">
        <f t="shared" si="116"/>
        <v>4.7505054881571342E-2</v>
      </c>
      <c r="BR38">
        <f t="shared" si="116"/>
        <v>4.6823286052009458E-2</v>
      </c>
      <c r="BS38">
        <f t="shared" si="116"/>
        <v>4.6254816955684001E-2</v>
      </c>
      <c r="BT38">
        <f t="shared" si="116"/>
        <v>4.5784428794992171E-2</v>
      </c>
    </row>
    <row r="39" spans="2:72">
      <c r="W39">
        <f t="shared" si="113"/>
        <v>15.097665528587131</v>
      </c>
      <c r="X39">
        <f t="shared" si="103"/>
        <v>15.097665528587131</v>
      </c>
      <c r="Y39">
        <f t="shared" si="117"/>
        <v>17.848955211988308</v>
      </c>
      <c r="AA39">
        <f t="shared" si="114"/>
        <v>2.7512896834011773</v>
      </c>
      <c r="AB39">
        <f t="shared" si="99"/>
        <v>2.7512896834011773</v>
      </c>
      <c r="AC39">
        <v>2</v>
      </c>
      <c r="AN39">
        <f t="shared" si="115"/>
        <v>1.9531249999999996</v>
      </c>
      <c r="AO39">
        <f t="shared" si="116"/>
        <v>5.6025669965725271E-2</v>
      </c>
      <c r="AP39">
        <f t="shared" si="116"/>
        <v>5.6025688233468519E-2</v>
      </c>
      <c r="AQ39">
        <f t="shared" si="116"/>
        <v>5.6025692800404342E-2</v>
      </c>
      <c r="AR39">
        <f t="shared" si="116"/>
        <v>5.6025698509074101E-2</v>
      </c>
      <c r="AS39">
        <f t="shared" si="116"/>
        <v>5.60257056449113E-2</v>
      </c>
      <c r="AT39">
        <f t="shared" si="116"/>
        <v>5.6025714564707813E-2</v>
      </c>
      <c r="AU39">
        <f t="shared" si="116"/>
        <v>5.602572571445346E-2</v>
      </c>
      <c r="AV39">
        <f t="shared" si="116"/>
        <v>5.6025739651635501E-2</v>
      </c>
      <c r="AW39">
        <f t="shared" si="116"/>
        <v>5.6025757073113046E-2</v>
      </c>
      <c r="AX39">
        <f t="shared" si="116"/>
        <v>5.6025778849959997E-2</v>
      </c>
      <c r="AY39">
        <f t="shared" si="116"/>
        <v>5.6025806071018688E-2</v>
      </c>
      <c r="AZ39">
        <f t="shared" si="116"/>
        <v>5.6025840097342031E-2</v>
      </c>
      <c r="BA39">
        <f t="shared" si="116"/>
        <v>5.6025882630246229E-2</v>
      </c>
      <c r="BB39">
        <f t="shared" si="116"/>
        <v>5.602593579637645E-2</v>
      </c>
      <c r="BC39">
        <f t="shared" si="116"/>
        <v>5.6026002254039246E-2</v>
      </c>
      <c r="BD39">
        <f t="shared" si="116"/>
        <v>5.6026085326117754E-2</v>
      </c>
      <c r="BE39">
        <f t="shared" si="116"/>
        <v>7.9687499999999994E-2</v>
      </c>
      <c r="BF39">
        <f t="shared" si="116"/>
        <v>6.6235405606682687E-2</v>
      </c>
      <c r="BG39">
        <f t="shared" si="116"/>
        <v>6.4413397066603109E-2</v>
      </c>
      <c r="BH39">
        <f t="shared" si="116"/>
        <v>6.2557241338760075E-2</v>
      </c>
      <c r="BI39">
        <f t="shared" si="116"/>
        <v>6.0712523579726681E-2</v>
      </c>
      <c r="BJ39">
        <f t="shared" si="116"/>
        <v>5.892372108891096E-2</v>
      </c>
      <c r="BK39">
        <f t="shared" si="116"/>
        <v>5.7230039453784624E-2</v>
      </c>
      <c r="BL39">
        <f t="shared" si="116"/>
        <v>5.5662267200109604E-2</v>
      </c>
      <c r="BM39">
        <f t="shared" si="116"/>
        <v>5.4241122563779991E-2</v>
      </c>
      <c r="BN39">
        <f t="shared" si="116"/>
        <v>5.2977142074030599E-2</v>
      </c>
      <c r="BO39">
        <f t="shared" si="116"/>
        <v>5.1871806135615074E-2</v>
      </c>
      <c r="BP39">
        <f t="shared" si="116"/>
        <v>5.0919414594746457E-2</v>
      </c>
      <c r="BQ39">
        <f t="shared" si="116"/>
        <v>5.0109221548238006E-2</v>
      </c>
      <c r="BR39">
        <f t="shared" si="116"/>
        <v>4.9427452718676122E-2</v>
      </c>
      <c r="BS39">
        <f t="shared" si="116"/>
        <v>4.8858983622350666E-2</v>
      </c>
      <c r="BT39">
        <f t="shared" si="116"/>
        <v>4.8388595461658836E-2</v>
      </c>
    </row>
    <row r="40" spans="2:72">
      <c r="W40">
        <f t="shared" si="113"/>
        <v>14.390432654159531</v>
      </c>
      <c r="X40">
        <f t="shared" si="103"/>
        <v>14.390432654159531</v>
      </c>
      <c r="Y40">
        <f t="shared" si="117"/>
        <v>16.859811792714229</v>
      </c>
      <c r="AA40">
        <f t="shared" si="114"/>
        <v>2.4693791385546984</v>
      </c>
      <c r="AB40">
        <f t="shared" si="99"/>
        <v>2.4693791385546984</v>
      </c>
      <c r="AC40">
        <v>2</v>
      </c>
      <c r="AN40">
        <f t="shared" si="115"/>
        <v>2.4414062499999991</v>
      </c>
      <c r="AO40">
        <f t="shared" si="116"/>
        <v>5.9312620290970543E-2</v>
      </c>
      <c r="AP40">
        <f t="shared" si="116"/>
        <v>5.9312643124055417E-2</v>
      </c>
      <c r="AQ40">
        <f t="shared" si="116"/>
        <v>5.9312648832326634E-2</v>
      </c>
      <c r="AR40">
        <f t="shared" si="116"/>
        <v>5.9312655967665662E-2</v>
      </c>
      <c r="AS40">
        <f t="shared" si="116"/>
        <v>5.9312664886839443E-2</v>
      </c>
      <c r="AT40">
        <f t="shared" si="116"/>
        <v>5.9312676035806672E-2</v>
      </c>
      <c r="AU40">
        <f t="shared" si="116"/>
        <v>5.9312689972015699E-2</v>
      </c>
      <c r="AV40">
        <f t="shared" si="116"/>
        <v>5.9312707392276995E-2</v>
      </c>
      <c r="AW40">
        <f t="shared" si="116"/>
        <v>5.9312729167603599E-2</v>
      </c>
      <c r="AX40">
        <f t="shared" si="116"/>
        <v>5.9312756386761874E-2</v>
      </c>
      <c r="AY40">
        <f t="shared" si="116"/>
        <v>5.9312790410709706E-2</v>
      </c>
      <c r="AZ40">
        <f t="shared" si="116"/>
        <v>5.9312832940644496E-2</v>
      </c>
      <c r="BA40">
        <f t="shared" si="116"/>
        <v>5.9312886103062984E-2</v>
      </c>
      <c r="BB40">
        <f t="shared" si="116"/>
        <v>5.9312952556086082E-2</v>
      </c>
      <c r="BC40">
        <f t="shared" si="116"/>
        <v>5.9313035622364972E-2</v>
      </c>
      <c r="BD40">
        <f t="shared" si="116"/>
        <v>5.9313139455213576E-2</v>
      </c>
      <c r="BE40">
        <f t="shared" si="116"/>
        <v>8.2942708333333337E-2</v>
      </c>
      <c r="BF40">
        <f t="shared" si="116"/>
        <v>6.9490613940016016E-2</v>
      </c>
      <c r="BG40">
        <f t="shared" si="116"/>
        <v>6.7668605399936438E-2</v>
      </c>
      <c r="BH40">
        <f t="shared" si="116"/>
        <v>6.5812449672093404E-2</v>
      </c>
      <c r="BI40">
        <f t="shared" si="116"/>
        <v>6.3967731913060003E-2</v>
      </c>
      <c r="BJ40">
        <f t="shared" si="116"/>
        <v>6.2178929422244303E-2</v>
      </c>
      <c r="BK40">
        <f t="shared" si="116"/>
        <v>6.0485247787117946E-2</v>
      </c>
      <c r="BL40">
        <f t="shared" si="116"/>
        <v>5.891747553344294E-2</v>
      </c>
      <c r="BM40">
        <f t="shared" si="116"/>
        <v>5.7496330897113312E-2</v>
      </c>
      <c r="BN40">
        <f t="shared" si="116"/>
        <v>5.6232350407363914E-2</v>
      </c>
      <c r="BO40">
        <f t="shared" si="116"/>
        <v>5.5127014468948424E-2</v>
      </c>
      <c r="BP40">
        <f t="shared" si="116"/>
        <v>5.4174622928079792E-2</v>
      </c>
      <c r="BQ40">
        <f t="shared" si="116"/>
        <v>5.3364429881571335E-2</v>
      </c>
      <c r="BR40">
        <f t="shared" si="116"/>
        <v>5.2682661052009437E-2</v>
      </c>
      <c r="BS40">
        <f t="shared" si="116"/>
        <v>5.2114191955684001E-2</v>
      </c>
      <c r="BT40">
        <f t="shared" si="116"/>
        <v>5.1643803794992171E-2</v>
      </c>
    </row>
    <row r="41" spans="2:72">
      <c r="W41">
        <f t="shared" si="113"/>
        <v>13.594414174154938</v>
      </c>
      <c r="X41">
        <f t="shared" si="103"/>
        <v>13.594414174154938</v>
      </c>
      <c r="Y41">
        <f t="shared" si="117"/>
        <v>15.767564221207</v>
      </c>
      <c r="AA41">
        <f t="shared" si="114"/>
        <v>2.1731500470520615</v>
      </c>
      <c r="AB41">
        <f t="shared" si="99"/>
        <v>2.1731500470520615</v>
      </c>
      <c r="AC41">
        <v>2</v>
      </c>
      <c r="AN41">
        <f t="shared" si="115"/>
        <v>3.0517578124999987</v>
      </c>
      <c r="AO41">
        <f t="shared" si="116"/>
        <v>6.3421308197527143E-2</v>
      </c>
      <c r="AP41">
        <f t="shared" si="116"/>
        <v>6.3421336737289058E-2</v>
      </c>
      <c r="AQ41">
        <f t="shared" si="116"/>
        <v>6.342134387222953E-2</v>
      </c>
      <c r="AR41">
        <f t="shared" si="116"/>
        <v>6.3421352790905133E-2</v>
      </c>
      <c r="AS41">
        <f t="shared" si="116"/>
        <v>6.3421363939249617E-2</v>
      </c>
      <c r="AT41">
        <f t="shared" si="116"/>
        <v>6.342137787468026E-2</v>
      </c>
      <c r="AU41">
        <f t="shared" si="116"/>
        <v>6.3421395293968535E-2</v>
      </c>
      <c r="AV41">
        <f t="shared" si="116"/>
        <v>6.3421417068078884E-2</v>
      </c>
      <c r="AW41">
        <f t="shared" si="116"/>
        <v>6.3421444285716805E-2</v>
      </c>
      <c r="AX41">
        <f t="shared" si="116"/>
        <v>6.342147830776422E-2</v>
      </c>
      <c r="AY41">
        <f t="shared" si="116"/>
        <v>6.34215208353235E-2</v>
      </c>
      <c r="AZ41">
        <f t="shared" si="116"/>
        <v>6.3421573994772579E-2</v>
      </c>
      <c r="BA41">
        <f t="shared" si="116"/>
        <v>6.3421640444083938E-2</v>
      </c>
      <c r="BB41">
        <f t="shared" si="116"/>
        <v>6.3421723505723143E-2</v>
      </c>
      <c r="BC41">
        <f t="shared" si="116"/>
        <v>6.3421827332772129E-2</v>
      </c>
      <c r="BD41">
        <f t="shared" si="116"/>
        <v>6.3421957116583369E-2</v>
      </c>
      <c r="BE41">
        <f t="shared" si="116"/>
        <v>8.7011718749999994E-2</v>
      </c>
      <c r="BF41">
        <f t="shared" si="116"/>
        <v>7.3559624356682687E-2</v>
      </c>
      <c r="BG41">
        <f t="shared" si="116"/>
        <v>7.1737615816603095E-2</v>
      </c>
      <c r="BH41">
        <f t="shared" si="116"/>
        <v>6.9881460088760075E-2</v>
      </c>
      <c r="BI41">
        <f t="shared" si="116"/>
        <v>6.8036742329726674E-2</v>
      </c>
      <c r="BJ41">
        <f t="shared" si="116"/>
        <v>6.624793983891096E-2</v>
      </c>
      <c r="BK41">
        <f t="shared" si="116"/>
        <v>6.4554258203784604E-2</v>
      </c>
      <c r="BL41">
        <f t="shared" si="116"/>
        <v>6.2986485950109597E-2</v>
      </c>
      <c r="BM41">
        <f t="shared" si="116"/>
        <v>6.1565341313779984E-2</v>
      </c>
      <c r="BN41">
        <f t="shared" si="116"/>
        <v>6.0301360824030592E-2</v>
      </c>
      <c r="BO41">
        <f t="shared" si="116"/>
        <v>5.9196024885615081E-2</v>
      </c>
      <c r="BP41">
        <f t="shared" si="116"/>
        <v>5.8243633344746457E-2</v>
      </c>
      <c r="BQ41">
        <f t="shared" si="116"/>
        <v>5.7433440298238013E-2</v>
      </c>
      <c r="BR41">
        <f t="shared" si="116"/>
        <v>5.6751671468676101E-2</v>
      </c>
      <c r="BS41">
        <f t="shared" si="116"/>
        <v>5.6183202372350673E-2</v>
      </c>
      <c r="BT41">
        <f t="shared" si="116"/>
        <v>5.571281421165885E-2</v>
      </c>
    </row>
    <row r="42" spans="2:72">
      <c r="W42">
        <f t="shared" si="113"/>
        <v>12.715223050377695</v>
      </c>
      <c r="X42">
        <f t="shared" si="103"/>
        <v>12.715223050377695</v>
      </c>
      <c r="Y42">
        <f t="shared" si="117"/>
        <v>14.586359204361779</v>
      </c>
      <c r="AA42">
        <f t="shared" si="114"/>
        <v>1.8711361539840841</v>
      </c>
      <c r="AB42">
        <f t="shared" si="99"/>
        <v>1.8711361539840841</v>
      </c>
      <c r="AC42">
        <v>2</v>
      </c>
      <c r="AN42">
        <f t="shared" si="115"/>
        <v>3.8146972656249987</v>
      </c>
      <c r="AO42">
        <f t="shared" si="116"/>
        <v>6.8557168080722874E-2</v>
      </c>
      <c r="AP42">
        <f t="shared" si="116"/>
        <v>6.8557203753831092E-2</v>
      </c>
      <c r="AQ42">
        <f t="shared" si="116"/>
        <v>6.8557212672108139E-2</v>
      </c>
      <c r="AR42">
        <f t="shared" si="116"/>
        <v>6.8557223819954452E-2</v>
      </c>
      <c r="AS42">
        <f t="shared" si="116"/>
        <v>6.8557237754762343E-2</v>
      </c>
      <c r="AT42">
        <f t="shared" si="116"/>
        <v>6.8557255173272214E-2</v>
      </c>
      <c r="AU42">
        <f t="shared" si="116"/>
        <v>6.8557276946409548E-2</v>
      </c>
      <c r="AV42">
        <f t="shared" si="116"/>
        <v>6.8557304162831206E-2</v>
      </c>
      <c r="AW42">
        <f t="shared" si="116"/>
        <v>6.8557338183358296E-2</v>
      </c>
      <c r="AX42">
        <f t="shared" si="116"/>
        <v>6.8557380709017138E-2</v>
      </c>
      <c r="AY42">
        <f t="shared" si="116"/>
        <v>6.8557433866090714E-2</v>
      </c>
      <c r="AZ42">
        <f t="shared" si="116"/>
        <v>6.855750031243267E-2</v>
      </c>
      <c r="BA42">
        <f t="shared" si="116"/>
        <v>6.8557583370360123E-2</v>
      </c>
      <c r="BB42">
        <f t="shared" si="116"/>
        <v>6.8557687192769431E-2</v>
      </c>
      <c r="BC42">
        <f t="shared" si="116"/>
        <v>6.855781697078106E-2</v>
      </c>
      <c r="BD42">
        <f t="shared" si="116"/>
        <v>6.8557979193295607E-2</v>
      </c>
      <c r="BE42">
        <f t="shared" si="116"/>
        <v>9.2097981770833337E-2</v>
      </c>
      <c r="BF42">
        <f t="shared" si="116"/>
        <v>7.864588737751603E-2</v>
      </c>
      <c r="BG42">
        <f t="shared" si="116"/>
        <v>7.6823878837436424E-2</v>
      </c>
      <c r="BH42">
        <f t="shared" si="116"/>
        <v>7.4967723109593418E-2</v>
      </c>
      <c r="BI42">
        <f t="shared" si="116"/>
        <v>7.3123005350560003E-2</v>
      </c>
      <c r="BJ42">
        <f t="shared" si="116"/>
        <v>7.1334202859744289E-2</v>
      </c>
      <c r="BK42">
        <f t="shared" si="116"/>
        <v>6.9640521224617946E-2</v>
      </c>
      <c r="BL42">
        <f t="shared" si="116"/>
        <v>6.8072748970942926E-2</v>
      </c>
      <c r="BM42">
        <f t="shared" si="116"/>
        <v>6.6651604334613312E-2</v>
      </c>
      <c r="BN42">
        <f t="shared" si="116"/>
        <v>6.5387623844863921E-2</v>
      </c>
      <c r="BO42">
        <f t="shared" si="116"/>
        <v>6.428228790644841E-2</v>
      </c>
      <c r="BP42">
        <f t="shared" si="116"/>
        <v>6.3329896365579785E-2</v>
      </c>
      <c r="BQ42">
        <f t="shared" si="116"/>
        <v>6.2519703319071335E-2</v>
      </c>
      <c r="BR42">
        <f t="shared" si="116"/>
        <v>6.1837934489509444E-2</v>
      </c>
      <c r="BS42">
        <f t="shared" si="116"/>
        <v>6.1269465393183994E-2</v>
      </c>
      <c r="BT42">
        <f t="shared" si="116"/>
        <v>6.0799077232492171E-2</v>
      </c>
    </row>
    <row r="43" spans="2:72">
      <c r="W43">
        <f t="shared" si="113"/>
        <v>11.764191558325733</v>
      </c>
      <c r="X43">
        <f t="shared" si="103"/>
        <v>11.764191558325733</v>
      </c>
      <c r="Y43">
        <f t="shared" si="117"/>
        <v>13.337416801418946</v>
      </c>
      <c r="AA43">
        <f t="shared" si="114"/>
        <v>1.5732252430932139</v>
      </c>
      <c r="AB43">
        <f t="shared" si="99"/>
        <v>1.5732252430932139</v>
      </c>
      <c r="AC43">
        <v>2</v>
      </c>
      <c r="AN43">
        <f t="shared" si="115"/>
        <v>4.7683715820312473</v>
      </c>
      <c r="AO43">
        <f t="shared" si="116"/>
        <v>7.4976992934717546E-2</v>
      </c>
      <c r="AP43">
        <f t="shared" si="116"/>
        <v>7.4977037524508613E-2</v>
      </c>
      <c r="AQ43">
        <f t="shared" si="116"/>
        <v>7.4977048671956384E-2</v>
      </c>
      <c r="AR43">
        <f t="shared" si="116"/>
        <v>7.4977062606266104E-2</v>
      </c>
      <c r="AS43">
        <f t="shared" si="116"/>
        <v>7.4977080024153236E-2</v>
      </c>
      <c r="AT43">
        <f t="shared" si="116"/>
        <v>7.4977101796512152E-2</v>
      </c>
      <c r="AU43">
        <f t="shared" si="116"/>
        <v>7.4977129011960797E-2</v>
      </c>
      <c r="AV43">
        <f t="shared" si="116"/>
        <v>7.4977163031271624E-2</v>
      </c>
      <c r="AW43">
        <f t="shared" si="116"/>
        <v>7.497720555541014E-2</v>
      </c>
      <c r="AX43">
        <f t="shared" si="116"/>
        <v>7.4977258710583305E-2</v>
      </c>
      <c r="AY43">
        <f t="shared" si="116"/>
        <v>7.4977325154549745E-2</v>
      </c>
      <c r="AZ43">
        <f t="shared" si="116"/>
        <v>7.4977408209507782E-2</v>
      </c>
      <c r="BA43">
        <f t="shared" si="116"/>
        <v>7.4977512028205351E-2</v>
      </c>
      <c r="BB43">
        <f t="shared" si="116"/>
        <v>7.4977641801577302E-2</v>
      </c>
      <c r="BC43">
        <f t="shared" si="116"/>
        <v>7.4977804018292224E-2</v>
      </c>
      <c r="BD43">
        <f t="shared" si="116"/>
        <v>7.4978006789185911E-2</v>
      </c>
      <c r="BE43">
        <f t="shared" si="116"/>
        <v>9.8455810546874981E-2</v>
      </c>
      <c r="BF43">
        <f t="shared" si="116"/>
        <v>8.5003716153557687E-2</v>
      </c>
      <c r="BG43">
        <f t="shared" si="116"/>
        <v>8.3181707613478081E-2</v>
      </c>
      <c r="BH43">
        <f t="shared" si="116"/>
        <v>8.1325551885635075E-2</v>
      </c>
      <c r="BI43">
        <f t="shared" si="116"/>
        <v>7.948083412660166E-2</v>
      </c>
      <c r="BJ43">
        <f t="shared" si="116"/>
        <v>7.7692031635785946E-2</v>
      </c>
      <c r="BK43">
        <f t="shared" si="116"/>
        <v>7.5998350000659604E-2</v>
      </c>
      <c r="BL43">
        <f t="shared" si="116"/>
        <v>7.4430577746984569E-2</v>
      </c>
      <c r="BM43">
        <f t="shared" si="116"/>
        <v>7.3009433110654984E-2</v>
      </c>
      <c r="BN43">
        <f t="shared" si="116"/>
        <v>7.1745452620905578E-2</v>
      </c>
      <c r="BO43">
        <f t="shared" si="116"/>
        <v>7.0640116682490067E-2</v>
      </c>
      <c r="BP43">
        <f t="shared" si="116"/>
        <v>6.9687725141621443E-2</v>
      </c>
      <c r="BQ43">
        <f t="shared" si="116"/>
        <v>6.8877532095112992E-2</v>
      </c>
      <c r="BR43">
        <f t="shared" si="116"/>
        <v>6.8195763265551101E-2</v>
      </c>
      <c r="BS43">
        <f t="shared" si="116"/>
        <v>6.7627294169225652E-2</v>
      </c>
      <c r="BT43">
        <f t="shared" si="116"/>
        <v>6.7156906008533829E-2</v>
      </c>
    </row>
    <row r="44" spans="2:72">
      <c r="W44">
        <f t="shared" si="113"/>
        <v>10.758356307661559</v>
      </c>
      <c r="X44">
        <f t="shared" si="103"/>
        <v>10.758356307661559</v>
      </c>
      <c r="Y44">
        <f t="shared" si="117"/>
        <v>12.047927174115285</v>
      </c>
      <c r="AA44">
        <f t="shared" si="114"/>
        <v>1.289570866453726</v>
      </c>
      <c r="AB44">
        <f t="shared" si="99"/>
        <v>1.289570866453726</v>
      </c>
      <c r="AC44">
        <v>2</v>
      </c>
      <c r="AN44">
        <f t="shared" si="115"/>
        <v>5.9604644775390598</v>
      </c>
      <c r="AO44">
        <f t="shared" si="116"/>
        <v>8.3001774002210885E-2</v>
      </c>
      <c r="AP44">
        <f t="shared" si="116"/>
        <v>8.300182973785554E-2</v>
      </c>
      <c r="AQ44">
        <f t="shared" si="116"/>
        <v>8.300184367176669E-2</v>
      </c>
      <c r="AR44">
        <f t="shared" si="116"/>
        <v>8.3001861089155665E-2</v>
      </c>
      <c r="AS44">
        <f t="shared" si="116"/>
        <v>8.3001882860891871E-2</v>
      </c>
      <c r="AT44">
        <f t="shared" si="116"/>
        <v>8.3001910075562096E-2</v>
      </c>
      <c r="AU44">
        <f t="shared" si="116"/>
        <v>8.3001944093899896E-2</v>
      </c>
      <c r="AV44">
        <f t="shared" si="116"/>
        <v>8.3001986616822149E-2</v>
      </c>
      <c r="AW44">
        <f t="shared" si="116"/>
        <v>8.3002039770474989E-2</v>
      </c>
      <c r="AX44">
        <f t="shared" si="116"/>
        <v>8.3002106212540991E-2</v>
      </c>
      <c r="AY44">
        <f t="shared" si="116"/>
        <v>8.3002189265123538E-2</v>
      </c>
      <c r="AZ44">
        <f t="shared" si="116"/>
        <v>8.3002293080851691E-2</v>
      </c>
      <c r="BA44">
        <f t="shared" si="116"/>
        <v>8.3002422850511889E-2</v>
      </c>
      <c r="BB44">
        <f t="shared" si="116"/>
        <v>8.3002585062587134E-2</v>
      </c>
      <c r="BC44">
        <f t="shared" ref="AO44:BT50" si="119">1/BC28</f>
        <v>8.3002787827681196E-2</v>
      </c>
      <c r="BD44">
        <f t="shared" si="119"/>
        <v>8.300304128404877E-2</v>
      </c>
      <c r="BE44">
        <f t="shared" si="119"/>
        <v>0.10640309651692707</v>
      </c>
      <c r="BF44">
        <f t="shared" si="119"/>
        <v>9.2951002123609752E-2</v>
      </c>
      <c r="BG44">
        <f t="shared" si="119"/>
        <v>9.1128993583530188E-2</v>
      </c>
      <c r="BH44">
        <f t="shared" si="119"/>
        <v>8.927283785568714E-2</v>
      </c>
      <c r="BI44">
        <f t="shared" si="119"/>
        <v>8.7428120096653739E-2</v>
      </c>
      <c r="BJ44">
        <f t="shared" si="119"/>
        <v>8.5639317605838039E-2</v>
      </c>
      <c r="BK44">
        <f t="shared" si="119"/>
        <v>8.3945635970711682E-2</v>
      </c>
      <c r="BL44">
        <f t="shared" si="119"/>
        <v>8.2377863717036662E-2</v>
      </c>
      <c r="BM44">
        <f t="shared" si="119"/>
        <v>8.0956719080707049E-2</v>
      </c>
      <c r="BN44">
        <f t="shared" si="119"/>
        <v>7.9692738590957657E-2</v>
      </c>
      <c r="BO44">
        <f t="shared" si="119"/>
        <v>7.8587402652542132E-2</v>
      </c>
      <c r="BP44">
        <f t="shared" si="119"/>
        <v>7.7635011111673521E-2</v>
      </c>
      <c r="BQ44">
        <f t="shared" si="119"/>
        <v>7.6824818065165057E-2</v>
      </c>
      <c r="BR44">
        <f t="shared" si="119"/>
        <v>7.614304923560318E-2</v>
      </c>
      <c r="BS44">
        <f t="shared" si="119"/>
        <v>7.5574580139277731E-2</v>
      </c>
      <c r="BT44">
        <f t="shared" si="119"/>
        <v>7.5104191978585907E-2</v>
      </c>
    </row>
    <row r="45" spans="2:72">
      <c r="W45">
        <f t="shared" si="113"/>
        <v>9.7195794806673792</v>
      </c>
      <c r="X45">
        <f t="shared" si="103"/>
        <v>9.7195794806673792</v>
      </c>
      <c r="Y45">
        <f t="shared" si="117"/>
        <v>10.748894851851301</v>
      </c>
      <c r="AA45">
        <f t="shared" si="114"/>
        <v>1.0293153711839214</v>
      </c>
      <c r="AB45">
        <f t="shared" si="99"/>
        <v>1.0293153711839214</v>
      </c>
      <c r="AC45">
        <v>2</v>
      </c>
      <c r="AN45">
        <f t="shared" si="115"/>
        <v>7.4505805969238246</v>
      </c>
      <c r="AO45">
        <f t="shared" si="119"/>
        <v>9.3032750336577555E-2</v>
      </c>
      <c r="AP45">
        <f t="shared" si="119"/>
        <v>9.3032820004539191E-2</v>
      </c>
      <c r="AQ45">
        <f t="shared" si="119"/>
        <v>9.303283742152961E-2</v>
      </c>
      <c r="AR45">
        <f t="shared" si="119"/>
        <v>9.3032859192767603E-2</v>
      </c>
      <c r="AS45">
        <f t="shared" si="119"/>
        <v>9.3032886406815118E-2</v>
      </c>
      <c r="AT45">
        <f t="shared" si="119"/>
        <v>9.3032920424374513E-2</v>
      </c>
      <c r="AU45">
        <f t="shared" si="119"/>
        <v>9.3032962946323766E-2</v>
      </c>
      <c r="AV45">
        <f t="shared" si="119"/>
        <v>9.3033016098760302E-2</v>
      </c>
      <c r="AW45">
        <f t="shared" si="119"/>
        <v>9.3033082539306006E-2</v>
      </c>
      <c r="AX45">
        <f t="shared" si="119"/>
        <v>9.3033165589988101E-2</v>
      </c>
      <c r="AY45">
        <f t="shared" si="119"/>
        <v>9.3033269403340738E-2</v>
      </c>
      <c r="AZ45">
        <f t="shared" si="119"/>
        <v>9.3033399170031547E-2</v>
      </c>
      <c r="BA45">
        <f t="shared" si="119"/>
        <v>9.3033561378395052E-2</v>
      </c>
      <c r="BB45">
        <f t="shared" si="119"/>
        <v>9.3033764138849423E-2</v>
      </c>
      <c r="BC45">
        <f t="shared" si="119"/>
        <v>9.3034017589417387E-2</v>
      </c>
      <c r="BD45">
        <f t="shared" si="119"/>
        <v>9.3034334402627358E-2</v>
      </c>
      <c r="BE45">
        <f t="shared" si="119"/>
        <v>0.11633720397949217</v>
      </c>
      <c r="BF45">
        <f t="shared" si="119"/>
        <v>0.10288510958617487</v>
      </c>
      <c r="BG45">
        <f t="shared" si="119"/>
        <v>0.10106310104609527</v>
      </c>
      <c r="BH45">
        <f t="shared" si="119"/>
        <v>9.9206945318252263E-2</v>
      </c>
      <c r="BI45">
        <f t="shared" si="119"/>
        <v>9.7362227559218847E-2</v>
      </c>
      <c r="BJ45">
        <f t="shared" si="119"/>
        <v>9.5573425068403134E-2</v>
      </c>
      <c r="BK45">
        <f t="shared" si="119"/>
        <v>9.3879743433276777E-2</v>
      </c>
      <c r="BL45">
        <f t="shared" si="119"/>
        <v>9.2311971179601771E-2</v>
      </c>
      <c r="BM45">
        <f t="shared" si="119"/>
        <v>9.0890826543272171E-2</v>
      </c>
      <c r="BN45">
        <f t="shared" si="119"/>
        <v>8.962684605352278E-2</v>
      </c>
      <c r="BO45">
        <f t="shared" si="119"/>
        <v>8.8521510115107255E-2</v>
      </c>
      <c r="BP45">
        <f t="shared" si="119"/>
        <v>8.7569118574238616E-2</v>
      </c>
      <c r="BQ45">
        <f t="shared" si="119"/>
        <v>8.675892552773018E-2</v>
      </c>
      <c r="BR45">
        <f t="shared" si="119"/>
        <v>8.6077156698168289E-2</v>
      </c>
      <c r="BS45">
        <f t="shared" si="119"/>
        <v>8.5508687601842839E-2</v>
      </c>
      <c r="BT45">
        <f t="shared" si="119"/>
        <v>8.5038299441151016E-2</v>
      </c>
    </row>
    <row r="46" spans="2:72">
      <c r="W46">
        <f t="shared" si="113"/>
        <v>8.6728204902266324</v>
      </c>
      <c r="X46">
        <f t="shared" si="103"/>
        <v>8.6728204902266324</v>
      </c>
      <c r="Y46">
        <f t="shared" si="117"/>
        <v>9.4722482123026985</v>
      </c>
      <c r="AA46">
        <f t="shared" si="114"/>
        <v>0.79942772207606616</v>
      </c>
      <c r="AB46">
        <f t="shared" si="99"/>
        <v>0.79942772207606616</v>
      </c>
      <c r="AC46">
        <v>2</v>
      </c>
      <c r="AN46">
        <f t="shared" si="115"/>
        <v>9.3132257461547798</v>
      </c>
      <c r="AO46">
        <f t="shared" si="119"/>
        <v>0.10557147075453589</v>
      </c>
      <c r="AP46">
        <f t="shared" si="119"/>
        <v>0.10557155783789375</v>
      </c>
      <c r="AQ46">
        <f t="shared" si="119"/>
        <v>0.10557157960873323</v>
      </c>
      <c r="AR46">
        <f t="shared" si="119"/>
        <v>0.10557160682228256</v>
      </c>
      <c r="AS46">
        <f t="shared" si="119"/>
        <v>0.10557164083921922</v>
      </c>
      <c r="AT46">
        <f t="shared" si="119"/>
        <v>0.10557168336039005</v>
      </c>
      <c r="AU46">
        <f t="shared" si="119"/>
        <v>0.10557173651185359</v>
      </c>
      <c r="AV46">
        <f t="shared" si="119"/>
        <v>0.10557180295118303</v>
      </c>
      <c r="AW46">
        <f t="shared" si="119"/>
        <v>0.10557188600034481</v>
      </c>
      <c r="AX46">
        <f t="shared" si="119"/>
        <v>0.10557198981179702</v>
      </c>
      <c r="AY46">
        <f t="shared" si="119"/>
        <v>0.10557211957611227</v>
      </c>
      <c r="AZ46">
        <f t="shared" si="119"/>
        <v>0.10557228178150638</v>
      </c>
      <c r="BA46">
        <f t="shared" si="119"/>
        <v>0.10557248453824901</v>
      </c>
      <c r="BB46">
        <f t="shared" si="119"/>
        <v>0.10557273798417728</v>
      </c>
      <c r="BC46">
        <f t="shared" si="119"/>
        <v>0.10557305479158763</v>
      </c>
      <c r="BD46">
        <f t="shared" si="119"/>
        <v>0.10557345080085058</v>
      </c>
      <c r="BE46">
        <f t="shared" si="119"/>
        <v>0.12875483830769854</v>
      </c>
      <c r="BF46">
        <f t="shared" si="119"/>
        <v>0.11530274391438126</v>
      </c>
      <c r="BG46">
        <f t="shared" si="119"/>
        <v>0.11348073537430166</v>
      </c>
      <c r="BH46">
        <f t="shared" si="119"/>
        <v>0.11162457964645862</v>
      </c>
      <c r="BI46">
        <f t="shared" si="119"/>
        <v>0.10977986188742522</v>
      </c>
      <c r="BJ46">
        <f t="shared" si="119"/>
        <v>0.1079910593966095</v>
      </c>
      <c r="BK46">
        <f t="shared" si="119"/>
        <v>0.10629737776148315</v>
      </c>
      <c r="BL46">
        <f t="shared" si="119"/>
        <v>0.10472960550780812</v>
      </c>
      <c r="BM46">
        <f t="shared" si="119"/>
        <v>0.10330846087147855</v>
      </c>
      <c r="BN46">
        <f t="shared" si="119"/>
        <v>0.10204448038172914</v>
      </c>
      <c r="BO46">
        <f t="shared" si="119"/>
        <v>0.10093914444331362</v>
      </c>
      <c r="BP46">
        <f t="shared" si="119"/>
        <v>9.9986752902444992E-2</v>
      </c>
      <c r="BQ46">
        <f t="shared" si="119"/>
        <v>9.9176559855936541E-2</v>
      </c>
      <c r="BR46">
        <f t="shared" si="119"/>
        <v>9.8494791026374665E-2</v>
      </c>
      <c r="BS46">
        <f t="shared" si="119"/>
        <v>9.7926321930049215E-2</v>
      </c>
      <c r="BT46">
        <f t="shared" si="119"/>
        <v>9.7455933769357392E-2</v>
      </c>
    </row>
    <row r="47" spans="2:72">
      <c r="W47">
        <f t="shared" si="113"/>
        <v>7.6438114234455048</v>
      </c>
      <c r="X47">
        <f t="shared" si="103"/>
        <v>7.6438114234455048</v>
      </c>
      <c r="Y47">
        <f t="shared" si="117"/>
        <v>8.2477641460388469</v>
      </c>
      <c r="AA47">
        <f t="shared" si="114"/>
        <v>0.6039527225933421</v>
      </c>
      <c r="AB47">
        <f t="shared" si="99"/>
        <v>0.6039527225933421</v>
      </c>
      <c r="AC47">
        <v>2</v>
      </c>
      <c r="AN47">
        <f t="shared" si="115"/>
        <v>11.641532182693474</v>
      </c>
      <c r="AO47">
        <f t="shared" si="119"/>
        <v>0.12124487127698383</v>
      </c>
      <c r="AP47">
        <f t="shared" si="119"/>
        <v>0.121244980129587</v>
      </c>
      <c r="AQ47">
        <f t="shared" si="119"/>
        <v>0.12124500734273777</v>
      </c>
      <c r="AR47">
        <f t="shared" si="119"/>
        <v>0.12124504135917624</v>
      </c>
      <c r="AS47">
        <f t="shared" si="119"/>
        <v>0.12124508387972435</v>
      </c>
      <c r="AT47">
        <f t="shared" si="119"/>
        <v>0.1212451370304095</v>
      </c>
      <c r="AU47">
        <f t="shared" si="119"/>
        <v>0.12124520346876588</v>
      </c>
      <c r="AV47">
        <f t="shared" si="119"/>
        <v>0.12124528651671139</v>
      </c>
      <c r="AW47">
        <f t="shared" si="119"/>
        <v>0.12124539032664332</v>
      </c>
      <c r="AX47">
        <f t="shared" si="119"/>
        <v>0.12124552008905817</v>
      </c>
      <c r="AY47">
        <f t="shared" si="119"/>
        <v>0.12124568229207675</v>
      </c>
      <c r="AZ47">
        <f t="shared" si="119"/>
        <v>0.12124588504584995</v>
      </c>
      <c r="BA47">
        <f t="shared" si="119"/>
        <v>0.12124613848806649</v>
      </c>
      <c r="BB47">
        <f t="shared" si="119"/>
        <v>0.12124645529083714</v>
      </c>
      <c r="BC47">
        <f t="shared" si="119"/>
        <v>0.12124685129430048</v>
      </c>
      <c r="BD47">
        <f t="shared" si="119"/>
        <v>0.12124734629862963</v>
      </c>
      <c r="BE47">
        <f t="shared" si="119"/>
        <v>0.14427688121795654</v>
      </c>
      <c r="BF47">
        <f t="shared" si="119"/>
        <v>0.13082478682463919</v>
      </c>
      <c r="BG47">
        <f t="shared" si="119"/>
        <v>0.12900277828455961</v>
      </c>
      <c r="BH47">
        <f t="shared" si="119"/>
        <v>0.12714662255671658</v>
      </c>
      <c r="BI47">
        <f t="shared" si="119"/>
        <v>0.12530190479768316</v>
      </c>
      <c r="BJ47">
        <f t="shared" si="119"/>
        <v>0.12351310230686748</v>
      </c>
      <c r="BK47">
        <f t="shared" si="119"/>
        <v>0.12181942067174113</v>
      </c>
      <c r="BL47">
        <f t="shared" si="119"/>
        <v>0.1202516484180661</v>
      </c>
      <c r="BM47">
        <f t="shared" si="119"/>
        <v>0.11883050378173649</v>
      </c>
      <c r="BN47">
        <f t="shared" si="119"/>
        <v>0.11756652329198711</v>
      </c>
      <c r="BO47">
        <f t="shared" si="119"/>
        <v>0.11646118735357158</v>
      </c>
      <c r="BP47">
        <f t="shared" si="119"/>
        <v>0.11550879581270294</v>
      </c>
      <c r="BQ47">
        <f t="shared" si="119"/>
        <v>0.11469860276619452</v>
      </c>
      <c r="BR47">
        <f t="shared" si="119"/>
        <v>0.11401683393663263</v>
      </c>
      <c r="BS47">
        <f t="shared" si="119"/>
        <v>0.11344836484030715</v>
      </c>
      <c r="BT47">
        <f t="shared" si="119"/>
        <v>0.11297797667961534</v>
      </c>
    </row>
    <row r="48" spans="2:72">
      <c r="W48">
        <f t="shared" si="113"/>
        <v>6.6565779366231723</v>
      </c>
      <c r="X48">
        <f t="shared" si="103"/>
        <v>6.6565779366231723</v>
      </c>
      <c r="Y48">
        <f t="shared" si="117"/>
        <v>7.1004190542440471</v>
      </c>
      <c r="AA48">
        <f t="shared" si="114"/>
        <v>0.44384111762087475</v>
      </c>
      <c r="AB48">
        <f t="shared" si="99"/>
        <v>0.44384111762087475</v>
      </c>
      <c r="AC48">
        <v>2</v>
      </c>
      <c r="AN48">
        <f t="shared" si="115"/>
        <v>14.551915228366843</v>
      </c>
      <c r="AO48">
        <f t="shared" si="119"/>
        <v>0.14083662193004376</v>
      </c>
      <c r="AP48">
        <f t="shared" si="119"/>
        <v>0.14083675799420348</v>
      </c>
      <c r="AQ48">
        <f t="shared" si="119"/>
        <v>0.14083679201024346</v>
      </c>
      <c r="AR48">
        <f t="shared" si="119"/>
        <v>0.14083683453029333</v>
      </c>
      <c r="AS48">
        <f t="shared" si="119"/>
        <v>0.14083688768035574</v>
      </c>
      <c r="AT48">
        <f t="shared" si="119"/>
        <v>0.14083695411793376</v>
      </c>
      <c r="AU48">
        <f t="shared" si="119"/>
        <v>0.14083703716490623</v>
      </c>
      <c r="AV48">
        <f t="shared" si="119"/>
        <v>0.14083714097362185</v>
      </c>
      <c r="AW48">
        <f t="shared" si="119"/>
        <v>0.14083727073451641</v>
      </c>
      <c r="AX48">
        <f t="shared" si="119"/>
        <v>0.14083743293563455</v>
      </c>
      <c r="AY48">
        <f t="shared" si="119"/>
        <v>0.14083763568703225</v>
      </c>
      <c r="AZ48">
        <f t="shared" si="119"/>
        <v>0.1408378891262794</v>
      </c>
      <c r="BA48">
        <f t="shared" si="119"/>
        <v>0.14083820592533827</v>
      </c>
      <c r="BB48">
        <f t="shared" si="119"/>
        <v>0.14083860192416195</v>
      </c>
      <c r="BC48">
        <f t="shared" si="119"/>
        <v>0.14083909692269148</v>
      </c>
      <c r="BD48">
        <f t="shared" si="119"/>
        <v>0.1408397156708534</v>
      </c>
      <c r="BE48">
        <f t="shared" si="119"/>
        <v>0.16367943485577896</v>
      </c>
      <c r="BF48">
        <f t="shared" si="119"/>
        <v>0.15022734046246169</v>
      </c>
      <c r="BG48">
        <f t="shared" si="119"/>
        <v>0.14840533192238206</v>
      </c>
      <c r="BH48">
        <f t="shared" si="119"/>
        <v>0.14654917619453903</v>
      </c>
      <c r="BI48">
        <f t="shared" si="119"/>
        <v>0.14470445843550564</v>
      </c>
      <c r="BJ48">
        <f t="shared" si="119"/>
        <v>0.14291565594468991</v>
      </c>
      <c r="BK48">
        <f t="shared" si="119"/>
        <v>0.1412219743095636</v>
      </c>
      <c r="BL48">
        <f t="shared" si="119"/>
        <v>0.13965420205588855</v>
      </c>
      <c r="BM48">
        <f t="shared" si="119"/>
        <v>0.13823305741955896</v>
      </c>
      <c r="BN48">
        <f t="shared" si="119"/>
        <v>0.13696907692980956</v>
      </c>
      <c r="BO48">
        <f t="shared" si="119"/>
        <v>0.13586374099139403</v>
      </c>
      <c r="BP48">
        <f t="shared" si="119"/>
        <v>0.13491134945052541</v>
      </c>
      <c r="BQ48">
        <f t="shared" si="119"/>
        <v>0.13410115640401696</v>
      </c>
      <c r="BR48">
        <f t="shared" si="119"/>
        <v>0.13341938757445507</v>
      </c>
      <c r="BS48">
        <f t="shared" si="119"/>
        <v>0.1328509184781296</v>
      </c>
      <c r="BT48">
        <f t="shared" si="119"/>
        <v>0.13238053031743779</v>
      </c>
    </row>
    <row r="49" spans="23:72">
      <c r="W49">
        <f t="shared" si="113"/>
        <v>5.7312984183159728</v>
      </c>
      <c r="X49">
        <f t="shared" si="103"/>
        <v>5.7312984183159728</v>
      </c>
      <c r="Y49">
        <f t="shared" si="117"/>
        <v>6.0486378106782972</v>
      </c>
      <c r="AA49">
        <f t="shared" si="114"/>
        <v>0.31733939236232445</v>
      </c>
      <c r="AB49">
        <f t="shared" si="99"/>
        <v>0.31733939236232445</v>
      </c>
      <c r="AC49">
        <v>2</v>
      </c>
      <c r="AN49">
        <f t="shared" si="115"/>
        <v>18.189894035458554</v>
      </c>
      <c r="AO49">
        <f t="shared" si="119"/>
        <v>0.16532631024636862</v>
      </c>
      <c r="AP49">
        <f t="shared" si="119"/>
        <v>0.1653264803249741</v>
      </c>
      <c r="AQ49">
        <f t="shared" si="119"/>
        <v>0.16532652284462548</v>
      </c>
      <c r="AR49">
        <f t="shared" si="119"/>
        <v>0.16532657599418971</v>
      </c>
      <c r="AS49">
        <f t="shared" si="119"/>
        <v>0.16532664243114495</v>
      </c>
      <c r="AT49">
        <f t="shared" si="119"/>
        <v>0.16532672547733906</v>
      </c>
      <c r="AU49">
        <f t="shared" si="119"/>
        <v>0.16532682928508166</v>
      </c>
      <c r="AV49">
        <f t="shared" si="119"/>
        <v>0.16532695904475991</v>
      </c>
      <c r="AW49">
        <f t="shared" si="119"/>
        <v>0.16532712124435775</v>
      </c>
      <c r="AX49">
        <f t="shared" si="119"/>
        <v>0.16532732399385505</v>
      </c>
      <c r="AY49">
        <f t="shared" si="119"/>
        <v>0.16532757743072665</v>
      </c>
      <c r="AZ49">
        <f t="shared" si="119"/>
        <v>0.16532789422681618</v>
      </c>
      <c r="BA49">
        <f t="shared" si="119"/>
        <v>0.16532829022192805</v>
      </c>
      <c r="BB49">
        <f t="shared" si="119"/>
        <v>0.16532878521581792</v>
      </c>
      <c r="BC49">
        <f t="shared" si="119"/>
        <v>0.16532940395818022</v>
      </c>
      <c r="BD49">
        <f t="shared" si="119"/>
        <v>0.16533017738613315</v>
      </c>
      <c r="BE49">
        <f t="shared" si="119"/>
        <v>0.18793262690305704</v>
      </c>
      <c r="BF49">
        <f t="shared" si="119"/>
        <v>0.17448053250973974</v>
      </c>
      <c r="BG49">
        <f t="shared" si="119"/>
        <v>0.17265852396966017</v>
      </c>
      <c r="BH49">
        <f t="shared" si="119"/>
        <v>0.17080236824181713</v>
      </c>
      <c r="BI49">
        <f t="shared" si="119"/>
        <v>0.16895765048278372</v>
      </c>
      <c r="BJ49">
        <f t="shared" si="119"/>
        <v>0.16716884799196799</v>
      </c>
      <c r="BK49">
        <f t="shared" si="119"/>
        <v>0.16547516635684167</v>
      </c>
      <c r="BL49">
        <f t="shared" si="119"/>
        <v>0.16390739410316663</v>
      </c>
      <c r="BM49">
        <f t="shared" si="119"/>
        <v>0.16248624946683701</v>
      </c>
      <c r="BN49">
        <f t="shared" si="119"/>
        <v>0.16122226897708763</v>
      </c>
      <c r="BO49">
        <f t="shared" si="119"/>
        <v>0.16011693303867211</v>
      </c>
      <c r="BP49">
        <f t="shared" si="119"/>
        <v>0.15916454149780349</v>
      </c>
      <c r="BQ49">
        <f t="shared" si="119"/>
        <v>0.15835434845129504</v>
      </c>
      <c r="BR49">
        <f t="shared" si="119"/>
        <v>0.15767257962173314</v>
      </c>
      <c r="BS49">
        <f t="shared" si="119"/>
        <v>0.15710411052540768</v>
      </c>
      <c r="BT49">
        <f t="shared" si="119"/>
        <v>0.15663372236471587</v>
      </c>
    </row>
    <row r="50" spans="23:72">
      <c r="W50">
        <f t="shared" si="113"/>
        <v>4.8828834885227668</v>
      </c>
      <c r="X50">
        <f t="shared" si="103"/>
        <v>4.8828834885227668</v>
      </c>
      <c r="Y50">
        <f>AP34</f>
        <v>5.1036387437851616</v>
      </c>
      <c r="AA50">
        <f t="shared" si="114"/>
        <v>0.22075525526239481</v>
      </c>
      <c r="AB50">
        <f t="shared" si="99"/>
        <v>0.22075525526239481</v>
      </c>
      <c r="AC50">
        <v>2</v>
      </c>
      <c r="AN50">
        <f t="shared" si="115"/>
        <v>22.737367544323188</v>
      </c>
      <c r="AO50">
        <f t="shared" si="119"/>
        <v>0.19593842064177469</v>
      </c>
      <c r="AP50">
        <f t="shared" si="119"/>
        <v>0.19593863323843738</v>
      </c>
      <c r="AQ50">
        <f t="shared" si="119"/>
        <v>0.19593868638760306</v>
      </c>
      <c r="AR50">
        <f t="shared" si="119"/>
        <v>0.19593875282406015</v>
      </c>
      <c r="AS50">
        <f t="shared" si="119"/>
        <v>0.19593883586963148</v>
      </c>
      <c r="AT50">
        <f t="shared" si="119"/>
        <v>0.19593893967659567</v>
      </c>
      <c r="AU50">
        <f t="shared" si="119"/>
        <v>0.19593906943530096</v>
      </c>
      <c r="AV50">
        <f t="shared" si="119"/>
        <v>0.19593923163368249</v>
      </c>
      <c r="AW50">
        <f t="shared" si="119"/>
        <v>0.19593943438165948</v>
      </c>
      <c r="AX50">
        <f t="shared" si="119"/>
        <v>0.19593968781663063</v>
      </c>
      <c r="AY50">
        <f t="shared" si="119"/>
        <v>0.19594000461034461</v>
      </c>
      <c r="AZ50">
        <f t="shared" si="119"/>
        <v>0.19594040060248713</v>
      </c>
      <c r="BA50">
        <f t="shared" si="119"/>
        <v>0.19594089559266525</v>
      </c>
      <c r="BB50">
        <f t="shared" si="119"/>
        <v>0.19594151433038789</v>
      </c>
      <c r="BC50">
        <f t="shared" si="119"/>
        <v>0.19594228775254116</v>
      </c>
      <c r="BD50">
        <f t="shared" si="119"/>
        <v>0.19594325453023281</v>
      </c>
      <c r="BE50">
        <f t="shared" si="119"/>
        <v>0.21824911696215457</v>
      </c>
      <c r="BF50">
        <f t="shared" si="119"/>
        <v>0.20479702256883728</v>
      </c>
      <c r="BG50">
        <f t="shared" si="119"/>
        <v>0.2029750140287577</v>
      </c>
      <c r="BH50">
        <f t="shared" si="119"/>
        <v>0.20111885830091467</v>
      </c>
      <c r="BI50">
        <f t="shared" si="119"/>
        <v>0.19927414054188128</v>
      </c>
      <c r="BJ50">
        <f t="shared" si="119"/>
        <v>0.19748533805106555</v>
      </c>
      <c r="BK50">
        <f t="shared" si="119"/>
        <v>0.19579165641593921</v>
      </c>
      <c r="BL50">
        <f t="shared" si="119"/>
        <v>0.19422388416226419</v>
      </c>
      <c r="BM50">
        <f t="shared" si="119"/>
        <v>0.19280273952593457</v>
      </c>
      <c r="BN50">
        <f t="shared" si="119"/>
        <v>0.19153875903618517</v>
      </c>
      <c r="BO50">
        <f t="shared" si="119"/>
        <v>0.1904334230977697</v>
      </c>
      <c r="BP50">
        <f t="shared" si="119"/>
        <v>0.18948103155690108</v>
      </c>
      <c r="BQ50">
        <f t="shared" si="119"/>
        <v>0.1886708385103926</v>
      </c>
      <c r="BR50">
        <f t="shared" si="119"/>
        <v>0.18798906968083071</v>
      </c>
      <c r="BS50">
        <f t="shared" si="119"/>
        <v>0.18742060058450527</v>
      </c>
      <c r="BT50">
        <f t="shared" si="119"/>
        <v>0.18695021242381343</v>
      </c>
    </row>
    <row r="51" spans="23:72">
      <c r="W51">
        <f>E4*E20</f>
        <v>17.223790138304945</v>
      </c>
      <c r="X51">
        <f t="shared" si="103"/>
        <v>17.223790138304945</v>
      </c>
      <c r="Y51">
        <f>AQ20</f>
        <v>20.157407328830423</v>
      </c>
      <c r="AA51">
        <f t="shared" ref="AA51:AA65" si="120">Z4-E4</f>
        <v>2.933617190525478</v>
      </c>
      <c r="AB51">
        <f t="shared" si="99"/>
        <v>2.933617190525478</v>
      </c>
      <c r="AC51">
        <v>2</v>
      </c>
    </row>
    <row r="52" spans="23:72">
      <c r="W52">
        <f t="shared" ref="W52:W65" si="121">E5*E21</f>
        <v>16.743155801994128</v>
      </c>
      <c r="X52">
        <f t="shared" si="103"/>
        <v>16.743155801994128</v>
      </c>
      <c r="Y52">
        <f t="shared" ref="Y52:Y65" si="122">AQ21</f>
        <v>19.496036763149188</v>
      </c>
      <c r="AA52">
        <f t="shared" si="120"/>
        <v>2.7528809611550606</v>
      </c>
      <c r="AB52">
        <f t="shared" si="99"/>
        <v>2.7528809611550606</v>
      </c>
      <c r="AC52">
        <v>2</v>
      </c>
      <c r="AO52">
        <f t="shared" ref="AO52:AO66" si="123">C4*C20</f>
        <v>13.636363636363635</v>
      </c>
      <c r="AP52">
        <f t="shared" ref="AP52:AP66" si="124">D4*D20</f>
        <v>16.699721276670907</v>
      </c>
      <c r="AQ52">
        <f t="shared" ref="AQ52:AQ66" si="125">E4*E20</f>
        <v>17.223790138304945</v>
      </c>
      <c r="AR52">
        <f t="shared" ref="AR52:AR66" si="126">F4*F20</f>
        <v>17.792620881229677</v>
      </c>
      <c r="AS52">
        <f t="shared" ref="AS52:AS66" si="127">G4*G20</f>
        <v>18.396435374221959</v>
      </c>
      <c r="AT52">
        <f t="shared" ref="AT52:AT66" si="128">H4*H20</f>
        <v>19.02241727156165</v>
      </c>
      <c r="AU52">
        <f t="shared" ref="AU52:AU66" si="129">I4*I20</f>
        <v>19.655682452551567</v>
      </c>
      <c r="AV52">
        <f t="shared" ref="AV52:AV66" si="130">J4*J20</f>
        <v>20.280643325973504</v>
      </c>
      <c r="AW52">
        <f t="shared" ref="AW52:AW66" si="131">K4*K20</f>
        <v>20.88251343744907</v>
      </c>
      <c r="AX52">
        <f t="shared" ref="AX52:AX66" si="132">L4*L20</f>
        <v>21.448652542283984</v>
      </c>
      <c r="AY52">
        <f t="shared" ref="AY52:AY66" si="133">M4*M20</f>
        <v>21.969504826413239</v>
      </c>
      <c r="AZ52">
        <f t="shared" ref="AZ52:AZ66" si="134">N4*N20</f>
        <v>22.439009014688267</v>
      </c>
      <c r="BA52">
        <f t="shared" ref="BA52:BA66" si="135">O4*O20</f>
        <v>22.854502244520731</v>
      </c>
      <c r="BB52">
        <f t="shared" ref="BB52:BB66" si="136">P4*P20</f>
        <v>23.216245883644344</v>
      </c>
      <c r="BC52">
        <f t="shared" ref="BC52:BC66" si="137">Q4*Q20</f>
        <v>23.526745240253856</v>
      </c>
      <c r="BD52">
        <f t="shared" ref="BD52:BD66" si="138">R4*R20</f>
        <v>23.790022338049141</v>
      </c>
    </row>
    <row r="53" spans="23:72">
      <c r="W53">
        <f t="shared" si="121"/>
        <v>16.178813318488242</v>
      </c>
      <c r="X53">
        <f t="shared" si="103"/>
        <v>16.178813318488242</v>
      </c>
      <c r="Y53">
        <f t="shared" si="122"/>
        <v>18.727949720824309</v>
      </c>
      <c r="AA53">
        <f t="shared" si="120"/>
        <v>2.5491364023360674</v>
      </c>
      <c r="AB53">
        <f t="shared" si="99"/>
        <v>2.5491364023360674</v>
      </c>
      <c r="AC53">
        <v>2</v>
      </c>
      <c r="AO53">
        <f t="shared" si="123"/>
        <v>13.333333333333332</v>
      </c>
      <c r="AP53">
        <f t="shared" si="124"/>
        <v>16.247506558394129</v>
      </c>
      <c r="AQ53">
        <f t="shared" si="125"/>
        <v>16.743155801994128</v>
      </c>
      <c r="AR53">
        <f t="shared" si="126"/>
        <v>17.280187829874031</v>
      </c>
      <c r="AS53">
        <f t="shared" si="127"/>
        <v>17.849166963347106</v>
      </c>
      <c r="AT53">
        <f t="shared" si="128"/>
        <v>18.437862740486139</v>
      </c>
      <c r="AU53">
        <f t="shared" si="129"/>
        <v>19.032197727701767</v>
      </c>
      <c r="AV53">
        <f t="shared" si="130"/>
        <v>19.617549131207213</v>
      </c>
      <c r="AW53">
        <f t="shared" si="131"/>
        <v>20.1801593559161</v>
      </c>
      <c r="AX53">
        <f t="shared" si="132"/>
        <v>20.708374654484839</v>
      </c>
      <c r="AY53">
        <f t="shared" si="133"/>
        <v>21.193487451650626</v>
      </c>
      <c r="AZ53">
        <f t="shared" si="134"/>
        <v>21.630079756931256</v>
      </c>
      <c r="BA53">
        <f t="shared" si="135"/>
        <v>22.015898251192368</v>
      </c>
      <c r="BB53">
        <f t="shared" si="136"/>
        <v>22.351387054161165</v>
      </c>
      <c r="BC53">
        <f t="shared" si="137"/>
        <v>22.639040348964016</v>
      </c>
      <c r="BD53">
        <f t="shared" si="138"/>
        <v>22.882721575649057</v>
      </c>
    </row>
    <row r="54" spans="23:72">
      <c r="W54">
        <f t="shared" si="121"/>
        <v>15.52472071867294</v>
      </c>
      <c r="X54">
        <f t="shared" si="103"/>
        <v>15.52472071867294</v>
      </c>
      <c r="Y54">
        <f t="shared" si="122"/>
        <v>17.848953757030255</v>
      </c>
      <c r="AA54">
        <f t="shared" si="120"/>
        <v>2.3242330383573151</v>
      </c>
      <c r="AB54">
        <f t="shared" si="99"/>
        <v>2.3242330383573151</v>
      </c>
      <c r="AC54">
        <v>2</v>
      </c>
      <c r="AO54">
        <f t="shared" si="123"/>
        <v>12.972972972972974</v>
      </c>
      <c r="AP54">
        <f t="shared" si="124"/>
        <v>15.715551302445661</v>
      </c>
      <c r="AQ54">
        <f t="shared" si="125"/>
        <v>16.178813318488242</v>
      </c>
      <c r="AR54">
        <f t="shared" si="126"/>
        <v>16.67971168233468</v>
      </c>
      <c r="AS54">
        <f t="shared" si="127"/>
        <v>17.209228639800816</v>
      </c>
      <c r="AT54">
        <f t="shared" si="128"/>
        <v>17.755822294024298</v>
      </c>
      <c r="AU54">
        <f t="shared" si="129"/>
        <v>18.306343660578055</v>
      </c>
      <c r="AV54">
        <f t="shared" si="130"/>
        <v>18.847263470536273</v>
      </c>
      <c r="AW54">
        <f t="shared" si="131"/>
        <v>19.365975058493007</v>
      </c>
      <c r="AX54">
        <f t="shared" si="132"/>
        <v>19.85191448218109</v>
      </c>
      <c r="AY54">
        <f t="shared" si="133"/>
        <v>20.297298810718612</v>
      </c>
      <c r="AZ54">
        <f t="shared" si="134"/>
        <v>20.697399741972998</v>
      </c>
      <c r="BA54">
        <f t="shared" si="135"/>
        <v>21.050391426617011</v>
      </c>
      <c r="BB54">
        <f t="shared" si="136"/>
        <v>21.356894919532976</v>
      </c>
      <c r="BC54">
        <f t="shared" si="137"/>
        <v>21.619369955740694</v>
      </c>
      <c r="BD54">
        <f t="shared" si="138"/>
        <v>21.841486861781672</v>
      </c>
    </row>
    <row r="55" spans="23:72">
      <c r="W55">
        <f t="shared" si="121"/>
        <v>14.777901718082981</v>
      </c>
      <c r="X55">
        <f t="shared" si="103"/>
        <v>14.777901718082981</v>
      </c>
      <c r="Y55">
        <f t="shared" si="122"/>
        <v>16.859810170119719</v>
      </c>
      <c r="AA55">
        <f t="shared" si="120"/>
        <v>2.0819084520367372</v>
      </c>
      <c r="AB55">
        <f t="shared" si="99"/>
        <v>2.0819084520367372</v>
      </c>
      <c r="AC55">
        <v>2</v>
      </c>
      <c r="AO55">
        <f t="shared" si="123"/>
        <v>12.549019607843137</v>
      </c>
      <c r="AP55">
        <f t="shared" si="124"/>
        <v>15.097665528587131</v>
      </c>
      <c r="AQ55">
        <f t="shared" si="125"/>
        <v>15.52472071867294</v>
      </c>
      <c r="AR55">
        <f t="shared" si="126"/>
        <v>15.985359625831297</v>
      </c>
      <c r="AS55">
        <f t="shared" si="127"/>
        <v>16.471066281519605</v>
      </c>
      <c r="AT55">
        <f t="shared" si="128"/>
        <v>16.971093839967843</v>
      </c>
      <c r="AU55">
        <f t="shared" si="129"/>
        <v>17.473341090521824</v>
      </c>
      <c r="AV55">
        <f t="shared" si="130"/>
        <v>17.965491711017314</v>
      </c>
      <c r="AW55">
        <f t="shared" si="131"/>
        <v>18.436196611236053</v>
      </c>
      <c r="AX55">
        <f t="shared" si="132"/>
        <v>18.876065428418045</v>
      </c>
      <c r="AY55">
        <f t="shared" si="133"/>
        <v>19.278295368886376</v>
      </c>
      <c r="AZ55">
        <f t="shared" si="134"/>
        <v>19.638874640620351</v>
      </c>
      <c r="BA55">
        <f t="shared" si="135"/>
        <v>19.956406607461318</v>
      </c>
      <c r="BB55">
        <f t="shared" si="136"/>
        <v>20.23167177341006</v>
      </c>
      <c r="BC55">
        <f t="shared" si="137"/>
        <v>20.467065130322265</v>
      </c>
      <c r="BD55">
        <f t="shared" si="138"/>
        <v>20.66602658042347</v>
      </c>
    </row>
    <row r="56" spans="23:72">
      <c r="W56">
        <f t="shared" si="121"/>
        <v>13.939688246072961</v>
      </c>
      <c r="X56">
        <f t="shared" si="103"/>
        <v>13.939688246072961</v>
      </c>
      <c r="Y56">
        <f t="shared" si="122"/>
        <v>15.767562447346256</v>
      </c>
      <c r="AA56">
        <f t="shared" si="120"/>
        <v>1.8278742012732945</v>
      </c>
      <c r="AB56">
        <f t="shared" si="99"/>
        <v>1.8278742012732945</v>
      </c>
      <c r="AC56">
        <v>2</v>
      </c>
      <c r="AO56">
        <f t="shared" si="123"/>
        <v>12.05651491365777</v>
      </c>
      <c r="AP56">
        <f t="shared" si="124"/>
        <v>14.390432654159531</v>
      </c>
      <c r="AQ56">
        <f t="shared" si="125"/>
        <v>14.777901718082981</v>
      </c>
      <c r="AR56">
        <f t="shared" si="126"/>
        <v>15.194693480981794</v>
      </c>
      <c r="AS56">
        <f t="shared" si="127"/>
        <v>15.6328819248918</v>
      </c>
      <c r="AT56">
        <f t="shared" si="128"/>
        <v>16.082618489765334</v>
      </c>
      <c r="AU56">
        <f t="shared" si="129"/>
        <v>16.532956986794034</v>
      </c>
      <c r="AV56">
        <f t="shared" si="130"/>
        <v>16.9728928632113</v>
      </c>
      <c r="AW56">
        <f t="shared" si="131"/>
        <v>17.392414166209107</v>
      </c>
      <c r="AX56">
        <f t="shared" si="132"/>
        <v>17.783357671441827</v>
      </c>
      <c r="AY56">
        <f t="shared" si="133"/>
        <v>18.139926669950054</v>
      </c>
      <c r="AZ56">
        <f t="shared" si="134"/>
        <v>18.458827139924217</v>
      </c>
      <c r="BA56">
        <f t="shared" si="135"/>
        <v>18.739073990282357</v>
      </c>
      <c r="BB56">
        <f t="shared" si="136"/>
        <v>18.981577240617721</v>
      </c>
      <c r="BC56">
        <f t="shared" si="137"/>
        <v>19.188631013416909</v>
      </c>
      <c r="BD56">
        <f t="shared" si="138"/>
        <v>19.363407156638772</v>
      </c>
    </row>
    <row r="57" spans="23:72">
      <c r="W57">
        <f t="shared" si="121"/>
        <v>13.016786123440282</v>
      </c>
      <c r="X57">
        <f t="shared" si="103"/>
        <v>13.016786123440282</v>
      </c>
      <c r="Y57">
        <f t="shared" si="122"/>
        <v>14.58635730689268</v>
      </c>
      <c r="AA57">
        <f t="shared" si="120"/>
        <v>1.569571183452398</v>
      </c>
      <c r="AB57">
        <f t="shared" si="99"/>
        <v>1.569571183452398</v>
      </c>
      <c r="AC57">
        <v>2</v>
      </c>
      <c r="AO57">
        <f t="shared" si="123"/>
        <v>11.49270482603816</v>
      </c>
      <c r="AP57">
        <f t="shared" si="124"/>
        <v>13.594414174154938</v>
      </c>
      <c r="AQ57">
        <f t="shared" si="125"/>
        <v>13.939688246072961</v>
      </c>
      <c r="AR57">
        <f t="shared" si="126"/>
        <v>14.309947140913312</v>
      </c>
      <c r="AS57">
        <f t="shared" si="127"/>
        <v>14.697940638511128</v>
      </c>
      <c r="AT57">
        <f t="shared" si="128"/>
        <v>15.094809022463313</v>
      </c>
      <c r="AU57">
        <f t="shared" si="129"/>
        <v>15.490844877238063</v>
      </c>
      <c r="AV57">
        <f t="shared" si="130"/>
        <v>15.876421504004544</v>
      </c>
      <c r="AW57">
        <f t="shared" si="131"/>
        <v>16.24290515833091</v>
      </c>
      <c r="AX57">
        <f t="shared" si="132"/>
        <v>16.583373680706252</v>
      </c>
      <c r="AY57">
        <f t="shared" si="133"/>
        <v>16.893026211342864</v>
      </c>
      <c r="AZ57">
        <f t="shared" si="134"/>
        <v>17.169258553650987</v>
      </c>
      <c r="BA57">
        <f t="shared" si="135"/>
        <v>17.411459157021433</v>
      </c>
      <c r="BB57">
        <f t="shared" si="136"/>
        <v>17.620626390747745</v>
      </c>
      <c r="BC57">
        <f t="shared" si="137"/>
        <v>17.798914226579011</v>
      </c>
      <c r="BD57">
        <f t="shared" si="138"/>
        <v>17.949192015339499</v>
      </c>
    </row>
    <row r="58" spans="23:72">
      <c r="W58">
        <f t="shared" si="121"/>
        <v>12.021873903415372</v>
      </c>
      <c r="X58">
        <f t="shared" si="103"/>
        <v>12.021873903415372</v>
      </c>
      <c r="Y58">
        <f t="shared" si="122"/>
        <v>13.33741481843669</v>
      </c>
      <c r="AA58">
        <f t="shared" si="120"/>
        <v>1.3155409150213178</v>
      </c>
      <c r="AB58">
        <f t="shared" si="99"/>
        <v>1.3155409150213178</v>
      </c>
      <c r="AC58">
        <v>2</v>
      </c>
      <c r="AO58">
        <f t="shared" si="123"/>
        <v>10.858001237076964</v>
      </c>
      <c r="AP58">
        <f t="shared" si="124"/>
        <v>12.715223050377695</v>
      </c>
      <c r="AQ58">
        <f t="shared" si="125"/>
        <v>13.016786123440282</v>
      </c>
      <c r="AR58">
        <f t="shared" si="126"/>
        <v>13.33907391769289</v>
      </c>
      <c r="AS58">
        <f t="shared" si="127"/>
        <v>13.675586707711018</v>
      </c>
      <c r="AT58">
        <f t="shared" si="128"/>
        <v>14.018520708308433</v>
      </c>
      <c r="AU58">
        <f t="shared" si="129"/>
        <v>14.359455995089533</v>
      </c>
      <c r="AV58">
        <f t="shared" si="130"/>
        <v>14.690166257673143</v>
      </c>
      <c r="AW58">
        <f t="shared" si="131"/>
        <v>15.003389790584274</v>
      </c>
      <c r="AX58">
        <f t="shared" si="132"/>
        <v>15.293413970395379</v>
      </c>
      <c r="AY58">
        <f t="shared" si="133"/>
        <v>15.556384698928648</v>
      </c>
      <c r="AZ58">
        <f t="shared" si="134"/>
        <v>15.790330592479963</v>
      </c>
      <c r="BA58">
        <f t="shared" si="135"/>
        <v>15.994957539968921</v>
      </c>
      <c r="BB58">
        <f t="shared" si="136"/>
        <v>16.1713033958087</v>
      </c>
      <c r="BC58">
        <f t="shared" si="137"/>
        <v>16.321343651078216</v>
      </c>
      <c r="BD58">
        <f t="shared" si="138"/>
        <v>16.447618048149934</v>
      </c>
    </row>
    <row r="59" spans="23:72">
      <c r="W59">
        <f t="shared" si="121"/>
        <v>10.973455984492851</v>
      </c>
      <c r="X59">
        <f t="shared" si="103"/>
        <v>10.973455984492851</v>
      </c>
      <c r="Y59">
        <f t="shared" si="122"/>
        <v>12.047925151572901</v>
      </c>
      <c r="AA59">
        <f t="shared" si="120"/>
        <v>1.0744691670800499</v>
      </c>
      <c r="AB59">
        <f t="shared" si="99"/>
        <v>1.0744691670800499</v>
      </c>
      <c r="AC59">
        <v>2</v>
      </c>
      <c r="AO59">
        <f t="shared" si="123"/>
        <v>10.156840865414422</v>
      </c>
      <c r="AP59">
        <f t="shared" si="124"/>
        <v>11.764191558325733</v>
      </c>
      <c r="AQ59">
        <f t="shared" si="125"/>
        <v>12.021873903415372</v>
      </c>
      <c r="AR59">
        <f t="shared" si="126"/>
        <v>12.296258393748875</v>
      </c>
      <c r="AS59">
        <f t="shared" si="127"/>
        <v>12.581649538392391</v>
      </c>
      <c r="AT59">
        <f t="shared" si="128"/>
        <v>12.871332863168263</v>
      </c>
      <c r="AU59">
        <f t="shared" si="129"/>
        <v>13.158180407749915</v>
      </c>
      <c r="AV59">
        <f t="shared" si="130"/>
        <v>13.435338408890871</v>
      </c>
      <c r="AW59">
        <f t="shared" si="131"/>
        <v>13.696860219204472</v>
      </c>
      <c r="AX59">
        <f t="shared" si="132"/>
        <v>13.938165604500131</v>
      </c>
      <c r="AY59">
        <f t="shared" si="133"/>
        <v>14.156262007532545</v>
      </c>
      <c r="AZ59">
        <f t="shared" si="134"/>
        <v>14.349729424626368</v>
      </c>
      <c r="BA59">
        <f t="shared" si="135"/>
        <v>14.518522507733</v>
      </c>
      <c r="BB59">
        <f t="shared" si="136"/>
        <v>14.663667537615892</v>
      </c>
      <c r="BC59">
        <f t="shared" si="137"/>
        <v>14.786929039296949</v>
      </c>
      <c r="BD59">
        <f t="shared" si="138"/>
        <v>14.890501356225776</v>
      </c>
    </row>
    <row r="60" spans="23:72">
      <c r="W60">
        <f t="shared" si="121"/>
        <v>9.8948081906164358</v>
      </c>
      <c r="X60">
        <f t="shared" si="103"/>
        <v>9.8948081906164358</v>
      </c>
      <c r="Y60">
        <f t="shared" si="122"/>
        <v>10.748892839514541</v>
      </c>
      <c r="AA60">
        <f t="shared" si="120"/>
        <v>0.85408464889810531</v>
      </c>
      <c r="AB60">
        <f t="shared" si="99"/>
        <v>0.85408464889810531</v>
      </c>
      <c r="AC60">
        <v>2</v>
      </c>
      <c r="AO60">
        <f t="shared" si="123"/>
        <v>9.3982227278593875</v>
      </c>
      <c r="AP60">
        <f t="shared" si="124"/>
        <v>10.758356307661559</v>
      </c>
      <c r="AQ60">
        <f t="shared" si="125"/>
        <v>10.973455984492851</v>
      </c>
      <c r="AR60">
        <f t="shared" si="126"/>
        <v>11.201615452356709</v>
      </c>
      <c r="AS60">
        <f t="shared" si="127"/>
        <v>11.437967542873823</v>
      </c>
      <c r="AT60">
        <f t="shared" si="128"/>
        <v>11.676879591714892</v>
      </c>
      <c r="AU60">
        <f t="shared" si="129"/>
        <v>11.912471547048572</v>
      </c>
      <c r="AV60">
        <f t="shared" si="130"/>
        <v>12.139183451454191</v>
      </c>
      <c r="AW60">
        <f t="shared" si="131"/>
        <v>12.352279234575748</v>
      </c>
      <c r="AX60">
        <f t="shared" si="132"/>
        <v>12.548194699804997</v>
      </c>
      <c r="AY60">
        <f t="shared" si="133"/>
        <v>12.724685716122877</v>
      </c>
      <c r="AZ60">
        <f t="shared" si="134"/>
        <v>12.880786460654424</v>
      </c>
      <c r="BA60">
        <f t="shared" si="135"/>
        <v>13.01662698571926</v>
      </c>
      <c r="BB60">
        <f t="shared" si="136"/>
        <v>13.133175122863575</v>
      </c>
      <c r="BC60">
        <f t="shared" si="137"/>
        <v>13.231962362967579</v>
      </c>
      <c r="BD60">
        <f t="shared" si="138"/>
        <v>13.314836011884998</v>
      </c>
    </row>
    <row r="61" spans="23:72">
      <c r="W61">
        <f t="shared" si="121"/>
        <v>8.8120683806077587</v>
      </c>
      <c r="X61">
        <f t="shared" si="103"/>
        <v>8.8120683806077587</v>
      </c>
      <c r="Y61">
        <f t="shared" si="122"/>
        <v>9.4722462589474858</v>
      </c>
      <c r="AA61">
        <f t="shared" si="120"/>
        <v>0.66017787833972719</v>
      </c>
      <c r="AB61">
        <f t="shared" si="99"/>
        <v>0.66017787833972719</v>
      </c>
      <c r="AC61">
        <v>2</v>
      </c>
      <c r="AO61">
        <f t="shared" si="123"/>
        <v>8.595702542208933</v>
      </c>
      <c r="AP61">
        <f t="shared" si="124"/>
        <v>9.7195794806673792</v>
      </c>
      <c r="AQ61">
        <f t="shared" si="125"/>
        <v>9.8948081906164358</v>
      </c>
      <c r="AR61">
        <f t="shared" si="126"/>
        <v>10.079939431579477</v>
      </c>
      <c r="AS61">
        <f t="shared" si="127"/>
        <v>10.270923591921392</v>
      </c>
      <c r="AT61">
        <f t="shared" si="128"/>
        <v>10.463159599902244</v>
      </c>
      <c r="AU61">
        <f t="shared" si="129"/>
        <v>10.65192514837592</v>
      </c>
      <c r="AV61">
        <f t="shared" si="130"/>
        <v>10.832831183448617</v>
      </c>
      <c r="AW61">
        <f t="shared" si="131"/>
        <v>11.002210432357664</v>
      </c>
      <c r="AX61">
        <f t="shared" si="132"/>
        <v>11.15737130148289</v>
      </c>
      <c r="AY61">
        <f t="shared" si="133"/>
        <v>11.296689343637146</v>
      </c>
      <c r="AZ61">
        <f t="shared" si="134"/>
        <v>11.419550822042686</v>
      </c>
      <c r="BA61">
        <f t="shared" si="135"/>
        <v>11.526191615643933</v>
      </c>
      <c r="BB61">
        <f t="shared" si="136"/>
        <v>11.617484107967519</v>
      </c>
      <c r="BC61">
        <f t="shared" si="137"/>
        <v>11.694718139709217</v>
      </c>
      <c r="BD61">
        <f t="shared" si="138"/>
        <v>11.759407309079942</v>
      </c>
    </row>
    <row r="62" spans="23:72">
      <c r="W62">
        <f t="shared" si="121"/>
        <v>7.751771033908736</v>
      </c>
      <c r="X62">
        <f t="shared" si="103"/>
        <v>7.751771033908736</v>
      </c>
      <c r="Y62">
        <f t="shared" si="122"/>
        <v>8.2477622948479876</v>
      </c>
      <c r="AA62">
        <f t="shared" si="120"/>
        <v>0.49599126093925161</v>
      </c>
      <c r="AB62">
        <f t="shared" si="99"/>
        <v>0.49599126093925161</v>
      </c>
      <c r="AC62">
        <v>2</v>
      </c>
      <c r="AO62">
        <f t="shared" si="123"/>
        <v>7.7666984258113727</v>
      </c>
      <c r="AP62">
        <f t="shared" si="124"/>
        <v>8.6728204902266324</v>
      </c>
      <c r="AQ62">
        <f t="shared" si="125"/>
        <v>8.8120683806077587</v>
      </c>
      <c r="AR62">
        <f t="shared" si="126"/>
        <v>8.9586003653248767</v>
      </c>
      <c r="AS62">
        <f t="shared" si="127"/>
        <v>9.1091388056714742</v>
      </c>
      <c r="AT62">
        <f t="shared" si="128"/>
        <v>9.2600258353553677</v>
      </c>
      <c r="AU62">
        <f t="shared" si="129"/>
        <v>9.4075697920212473</v>
      </c>
      <c r="AV62">
        <f t="shared" si="130"/>
        <v>9.5483984223109193</v>
      </c>
      <c r="AW62">
        <f t="shared" si="131"/>
        <v>9.6797492825302616</v>
      </c>
      <c r="AX62">
        <f t="shared" si="132"/>
        <v>9.7996481167740654</v>
      </c>
      <c r="AY62">
        <f t="shared" si="133"/>
        <v>9.906959341839773</v>
      </c>
      <c r="AZ62">
        <f t="shared" si="134"/>
        <v>10.001324885264344</v>
      </c>
      <c r="BA62">
        <f t="shared" si="135"/>
        <v>10.083027697800729</v>
      </c>
      <c r="BB62">
        <f t="shared" si="136"/>
        <v>10.152821175408381</v>
      </c>
      <c r="BC62">
        <f t="shared" si="137"/>
        <v>10.211759007086171</v>
      </c>
      <c r="BD62">
        <f t="shared" si="138"/>
        <v>10.261047853347081</v>
      </c>
    </row>
    <row r="63" spans="23:72">
      <c r="W63">
        <f t="shared" si="121"/>
        <v>6.7383023712585546</v>
      </c>
      <c r="X63">
        <f t="shared" si="103"/>
        <v>6.7383023712585546</v>
      </c>
      <c r="Y63">
        <f t="shared" si="122"/>
        <v>7.1004173392934655</v>
      </c>
      <c r="AA63">
        <f t="shared" si="120"/>
        <v>0.36211496803491094</v>
      </c>
      <c r="AB63">
        <f t="shared" si="99"/>
        <v>0.36211496803491094</v>
      </c>
      <c r="AC63">
        <v>2</v>
      </c>
      <c r="AO63">
        <f t="shared" si="123"/>
        <v>6.9311173873333018</v>
      </c>
      <c r="AP63">
        <f t="shared" si="124"/>
        <v>7.6438114234455048</v>
      </c>
      <c r="AQ63">
        <f t="shared" si="125"/>
        <v>7.751771033908736</v>
      </c>
      <c r="AR63">
        <f t="shared" si="126"/>
        <v>7.8649356144236373</v>
      </c>
      <c r="AS63">
        <f t="shared" si="127"/>
        <v>7.9807246475194047</v>
      </c>
      <c r="AT63">
        <f t="shared" si="128"/>
        <v>8.0963070421104533</v>
      </c>
      <c r="AU63">
        <f t="shared" si="129"/>
        <v>8.2088717421718407</v>
      </c>
      <c r="AV63">
        <f t="shared" si="130"/>
        <v>8.3158943195806057</v>
      </c>
      <c r="AW63">
        <f t="shared" si="131"/>
        <v>8.4153476437057222</v>
      </c>
      <c r="AX63">
        <f t="shared" si="132"/>
        <v>8.5058226780799622</v>
      </c>
      <c r="AY63">
        <f t="shared" si="133"/>
        <v>8.586551646292591</v>
      </c>
      <c r="AZ63">
        <f t="shared" si="134"/>
        <v>8.6573493642985948</v>
      </c>
      <c r="BA63">
        <f t="shared" si="135"/>
        <v>8.7185020207999706</v>
      </c>
      <c r="BB63">
        <f t="shared" si="136"/>
        <v>8.7706346990460382</v>
      </c>
      <c r="BC63">
        <f t="shared" si="137"/>
        <v>8.8145827523175484</v>
      </c>
      <c r="BD63">
        <f t="shared" si="138"/>
        <v>8.8512826073688249</v>
      </c>
    </row>
    <row r="64" spans="23:72">
      <c r="W64">
        <f t="shared" si="121"/>
        <v>5.7917789229781764</v>
      </c>
      <c r="X64">
        <f t="shared" si="103"/>
        <v>5.7917789229781764</v>
      </c>
      <c r="Y64">
        <f t="shared" si="122"/>
        <v>6.0486362550539088</v>
      </c>
      <c r="AA64">
        <f t="shared" si="120"/>
        <v>0.25685733207573236</v>
      </c>
      <c r="AB64">
        <f t="shared" si="99"/>
        <v>0.25685733207573236</v>
      </c>
      <c r="AC64">
        <v>2</v>
      </c>
      <c r="AO64">
        <f t="shared" si="123"/>
        <v>6.1095030104491679</v>
      </c>
      <c r="AP64">
        <f t="shared" si="124"/>
        <v>6.6565779366231723</v>
      </c>
      <c r="AQ64">
        <f t="shared" si="125"/>
        <v>6.7383023712585546</v>
      </c>
      <c r="AR64">
        <f t="shared" si="126"/>
        <v>6.8236480474822603</v>
      </c>
      <c r="AS64">
        <f t="shared" si="127"/>
        <v>6.9106371069119277</v>
      </c>
      <c r="AT64">
        <f t="shared" si="128"/>
        <v>6.9971340325864091</v>
      </c>
      <c r="AU64">
        <f t="shared" si="129"/>
        <v>7.0810509829579669</v>
      </c>
      <c r="AV64">
        <f t="shared" si="130"/>
        <v>7.1605435803486071</v>
      </c>
      <c r="AW64">
        <f t="shared" si="131"/>
        <v>7.2341596045643666</v>
      </c>
      <c r="AX64">
        <f t="shared" si="132"/>
        <v>7.300918005839045</v>
      </c>
      <c r="AY64">
        <f t="shared" si="133"/>
        <v>7.3603155095173083</v>
      </c>
      <c r="AZ64">
        <f t="shared" si="134"/>
        <v>7.412274831382657</v>
      </c>
      <c r="BA64">
        <f t="shared" si="135"/>
        <v>7.4570572455559025</v>
      </c>
      <c r="BB64">
        <f t="shared" si="136"/>
        <v>7.4951625710464835</v>
      </c>
      <c r="BC64">
        <f t="shared" si="137"/>
        <v>7.5272343725995654</v>
      </c>
      <c r="BD64">
        <f t="shared" si="138"/>
        <v>7.5539809185087936</v>
      </c>
    </row>
    <row r="65" spans="23:74">
      <c r="W65">
        <f t="shared" si="121"/>
        <v>4.9267147721853046</v>
      </c>
      <c r="X65">
        <f t="shared" si="103"/>
        <v>4.9267147721853046</v>
      </c>
      <c r="Y65">
        <f t="shared" si="122"/>
        <v>5.1036373594023923</v>
      </c>
      <c r="AA65">
        <f t="shared" si="120"/>
        <v>0.17692258721708765</v>
      </c>
      <c r="AB65">
        <f t="shared" si="99"/>
        <v>0.17692258721708765</v>
      </c>
      <c r="AC65">
        <v>2</v>
      </c>
      <c r="AO65">
        <f t="shared" si="123"/>
        <v>5.321055829841824</v>
      </c>
      <c r="AP65">
        <f t="shared" si="124"/>
        <v>5.7312984183159728</v>
      </c>
      <c r="AQ65">
        <f t="shared" si="125"/>
        <v>5.7917789229781764</v>
      </c>
      <c r="AR65">
        <f t="shared" si="126"/>
        <v>5.8547197576571568</v>
      </c>
      <c r="AS65">
        <f t="shared" si="127"/>
        <v>5.9186429092886623</v>
      </c>
      <c r="AT65">
        <f t="shared" si="128"/>
        <v>5.9819757808467235</v>
      </c>
      <c r="AU65">
        <f t="shared" si="129"/>
        <v>6.0432028685412131</v>
      </c>
      <c r="AV65">
        <f t="shared" si="130"/>
        <v>6.1010060313116794</v>
      </c>
      <c r="AW65">
        <f t="shared" si="131"/>
        <v>6.1543669281633404</v>
      </c>
      <c r="AX65">
        <f t="shared" si="132"/>
        <v>6.2026170847534505</v>
      </c>
      <c r="AY65">
        <f t="shared" si="133"/>
        <v>6.2454356389556613</v>
      </c>
      <c r="AZ65">
        <f t="shared" si="134"/>
        <v>6.2828064001541462</v>
      </c>
      <c r="BA65">
        <f t="shared" si="135"/>
        <v>6.3149513087578359</v>
      </c>
      <c r="BB65">
        <f t="shared" si="136"/>
        <v>6.3422568616500445</v>
      </c>
      <c r="BC65">
        <f t="shared" si="137"/>
        <v>6.3652058285150659</v>
      </c>
      <c r="BD65">
        <f t="shared" si="138"/>
        <v>6.384321236212064</v>
      </c>
    </row>
    <row r="66" spans="23:74">
      <c r="W66">
        <f>F4*F20</f>
        <v>17.792620881229677</v>
      </c>
      <c r="X66">
        <f t="shared" si="103"/>
        <v>17.792620881229677</v>
      </c>
      <c r="Y66">
        <f>AR20</f>
        <v>20.157406140824328</v>
      </c>
      <c r="AA66">
        <f t="shared" ref="AA66:AA80" si="139">AA4-F4</f>
        <v>2.364785259594651</v>
      </c>
      <c r="AB66">
        <f t="shared" si="99"/>
        <v>2.364785259594651</v>
      </c>
      <c r="AC66">
        <v>2</v>
      </c>
      <c r="AO66">
        <f t="shared" si="123"/>
        <v>4.5819200275316794</v>
      </c>
      <c r="AP66">
        <f t="shared" si="124"/>
        <v>4.8828834885227668</v>
      </c>
      <c r="AQ66">
        <f t="shared" si="125"/>
        <v>4.9267147721853046</v>
      </c>
      <c r="AR66">
        <f t="shared" si="126"/>
        <v>4.9721841524368484</v>
      </c>
      <c r="AS66">
        <f t="shared" si="127"/>
        <v>5.0182125853395956</v>
      </c>
      <c r="AT66">
        <f t="shared" si="128"/>
        <v>5.0636670543178299</v>
      </c>
      <c r="AU66">
        <f t="shared" si="129"/>
        <v>5.107469941801825</v>
      </c>
      <c r="AV66">
        <f t="shared" si="130"/>
        <v>5.1486973618782681</v>
      </c>
      <c r="AW66">
        <f t="shared" si="131"/>
        <v>5.1866482937888261</v>
      </c>
      <c r="AX66">
        <f t="shared" si="132"/>
        <v>5.2208754250677885</v>
      </c>
      <c r="AY66">
        <f t="shared" si="133"/>
        <v>5.2511790405962184</v>
      </c>
      <c r="AZ66">
        <f t="shared" si="134"/>
        <v>5.2775731258339729</v>
      </c>
      <c r="BA66">
        <f t="shared" si="135"/>
        <v>5.3002361567652478</v>
      </c>
      <c r="BB66">
        <f t="shared" si="136"/>
        <v>5.3194582094470055</v>
      </c>
      <c r="BC66">
        <f t="shared" si="137"/>
        <v>5.3355927623821389</v>
      </c>
      <c r="BD66">
        <f t="shared" si="138"/>
        <v>5.3490177252808593</v>
      </c>
    </row>
    <row r="67" spans="23:74" ht="15" thickBot="1">
      <c r="W67">
        <f t="shared" ref="W67:W80" si="140">F5*F21</f>
        <v>17.280187829874031</v>
      </c>
      <c r="X67">
        <f t="shared" si="103"/>
        <v>17.280187829874031</v>
      </c>
      <c r="Y67">
        <f t="shared" ref="Y67:Y80" si="141">AR21</f>
        <v>19.496035374179396</v>
      </c>
      <c r="AA67">
        <f t="shared" si="139"/>
        <v>2.2158475443053653</v>
      </c>
      <c r="AB67">
        <f t="shared" si="99"/>
        <v>2.2158475443053653</v>
      </c>
      <c r="AC67">
        <v>2</v>
      </c>
    </row>
    <row r="68" spans="23:74" ht="15" thickBot="1">
      <c r="W68">
        <f t="shared" si="140"/>
        <v>16.67971168233468</v>
      </c>
      <c r="X68">
        <f t="shared" si="103"/>
        <v>16.67971168233468</v>
      </c>
      <c r="Y68">
        <f t="shared" si="141"/>
        <v>18.727948118895405</v>
      </c>
      <c r="AA68">
        <f t="shared" si="139"/>
        <v>2.0482364365607246</v>
      </c>
      <c r="AB68">
        <f t="shared" si="99"/>
        <v>2.0482364365607246</v>
      </c>
      <c r="AC68">
        <v>2</v>
      </c>
      <c r="AO68" t="s">
        <v>114</v>
      </c>
      <c r="AP68" s="75">
        <f>C3</f>
        <v>0</v>
      </c>
      <c r="AQ68" s="75">
        <f t="shared" ref="AQ68:BE68" si="142">D3</f>
        <v>4.3980465111040035E-2</v>
      </c>
      <c r="AR68" s="75">
        <f t="shared" si="142"/>
        <v>5.4975581388800036E-2</v>
      </c>
      <c r="AS68" s="75">
        <f t="shared" si="142"/>
        <v>6.871947673600004E-2</v>
      </c>
      <c r="AT68" s="75">
        <f t="shared" si="142"/>
        <v>8.589934592000005E-2</v>
      </c>
      <c r="AU68" s="75">
        <f t="shared" si="142"/>
        <v>0.10737418240000006</v>
      </c>
      <c r="AV68" s="75">
        <f t="shared" si="142"/>
        <v>0.13421772800000006</v>
      </c>
      <c r="AW68" s="75">
        <f t="shared" si="142"/>
        <v>0.16777216000000009</v>
      </c>
      <c r="AX68" s="75">
        <f t="shared" si="142"/>
        <v>0.2097152000000001</v>
      </c>
      <c r="AY68" s="75">
        <f t="shared" si="142"/>
        <v>0.2621440000000001</v>
      </c>
      <c r="AZ68" s="75">
        <f t="shared" si="142"/>
        <v>0.32768000000000014</v>
      </c>
      <c r="BA68" s="75">
        <f t="shared" si="142"/>
        <v>0.40960000000000013</v>
      </c>
      <c r="BB68" s="75">
        <f t="shared" si="142"/>
        <v>0.51200000000000012</v>
      </c>
      <c r="BC68" s="75">
        <f t="shared" si="142"/>
        <v>0.64000000000000012</v>
      </c>
      <c r="BD68" s="75">
        <f t="shared" si="142"/>
        <v>0.8</v>
      </c>
      <c r="BE68" s="75">
        <f t="shared" si="142"/>
        <v>1</v>
      </c>
      <c r="BF68" s="75">
        <f t="shared" ref="BF68:BU68" si="143">AP68</f>
        <v>0</v>
      </c>
      <c r="BG68" s="75">
        <f t="shared" si="143"/>
        <v>4.3980465111040035E-2</v>
      </c>
      <c r="BH68" s="75">
        <f t="shared" si="143"/>
        <v>5.4975581388800036E-2</v>
      </c>
      <c r="BI68" s="75">
        <f t="shared" si="143"/>
        <v>6.871947673600004E-2</v>
      </c>
      <c r="BJ68" s="75">
        <f t="shared" si="143"/>
        <v>8.589934592000005E-2</v>
      </c>
      <c r="BK68" s="75">
        <f t="shared" si="143"/>
        <v>0.10737418240000006</v>
      </c>
      <c r="BL68" s="75">
        <f t="shared" si="143"/>
        <v>0.13421772800000006</v>
      </c>
      <c r="BM68" s="75">
        <f t="shared" si="143"/>
        <v>0.16777216000000009</v>
      </c>
      <c r="BN68" s="75">
        <f t="shared" si="143"/>
        <v>0.2097152000000001</v>
      </c>
      <c r="BO68" s="75">
        <f t="shared" si="143"/>
        <v>0.2621440000000001</v>
      </c>
      <c r="BP68" s="75">
        <f t="shared" si="143"/>
        <v>0.32768000000000014</v>
      </c>
      <c r="BQ68" s="75">
        <f t="shared" si="143"/>
        <v>0.40960000000000013</v>
      </c>
      <c r="BR68" s="75">
        <f t="shared" si="143"/>
        <v>0.51200000000000012</v>
      </c>
      <c r="BS68" s="75">
        <f t="shared" si="143"/>
        <v>0.64000000000000012</v>
      </c>
      <c r="BT68" s="75">
        <f t="shared" si="143"/>
        <v>0.8</v>
      </c>
      <c r="BU68" s="75">
        <f t="shared" si="143"/>
        <v>1</v>
      </c>
    </row>
    <row r="69" spans="23:74">
      <c r="W69">
        <f t="shared" si="140"/>
        <v>15.985359625831297</v>
      </c>
      <c r="X69">
        <f t="shared" si="103"/>
        <v>15.985359625831297</v>
      </c>
      <c r="Y69">
        <f t="shared" si="141"/>
        <v>17.848951938333027</v>
      </c>
      <c r="AA69">
        <f t="shared" si="139"/>
        <v>1.86359231250173</v>
      </c>
      <c r="AB69">
        <f t="shared" si="99"/>
        <v>1.86359231250173</v>
      </c>
      <c r="AC69">
        <v>2</v>
      </c>
      <c r="AN69">
        <v>1</v>
      </c>
      <c r="AO69">
        <f>AN36</f>
        <v>1</v>
      </c>
      <c r="AP69">
        <f t="shared" ref="AP69:BU77" si="144">AO36</f>
        <v>4.9609542930846504E-2</v>
      </c>
      <c r="AQ69">
        <f t="shared" si="144"/>
        <v>4.9609552287042898E-2</v>
      </c>
      <c r="AR69">
        <f t="shared" si="144"/>
        <v>4.9609554626091991E-2</v>
      </c>
      <c r="AS69">
        <f t="shared" si="144"/>
        <v>4.9609557549903364E-2</v>
      </c>
      <c r="AT69">
        <f t="shared" si="144"/>
        <v>4.9609561204667585E-2</v>
      </c>
      <c r="AU69">
        <f t="shared" si="144"/>
        <v>4.9609565773122852E-2</v>
      </c>
      <c r="AV69">
        <f t="shared" si="144"/>
        <v>4.9609571483691939E-2</v>
      </c>
      <c r="AW69">
        <f t="shared" si="144"/>
        <v>4.9609578621903301E-2</v>
      </c>
      <c r="AX69">
        <f t="shared" si="144"/>
        <v>4.9609587544667502E-2</v>
      </c>
      <c r="AY69">
        <f t="shared" si="144"/>
        <v>4.9609598698122745E-2</v>
      </c>
      <c r="AZ69">
        <f t="shared" si="144"/>
        <v>4.9609612639941805E-2</v>
      </c>
      <c r="BA69">
        <f t="shared" si="144"/>
        <v>4.9609630067215631E-2</v>
      </c>
      <c r="BB69">
        <f t="shared" si="144"/>
        <v>4.9609651851307918E-2</v>
      </c>
      <c r="BC69">
        <f t="shared" si="144"/>
        <v>4.9609679081423261E-2</v>
      </c>
      <c r="BD69">
        <f t="shared" si="144"/>
        <v>4.9609713119067457E-2</v>
      </c>
      <c r="BE69">
        <f t="shared" si="144"/>
        <v>4.960975566612269E-2</v>
      </c>
      <c r="BF69">
        <f t="shared" si="144"/>
        <v>7.3333333333333348E-2</v>
      </c>
      <c r="BG69">
        <f t="shared" si="144"/>
        <v>5.988123894001602E-2</v>
      </c>
      <c r="BH69">
        <f t="shared" si="144"/>
        <v>5.8059230399936441E-2</v>
      </c>
      <c r="BI69">
        <f t="shared" si="144"/>
        <v>5.6203074672093407E-2</v>
      </c>
      <c r="BJ69">
        <f t="shared" si="144"/>
        <v>5.4358356913060013E-2</v>
      </c>
      <c r="BK69">
        <f t="shared" si="144"/>
        <v>5.2569554422244293E-2</v>
      </c>
      <c r="BL69">
        <f t="shared" si="144"/>
        <v>5.087587278711795E-2</v>
      </c>
      <c r="BM69">
        <f t="shared" si="144"/>
        <v>4.9308100533442936E-2</v>
      </c>
      <c r="BN69">
        <f t="shared" si="144"/>
        <v>4.7886955897113323E-2</v>
      </c>
      <c r="BO69">
        <f t="shared" si="144"/>
        <v>4.6622975407363931E-2</v>
      </c>
      <c r="BP69">
        <f t="shared" si="144"/>
        <v>4.551763946894842E-2</v>
      </c>
      <c r="BQ69">
        <f t="shared" si="144"/>
        <v>4.4565247928079789E-2</v>
      </c>
      <c r="BR69">
        <f t="shared" si="144"/>
        <v>4.3755054881571345E-2</v>
      </c>
      <c r="BS69">
        <f t="shared" si="144"/>
        <v>4.3073286052009462E-2</v>
      </c>
      <c r="BT69">
        <f t="shared" si="144"/>
        <v>4.2504816955684005E-2</v>
      </c>
      <c r="BU69">
        <f t="shared" si="144"/>
        <v>4.2034428794992182E-2</v>
      </c>
      <c r="BV69">
        <v>16</v>
      </c>
    </row>
    <row r="70" spans="23:74">
      <c r="W70">
        <f t="shared" si="140"/>
        <v>15.194693480981794</v>
      </c>
      <c r="X70">
        <f t="shared" si="103"/>
        <v>15.194693480981794</v>
      </c>
      <c r="Y70">
        <f t="shared" si="141"/>
        <v>16.859808141877018</v>
      </c>
      <c r="AA70">
        <f t="shared" si="139"/>
        <v>1.6651146608952239</v>
      </c>
      <c r="AB70">
        <f t="shared" si="99"/>
        <v>1.6651146608952239</v>
      </c>
      <c r="AC70">
        <v>2</v>
      </c>
      <c r="AN70">
        <v>2</v>
      </c>
      <c r="AO70">
        <f t="shared" ref="AO70:BD83" si="145">AN37</f>
        <v>1.25</v>
      </c>
      <c r="AP70">
        <f t="shared" si="145"/>
        <v>5.1292461497372079E-2</v>
      </c>
      <c r="AQ70">
        <f t="shared" si="145"/>
        <v>5.1292473191023383E-2</v>
      </c>
      <c r="AR70">
        <f t="shared" si="145"/>
        <v>5.1292476114436214E-2</v>
      </c>
      <c r="AS70">
        <f t="shared" si="145"/>
        <v>5.129247976870225E-2</v>
      </c>
      <c r="AT70">
        <f t="shared" si="145"/>
        <v>5.1292484336534785E-2</v>
      </c>
      <c r="AU70">
        <f t="shared" si="145"/>
        <v>5.129249004632546E-2</v>
      </c>
      <c r="AV70">
        <f t="shared" si="145"/>
        <v>5.1292497183563802E-2</v>
      </c>
      <c r="AW70">
        <f t="shared" si="145"/>
        <v>5.1292506105111747E-2</v>
      </c>
      <c r="AX70">
        <f t="shared" si="145"/>
        <v>5.1292517257046651E-2</v>
      </c>
      <c r="AY70">
        <f t="shared" si="145"/>
        <v>5.1292531196965294E-2</v>
      </c>
      <c r="AZ70">
        <f t="shared" si="145"/>
        <v>5.1292548621863603E-2</v>
      </c>
      <c r="BA70">
        <f t="shared" si="145"/>
        <v>5.1292570402986487E-2</v>
      </c>
      <c r="BB70">
        <f t="shared" si="145"/>
        <v>5.1292597629390091E-2</v>
      </c>
      <c r="BC70">
        <f t="shared" si="145"/>
        <v>5.1292631662394589E-2</v>
      </c>
      <c r="BD70">
        <f t="shared" si="145"/>
        <v>5.1292674203650211E-2</v>
      </c>
      <c r="BE70">
        <f t="shared" si="144"/>
        <v>5.1292727380219755E-2</v>
      </c>
      <c r="BF70">
        <f t="shared" si="144"/>
        <v>7.5000000000000011E-2</v>
      </c>
      <c r="BG70">
        <f t="shared" si="144"/>
        <v>6.1547905606682704E-2</v>
      </c>
      <c r="BH70">
        <f t="shared" si="144"/>
        <v>5.9725897066603112E-2</v>
      </c>
      <c r="BI70">
        <f t="shared" si="144"/>
        <v>5.7869741338760078E-2</v>
      </c>
      <c r="BJ70">
        <f t="shared" si="144"/>
        <v>5.6025023579726677E-2</v>
      </c>
      <c r="BK70">
        <f t="shared" si="144"/>
        <v>5.4236221088910963E-2</v>
      </c>
      <c r="BL70">
        <f t="shared" si="144"/>
        <v>5.2542539453784613E-2</v>
      </c>
      <c r="BM70">
        <f t="shared" si="144"/>
        <v>5.09747672001096E-2</v>
      </c>
      <c r="BN70">
        <f t="shared" si="144"/>
        <v>4.9553622563779993E-2</v>
      </c>
      <c r="BO70">
        <f t="shared" si="144"/>
        <v>4.8289642074030602E-2</v>
      </c>
      <c r="BP70">
        <f t="shared" si="144"/>
        <v>4.7184306135615091E-2</v>
      </c>
      <c r="BQ70">
        <f t="shared" si="144"/>
        <v>4.6231914594746459E-2</v>
      </c>
      <c r="BR70">
        <f t="shared" si="144"/>
        <v>4.5421721548238016E-2</v>
      </c>
      <c r="BS70">
        <f t="shared" si="144"/>
        <v>4.4739952718676118E-2</v>
      </c>
      <c r="BT70">
        <f t="shared" si="144"/>
        <v>4.4171483622350668E-2</v>
      </c>
      <c r="BU70">
        <f t="shared" si="144"/>
        <v>4.3701095461658845E-2</v>
      </c>
      <c r="BV70">
        <v>17</v>
      </c>
    </row>
    <row r="71" spans="23:74">
      <c r="W71">
        <f t="shared" si="140"/>
        <v>14.309947140913312</v>
      </c>
      <c r="X71">
        <f t="shared" si="103"/>
        <v>14.309947140913312</v>
      </c>
      <c r="Y71">
        <f t="shared" si="141"/>
        <v>15.767560230020889</v>
      </c>
      <c r="AA71">
        <f t="shared" si="139"/>
        <v>1.4576130891075767</v>
      </c>
      <c r="AB71">
        <f t="shared" si="99"/>
        <v>1.4576130891075767</v>
      </c>
      <c r="AC71">
        <v>2</v>
      </c>
      <c r="AN71">
        <v>3</v>
      </c>
      <c r="AO71">
        <f t="shared" si="145"/>
        <v>1.5624999999999998</v>
      </c>
      <c r="AP71">
        <f t="shared" si="144"/>
        <v>5.3396109705529056E-2</v>
      </c>
      <c r="AQ71">
        <f t="shared" si="144"/>
        <v>5.3396124320999001E-2</v>
      </c>
      <c r="AR71">
        <f t="shared" si="144"/>
        <v>5.3396127974866495E-2</v>
      </c>
      <c r="AS71">
        <f t="shared" si="144"/>
        <v>5.3396132542200846E-2</v>
      </c>
      <c r="AT71">
        <f t="shared" si="144"/>
        <v>5.3396138251368797E-2</v>
      </c>
      <c r="AU71">
        <f t="shared" si="144"/>
        <v>5.339614538782874E-2</v>
      </c>
      <c r="AV71">
        <f t="shared" si="144"/>
        <v>5.3396154308403651E-2</v>
      </c>
      <c r="AW71">
        <f t="shared" si="144"/>
        <v>5.3396165459122305E-2</v>
      </c>
      <c r="AX71">
        <f t="shared" si="144"/>
        <v>5.3396179397520623E-2</v>
      </c>
      <c r="AY71">
        <f t="shared" si="144"/>
        <v>5.33961968205185E-2</v>
      </c>
      <c r="AZ71">
        <f t="shared" si="144"/>
        <v>5.3396218599265868E-2</v>
      </c>
      <c r="BA71">
        <f t="shared" si="144"/>
        <v>5.3396245822700077E-2</v>
      </c>
      <c r="BB71">
        <f t="shared" si="144"/>
        <v>5.3396279851992814E-2</v>
      </c>
      <c r="BC71">
        <f t="shared" si="144"/>
        <v>5.3396322388608752E-2</v>
      </c>
      <c r="BD71">
        <f t="shared" si="144"/>
        <v>5.3396375559378685E-2</v>
      </c>
      <c r="BE71">
        <f t="shared" si="144"/>
        <v>5.3396442022841085E-2</v>
      </c>
      <c r="BF71">
        <f t="shared" si="144"/>
        <v>7.7083333333333323E-2</v>
      </c>
      <c r="BG71">
        <f t="shared" si="144"/>
        <v>6.363123894001603E-2</v>
      </c>
      <c r="BH71">
        <f t="shared" si="144"/>
        <v>6.1809230399936438E-2</v>
      </c>
      <c r="BI71">
        <f t="shared" si="144"/>
        <v>5.9953074672093418E-2</v>
      </c>
      <c r="BJ71">
        <f t="shared" si="144"/>
        <v>5.8108356913060003E-2</v>
      </c>
      <c r="BK71">
        <f t="shared" si="144"/>
        <v>5.6319554422244296E-2</v>
      </c>
      <c r="BL71">
        <f t="shared" si="144"/>
        <v>5.4625872787117953E-2</v>
      </c>
      <c r="BM71">
        <f t="shared" si="144"/>
        <v>5.3058100533442926E-2</v>
      </c>
      <c r="BN71">
        <f t="shared" si="144"/>
        <v>5.1636955897113326E-2</v>
      </c>
      <c r="BO71">
        <f t="shared" si="144"/>
        <v>5.0372975407363935E-2</v>
      </c>
      <c r="BP71">
        <f t="shared" si="144"/>
        <v>4.9267639468948417E-2</v>
      </c>
      <c r="BQ71">
        <f t="shared" si="144"/>
        <v>4.8315247928079785E-2</v>
      </c>
      <c r="BR71">
        <f t="shared" si="144"/>
        <v>4.7505054881571342E-2</v>
      </c>
      <c r="BS71">
        <f t="shared" si="144"/>
        <v>4.6823286052009458E-2</v>
      </c>
      <c r="BT71">
        <f t="shared" si="144"/>
        <v>4.6254816955684001E-2</v>
      </c>
      <c r="BU71">
        <f t="shared" si="144"/>
        <v>4.5784428794992171E-2</v>
      </c>
      <c r="BV71">
        <v>18</v>
      </c>
    </row>
    <row r="72" spans="23:74">
      <c r="W72">
        <f t="shared" si="140"/>
        <v>13.33907391769289</v>
      </c>
      <c r="X72">
        <f t="shared" si="103"/>
        <v>13.33907391769289</v>
      </c>
      <c r="Y72">
        <f t="shared" si="141"/>
        <v>14.586354935057001</v>
      </c>
      <c r="AA72">
        <f t="shared" si="139"/>
        <v>1.2472810173641111</v>
      </c>
      <c r="AB72">
        <f t="shared" si="99"/>
        <v>1.2472810173641111</v>
      </c>
      <c r="AC72">
        <v>2</v>
      </c>
      <c r="AN72">
        <v>4</v>
      </c>
      <c r="AO72">
        <f t="shared" si="145"/>
        <v>1.9531249999999996</v>
      </c>
      <c r="AP72">
        <f t="shared" si="144"/>
        <v>5.6025669965725271E-2</v>
      </c>
      <c r="AQ72">
        <f t="shared" si="144"/>
        <v>5.6025688233468519E-2</v>
      </c>
      <c r="AR72">
        <f t="shared" si="144"/>
        <v>5.6025692800404342E-2</v>
      </c>
      <c r="AS72">
        <f t="shared" si="144"/>
        <v>5.6025698509074101E-2</v>
      </c>
      <c r="AT72">
        <f t="shared" si="144"/>
        <v>5.60257056449113E-2</v>
      </c>
      <c r="AU72">
        <f t="shared" si="144"/>
        <v>5.6025714564707813E-2</v>
      </c>
      <c r="AV72">
        <f t="shared" si="144"/>
        <v>5.602572571445346E-2</v>
      </c>
      <c r="AW72">
        <f t="shared" si="144"/>
        <v>5.6025739651635501E-2</v>
      </c>
      <c r="AX72">
        <f t="shared" si="144"/>
        <v>5.6025757073113046E-2</v>
      </c>
      <c r="AY72">
        <f t="shared" si="144"/>
        <v>5.6025778849959997E-2</v>
      </c>
      <c r="AZ72">
        <f t="shared" si="144"/>
        <v>5.6025806071018688E-2</v>
      </c>
      <c r="BA72">
        <f t="shared" si="144"/>
        <v>5.6025840097342031E-2</v>
      </c>
      <c r="BB72">
        <f t="shared" si="144"/>
        <v>5.6025882630246229E-2</v>
      </c>
      <c r="BC72">
        <f t="shared" si="144"/>
        <v>5.602593579637645E-2</v>
      </c>
      <c r="BD72">
        <f t="shared" si="144"/>
        <v>5.6026002254039246E-2</v>
      </c>
      <c r="BE72">
        <f t="shared" si="144"/>
        <v>5.6026085326117754E-2</v>
      </c>
      <c r="BF72">
        <f t="shared" si="144"/>
        <v>7.9687499999999994E-2</v>
      </c>
      <c r="BG72">
        <f t="shared" si="144"/>
        <v>6.6235405606682687E-2</v>
      </c>
      <c r="BH72">
        <f t="shared" si="144"/>
        <v>6.4413397066603109E-2</v>
      </c>
      <c r="BI72">
        <f t="shared" si="144"/>
        <v>6.2557241338760075E-2</v>
      </c>
      <c r="BJ72">
        <f t="shared" si="144"/>
        <v>6.0712523579726681E-2</v>
      </c>
      <c r="BK72">
        <f t="shared" si="144"/>
        <v>5.892372108891096E-2</v>
      </c>
      <c r="BL72">
        <f t="shared" si="144"/>
        <v>5.7230039453784624E-2</v>
      </c>
      <c r="BM72">
        <f t="shared" si="144"/>
        <v>5.5662267200109604E-2</v>
      </c>
      <c r="BN72">
        <f t="shared" si="144"/>
        <v>5.4241122563779991E-2</v>
      </c>
      <c r="BO72">
        <f t="shared" si="144"/>
        <v>5.2977142074030599E-2</v>
      </c>
      <c r="BP72">
        <f t="shared" si="144"/>
        <v>5.1871806135615074E-2</v>
      </c>
      <c r="BQ72">
        <f t="shared" si="144"/>
        <v>5.0919414594746457E-2</v>
      </c>
      <c r="BR72">
        <f t="shared" si="144"/>
        <v>5.0109221548238006E-2</v>
      </c>
      <c r="BS72">
        <f t="shared" si="144"/>
        <v>4.9427452718676122E-2</v>
      </c>
      <c r="BT72">
        <f t="shared" si="144"/>
        <v>4.8858983622350666E-2</v>
      </c>
      <c r="BU72">
        <f t="shared" si="144"/>
        <v>4.8388595461658836E-2</v>
      </c>
      <c r="BV72">
        <v>19</v>
      </c>
    </row>
    <row r="73" spans="23:74">
      <c r="W73">
        <f t="shared" si="140"/>
        <v>12.296258393748875</v>
      </c>
      <c r="X73">
        <f t="shared" si="103"/>
        <v>12.296258393748875</v>
      </c>
      <c r="Y73">
        <f t="shared" si="141"/>
        <v>13.337412339709697</v>
      </c>
      <c r="AA73">
        <f t="shared" si="139"/>
        <v>1.0411539459608221</v>
      </c>
      <c r="AB73">
        <f t="shared" si="99"/>
        <v>1.0411539459608221</v>
      </c>
      <c r="AC73">
        <v>2</v>
      </c>
      <c r="AN73">
        <v>5</v>
      </c>
      <c r="AO73">
        <f t="shared" si="145"/>
        <v>2.4414062499999991</v>
      </c>
      <c r="AP73">
        <f t="shared" si="144"/>
        <v>5.9312620290970543E-2</v>
      </c>
      <c r="AQ73">
        <f t="shared" si="144"/>
        <v>5.9312643124055417E-2</v>
      </c>
      <c r="AR73">
        <f t="shared" si="144"/>
        <v>5.9312648832326634E-2</v>
      </c>
      <c r="AS73">
        <f t="shared" si="144"/>
        <v>5.9312655967665662E-2</v>
      </c>
      <c r="AT73">
        <f t="shared" si="144"/>
        <v>5.9312664886839443E-2</v>
      </c>
      <c r="AU73">
        <f t="shared" si="144"/>
        <v>5.9312676035806672E-2</v>
      </c>
      <c r="AV73">
        <f t="shared" si="144"/>
        <v>5.9312689972015699E-2</v>
      </c>
      <c r="AW73">
        <f t="shared" si="144"/>
        <v>5.9312707392276995E-2</v>
      </c>
      <c r="AX73">
        <f t="shared" si="144"/>
        <v>5.9312729167603599E-2</v>
      </c>
      <c r="AY73">
        <f t="shared" si="144"/>
        <v>5.9312756386761874E-2</v>
      </c>
      <c r="AZ73">
        <f t="shared" si="144"/>
        <v>5.9312790410709706E-2</v>
      </c>
      <c r="BA73">
        <f t="shared" si="144"/>
        <v>5.9312832940644496E-2</v>
      </c>
      <c r="BB73">
        <f t="shared" si="144"/>
        <v>5.9312886103062984E-2</v>
      </c>
      <c r="BC73">
        <f t="shared" si="144"/>
        <v>5.9312952556086082E-2</v>
      </c>
      <c r="BD73">
        <f t="shared" si="144"/>
        <v>5.9313035622364972E-2</v>
      </c>
      <c r="BE73">
        <f t="shared" si="144"/>
        <v>5.9313139455213576E-2</v>
      </c>
      <c r="BF73">
        <f t="shared" si="144"/>
        <v>8.2942708333333337E-2</v>
      </c>
      <c r="BG73">
        <f t="shared" si="144"/>
        <v>6.9490613940016016E-2</v>
      </c>
      <c r="BH73">
        <f t="shared" si="144"/>
        <v>6.7668605399936438E-2</v>
      </c>
      <c r="BI73">
        <f t="shared" si="144"/>
        <v>6.5812449672093404E-2</v>
      </c>
      <c r="BJ73">
        <f t="shared" si="144"/>
        <v>6.3967731913060003E-2</v>
      </c>
      <c r="BK73">
        <f t="shared" si="144"/>
        <v>6.2178929422244303E-2</v>
      </c>
      <c r="BL73">
        <f t="shared" si="144"/>
        <v>6.0485247787117946E-2</v>
      </c>
      <c r="BM73">
        <f t="shared" si="144"/>
        <v>5.891747553344294E-2</v>
      </c>
      <c r="BN73">
        <f t="shared" si="144"/>
        <v>5.7496330897113312E-2</v>
      </c>
      <c r="BO73">
        <f t="shared" si="144"/>
        <v>5.6232350407363914E-2</v>
      </c>
      <c r="BP73">
        <f t="shared" si="144"/>
        <v>5.5127014468948424E-2</v>
      </c>
      <c r="BQ73">
        <f t="shared" si="144"/>
        <v>5.4174622928079792E-2</v>
      </c>
      <c r="BR73">
        <f t="shared" si="144"/>
        <v>5.3364429881571335E-2</v>
      </c>
      <c r="BS73">
        <f t="shared" si="144"/>
        <v>5.2682661052009437E-2</v>
      </c>
      <c r="BT73">
        <f t="shared" si="144"/>
        <v>5.2114191955684001E-2</v>
      </c>
      <c r="BU73">
        <f t="shared" si="144"/>
        <v>5.1643803794992171E-2</v>
      </c>
      <c r="BV73">
        <v>20</v>
      </c>
    </row>
    <row r="74" spans="23:74">
      <c r="W74">
        <f t="shared" si="140"/>
        <v>11.201615452356709</v>
      </c>
      <c r="X74">
        <f t="shared" si="103"/>
        <v>11.201615452356709</v>
      </c>
      <c r="Y74">
        <f t="shared" si="141"/>
        <v>12.047922623395872</v>
      </c>
      <c r="AA74">
        <f t="shared" si="139"/>
        <v>0.84630717103916275</v>
      </c>
      <c r="AB74">
        <f t="shared" si="99"/>
        <v>0.84630717103916275</v>
      </c>
      <c r="AC74">
        <v>2</v>
      </c>
      <c r="AN74">
        <v>6</v>
      </c>
      <c r="AO74">
        <f t="shared" si="145"/>
        <v>3.0517578124999987</v>
      </c>
      <c r="AP74">
        <f t="shared" si="144"/>
        <v>6.3421308197527143E-2</v>
      </c>
      <c r="AQ74">
        <f t="shared" si="144"/>
        <v>6.3421336737289058E-2</v>
      </c>
      <c r="AR74">
        <f t="shared" si="144"/>
        <v>6.342134387222953E-2</v>
      </c>
      <c r="AS74">
        <f t="shared" si="144"/>
        <v>6.3421352790905133E-2</v>
      </c>
      <c r="AT74">
        <f t="shared" si="144"/>
        <v>6.3421363939249617E-2</v>
      </c>
      <c r="AU74">
        <f t="shared" si="144"/>
        <v>6.342137787468026E-2</v>
      </c>
      <c r="AV74">
        <f t="shared" si="144"/>
        <v>6.3421395293968535E-2</v>
      </c>
      <c r="AW74">
        <f t="shared" si="144"/>
        <v>6.3421417068078884E-2</v>
      </c>
      <c r="AX74">
        <f t="shared" si="144"/>
        <v>6.3421444285716805E-2</v>
      </c>
      <c r="AY74">
        <f t="shared" si="144"/>
        <v>6.342147830776422E-2</v>
      </c>
      <c r="AZ74">
        <f t="shared" si="144"/>
        <v>6.34215208353235E-2</v>
      </c>
      <c r="BA74">
        <f t="shared" si="144"/>
        <v>6.3421573994772579E-2</v>
      </c>
      <c r="BB74">
        <f t="shared" si="144"/>
        <v>6.3421640444083938E-2</v>
      </c>
      <c r="BC74">
        <f t="shared" si="144"/>
        <v>6.3421723505723143E-2</v>
      </c>
      <c r="BD74">
        <f t="shared" si="144"/>
        <v>6.3421827332772129E-2</v>
      </c>
      <c r="BE74">
        <f t="shared" si="144"/>
        <v>6.3421957116583369E-2</v>
      </c>
      <c r="BF74">
        <f t="shared" si="144"/>
        <v>8.7011718749999994E-2</v>
      </c>
      <c r="BG74">
        <f t="shared" si="144"/>
        <v>7.3559624356682687E-2</v>
      </c>
      <c r="BH74">
        <f t="shared" si="144"/>
        <v>7.1737615816603095E-2</v>
      </c>
      <c r="BI74">
        <f t="shared" si="144"/>
        <v>6.9881460088760075E-2</v>
      </c>
      <c r="BJ74">
        <f t="shared" si="144"/>
        <v>6.8036742329726674E-2</v>
      </c>
      <c r="BK74">
        <f t="shared" si="144"/>
        <v>6.624793983891096E-2</v>
      </c>
      <c r="BL74">
        <f t="shared" si="144"/>
        <v>6.4554258203784604E-2</v>
      </c>
      <c r="BM74">
        <f t="shared" si="144"/>
        <v>6.2986485950109597E-2</v>
      </c>
      <c r="BN74">
        <f t="shared" si="144"/>
        <v>6.1565341313779984E-2</v>
      </c>
      <c r="BO74">
        <f t="shared" si="144"/>
        <v>6.0301360824030592E-2</v>
      </c>
      <c r="BP74">
        <f t="shared" si="144"/>
        <v>5.9196024885615081E-2</v>
      </c>
      <c r="BQ74">
        <f t="shared" si="144"/>
        <v>5.8243633344746457E-2</v>
      </c>
      <c r="BR74">
        <f t="shared" si="144"/>
        <v>5.7433440298238013E-2</v>
      </c>
      <c r="BS74">
        <f t="shared" si="144"/>
        <v>5.6751671468676101E-2</v>
      </c>
      <c r="BT74">
        <f t="shared" si="144"/>
        <v>5.6183202372350673E-2</v>
      </c>
      <c r="BU74">
        <f t="shared" si="144"/>
        <v>5.571281421165885E-2</v>
      </c>
      <c r="BV74">
        <v>21</v>
      </c>
    </row>
    <row r="75" spans="23:74">
      <c r="W75">
        <f t="shared" si="140"/>
        <v>10.079939431579477</v>
      </c>
      <c r="X75">
        <f t="shared" si="103"/>
        <v>10.079939431579477</v>
      </c>
      <c r="Y75">
        <f t="shared" si="141"/>
        <v>10.748890324094653</v>
      </c>
      <c r="AA75">
        <f t="shared" si="139"/>
        <v>0.66895089251517525</v>
      </c>
      <c r="AB75">
        <f t="shared" si="99"/>
        <v>0.66895089251517525</v>
      </c>
      <c r="AC75">
        <v>2</v>
      </c>
      <c r="AN75">
        <v>7</v>
      </c>
      <c r="AO75">
        <f t="shared" si="145"/>
        <v>3.8146972656249987</v>
      </c>
      <c r="AP75">
        <f t="shared" si="144"/>
        <v>6.8557168080722874E-2</v>
      </c>
      <c r="AQ75">
        <f t="shared" si="144"/>
        <v>6.8557203753831092E-2</v>
      </c>
      <c r="AR75">
        <f t="shared" si="144"/>
        <v>6.8557212672108139E-2</v>
      </c>
      <c r="AS75">
        <f t="shared" si="144"/>
        <v>6.8557223819954452E-2</v>
      </c>
      <c r="AT75">
        <f t="shared" si="144"/>
        <v>6.8557237754762343E-2</v>
      </c>
      <c r="AU75">
        <f t="shared" si="144"/>
        <v>6.8557255173272214E-2</v>
      </c>
      <c r="AV75">
        <f t="shared" si="144"/>
        <v>6.8557276946409548E-2</v>
      </c>
      <c r="AW75">
        <f t="shared" si="144"/>
        <v>6.8557304162831206E-2</v>
      </c>
      <c r="AX75">
        <f t="shared" si="144"/>
        <v>6.8557338183358296E-2</v>
      </c>
      <c r="AY75">
        <f t="shared" si="144"/>
        <v>6.8557380709017138E-2</v>
      </c>
      <c r="AZ75">
        <f t="shared" si="144"/>
        <v>6.8557433866090714E-2</v>
      </c>
      <c r="BA75">
        <f t="shared" si="144"/>
        <v>6.855750031243267E-2</v>
      </c>
      <c r="BB75">
        <f t="shared" si="144"/>
        <v>6.8557583370360123E-2</v>
      </c>
      <c r="BC75">
        <f t="shared" si="144"/>
        <v>6.8557687192769431E-2</v>
      </c>
      <c r="BD75">
        <f t="shared" si="144"/>
        <v>6.855781697078106E-2</v>
      </c>
      <c r="BE75">
        <f t="shared" si="144"/>
        <v>6.8557979193295607E-2</v>
      </c>
      <c r="BF75">
        <f t="shared" si="144"/>
        <v>9.2097981770833337E-2</v>
      </c>
      <c r="BG75">
        <f t="shared" si="144"/>
        <v>7.864588737751603E-2</v>
      </c>
      <c r="BH75">
        <f t="shared" si="144"/>
        <v>7.6823878837436424E-2</v>
      </c>
      <c r="BI75">
        <f t="shared" si="144"/>
        <v>7.4967723109593418E-2</v>
      </c>
      <c r="BJ75">
        <f t="shared" si="144"/>
        <v>7.3123005350560003E-2</v>
      </c>
      <c r="BK75">
        <f t="shared" si="144"/>
        <v>7.1334202859744289E-2</v>
      </c>
      <c r="BL75">
        <f t="shared" si="144"/>
        <v>6.9640521224617946E-2</v>
      </c>
      <c r="BM75">
        <f t="shared" si="144"/>
        <v>6.8072748970942926E-2</v>
      </c>
      <c r="BN75">
        <f t="shared" si="144"/>
        <v>6.6651604334613312E-2</v>
      </c>
      <c r="BO75">
        <f t="shared" si="144"/>
        <v>6.5387623844863921E-2</v>
      </c>
      <c r="BP75">
        <f t="shared" si="144"/>
        <v>6.428228790644841E-2</v>
      </c>
      <c r="BQ75">
        <f t="shared" si="144"/>
        <v>6.3329896365579785E-2</v>
      </c>
      <c r="BR75">
        <f t="shared" si="144"/>
        <v>6.2519703319071335E-2</v>
      </c>
      <c r="BS75">
        <f t="shared" si="144"/>
        <v>6.1837934489509444E-2</v>
      </c>
      <c r="BT75">
        <f t="shared" si="144"/>
        <v>6.1269465393183994E-2</v>
      </c>
      <c r="BU75">
        <f t="shared" si="144"/>
        <v>6.0799077232492171E-2</v>
      </c>
      <c r="BV75">
        <v>22</v>
      </c>
    </row>
    <row r="76" spans="23:74">
      <c r="W76">
        <f t="shared" si="140"/>
        <v>8.9586003653248767</v>
      </c>
      <c r="X76">
        <f t="shared" si="103"/>
        <v>8.9586003653248767</v>
      </c>
      <c r="Y76">
        <f t="shared" si="141"/>
        <v>9.4722438172546042</v>
      </c>
      <c r="AA76">
        <f t="shared" si="139"/>
        <v>0.51364345192972749</v>
      </c>
      <c r="AB76">
        <f t="shared" si="99"/>
        <v>0.51364345192972749</v>
      </c>
      <c r="AC76">
        <v>2</v>
      </c>
      <c r="AN76">
        <v>8</v>
      </c>
      <c r="AO76">
        <f t="shared" si="145"/>
        <v>4.7683715820312473</v>
      </c>
      <c r="AP76">
        <f t="shared" si="144"/>
        <v>7.4976992934717546E-2</v>
      </c>
      <c r="AQ76">
        <f t="shared" si="144"/>
        <v>7.4977037524508613E-2</v>
      </c>
      <c r="AR76">
        <f t="shared" si="144"/>
        <v>7.4977048671956384E-2</v>
      </c>
      <c r="AS76">
        <f t="shared" si="144"/>
        <v>7.4977062606266104E-2</v>
      </c>
      <c r="AT76">
        <f t="shared" si="144"/>
        <v>7.4977080024153236E-2</v>
      </c>
      <c r="AU76">
        <f t="shared" si="144"/>
        <v>7.4977101796512152E-2</v>
      </c>
      <c r="AV76">
        <f t="shared" si="144"/>
        <v>7.4977129011960797E-2</v>
      </c>
      <c r="AW76">
        <f t="shared" si="144"/>
        <v>7.4977163031271624E-2</v>
      </c>
      <c r="AX76">
        <f t="shared" si="144"/>
        <v>7.497720555541014E-2</v>
      </c>
      <c r="AY76">
        <f t="shared" si="144"/>
        <v>7.4977258710583305E-2</v>
      </c>
      <c r="AZ76">
        <f t="shared" si="144"/>
        <v>7.4977325154549745E-2</v>
      </c>
      <c r="BA76">
        <f t="shared" si="144"/>
        <v>7.4977408209507782E-2</v>
      </c>
      <c r="BB76">
        <f t="shared" si="144"/>
        <v>7.4977512028205351E-2</v>
      </c>
      <c r="BC76">
        <f t="shared" si="144"/>
        <v>7.4977641801577302E-2</v>
      </c>
      <c r="BD76">
        <f t="shared" si="144"/>
        <v>7.4977804018292224E-2</v>
      </c>
      <c r="BE76">
        <f t="shared" si="144"/>
        <v>7.4978006789185911E-2</v>
      </c>
      <c r="BF76">
        <f t="shared" si="144"/>
        <v>9.8455810546874981E-2</v>
      </c>
      <c r="BG76">
        <f t="shared" si="144"/>
        <v>8.5003716153557687E-2</v>
      </c>
      <c r="BH76">
        <f t="shared" si="144"/>
        <v>8.3181707613478081E-2</v>
      </c>
      <c r="BI76">
        <f t="shared" si="144"/>
        <v>8.1325551885635075E-2</v>
      </c>
      <c r="BJ76">
        <f t="shared" si="144"/>
        <v>7.948083412660166E-2</v>
      </c>
      <c r="BK76">
        <f t="shared" si="144"/>
        <v>7.7692031635785946E-2</v>
      </c>
      <c r="BL76">
        <f t="shared" si="144"/>
        <v>7.5998350000659604E-2</v>
      </c>
      <c r="BM76">
        <f t="shared" si="144"/>
        <v>7.4430577746984569E-2</v>
      </c>
      <c r="BN76">
        <f t="shared" si="144"/>
        <v>7.3009433110654984E-2</v>
      </c>
      <c r="BO76">
        <f t="shared" si="144"/>
        <v>7.1745452620905578E-2</v>
      </c>
      <c r="BP76">
        <f t="shared" si="144"/>
        <v>7.0640116682490067E-2</v>
      </c>
      <c r="BQ76">
        <f t="shared" si="144"/>
        <v>6.9687725141621443E-2</v>
      </c>
      <c r="BR76">
        <f t="shared" si="144"/>
        <v>6.8877532095112992E-2</v>
      </c>
      <c r="BS76">
        <f t="shared" si="144"/>
        <v>6.8195763265551101E-2</v>
      </c>
      <c r="BT76">
        <f t="shared" si="144"/>
        <v>6.7627294169225652E-2</v>
      </c>
      <c r="BU76">
        <f t="shared" si="144"/>
        <v>6.7156906008533829E-2</v>
      </c>
      <c r="BV76">
        <v>23</v>
      </c>
    </row>
    <row r="77" spans="23:74">
      <c r="W77">
        <f t="shared" si="140"/>
        <v>7.8649356144236373</v>
      </c>
      <c r="X77">
        <f t="shared" si="103"/>
        <v>7.8649356144236373</v>
      </c>
      <c r="Y77">
        <f t="shared" si="141"/>
        <v>8.2477599808605824</v>
      </c>
      <c r="AA77">
        <f t="shared" si="139"/>
        <v>0.38282436643694506</v>
      </c>
      <c r="AB77">
        <f t="shared" si="99"/>
        <v>0.38282436643694506</v>
      </c>
      <c r="AC77">
        <v>2</v>
      </c>
      <c r="AN77">
        <v>9</v>
      </c>
      <c r="AO77">
        <f t="shared" si="145"/>
        <v>5.9604644775390598</v>
      </c>
      <c r="AP77">
        <f t="shared" si="144"/>
        <v>8.3001774002210885E-2</v>
      </c>
      <c r="AQ77">
        <f t="shared" si="144"/>
        <v>8.300182973785554E-2</v>
      </c>
      <c r="AR77">
        <f t="shared" si="144"/>
        <v>8.300184367176669E-2</v>
      </c>
      <c r="AS77">
        <f t="shared" si="144"/>
        <v>8.3001861089155665E-2</v>
      </c>
      <c r="AT77">
        <f t="shared" si="144"/>
        <v>8.3001882860891871E-2</v>
      </c>
      <c r="AU77">
        <f t="shared" si="144"/>
        <v>8.3001910075562096E-2</v>
      </c>
      <c r="AV77">
        <f t="shared" si="144"/>
        <v>8.3001944093899896E-2</v>
      </c>
      <c r="AW77">
        <f t="shared" si="144"/>
        <v>8.3001986616822149E-2</v>
      </c>
      <c r="AX77">
        <f t="shared" si="144"/>
        <v>8.3002039770474989E-2</v>
      </c>
      <c r="AY77">
        <f t="shared" si="144"/>
        <v>8.3002106212540991E-2</v>
      </c>
      <c r="AZ77">
        <f t="shared" si="144"/>
        <v>8.3002189265123538E-2</v>
      </c>
      <c r="BA77">
        <f t="shared" si="144"/>
        <v>8.3002293080851691E-2</v>
      </c>
      <c r="BB77">
        <f t="shared" si="144"/>
        <v>8.3002422850511889E-2</v>
      </c>
      <c r="BC77">
        <f t="shared" si="144"/>
        <v>8.3002585062587134E-2</v>
      </c>
      <c r="BD77">
        <f t="shared" ref="AP77:BU83" si="146">BC44</f>
        <v>8.3002787827681196E-2</v>
      </c>
      <c r="BE77">
        <f t="shared" si="146"/>
        <v>8.300304128404877E-2</v>
      </c>
      <c r="BF77">
        <f t="shared" si="146"/>
        <v>0.10640309651692707</v>
      </c>
      <c r="BG77">
        <f t="shared" si="146"/>
        <v>9.2951002123609752E-2</v>
      </c>
      <c r="BH77">
        <f t="shared" si="146"/>
        <v>9.1128993583530188E-2</v>
      </c>
      <c r="BI77">
        <f t="shared" si="146"/>
        <v>8.927283785568714E-2</v>
      </c>
      <c r="BJ77">
        <f t="shared" si="146"/>
        <v>8.7428120096653739E-2</v>
      </c>
      <c r="BK77">
        <f t="shared" si="146"/>
        <v>8.5639317605838039E-2</v>
      </c>
      <c r="BL77">
        <f t="shared" si="146"/>
        <v>8.3945635970711682E-2</v>
      </c>
      <c r="BM77">
        <f t="shared" si="146"/>
        <v>8.2377863717036662E-2</v>
      </c>
      <c r="BN77">
        <f t="shared" si="146"/>
        <v>8.0956719080707049E-2</v>
      </c>
      <c r="BO77">
        <f t="shared" si="146"/>
        <v>7.9692738590957657E-2</v>
      </c>
      <c r="BP77">
        <f t="shared" si="146"/>
        <v>7.8587402652542132E-2</v>
      </c>
      <c r="BQ77">
        <f t="shared" si="146"/>
        <v>7.7635011111673521E-2</v>
      </c>
      <c r="BR77">
        <f t="shared" si="146"/>
        <v>7.6824818065165057E-2</v>
      </c>
      <c r="BS77">
        <f t="shared" si="146"/>
        <v>7.614304923560318E-2</v>
      </c>
      <c r="BT77">
        <f t="shared" si="146"/>
        <v>7.5574580139277731E-2</v>
      </c>
      <c r="BU77">
        <f t="shared" si="146"/>
        <v>7.5104191978585907E-2</v>
      </c>
      <c r="BV77">
        <v>24</v>
      </c>
    </row>
    <row r="78" spans="23:74">
      <c r="W78">
        <f t="shared" si="140"/>
        <v>6.8236480474822603</v>
      </c>
      <c r="X78">
        <f t="shared" si="103"/>
        <v>6.8236480474822603</v>
      </c>
      <c r="Y78">
        <f t="shared" si="141"/>
        <v>7.1004151956064074</v>
      </c>
      <c r="AA78">
        <f t="shared" si="139"/>
        <v>0.27676714812414716</v>
      </c>
      <c r="AB78">
        <f t="shared" si="99"/>
        <v>0.27676714812414716</v>
      </c>
      <c r="AC78">
        <v>2</v>
      </c>
      <c r="AN78">
        <v>10</v>
      </c>
      <c r="AO78">
        <f t="shared" si="145"/>
        <v>7.4505805969238246</v>
      </c>
      <c r="AP78">
        <f t="shared" si="146"/>
        <v>9.3032750336577555E-2</v>
      </c>
      <c r="AQ78">
        <f t="shared" si="146"/>
        <v>9.3032820004539191E-2</v>
      </c>
      <c r="AR78">
        <f t="shared" si="146"/>
        <v>9.303283742152961E-2</v>
      </c>
      <c r="AS78">
        <f t="shared" si="146"/>
        <v>9.3032859192767603E-2</v>
      </c>
      <c r="AT78">
        <f t="shared" si="146"/>
        <v>9.3032886406815118E-2</v>
      </c>
      <c r="AU78">
        <f t="shared" si="146"/>
        <v>9.3032920424374513E-2</v>
      </c>
      <c r="AV78">
        <f t="shared" si="146"/>
        <v>9.3032962946323766E-2</v>
      </c>
      <c r="AW78">
        <f t="shared" si="146"/>
        <v>9.3033016098760302E-2</v>
      </c>
      <c r="AX78">
        <f t="shared" si="146"/>
        <v>9.3033082539306006E-2</v>
      </c>
      <c r="AY78">
        <f t="shared" si="146"/>
        <v>9.3033165589988101E-2</v>
      </c>
      <c r="AZ78">
        <f t="shared" si="146"/>
        <v>9.3033269403340738E-2</v>
      </c>
      <c r="BA78">
        <f t="shared" si="146"/>
        <v>9.3033399170031547E-2</v>
      </c>
      <c r="BB78">
        <f t="shared" si="146"/>
        <v>9.3033561378395052E-2</v>
      </c>
      <c r="BC78">
        <f t="shared" si="146"/>
        <v>9.3033764138849423E-2</v>
      </c>
      <c r="BD78">
        <f t="shared" si="146"/>
        <v>9.3034017589417387E-2</v>
      </c>
      <c r="BE78">
        <f t="shared" si="146"/>
        <v>9.3034334402627358E-2</v>
      </c>
      <c r="BF78">
        <f t="shared" si="146"/>
        <v>0.11633720397949217</v>
      </c>
      <c r="BG78">
        <f t="shared" si="146"/>
        <v>0.10288510958617487</v>
      </c>
      <c r="BH78">
        <f t="shared" si="146"/>
        <v>0.10106310104609527</v>
      </c>
      <c r="BI78">
        <f t="shared" si="146"/>
        <v>9.9206945318252263E-2</v>
      </c>
      <c r="BJ78">
        <f t="shared" si="146"/>
        <v>9.7362227559218847E-2</v>
      </c>
      <c r="BK78">
        <f t="shared" si="146"/>
        <v>9.5573425068403134E-2</v>
      </c>
      <c r="BL78">
        <f t="shared" si="146"/>
        <v>9.3879743433276777E-2</v>
      </c>
      <c r="BM78">
        <f t="shared" si="146"/>
        <v>9.2311971179601771E-2</v>
      </c>
      <c r="BN78">
        <f t="shared" si="146"/>
        <v>9.0890826543272171E-2</v>
      </c>
      <c r="BO78">
        <f t="shared" si="146"/>
        <v>8.962684605352278E-2</v>
      </c>
      <c r="BP78">
        <f t="shared" si="146"/>
        <v>8.8521510115107255E-2</v>
      </c>
      <c r="BQ78">
        <f t="shared" si="146"/>
        <v>8.7569118574238616E-2</v>
      </c>
      <c r="BR78">
        <f t="shared" si="146"/>
        <v>8.675892552773018E-2</v>
      </c>
      <c r="BS78">
        <f t="shared" si="146"/>
        <v>8.6077156698168289E-2</v>
      </c>
      <c r="BT78">
        <f t="shared" si="146"/>
        <v>8.5508687601842839E-2</v>
      </c>
      <c r="BU78">
        <f t="shared" si="146"/>
        <v>8.5038299441151016E-2</v>
      </c>
      <c r="BV78">
        <v>25</v>
      </c>
    </row>
    <row r="79" spans="23:74">
      <c r="W79">
        <f t="shared" si="140"/>
        <v>5.8547197576571568</v>
      </c>
      <c r="X79">
        <f t="shared" si="103"/>
        <v>5.8547197576571568</v>
      </c>
      <c r="Y79">
        <f t="shared" si="141"/>
        <v>6.0486343105245481</v>
      </c>
      <c r="AA79">
        <f t="shared" si="139"/>
        <v>0.19391455286739134</v>
      </c>
      <c r="AB79">
        <f t="shared" si="99"/>
        <v>0.19391455286739134</v>
      </c>
      <c r="AC79">
        <v>2</v>
      </c>
      <c r="AN79">
        <v>11</v>
      </c>
      <c r="AO79">
        <f t="shared" si="145"/>
        <v>9.3132257461547798</v>
      </c>
      <c r="AP79">
        <f t="shared" si="146"/>
        <v>0.10557147075453589</v>
      </c>
      <c r="AQ79">
        <f t="shared" si="146"/>
        <v>0.10557155783789375</v>
      </c>
      <c r="AR79">
        <f t="shared" si="146"/>
        <v>0.10557157960873323</v>
      </c>
      <c r="AS79">
        <f t="shared" si="146"/>
        <v>0.10557160682228256</v>
      </c>
      <c r="AT79">
        <f t="shared" si="146"/>
        <v>0.10557164083921922</v>
      </c>
      <c r="AU79">
        <f t="shared" si="146"/>
        <v>0.10557168336039005</v>
      </c>
      <c r="AV79">
        <f t="shared" si="146"/>
        <v>0.10557173651185359</v>
      </c>
      <c r="AW79">
        <f t="shared" si="146"/>
        <v>0.10557180295118303</v>
      </c>
      <c r="AX79">
        <f t="shared" si="146"/>
        <v>0.10557188600034481</v>
      </c>
      <c r="AY79">
        <f t="shared" si="146"/>
        <v>0.10557198981179702</v>
      </c>
      <c r="AZ79">
        <f t="shared" si="146"/>
        <v>0.10557211957611227</v>
      </c>
      <c r="BA79">
        <f t="shared" si="146"/>
        <v>0.10557228178150638</v>
      </c>
      <c r="BB79">
        <f t="shared" si="146"/>
        <v>0.10557248453824901</v>
      </c>
      <c r="BC79">
        <f t="shared" si="146"/>
        <v>0.10557273798417728</v>
      </c>
      <c r="BD79">
        <f t="shared" si="146"/>
        <v>0.10557305479158763</v>
      </c>
      <c r="BE79">
        <f t="shared" si="146"/>
        <v>0.10557345080085058</v>
      </c>
      <c r="BF79">
        <f t="shared" si="146"/>
        <v>0.12875483830769854</v>
      </c>
      <c r="BG79">
        <f t="shared" si="146"/>
        <v>0.11530274391438126</v>
      </c>
      <c r="BH79">
        <f t="shared" si="146"/>
        <v>0.11348073537430166</v>
      </c>
      <c r="BI79">
        <f t="shared" si="146"/>
        <v>0.11162457964645862</v>
      </c>
      <c r="BJ79">
        <f t="shared" si="146"/>
        <v>0.10977986188742522</v>
      </c>
      <c r="BK79">
        <f t="shared" si="146"/>
        <v>0.1079910593966095</v>
      </c>
      <c r="BL79">
        <f t="shared" si="146"/>
        <v>0.10629737776148315</v>
      </c>
      <c r="BM79">
        <f t="shared" si="146"/>
        <v>0.10472960550780812</v>
      </c>
      <c r="BN79">
        <f t="shared" si="146"/>
        <v>0.10330846087147855</v>
      </c>
      <c r="BO79">
        <f t="shared" si="146"/>
        <v>0.10204448038172914</v>
      </c>
      <c r="BP79">
        <f t="shared" si="146"/>
        <v>0.10093914444331362</v>
      </c>
      <c r="BQ79">
        <f t="shared" si="146"/>
        <v>9.9986752902444992E-2</v>
      </c>
      <c r="BR79">
        <f t="shared" si="146"/>
        <v>9.9176559855936541E-2</v>
      </c>
      <c r="BS79">
        <f t="shared" si="146"/>
        <v>9.8494791026374665E-2</v>
      </c>
      <c r="BT79">
        <f t="shared" si="146"/>
        <v>9.7926321930049215E-2</v>
      </c>
      <c r="BU79">
        <f t="shared" si="146"/>
        <v>9.7455933769357392E-2</v>
      </c>
      <c r="BV79">
        <v>26</v>
      </c>
    </row>
    <row r="80" spans="23:74">
      <c r="W80">
        <f t="shared" si="140"/>
        <v>4.9721841524368484</v>
      </c>
      <c r="X80">
        <f t="shared" si="103"/>
        <v>4.9721841524368484</v>
      </c>
      <c r="Y80">
        <f t="shared" si="141"/>
        <v>5.1036356289249882</v>
      </c>
      <c r="AA80">
        <f t="shared" si="139"/>
        <v>0.13145147648813982</v>
      </c>
      <c r="AB80">
        <f t="shared" si="99"/>
        <v>0.13145147648813982</v>
      </c>
      <c r="AC80">
        <v>2</v>
      </c>
      <c r="AN80">
        <v>12</v>
      </c>
      <c r="AO80">
        <f t="shared" si="145"/>
        <v>11.641532182693474</v>
      </c>
      <c r="AP80">
        <f t="shared" si="146"/>
        <v>0.12124487127698383</v>
      </c>
      <c r="AQ80">
        <f t="shared" si="146"/>
        <v>0.121244980129587</v>
      </c>
      <c r="AR80">
        <f t="shared" si="146"/>
        <v>0.12124500734273777</v>
      </c>
      <c r="AS80">
        <f t="shared" si="146"/>
        <v>0.12124504135917624</v>
      </c>
      <c r="AT80">
        <f t="shared" si="146"/>
        <v>0.12124508387972435</v>
      </c>
      <c r="AU80">
        <f t="shared" si="146"/>
        <v>0.1212451370304095</v>
      </c>
      <c r="AV80">
        <f t="shared" si="146"/>
        <v>0.12124520346876588</v>
      </c>
      <c r="AW80">
        <f t="shared" si="146"/>
        <v>0.12124528651671139</v>
      </c>
      <c r="AX80">
        <f t="shared" si="146"/>
        <v>0.12124539032664332</v>
      </c>
      <c r="AY80">
        <f t="shared" si="146"/>
        <v>0.12124552008905817</v>
      </c>
      <c r="AZ80">
        <f t="shared" si="146"/>
        <v>0.12124568229207675</v>
      </c>
      <c r="BA80">
        <f t="shared" si="146"/>
        <v>0.12124588504584995</v>
      </c>
      <c r="BB80">
        <f t="shared" si="146"/>
        <v>0.12124613848806649</v>
      </c>
      <c r="BC80">
        <f t="shared" si="146"/>
        <v>0.12124645529083714</v>
      </c>
      <c r="BD80">
        <f t="shared" si="146"/>
        <v>0.12124685129430048</v>
      </c>
      <c r="BE80">
        <f t="shared" si="146"/>
        <v>0.12124734629862963</v>
      </c>
      <c r="BF80">
        <f t="shared" si="146"/>
        <v>0.14427688121795654</v>
      </c>
      <c r="BG80">
        <f t="shared" si="146"/>
        <v>0.13082478682463919</v>
      </c>
      <c r="BH80">
        <f t="shared" si="146"/>
        <v>0.12900277828455961</v>
      </c>
      <c r="BI80">
        <f t="shared" si="146"/>
        <v>0.12714662255671658</v>
      </c>
      <c r="BJ80">
        <f t="shared" si="146"/>
        <v>0.12530190479768316</v>
      </c>
      <c r="BK80">
        <f t="shared" si="146"/>
        <v>0.12351310230686748</v>
      </c>
      <c r="BL80">
        <f t="shared" si="146"/>
        <v>0.12181942067174113</v>
      </c>
      <c r="BM80">
        <f t="shared" si="146"/>
        <v>0.1202516484180661</v>
      </c>
      <c r="BN80">
        <f t="shared" si="146"/>
        <v>0.11883050378173649</v>
      </c>
      <c r="BO80">
        <f t="shared" si="146"/>
        <v>0.11756652329198711</v>
      </c>
      <c r="BP80">
        <f t="shared" si="146"/>
        <v>0.11646118735357158</v>
      </c>
      <c r="BQ80">
        <f t="shared" si="146"/>
        <v>0.11550879581270294</v>
      </c>
      <c r="BR80">
        <f t="shared" si="146"/>
        <v>0.11469860276619452</v>
      </c>
      <c r="BS80">
        <f t="shared" si="146"/>
        <v>0.11401683393663263</v>
      </c>
      <c r="BT80">
        <f t="shared" si="146"/>
        <v>0.11344836484030715</v>
      </c>
      <c r="BU80">
        <f t="shared" si="146"/>
        <v>0.11297797667961534</v>
      </c>
      <c r="BV80">
        <v>27</v>
      </c>
    </row>
    <row r="81" spans="23:74">
      <c r="W81">
        <f>G4*G20</f>
        <v>18.396435374221959</v>
      </c>
      <c r="X81">
        <f t="shared" si="103"/>
        <v>18.396435374221959</v>
      </c>
      <c r="Y81">
        <f>AS20</f>
        <v>20.157404655816904</v>
      </c>
      <c r="AA81">
        <f t="shared" ref="AA81:AA95" si="147">AB4-G4</f>
        <v>1.7609692815949458</v>
      </c>
      <c r="AB81">
        <f t="shared" si="99"/>
        <v>1.7609692815949458</v>
      </c>
      <c r="AC81">
        <v>2</v>
      </c>
      <c r="AN81">
        <v>13</v>
      </c>
      <c r="AO81">
        <f t="shared" si="145"/>
        <v>14.551915228366843</v>
      </c>
      <c r="AP81">
        <f t="shared" si="146"/>
        <v>0.14083662193004376</v>
      </c>
      <c r="AQ81">
        <f t="shared" si="146"/>
        <v>0.14083675799420348</v>
      </c>
      <c r="AR81">
        <f t="shared" si="146"/>
        <v>0.14083679201024346</v>
      </c>
      <c r="AS81">
        <f t="shared" si="146"/>
        <v>0.14083683453029333</v>
      </c>
      <c r="AT81">
        <f t="shared" si="146"/>
        <v>0.14083688768035574</v>
      </c>
      <c r="AU81">
        <f t="shared" si="146"/>
        <v>0.14083695411793376</v>
      </c>
      <c r="AV81">
        <f t="shared" si="146"/>
        <v>0.14083703716490623</v>
      </c>
      <c r="AW81">
        <f t="shared" si="146"/>
        <v>0.14083714097362185</v>
      </c>
      <c r="AX81">
        <f t="shared" si="146"/>
        <v>0.14083727073451641</v>
      </c>
      <c r="AY81">
        <f t="shared" si="146"/>
        <v>0.14083743293563455</v>
      </c>
      <c r="AZ81">
        <f t="shared" si="146"/>
        <v>0.14083763568703225</v>
      </c>
      <c r="BA81">
        <f t="shared" si="146"/>
        <v>0.1408378891262794</v>
      </c>
      <c r="BB81">
        <f t="shared" si="146"/>
        <v>0.14083820592533827</v>
      </c>
      <c r="BC81">
        <f t="shared" si="146"/>
        <v>0.14083860192416195</v>
      </c>
      <c r="BD81">
        <f t="shared" si="146"/>
        <v>0.14083909692269148</v>
      </c>
      <c r="BE81">
        <f t="shared" si="146"/>
        <v>0.1408397156708534</v>
      </c>
      <c r="BF81">
        <f t="shared" si="146"/>
        <v>0.16367943485577896</v>
      </c>
      <c r="BG81">
        <f t="shared" si="146"/>
        <v>0.15022734046246169</v>
      </c>
      <c r="BH81">
        <f t="shared" si="146"/>
        <v>0.14840533192238206</v>
      </c>
      <c r="BI81">
        <f t="shared" si="146"/>
        <v>0.14654917619453903</v>
      </c>
      <c r="BJ81">
        <f t="shared" si="146"/>
        <v>0.14470445843550564</v>
      </c>
      <c r="BK81">
        <f t="shared" si="146"/>
        <v>0.14291565594468991</v>
      </c>
      <c r="BL81">
        <f t="shared" si="146"/>
        <v>0.1412219743095636</v>
      </c>
      <c r="BM81">
        <f t="shared" si="146"/>
        <v>0.13965420205588855</v>
      </c>
      <c r="BN81">
        <f t="shared" si="146"/>
        <v>0.13823305741955896</v>
      </c>
      <c r="BO81">
        <f t="shared" si="146"/>
        <v>0.13696907692980956</v>
      </c>
      <c r="BP81">
        <f t="shared" si="146"/>
        <v>0.13586374099139403</v>
      </c>
      <c r="BQ81">
        <f t="shared" si="146"/>
        <v>0.13491134945052541</v>
      </c>
      <c r="BR81">
        <f t="shared" si="146"/>
        <v>0.13410115640401696</v>
      </c>
      <c r="BS81">
        <f t="shared" si="146"/>
        <v>0.13341938757445507</v>
      </c>
      <c r="BT81">
        <f t="shared" si="146"/>
        <v>0.1328509184781296</v>
      </c>
      <c r="BU81">
        <f t="shared" si="146"/>
        <v>0.13238053031743779</v>
      </c>
      <c r="BV81">
        <v>28</v>
      </c>
    </row>
    <row r="82" spans="23:74">
      <c r="W82">
        <f t="shared" ref="W82:W95" si="148">G5*G21</f>
        <v>17.849166963347106</v>
      </c>
      <c r="X82">
        <f t="shared" si="103"/>
        <v>17.849166963347106</v>
      </c>
      <c r="Y82">
        <f t="shared" ref="Y82:Y95" si="149">AS21</f>
        <v>19.496033637967436</v>
      </c>
      <c r="AA82">
        <f t="shared" si="147"/>
        <v>1.6468666746203304</v>
      </c>
      <c r="AB82">
        <f t="shared" si="99"/>
        <v>1.6468666746203304</v>
      </c>
      <c r="AC82">
        <v>2</v>
      </c>
      <c r="AN82">
        <v>14</v>
      </c>
      <c r="AO82">
        <f t="shared" si="145"/>
        <v>18.189894035458554</v>
      </c>
      <c r="AP82">
        <f t="shared" si="146"/>
        <v>0.16532631024636862</v>
      </c>
      <c r="AQ82">
        <f t="shared" si="146"/>
        <v>0.1653264803249741</v>
      </c>
      <c r="AR82">
        <f t="shared" si="146"/>
        <v>0.16532652284462548</v>
      </c>
      <c r="AS82">
        <f t="shared" si="146"/>
        <v>0.16532657599418971</v>
      </c>
      <c r="AT82">
        <f t="shared" si="146"/>
        <v>0.16532664243114495</v>
      </c>
      <c r="AU82">
        <f t="shared" si="146"/>
        <v>0.16532672547733906</v>
      </c>
      <c r="AV82">
        <f t="shared" si="146"/>
        <v>0.16532682928508166</v>
      </c>
      <c r="AW82">
        <f t="shared" si="146"/>
        <v>0.16532695904475991</v>
      </c>
      <c r="AX82">
        <f t="shared" si="146"/>
        <v>0.16532712124435775</v>
      </c>
      <c r="AY82">
        <f t="shared" si="146"/>
        <v>0.16532732399385505</v>
      </c>
      <c r="AZ82">
        <f t="shared" si="146"/>
        <v>0.16532757743072665</v>
      </c>
      <c r="BA82">
        <f t="shared" si="146"/>
        <v>0.16532789422681618</v>
      </c>
      <c r="BB82">
        <f t="shared" si="146"/>
        <v>0.16532829022192805</v>
      </c>
      <c r="BC82">
        <f t="shared" si="146"/>
        <v>0.16532878521581792</v>
      </c>
      <c r="BD82">
        <f t="shared" si="146"/>
        <v>0.16532940395818022</v>
      </c>
      <c r="BE82">
        <f t="shared" si="146"/>
        <v>0.16533017738613315</v>
      </c>
      <c r="BF82">
        <f t="shared" si="146"/>
        <v>0.18793262690305704</v>
      </c>
      <c r="BG82">
        <f t="shared" si="146"/>
        <v>0.17448053250973974</v>
      </c>
      <c r="BH82">
        <f t="shared" si="146"/>
        <v>0.17265852396966017</v>
      </c>
      <c r="BI82">
        <f t="shared" si="146"/>
        <v>0.17080236824181713</v>
      </c>
      <c r="BJ82">
        <f t="shared" si="146"/>
        <v>0.16895765048278372</v>
      </c>
      <c r="BK82">
        <f t="shared" si="146"/>
        <v>0.16716884799196799</v>
      </c>
      <c r="BL82">
        <f t="shared" si="146"/>
        <v>0.16547516635684167</v>
      </c>
      <c r="BM82">
        <f t="shared" si="146"/>
        <v>0.16390739410316663</v>
      </c>
      <c r="BN82">
        <f t="shared" si="146"/>
        <v>0.16248624946683701</v>
      </c>
      <c r="BO82">
        <f t="shared" si="146"/>
        <v>0.16122226897708763</v>
      </c>
      <c r="BP82">
        <f t="shared" si="146"/>
        <v>0.16011693303867211</v>
      </c>
      <c r="BQ82">
        <f t="shared" si="146"/>
        <v>0.15916454149780349</v>
      </c>
      <c r="BR82">
        <f t="shared" si="146"/>
        <v>0.15835434845129504</v>
      </c>
      <c r="BS82">
        <f t="shared" si="146"/>
        <v>0.15767257962173314</v>
      </c>
      <c r="BT82">
        <f t="shared" si="146"/>
        <v>0.15710411052540768</v>
      </c>
      <c r="BU82">
        <f t="shared" si="146"/>
        <v>0.15663372236471587</v>
      </c>
      <c r="BV82">
        <v>29</v>
      </c>
    </row>
    <row r="83" spans="23:74">
      <c r="W83">
        <f t="shared" si="148"/>
        <v>17.209228639800816</v>
      </c>
      <c r="X83">
        <f t="shared" si="103"/>
        <v>17.209228639800816</v>
      </c>
      <c r="Y83">
        <f t="shared" si="149"/>
        <v>18.727946116484656</v>
      </c>
      <c r="AA83">
        <f t="shared" si="147"/>
        <v>1.5187174766838396</v>
      </c>
      <c r="AB83">
        <f t="shared" si="99"/>
        <v>1.5187174766838396</v>
      </c>
      <c r="AC83">
        <v>2</v>
      </c>
      <c r="AN83">
        <v>15</v>
      </c>
      <c r="AO83">
        <f t="shared" si="145"/>
        <v>22.737367544323188</v>
      </c>
      <c r="AP83">
        <f t="shared" si="146"/>
        <v>0.19593842064177469</v>
      </c>
      <c r="AQ83">
        <f t="shared" si="146"/>
        <v>0.19593863323843738</v>
      </c>
      <c r="AR83">
        <f t="shared" si="146"/>
        <v>0.19593868638760306</v>
      </c>
      <c r="AS83">
        <f t="shared" si="146"/>
        <v>0.19593875282406015</v>
      </c>
      <c r="AT83">
        <f t="shared" si="146"/>
        <v>0.19593883586963148</v>
      </c>
      <c r="AU83">
        <f t="shared" si="146"/>
        <v>0.19593893967659567</v>
      </c>
      <c r="AV83">
        <f t="shared" si="146"/>
        <v>0.19593906943530096</v>
      </c>
      <c r="AW83">
        <f t="shared" si="146"/>
        <v>0.19593923163368249</v>
      </c>
      <c r="AX83">
        <f t="shared" si="146"/>
        <v>0.19593943438165948</v>
      </c>
      <c r="AY83">
        <f t="shared" si="146"/>
        <v>0.19593968781663063</v>
      </c>
      <c r="AZ83">
        <f t="shared" si="146"/>
        <v>0.19594000461034461</v>
      </c>
      <c r="BA83">
        <f t="shared" si="146"/>
        <v>0.19594040060248713</v>
      </c>
      <c r="BB83">
        <f t="shared" si="146"/>
        <v>0.19594089559266525</v>
      </c>
      <c r="BC83">
        <f t="shared" si="146"/>
        <v>0.19594151433038789</v>
      </c>
      <c r="BD83">
        <f t="shared" si="146"/>
        <v>0.19594228775254116</v>
      </c>
      <c r="BE83">
        <f t="shared" si="146"/>
        <v>0.19594325453023281</v>
      </c>
      <c r="BF83">
        <f t="shared" si="146"/>
        <v>0.21824911696215457</v>
      </c>
      <c r="BG83">
        <f t="shared" si="146"/>
        <v>0.20479702256883728</v>
      </c>
      <c r="BH83">
        <f t="shared" si="146"/>
        <v>0.2029750140287577</v>
      </c>
      <c r="BI83">
        <f t="shared" si="146"/>
        <v>0.20111885830091467</v>
      </c>
      <c r="BJ83">
        <f t="shared" si="146"/>
        <v>0.19927414054188128</v>
      </c>
      <c r="BK83">
        <f t="shared" si="146"/>
        <v>0.19748533805106555</v>
      </c>
      <c r="BL83">
        <f t="shared" si="146"/>
        <v>0.19579165641593921</v>
      </c>
      <c r="BM83">
        <f t="shared" si="146"/>
        <v>0.19422388416226419</v>
      </c>
      <c r="BN83">
        <f t="shared" si="146"/>
        <v>0.19280273952593457</v>
      </c>
      <c r="BO83">
        <f t="shared" si="146"/>
        <v>0.19153875903618517</v>
      </c>
      <c r="BP83">
        <f t="shared" si="146"/>
        <v>0.1904334230977697</v>
      </c>
      <c r="BQ83">
        <f t="shared" si="146"/>
        <v>0.18948103155690108</v>
      </c>
      <c r="BR83">
        <f t="shared" si="146"/>
        <v>0.1886708385103926</v>
      </c>
      <c r="BS83">
        <f t="shared" si="146"/>
        <v>0.18798906968083071</v>
      </c>
      <c r="BT83">
        <f t="shared" si="146"/>
        <v>0.18742060058450527</v>
      </c>
      <c r="BU83">
        <f t="shared" si="146"/>
        <v>0.18695021242381343</v>
      </c>
      <c r="BV83">
        <v>30</v>
      </c>
    </row>
    <row r="84" spans="23:74">
      <c r="W84">
        <f t="shared" si="148"/>
        <v>16.471066281519605</v>
      </c>
      <c r="X84">
        <f t="shared" si="103"/>
        <v>16.471066281519605</v>
      </c>
      <c r="Y84">
        <f t="shared" si="149"/>
        <v>17.848949664962014</v>
      </c>
      <c r="AA84">
        <f t="shared" si="147"/>
        <v>1.3778833834424091</v>
      </c>
      <c r="AB84">
        <f t="shared" si="99"/>
        <v>1.3778833834424091</v>
      </c>
      <c r="AC84">
        <v>2</v>
      </c>
    </row>
    <row r="85" spans="23:74">
      <c r="W85">
        <f t="shared" si="148"/>
        <v>15.6328819248918</v>
      </c>
      <c r="X85">
        <f t="shared" si="103"/>
        <v>15.6328819248918</v>
      </c>
      <c r="Y85">
        <f t="shared" si="149"/>
        <v>16.85980560657433</v>
      </c>
      <c r="AA85">
        <f t="shared" si="147"/>
        <v>1.2269236816825302</v>
      </c>
      <c r="AB85">
        <f t="shared" si="99"/>
        <v>1.2269236816825302</v>
      </c>
      <c r="AC85">
        <v>2</v>
      </c>
    </row>
    <row r="86" spans="23:74">
      <c r="W86">
        <f t="shared" si="148"/>
        <v>14.697940638511128</v>
      </c>
      <c r="X86">
        <f t="shared" si="103"/>
        <v>14.697940638511128</v>
      </c>
      <c r="Y86">
        <f t="shared" si="149"/>
        <v>15.767557458365056</v>
      </c>
      <c r="AA86">
        <f t="shared" si="147"/>
        <v>1.0696168198539286</v>
      </c>
      <c r="AB86">
        <f t="shared" ref="AB86:AB149" si="150">IFERROR(AA86,"")</f>
        <v>1.0696168198539286</v>
      </c>
      <c r="AC86">
        <v>2</v>
      </c>
    </row>
    <row r="87" spans="23:74">
      <c r="W87">
        <f t="shared" si="148"/>
        <v>13.675586707711018</v>
      </c>
      <c r="X87">
        <f t="shared" si="103"/>
        <v>13.675586707711018</v>
      </c>
      <c r="Y87">
        <f t="shared" si="149"/>
        <v>14.586351970263488</v>
      </c>
      <c r="AA87">
        <f t="shared" si="147"/>
        <v>0.91076526255247003</v>
      </c>
      <c r="AB87">
        <f t="shared" si="150"/>
        <v>0.91076526255247003</v>
      </c>
      <c r="AC87">
        <v>2</v>
      </c>
    </row>
    <row r="88" spans="23:74">
      <c r="W88">
        <f t="shared" si="148"/>
        <v>12.581649538392391</v>
      </c>
      <c r="X88">
        <f t="shared" si="103"/>
        <v>12.581649538392391</v>
      </c>
      <c r="Y88">
        <f t="shared" si="149"/>
        <v>13.337409241302254</v>
      </c>
      <c r="AA88">
        <f t="shared" si="147"/>
        <v>0.75575970290986305</v>
      </c>
      <c r="AB88">
        <f t="shared" si="150"/>
        <v>0.75575970290986305</v>
      </c>
      <c r="AC88">
        <v>2</v>
      </c>
    </row>
    <row r="89" spans="23:74">
      <c r="W89">
        <f t="shared" si="148"/>
        <v>11.437967542873823</v>
      </c>
      <c r="X89">
        <f t="shared" ref="X89:X152" si="151">IFERROR(W89, NA())</f>
        <v>11.437967542873823</v>
      </c>
      <c r="Y89">
        <f t="shared" si="149"/>
        <v>12.047919463176077</v>
      </c>
      <c r="AA89">
        <f t="shared" si="147"/>
        <v>0.60995192030225454</v>
      </c>
      <c r="AB89">
        <f t="shared" si="150"/>
        <v>0.60995192030225454</v>
      </c>
      <c r="AC89">
        <v>2</v>
      </c>
    </row>
    <row r="90" spans="23:74">
      <c r="W90">
        <f t="shared" si="148"/>
        <v>10.270923591921392</v>
      </c>
      <c r="X90">
        <f t="shared" si="151"/>
        <v>10.270923591921392</v>
      </c>
      <c r="Y90">
        <f t="shared" si="149"/>
        <v>10.748887179821446</v>
      </c>
      <c r="AA90">
        <f t="shared" si="147"/>
        <v>0.47796358790005478</v>
      </c>
      <c r="AB90">
        <f t="shared" si="150"/>
        <v>0.47796358790005478</v>
      </c>
      <c r="AC90">
        <v>2</v>
      </c>
    </row>
    <row r="91" spans="23:74">
      <c r="W91">
        <f t="shared" si="148"/>
        <v>9.1091388056714742</v>
      </c>
      <c r="X91">
        <f t="shared" si="151"/>
        <v>9.1091388056714742</v>
      </c>
      <c r="Y91">
        <f t="shared" si="149"/>
        <v>9.472240765140274</v>
      </c>
      <c r="AA91">
        <f t="shared" si="147"/>
        <v>0.36310195946879986</v>
      </c>
      <c r="AB91">
        <f t="shared" si="150"/>
        <v>0.36310195946879986</v>
      </c>
      <c r="AC91">
        <v>2</v>
      </c>
    </row>
    <row r="92" spans="23:74">
      <c r="W92">
        <f t="shared" si="148"/>
        <v>7.9807246475194047</v>
      </c>
      <c r="X92">
        <f t="shared" si="151"/>
        <v>7.9807246475194047</v>
      </c>
      <c r="Y92">
        <f t="shared" si="149"/>
        <v>8.247757088378151</v>
      </c>
      <c r="AA92">
        <f t="shared" si="147"/>
        <v>0.26703244085874633</v>
      </c>
      <c r="AB92">
        <f t="shared" si="150"/>
        <v>0.26703244085874633</v>
      </c>
      <c r="AC92">
        <v>2</v>
      </c>
    </row>
    <row r="93" spans="23:74">
      <c r="W93">
        <f t="shared" si="148"/>
        <v>6.9106371069119277</v>
      </c>
      <c r="X93">
        <f t="shared" si="151"/>
        <v>6.9106371069119277</v>
      </c>
      <c r="Y93">
        <f t="shared" si="149"/>
        <v>7.1004125159994027</v>
      </c>
      <c r="AA93">
        <f t="shared" si="147"/>
        <v>0.18977540908747503</v>
      </c>
      <c r="AB93">
        <f t="shared" si="150"/>
        <v>0.18977540908747503</v>
      </c>
      <c r="AC93">
        <v>2</v>
      </c>
    </row>
    <row r="94" spans="23:74">
      <c r="W94">
        <f t="shared" si="148"/>
        <v>5.9186429092886623</v>
      </c>
      <c r="X94">
        <f t="shared" si="151"/>
        <v>5.9186429092886623</v>
      </c>
      <c r="Y94">
        <f t="shared" si="149"/>
        <v>6.0486318798646073</v>
      </c>
      <c r="AA94">
        <f t="shared" si="147"/>
        <v>0.12998897057594494</v>
      </c>
      <c r="AB94">
        <f t="shared" si="150"/>
        <v>0.12998897057594494</v>
      </c>
      <c r="AC94">
        <v>2</v>
      </c>
    </row>
    <row r="95" spans="23:74">
      <c r="W95">
        <f t="shared" si="148"/>
        <v>5.0182125853395956</v>
      </c>
      <c r="X95">
        <f t="shared" si="151"/>
        <v>5.0182125853395956</v>
      </c>
      <c r="Y95">
        <f t="shared" si="149"/>
        <v>5.1036334658298834</v>
      </c>
      <c r="AA95">
        <f t="shared" si="147"/>
        <v>8.5420880490287843E-2</v>
      </c>
      <c r="AB95">
        <f t="shared" si="150"/>
        <v>8.5420880490287843E-2</v>
      </c>
      <c r="AC95">
        <v>2</v>
      </c>
    </row>
    <row r="96" spans="23:74">
      <c r="W96">
        <f>H4*H20</f>
        <v>19.02241727156165</v>
      </c>
      <c r="X96">
        <f t="shared" si="151"/>
        <v>19.02241727156165</v>
      </c>
      <c r="Y96">
        <f>AT20</f>
        <v>20.157402799557932</v>
      </c>
      <c r="AA96">
        <f t="shared" ref="AA96:AA110" si="152">AC4-H4</f>
        <v>1.1349855279962817</v>
      </c>
      <c r="AB96">
        <f t="shared" si="150"/>
        <v>1.1349855279962817</v>
      </c>
      <c r="AC96">
        <v>2</v>
      </c>
    </row>
    <row r="97" spans="23:29">
      <c r="W97">
        <f t="shared" ref="W97:W110" si="153">H5*H21</f>
        <v>18.437862740486139</v>
      </c>
      <c r="X97">
        <f t="shared" si="151"/>
        <v>18.437862740486139</v>
      </c>
      <c r="Y97">
        <f t="shared" ref="Y97:Y110" si="154">AT21</f>
        <v>19.49603146770292</v>
      </c>
      <c r="AA97">
        <f t="shared" si="152"/>
        <v>1.0581687272167812</v>
      </c>
      <c r="AB97">
        <f t="shared" si="150"/>
        <v>1.0581687272167812</v>
      </c>
      <c r="AC97">
        <v>2</v>
      </c>
    </row>
    <row r="98" spans="23:29">
      <c r="W98">
        <f t="shared" si="153"/>
        <v>17.755822294024298</v>
      </c>
      <c r="X98">
        <f t="shared" si="151"/>
        <v>17.755822294024298</v>
      </c>
      <c r="Y98">
        <f t="shared" si="154"/>
        <v>18.727943613471819</v>
      </c>
      <c r="AA98">
        <f t="shared" si="152"/>
        <v>0.97212131944752045</v>
      </c>
      <c r="AB98">
        <f t="shared" si="150"/>
        <v>0.97212131944752045</v>
      </c>
      <c r="AC98">
        <v>2</v>
      </c>
    </row>
    <row r="99" spans="23:29">
      <c r="W99">
        <f t="shared" si="153"/>
        <v>16.971093839967843</v>
      </c>
      <c r="X99">
        <f t="shared" si="151"/>
        <v>16.971093839967843</v>
      </c>
      <c r="Y99">
        <f t="shared" si="154"/>
        <v>17.848946823249058</v>
      </c>
      <c r="AA99">
        <f t="shared" si="152"/>
        <v>0.87785298328121542</v>
      </c>
      <c r="AB99">
        <f t="shared" si="150"/>
        <v>0.87785298328121542</v>
      </c>
      <c r="AC99">
        <v>2</v>
      </c>
    </row>
    <row r="100" spans="23:29">
      <c r="W100">
        <f t="shared" si="153"/>
        <v>16.082618489765334</v>
      </c>
      <c r="X100">
        <f t="shared" si="151"/>
        <v>16.082618489765334</v>
      </c>
      <c r="Y100">
        <f t="shared" si="154"/>
        <v>16.859802437447041</v>
      </c>
      <c r="AA100">
        <f t="shared" si="152"/>
        <v>0.7771839476817064</v>
      </c>
      <c r="AB100">
        <f t="shared" si="150"/>
        <v>0.7771839476817064</v>
      </c>
      <c r="AC100">
        <v>2</v>
      </c>
    </row>
    <row r="101" spans="23:29">
      <c r="W101">
        <f t="shared" si="153"/>
        <v>15.094809022463313</v>
      </c>
      <c r="X101">
        <f t="shared" si="151"/>
        <v>15.094809022463313</v>
      </c>
      <c r="Y101">
        <f t="shared" si="154"/>
        <v>15.767553993796632</v>
      </c>
      <c r="AA101">
        <f t="shared" si="152"/>
        <v>0.67274497133331934</v>
      </c>
      <c r="AB101">
        <f t="shared" si="150"/>
        <v>0.67274497133331934</v>
      </c>
      <c r="AC101">
        <v>2</v>
      </c>
    </row>
    <row r="102" spans="23:29">
      <c r="W102">
        <f t="shared" si="153"/>
        <v>14.018520708308433</v>
      </c>
      <c r="X102">
        <f t="shared" si="151"/>
        <v>14.018520708308433</v>
      </c>
      <c r="Y102">
        <f t="shared" si="154"/>
        <v>14.586348264273289</v>
      </c>
      <c r="AA102">
        <f t="shared" si="152"/>
        <v>0.56782755596485579</v>
      </c>
      <c r="AB102">
        <f t="shared" si="150"/>
        <v>0.56782755596485579</v>
      </c>
      <c r="AC102">
        <v>2</v>
      </c>
    </row>
    <row r="103" spans="23:29">
      <c r="W103">
        <f t="shared" si="153"/>
        <v>12.871332863168263</v>
      </c>
      <c r="X103">
        <f t="shared" si="151"/>
        <v>12.871332863168263</v>
      </c>
      <c r="Y103">
        <f t="shared" si="154"/>
        <v>13.337405368294975</v>
      </c>
      <c r="AA103">
        <f t="shared" si="152"/>
        <v>0.4660725051267125</v>
      </c>
      <c r="AB103">
        <f t="shared" si="150"/>
        <v>0.4660725051267125</v>
      </c>
      <c r="AC103">
        <v>2</v>
      </c>
    </row>
    <row r="104" spans="23:29">
      <c r="W104">
        <f t="shared" si="153"/>
        <v>11.676879591714892</v>
      </c>
      <c r="X104">
        <f t="shared" si="151"/>
        <v>11.676879591714892</v>
      </c>
      <c r="Y104">
        <f t="shared" si="154"/>
        <v>12.047915512903669</v>
      </c>
      <c r="AA104">
        <f t="shared" si="152"/>
        <v>0.37103592118877771</v>
      </c>
      <c r="AB104">
        <f t="shared" si="150"/>
        <v>0.37103592118877771</v>
      </c>
      <c r="AC104">
        <v>2</v>
      </c>
    </row>
    <row r="105" spans="23:29">
      <c r="W105">
        <f t="shared" si="153"/>
        <v>10.463159599902244</v>
      </c>
      <c r="X105">
        <f t="shared" si="151"/>
        <v>10.463159599902244</v>
      </c>
      <c r="Y105">
        <f t="shared" si="154"/>
        <v>10.748883249482526</v>
      </c>
      <c r="AA105">
        <f t="shared" si="152"/>
        <v>0.28572364958028196</v>
      </c>
      <c r="AB105">
        <f t="shared" si="150"/>
        <v>0.28572364958028196</v>
      </c>
      <c r="AC105">
        <v>2</v>
      </c>
    </row>
    <row r="106" spans="23:29">
      <c r="W106">
        <f t="shared" si="153"/>
        <v>9.2600258353553677</v>
      </c>
      <c r="X106">
        <f t="shared" si="151"/>
        <v>9.2600258353553677</v>
      </c>
      <c r="Y106">
        <f t="shared" si="154"/>
        <v>9.4722369500001253</v>
      </c>
      <c r="AA106">
        <f t="shared" si="152"/>
        <v>0.21221111464475761</v>
      </c>
      <c r="AB106">
        <f t="shared" si="150"/>
        <v>0.21221111464475761</v>
      </c>
      <c r="AC106">
        <v>2</v>
      </c>
    </row>
    <row r="107" spans="23:29">
      <c r="W107">
        <f t="shared" si="153"/>
        <v>8.0963070421104533</v>
      </c>
      <c r="X107">
        <f t="shared" si="151"/>
        <v>8.0963070421104533</v>
      </c>
      <c r="Y107">
        <f t="shared" si="154"/>
        <v>8.2477534727779638</v>
      </c>
      <c r="AA107">
        <f t="shared" si="152"/>
        <v>0.15144643066751051</v>
      </c>
      <c r="AB107">
        <f t="shared" si="150"/>
        <v>0.15144643066751051</v>
      </c>
      <c r="AC107">
        <v>2</v>
      </c>
    </row>
    <row r="108" spans="23:29">
      <c r="W108">
        <f t="shared" si="153"/>
        <v>6.9971340325864091</v>
      </c>
      <c r="X108">
        <f t="shared" si="151"/>
        <v>6.9971340325864091</v>
      </c>
      <c r="Y108">
        <f t="shared" si="154"/>
        <v>7.100409166493491</v>
      </c>
      <c r="AA108">
        <f t="shared" si="152"/>
        <v>0.10327513390708187</v>
      </c>
      <c r="AB108">
        <f t="shared" si="150"/>
        <v>0.10327513390708187</v>
      </c>
      <c r="AC108">
        <v>2</v>
      </c>
    </row>
    <row r="109" spans="23:29">
      <c r="W109">
        <f t="shared" si="153"/>
        <v>5.9819757808467235</v>
      </c>
      <c r="X109">
        <f t="shared" si="151"/>
        <v>5.9819757808467235</v>
      </c>
      <c r="Y109">
        <f t="shared" si="154"/>
        <v>6.0486288415424259</v>
      </c>
      <c r="AA109">
        <f t="shared" si="152"/>
        <v>6.6653060695702315E-2</v>
      </c>
      <c r="AB109">
        <f t="shared" si="150"/>
        <v>6.6653060695702315E-2</v>
      </c>
      <c r="AC109">
        <v>2</v>
      </c>
    </row>
    <row r="110" spans="23:29">
      <c r="W110">
        <f t="shared" si="153"/>
        <v>5.0636670543178299</v>
      </c>
      <c r="X110">
        <f t="shared" si="151"/>
        <v>5.0636670543178299</v>
      </c>
      <c r="Y110">
        <f t="shared" si="154"/>
        <v>5.1036307619635801</v>
      </c>
      <c r="AA110">
        <f t="shared" si="152"/>
        <v>3.9963707645750191E-2</v>
      </c>
      <c r="AB110">
        <f t="shared" si="150"/>
        <v>3.9963707645750191E-2</v>
      </c>
      <c r="AC110">
        <v>2</v>
      </c>
    </row>
    <row r="111" spans="23:29">
      <c r="W111">
        <f>I4*I20</f>
        <v>19.655682452551567</v>
      </c>
      <c r="X111">
        <f t="shared" si="151"/>
        <v>19.655682452551567</v>
      </c>
      <c r="Y111">
        <f>AU20</f>
        <v>20.157400479234699</v>
      </c>
      <c r="AA111">
        <f t="shared" ref="AA111:AA125" si="155">AD4-I4</f>
        <v>0.50171802668313248</v>
      </c>
      <c r="AB111">
        <f t="shared" si="150"/>
        <v>0.50171802668313248</v>
      </c>
      <c r="AC111">
        <v>2</v>
      </c>
    </row>
    <row r="112" spans="23:29">
      <c r="W112">
        <f t="shared" ref="W112:W125" si="156">I5*I21</f>
        <v>19.032197727701767</v>
      </c>
      <c r="X112">
        <f t="shared" si="151"/>
        <v>19.032197727701767</v>
      </c>
      <c r="Y112">
        <f t="shared" ref="Y112:Y125" si="157">AU21</f>
        <v>19.496028754872956</v>
      </c>
      <c r="AA112">
        <f t="shared" si="155"/>
        <v>0.46383102717118874</v>
      </c>
      <c r="AB112">
        <f t="shared" si="150"/>
        <v>0.46383102717118874</v>
      </c>
      <c r="AC112">
        <v>2</v>
      </c>
    </row>
    <row r="113" spans="23:29">
      <c r="W113">
        <f t="shared" si="156"/>
        <v>18.306343660578055</v>
      </c>
      <c r="X113">
        <f t="shared" si="151"/>
        <v>18.306343660578055</v>
      </c>
      <c r="Y113">
        <f t="shared" si="157"/>
        <v>18.727940484706721</v>
      </c>
      <c r="AA113">
        <f t="shared" si="155"/>
        <v>0.42159682412866673</v>
      </c>
      <c r="AB113">
        <f t="shared" si="150"/>
        <v>0.42159682412866673</v>
      </c>
      <c r="AC113">
        <v>2</v>
      </c>
    </row>
    <row r="114" spans="23:29">
      <c r="W114">
        <f t="shared" si="156"/>
        <v>17.473341090521824</v>
      </c>
      <c r="X114">
        <f t="shared" si="151"/>
        <v>17.473341090521824</v>
      </c>
      <c r="Y114">
        <f t="shared" si="157"/>
        <v>17.848943271109132</v>
      </c>
      <c r="AA114">
        <f t="shared" si="155"/>
        <v>0.37560218058730754</v>
      </c>
      <c r="AB114">
        <f t="shared" si="150"/>
        <v>0.37560218058730754</v>
      </c>
      <c r="AC114">
        <v>2</v>
      </c>
    </row>
    <row r="115" spans="23:29">
      <c r="W115">
        <f t="shared" si="156"/>
        <v>16.532956986794034</v>
      </c>
      <c r="X115">
        <f t="shared" si="151"/>
        <v>16.532956986794034</v>
      </c>
      <c r="Y115">
        <f t="shared" si="157"/>
        <v>16.859798476039607</v>
      </c>
      <c r="AA115">
        <f t="shared" si="155"/>
        <v>0.32684148924557377</v>
      </c>
      <c r="AB115">
        <f t="shared" si="150"/>
        <v>0.32684148924557377</v>
      </c>
      <c r="AC115">
        <v>2</v>
      </c>
    </row>
    <row r="116" spans="23:29">
      <c r="W116">
        <f t="shared" si="156"/>
        <v>15.490844877238063</v>
      </c>
      <c r="X116">
        <f t="shared" si="151"/>
        <v>15.490844877238063</v>
      </c>
      <c r="Y116">
        <f t="shared" si="157"/>
        <v>15.767549663088246</v>
      </c>
      <c r="AA116">
        <f t="shared" si="155"/>
        <v>0.27670478585018365</v>
      </c>
      <c r="AB116">
        <f t="shared" si="150"/>
        <v>0.27670478585018365</v>
      </c>
      <c r="AC116">
        <v>2</v>
      </c>
    </row>
    <row r="117" spans="23:29">
      <c r="W117">
        <f t="shared" si="156"/>
        <v>14.359455995089533</v>
      </c>
      <c r="X117">
        <f t="shared" si="151"/>
        <v>14.359455995089533</v>
      </c>
      <c r="Y117">
        <f t="shared" si="157"/>
        <v>14.586343631788187</v>
      </c>
      <c r="AA117">
        <f t="shared" si="155"/>
        <v>0.2268876366986543</v>
      </c>
      <c r="AB117">
        <f t="shared" si="150"/>
        <v>0.2268876366986543</v>
      </c>
      <c r="AC117">
        <v>2</v>
      </c>
    </row>
    <row r="118" spans="23:29">
      <c r="W118">
        <f t="shared" si="156"/>
        <v>13.158180407749915</v>
      </c>
      <c r="X118">
        <f t="shared" si="151"/>
        <v>13.158180407749915</v>
      </c>
      <c r="Y118">
        <f t="shared" si="157"/>
        <v>13.337400527039039</v>
      </c>
      <c r="AA118">
        <f t="shared" si="155"/>
        <v>0.1792201192891234</v>
      </c>
      <c r="AB118">
        <f t="shared" si="150"/>
        <v>0.1792201192891234</v>
      </c>
      <c r="AC118">
        <v>2</v>
      </c>
    </row>
    <row r="119" spans="23:29">
      <c r="W119">
        <f t="shared" si="156"/>
        <v>11.912471547048572</v>
      </c>
      <c r="X119">
        <f t="shared" si="151"/>
        <v>11.912471547048572</v>
      </c>
      <c r="Y119">
        <f t="shared" si="157"/>
        <v>12.047910575066801</v>
      </c>
      <c r="AA119">
        <f t="shared" si="155"/>
        <v>0.13543902801822938</v>
      </c>
      <c r="AB119">
        <f t="shared" si="150"/>
        <v>0.13543902801822938</v>
      </c>
      <c r="AC119">
        <v>2</v>
      </c>
    </row>
    <row r="120" spans="23:29">
      <c r="W120">
        <f t="shared" si="156"/>
        <v>10.65192514837592</v>
      </c>
      <c r="X120">
        <f t="shared" si="151"/>
        <v>10.65192514837592</v>
      </c>
      <c r="Y120">
        <f t="shared" si="157"/>
        <v>10.748878336562916</v>
      </c>
      <c r="AA120">
        <f t="shared" si="155"/>
        <v>9.6953188186995831E-2</v>
      </c>
      <c r="AB120">
        <f t="shared" si="150"/>
        <v>9.6953188186995831E-2</v>
      </c>
      <c r="AC120">
        <v>2</v>
      </c>
    </row>
    <row r="121" spans="23:29">
      <c r="W121">
        <f t="shared" si="156"/>
        <v>9.4075697920212473</v>
      </c>
      <c r="X121">
        <f t="shared" si="151"/>
        <v>9.4075697920212473</v>
      </c>
      <c r="Y121">
        <f t="shared" si="157"/>
        <v>9.4722321810792618</v>
      </c>
      <c r="AA121">
        <f t="shared" si="155"/>
        <v>6.4662389058014469E-2</v>
      </c>
      <c r="AB121">
        <f t="shared" si="150"/>
        <v>6.4662389058014469E-2</v>
      </c>
      <c r="AC121">
        <v>2</v>
      </c>
    </row>
    <row r="122" spans="23:29">
      <c r="W122">
        <f t="shared" si="156"/>
        <v>8.2088717421718407</v>
      </c>
      <c r="X122">
        <f t="shared" si="151"/>
        <v>8.2088717421718407</v>
      </c>
      <c r="Y122">
        <f t="shared" si="157"/>
        <v>8.2477489532821906</v>
      </c>
      <c r="AA122">
        <f t="shared" si="155"/>
        <v>3.8877211110349918E-2</v>
      </c>
      <c r="AB122">
        <f t="shared" si="150"/>
        <v>3.8877211110349918E-2</v>
      </c>
      <c r="AC122">
        <v>2</v>
      </c>
    </row>
    <row r="123" spans="23:29">
      <c r="W123">
        <f t="shared" si="156"/>
        <v>7.0810509829579669</v>
      </c>
      <c r="X123">
        <f t="shared" si="151"/>
        <v>7.0810509829579669</v>
      </c>
      <c r="Y123">
        <f t="shared" si="157"/>
        <v>7.1004049796155462</v>
      </c>
      <c r="AA123">
        <f t="shared" si="155"/>
        <v>1.9353996657579309E-2</v>
      </c>
      <c r="AB123">
        <f t="shared" si="150"/>
        <v>1.9353996657579309E-2</v>
      </c>
      <c r="AC123">
        <v>2</v>
      </c>
    </row>
    <row r="124" spans="23:29">
      <c r="W124">
        <f t="shared" si="156"/>
        <v>6.0432028685412131</v>
      </c>
      <c r="X124">
        <f t="shared" si="151"/>
        <v>6.0432028685412131</v>
      </c>
      <c r="Y124">
        <f t="shared" si="157"/>
        <v>6.0486250436439928</v>
      </c>
      <c r="AA124">
        <f t="shared" si="155"/>
        <v>5.4221751027796472E-3</v>
      </c>
      <c r="AB124">
        <f t="shared" si="150"/>
        <v>5.4221751027796472E-3</v>
      </c>
      <c r="AC124">
        <v>2</v>
      </c>
    </row>
    <row r="125" spans="23:29">
      <c r="W125">
        <f t="shared" si="156"/>
        <v>5.107469941801825</v>
      </c>
      <c r="X125">
        <f t="shared" si="151"/>
        <v>5.107469941801825</v>
      </c>
      <c r="Y125">
        <f t="shared" si="157"/>
        <v>5.1036273821347296</v>
      </c>
      <c r="AA125">
        <f t="shared" si="155"/>
        <v>-3.8425596670954576E-3</v>
      </c>
      <c r="AB125">
        <f t="shared" si="150"/>
        <v>-3.8425596670954576E-3</v>
      </c>
      <c r="AC125">
        <v>2</v>
      </c>
    </row>
    <row r="126" spans="23:29">
      <c r="W126">
        <f>J4*J20</f>
        <v>20.280643325973504</v>
      </c>
      <c r="X126">
        <f t="shared" si="151"/>
        <v>20.280643325973504</v>
      </c>
      <c r="Y126">
        <f>AV20</f>
        <v>20.157397578831407</v>
      </c>
      <c r="AA126">
        <f t="shared" ref="AA126:AA140" si="158">AE4-J4</f>
        <v>-0.12324574714209646</v>
      </c>
      <c r="AB126">
        <f t="shared" si="150"/>
        <v>-0.12324574714209646</v>
      </c>
      <c r="AC126">
        <v>2</v>
      </c>
    </row>
    <row r="127" spans="23:29">
      <c r="W127">
        <f t="shared" ref="W127:W140" si="159">J5*J21</f>
        <v>19.617549131207213</v>
      </c>
      <c r="X127">
        <f t="shared" si="151"/>
        <v>19.617549131207213</v>
      </c>
      <c r="Y127">
        <f t="shared" ref="Y127:Y139" si="160">AV21</f>
        <v>19.496025363836555</v>
      </c>
      <c r="AA127">
        <f t="shared" si="158"/>
        <v>-0.12152376737065751</v>
      </c>
      <c r="AB127">
        <f t="shared" si="150"/>
        <v>-0.12152376737065751</v>
      </c>
      <c r="AC127">
        <v>2</v>
      </c>
    </row>
    <row r="128" spans="23:29">
      <c r="W128">
        <f t="shared" si="159"/>
        <v>18.847263470536273</v>
      </c>
      <c r="X128">
        <f t="shared" si="151"/>
        <v>18.847263470536273</v>
      </c>
      <c r="Y128">
        <f t="shared" si="160"/>
        <v>18.727936573751816</v>
      </c>
      <c r="AA128">
        <f t="shared" si="158"/>
        <v>-0.1193268967844574</v>
      </c>
      <c r="AB128">
        <f t="shared" si="150"/>
        <v>-0.1193268967844574</v>
      </c>
      <c r="AC128">
        <v>2</v>
      </c>
    </row>
    <row r="129" spans="23:29">
      <c r="W129">
        <f t="shared" si="159"/>
        <v>17.965491711017314</v>
      </c>
      <c r="X129">
        <f t="shared" si="151"/>
        <v>17.965491711017314</v>
      </c>
      <c r="Y129">
        <f t="shared" si="160"/>
        <v>17.84893883093622</v>
      </c>
      <c r="AA129">
        <f t="shared" si="158"/>
        <v>-0.11655288008109466</v>
      </c>
      <c r="AB129">
        <f t="shared" si="150"/>
        <v>-0.11655288008109466</v>
      </c>
      <c r="AC129">
        <v>2</v>
      </c>
    </row>
    <row r="130" spans="23:29">
      <c r="W130">
        <f t="shared" si="159"/>
        <v>16.9728928632113</v>
      </c>
      <c r="X130">
        <f t="shared" si="151"/>
        <v>16.9728928632113</v>
      </c>
      <c r="Y130">
        <f t="shared" si="160"/>
        <v>16.859793524282932</v>
      </c>
      <c r="AA130">
        <f t="shared" si="158"/>
        <v>-0.1130993389283681</v>
      </c>
      <c r="AB130">
        <f t="shared" si="150"/>
        <v>-0.1130993389283681</v>
      </c>
      <c r="AC130">
        <v>2</v>
      </c>
    </row>
    <row r="131" spans="23:29">
      <c r="W131">
        <f t="shared" si="159"/>
        <v>15.876421504004544</v>
      </c>
      <c r="X131">
        <f t="shared" si="151"/>
        <v>15.876421504004544</v>
      </c>
      <c r="Y131">
        <f t="shared" si="160"/>
        <v>15.767544249706109</v>
      </c>
      <c r="AA131">
        <f t="shared" si="158"/>
        <v>-0.10887725429843442</v>
      </c>
      <c r="AB131">
        <f t="shared" si="150"/>
        <v>-0.10887725429843442</v>
      </c>
      <c r="AC131">
        <v>2</v>
      </c>
    </row>
    <row r="132" spans="23:29">
      <c r="W132">
        <f t="shared" si="159"/>
        <v>14.690166257673143</v>
      </c>
      <c r="X132">
        <f t="shared" si="151"/>
        <v>14.690166257673143</v>
      </c>
      <c r="Y132">
        <f t="shared" si="160"/>
        <v>14.586337841185951</v>
      </c>
      <c r="AA132">
        <f t="shared" si="158"/>
        <v>-0.10382841648719143</v>
      </c>
      <c r="AB132">
        <f t="shared" si="150"/>
        <v>-0.10382841648719143</v>
      </c>
      <c r="AC132">
        <v>2</v>
      </c>
    </row>
    <row r="133" spans="23:29">
      <c r="W133">
        <f t="shared" si="159"/>
        <v>13.435338408890871</v>
      </c>
      <c r="X133">
        <f t="shared" si="151"/>
        <v>13.435338408890871</v>
      </c>
      <c r="Y133">
        <f t="shared" si="160"/>
        <v>13.337394475474058</v>
      </c>
      <c r="AA133">
        <f t="shared" si="158"/>
        <v>-9.7943933416813067E-2</v>
      </c>
      <c r="AB133">
        <f t="shared" si="150"/>
        <v>-9.7943933416813067E-2</v>
      </c>
      <c r="AC133">
        <v>2</v>
      </c>
    </row>
    <row r="134" spans="23:29">
      <c r="W134">
        <f t="shared" si="159"/>
        <v>12.139183451454191</v>
      </c>
      <c r="X134">
        <f t="shared" si="151"/>
        <v>12.139183451454191</v>
      </c>
      <c r="Y134">
        <f t="shared" si="160"/>
        <v>12.047904402776407</v>
      </c>
      <c r="AA134">
        <f t="shared" si="158"/>
        <v>-9.1279048677783692E-2</v>
      </c>
      <c r="AB134">
        <f t="shared" si="150"/>
        <v>-9.1279048677783692E-2</v>
      </c>
      <c r="AC134">
        <v>2</v>
      </c>
    </row>
    <row r="135" spans="23:29">
      <c r="W135">
        <f t="shared" si="159"/>
        <v>10.832831183448617</v>
      </c>
      <c r="X135">
        <f t="shared" si="151"/>
        <v>10.832831183448617</v>
      </c>
      <c r="Y135">
        <f t="shared" si="160"/>
        <v>10.748872195419722</v>
      </c>
      <c r="AA135">
        <f t="shared" si="158"/>
        <v>-8.3958988028895121E-2</v>
      </c>
      <c r="AB135">
        <f t="shared" si="150"/>
        <v>-8.3958988028895121E-2</v>
      </c>
      <c r="AC135">
        <v>2</v>
      </c>
    </row>
    <row r="136" spans="23:29">
      <c r="W136">
        <f t="shared" si="159"/>
        <v>9.5483984223109193</v>
      </c>
      <c r="X136">
        <f t="shared" si="151"/>
        <v>9.5483984223109193</v>
      </c>
      <c r="Y136">
        <f t="shared" si="160"/>
        <v>9.4722262199349334</v>
      </c>
      <c r="AA136">
        <f t="shared" si="158"/>
        <v>-7.6172202375985876E-2</v>
      </c>
      <c r="AB136">
        <f t="shared" si="150"/>
        <v>-7.6172202375985876E-2</v>
      </c>
      <c r="AC136">
        <v>2</v>
      </c>
    </row>
    <row r="137" spans="23:29">
      <c r="W137">
        <f t="shared" si="159"/>
        <v>8.3158943195806057</v>
      </c>
      <c r="X137">
        <f t="shared" si="151"/>
        <v>8.3158943195806057</v>
      </c>
      <c r="Y137">
        <f t="shared" si="160"/>
        <v>8.247743303919437</v>
      </c>
      <c r="AA137">
        <f t="shared" si="158"/>
        <v>-6.8151015661168657E-2</v>
      </c>
      <c r="AB137">
        <f t="shared" si="150"/>
        <v>-6.8151015661168657E-2</v>
      </c>
      <c r="AC137">
        <v>2</v>
      </c>
    </row>
    <row r="138" spans="23:29">
      <c r="W138">
        <f t="shared" si="159"/>
        <v>7.1605435803486071</v>
      </c>
      <c r="X138">
        <f t="shared" si="151"/>
        <v>7.1605435803486071</v>
      </c>
      <c r="Y138">
        <f t="shared" si="160"/>
        <v>7.100399746025059</v>
      </c>
      <c r="AA138">
        <f t="shared" si="158"/>
        <v>-6.0143834323548084E-2</v>
      </c>
      <c r="AB138">
        <f t="shared" si="150"/>
        <v>-6.0143834323548084E-2</v>
      </c>
      <c r="AC138">
        <v>2</v>
      </c>
    </row>
    <row r="139" spans="23:29">
      <c r="W139">
        <f t="shared" si="159"/>
        <v>6.1010060313116794</v>
      </c>
      <c r="X139">
        <f t="shared" si="151"/>
        <v>6.1010060313116794</v>
      </c>
      <c r="Y139">
        <f t="shared" si="160"/>
        <v>6.0486202962776581</v>
      </c>
      <c r="AA139">
        <f t="shared" si="158"/>
        <v>-5.238573503402133E-2</v>
      </c>
      <c r="AB139">
        <f t="shared" si="150"/>
        <v>-5.238573503402133E-2</v>
      </c>
      <c r="AC139">
        <v>2</v>
      </c>
    </row>
    <row r="140" spans="23:29">
      <c r="W140">
        <f t="shared" si="159"/>
        <v>5.1486973618782681</v>
      </c>
      <c r="X140">
        <f t="shared" si="151"/>
        <v>5.1486973618782681</v>
      </c>
      <c r="Y140">
        <f>AV34</f>
        <v>5.1036231573549626</v>
      </c>
      <c r="AA140">
        <f t="shared" si="158"/>
        <v>-4.5074204523305461E-2</v>
      </c>
      <c r="AB140">
        <f t="shared" si="150"/>
        <v>-4.5074204523305461E-2</v>
      </c>
      <c r="AC140">
        <v>2</v>
      </c>
    </row>
    <row r="141" spans="23:29">
      <c r="W141">
        <f>K4*K20</f>
        <v>20.88251343744907</v>
      </c>
      <c r="X141">
        <f t="shared" si="151"/>
        <v>20.88251343744907</v>
      </c>
      <c r="Y141">
        <f>AW20</f>
        <v>20.157393953328469</v>
      </c>
      <c r="AA141">
        <f t="shared" ref="AA141:AA155" si="161">AF4-K4</f>
        <v>-0.72511948412060079</v>
      </c>
      <c r="AB141">
        <f t="shared" si="150"/>
        <v>-0.72511948412060079</v>
      </c>
      <c r="AC141">
        <v>2</v>
      </c>
    </row>
    <row r="142" spans="23:29">
      <c r="W142">
        <f t="shared" ref="W142:W155" si="162">K5*K21</f>
        <v>20.1801593559161</v>
      </c>
      <c r="X142">
        <f t="shared" si="151"/>
        <v>20.1801593559161</v>
      </c>
      <c r="Y142">
        <f t="shared" ref="Y142:Y155" si="163">AW21</f>
        <v>19.496021125042724</v>
      </c>
      <c r="AA142">
        <f t="shared" si="161"/>
        <v>-0.68413823087337633</v>
      </c>
      <c r="AB142">
        <f t="shared" si="150"/>
        <v>-0.68413823087337633</v>
      </c>
      <c r="AC142">
        <v>2</v>
      </c>
    </row>
    <row r="143" spans="23:29">
      <c r="W143">
        <f t="shared" si="162"/>
        <v>19.365975058493007</v>
      </c>
      <c r="X143">
        <f t="shared" si="151"/>
        <v>19.365975058493007</v>
      </c>
      <c r="Y143">
        <f t="shared" si="163"/>
        <v>18.727931685060479</v>
      </c>
      <c r="AA143">
        <f t="shared" si="161"/>
        <v>-0.63804337343252726</v>
      </c>
      <c r="AB143">
        <f t="shared" si="150"/>
        <v>-0.63804337343252726</v>
      </c>
      <c r="AC143">
        <v>2</v>
      </c>
    </row>
    <row r="144" spans="23:29">
      <c r="W144">
        <f t="shared" si="162"/>
        <v>18.436196611236053</v>
      </c>
      <c r="X144">
        <f t="shared" si="151"/>
        <v>18.436196611236053</v>
      </c>
      <c r="Y144">
        <f t="shared" si="163"/>
        <v>17.848933280723188</v>
      </c>
      <c r="AA144">
        <f t="shared" si="161"/>
        <v>-0.58726333051286517</v>
      </c>
      <c r="AB144">
        <f t="shared" si="150"/>
        <v>-0.58726333051286517</v>
      </c>
      <c r="AC144">
        <v>2</v>
      </c>
    </row>
    <row r="145" spans="23:29">
      <c r="W145">
        <f t="shared" si="162"/>
        <v>17.392414166209107</v>
      </c>
      <c r="X145">
        <f t="shared" si="151"/>
        <v>17.392414166209107</v>
      </c>
      <c r="Y145">
        <f t="shared" si="163"/>
        <v>16.859787334591179</v>
      </c>
      <c r="AA145">
        <f t="shared" si="161"/>
        <v>-0.53262683161792879</v>
      </c>
      <c r="AB145">
        <f t="shared" si="150"/>
        <v>-0.53262683161792879</v>
      </c>
      <c r="AC145">
        <v>2</v>
      </c>
    </row>
    <row r="146" spans="23:29">
      <c r="W146">
        <f t="shared" si="162"/>
        <v>16.24290515833091</v>
      </c>
      <c r="X146">
        <f t="shared" si="151"/>
        <v>16.24290515833091</v>
      </c>
      <c r="Y146">
        <f t="shared" si="163"/>
        <v>15.767537482983666</v>
      </c>
      <c r="AA146">
        <f t="shared" si="161"/>
        <v>-0.47536767534724333</v>
      </c>
      <c r="AB146">
        <f t="shared" si="150"/>
        <v>-0.47536767534724333</v>
      </c>
      <c r="AC146">
        <v>2</v>
      </c>
    </row>
    <row r="147" spans="23:29">
      <c r="W147">
        <f t="shared" si="162"/>
        <v>15.003389790584274</v>
      </c>
      <c r="X147">
        <f t="shared" si="151"/>
        <v>15.003389790584274</v>
      </c>
      <c r="Y147">
        <f t="shared" si="163"/>
        <v>14.586330602939618</v>
      </c>
      <c r="AA147">
        <f t="shared" si="161"/>
        <v>-0.41705918764465544</v>
      </c>
      <c r="AB147">
        <f t="shared" si="150"/>
        <v>-0.41705918764465544</v>
      </c>
      <c r="AC147">
        <v>2</v>
      </c>
    </row>
    <row r="148" spans="23:29">
      <c r="W148">
        <f t="shared" si="162"/>
        <v>13.696860219204472</v>
      </c>
      <c r="X148">
        <f t="shared" si="151"/>
        <v>13.696860219204472</v>
      </c>
      <c r="Y148">
        <f t="shared" si="163"/>
        <v>13.337386911025558</v>
      </c>
      <c r="AA148">
        <f t="shared" si="161"/>
        <v>-0.35947330817891476</v>
      </c>
      <c r="AB148">
        <f t="shared" si="150"/>
        <v>-0.35947330817891476</v>
      </c>
      <c r="AC148">
        <v>2</v>
      </c>
    </row>
    <row r="149" spans="23:29">
      <c r="W149">
        <f t="shared" si="162"/>
        <v>12.352279234575748</v>
      </c>
      <c r="X149">
        <f t="shared" si="151"/>
        <v>12.352279234575748</v>
      </c>
      <c r="Y149">
        <f t="shared" si="163"/>
        <v>12.047896687422305</v>
      </c>
      <c r="AA149">
        <f t="shared" si="161"/>
        <v>-0.30438254715344293</v>
      </c>
      <c r="AB149">
        <f t="shared" si="150"/>
        <v>-0.30438254715344293</v>
      </c>
      <c r="AC149">
        <v>2</v>
      </c>
    </row>
    <row r="150" spans="23:29">
      <c r="W150">
        <f t="shared" si="162"/>
        <v>11.002210432357664</v>
      </c>
      <c r="X150">
        <f t="shared" si="151"/>
        <v>11.002210432357664</v>
      </c>
      <c r="Y150">
        <f t="shared" si="163"/>
        <v>10.748864519000595</v>
      </c>
      <c r="AA150">
        <f t="shared" si="161"/>
        <v>-0.25334591335706946</v>
      </c>
      <c r="AB150">
        <f t="shared" ref="AB150:AB213" si="164">IFERROR(AA150,"")</f>
        <v>-0.25334591335706946</v>
      </c>
      <c r="AC150">
        <v>2</v>
      </c>
    </row>
    <row r="151" spans="23:29">
      <c r="W151">
        <f t="shared" si="162"/>
        <v>9.6797492825302616</v>
      </c>
      <c r="X151">
        <f t="shared" si="151"/>
        <v>9.6797492825302616</v>
      </c>
      <c r="Y151">
        <f t="shared" si="163"/>
        <v>9.4722187685150754</v>
      </c>
      <c r="AA151">
        <f t="shared" si="161"/>
        <v>-0.20753051401518618</v>
      </c>
      <c r="AB151">
        <f t="shared" si="164"/>
        <v>-0.20753051401518618</v>
      </c>
      <c r="AC151">
        <v>2</v>
      </c>
    </row>
    <row r="152" spans="23:29">
      <c r="W152">
        <f t="shared" si="162"/>
        <v>8.4153476437057222</v>
      </c>
      <c r="X152">
        <f t="shared" si="151"/>
        <v>8.4153476437057222</v>
      </c>
      <c r="Y152">
        <f t="shared" si="163"/>
        <v>8.2477362422268765</v>
      </c>
      <c r="AA152">
        <f t="shared" si="161"/>
        <v>-0.16761140147884568</v>
      </c>
      <c r="AB152">
        <f t="shared" si="164"/>
        <v>-0.16761140147884568</v>
      </c>
      <c r="AC152">
        <v>2</v>
      </c>
    </row>
    <row r="153" spans="23:29">
      <c r="W153">
        <f t="shared" si="162"/>
        <v>7.2341596045643666</v>
      </c>
      <c r="X153">
        <f t="shared" ref="X153:X216" si="165">IFERROR(W153, NA())</f>
        <v>7.2341596045643666</v>
      </c>
      <c r="Y153">
        <f t="shared" si="163"/>
        <v>7.1003932040477977</v>
      </c>
      <c r="AA153">
        <f t="shared" si="161"/>
        <v>-0.13376640051656885</v>
      </c>
      <c r="AB153">
        <f t="shared" si="164"/>
        <v>-0.13376640051656885</v>
      </c>
      <c r="AC153">
        <v>2</v>
      </c>
    </row>
    <row r="154" spans="23:29">
      <c r="W154">
        <f t="shared" si="162"/>
        <v>6.1543669281633404</v>
      </c>
      <c r="X154">
        <f t="shared" si="165"/>
        <v>6.1543669281633404</v>
      </c>
      <c r="Y154">
        <f t="shared" si="163"/>
        <v>6.0486143620802189</v>
      </c>
      <c r="AA154">
        <f t="shared" si="161"/>
        <v>-0.10575256608312156</v>
      </c>
      <c r="AB154">
        <f t="shared" si="164"/>
        <v>-0.10575256608312156</v>
      </c>
      <c r="AC154">
        <v>2</v>
      </c>
    </row>
    <row r="155" spans="23:29">
      <c r="W155">
        <f t="shared" si="162"/>
        <v>5.1866482937888261</v>
      </c>
      <c r="X155">
        <f t="shared" si="165"/>
        <v>5.1866482937888261</v>
      </c>
      <c r="Y155">
        <f t="shared" si="163"/>
        <v>5.1036178763900883</v>
      </c>
      <c r="AA155">
        <f t="shared" si="161"/>
        <v>-8.3030417398737733E-2</v>
      </c>
      <c r="AB155">
        <f t="shared" si="164"/>
        <v>-8.3030417398737733E-2</v>
      </c>
      <c r="AC155">
        <v>2</v>
      </c>
    </row>
    <row r="156" spans="23:29">
      <c r="W156">
        <f>L4*L20</f>
        <v>21.448652542283984</v>
      </c>
      <c r="X156">
        <f t="shared" si="165"/>
        <v>21.448652542283984</v>
      </c>
      <c r="Y156">
        <f>AX20</f>
        <v>20.157389421451629</v>
      </c>
      <c r="AA156">
        <f t="shared" ref="AA156:AA170" si="166">AG4-L4</f>
        <v>-1.2912631208323546</v>
      </c>
      <c r="AB156">
        <f t="shared" si="164"/>
        <v>-1.2912631208323546</v>
      </c>
      <c r="AC156">
        <v>2</v>
      </c>
    </row>
    <row r="157" spans="23:29">
      <c r="W157">
        <f t="shared" ref="W157:W170" si="167">L5*L21</f>
        <v>20.708374654484839</v>
      </c>
      <c r="X157">
        <f t="shared" si="165"/>
        <v>20.708374654484839</v>
      </c>
      <c r="Y157">
        <f t="shared" ref="Y157:Y170" si="168">AX21</f>
        <v>19.496015826553023</v>
      </c>
      <c r="AA157">
        <f t="shared" si="166"/>
        <v>-1.2123588279318156</v>
      </c>
      <c r="AB157">
        <f t="shared" si="164"/>
        <v>-1.2123588279318156</v>
      </c>
      <c r="AC157">
        <v>2</v>
      </c>
    </row>
    <row r="158" spans="23:29">
      <c r="W158">
        <f t="shared" si="167"/>
        <v>19.85191448218109</v>
      </c>
      <c r="X158">
        <f t="shared" si="165"/>
        <v>19.85191448218109</v>
      </c>
      <c r="Y158">
        <f t="shared" si="168"/>
        <v>18.727925574199904</v>
      </c>
      <c r="AA158">
        <f t="shared" si="166"/>
        <v>-1.123988907981186</v>
      </c>
      <c r="AB158">
        <f t="shared" si="164"/>
        <v>-1.123988907981186</v>
      </c>
      <c r="AC158">
        <v>2</v>
      </c>
    </row>
    <row r="159" spans="23:29">
      <c r="W159">
        <f t="shared" si="167"/>
        <v>18.876065428418045</v>
      </c>
      <c r="X159">
        <f t="shared" si="165"/>
        <v>18.876065428418045</v>
      </c>
      <c r="Y159">
        <f t="shared" si="168"/>
        <v>17.848926342961747</v>
      </c>
      <c r="AA159">
        <f t="shared" si="166"/>
        <v>-1.0271390854562981</v>
      </c>
      <c r="AB159">
        <f t="shared" si="164"/>
        <v>-1.0271390854562981</v>
      </c>
      <c r="AC159">
        <v>2</v>
      </c>
    </row>
    <row r="160" spans="23:29">
      <c r="W160">
        <f t="shared" si="167"/>
        <v>17.783357671441827</v>
      </c>
      <c r="X160">
        <f t="shared" si="165"/>
        <v>17.783357671441827</v>
      </c>
      <c r="Y160">
        <f t="shared" si="168"/>
        <v>16.859779597482877</v>
      </c>
      <c r="AA160">
        <f t="shared" si="166"/>
        <v>-0.92357807395895009</v>
      </c>
      <c r="AB160">
        <f t="shared" si="164"/>
        <v>-0.92357807395895009</v>
      </c>
      <c r="AC160">
        <v>2</v>
      </c>
    </row>
    <row r="161" spans="23:29">
      <c r="W161">
        <f t="shared" si="167"/>
        <v>16.583373680706252</v>
      </c>
      <c r="X161">
        <f t="shared" si="165"/>
        <v>16.583373680706252</v>
      </c>
      <c r="Y161">
        <f t="shared" si="168"/>
        <v>15.767529024588779</v>
      </c>
      <c r="AA161">
        <f t="shared" si="166"/>
        <v>-0.81584465611747348</v>
      </c>
      <c r="AB161">
        <f t="shared" si="164"/>
        <v>-0.81584465611747348</v>
      </c>
      <c r="AC161">
        <v>2</v>
      </c>
    </row>
    <row r="162" spans="23:29">
      <c r="W162">
        <f t="shared" si="167"/>
        <v>15.293413970395379</v>
      </c>
      <c r="X162">
        <f t="shared" si="165"/>
        <v>15.293413970395379</v>
      </c>
      <c r="Y162">
        <f t="shared" si="168"/>
        <v>14.58632155514181</v>
      </c>
      <c r="AA162">
        <f t="shared" si="166"/>
        <v>-0.70709241525356958</v>
      </c>
      <c r="AB162">
        <f t="shared" si="164"/>
        <v>-0.70709241525356958</v>
      </c>
      <c r="AC162">
        <v>2</v>
      </c>
    </row>
    <row r="163" spans="23:29">
      <c r="W163">
        <f t="shared" si="167"/>
        <v>13.938165604500131</v>
      </c>
      <c r="X163">
        <f t="shared" si="165"/>
        <v>13.938165604500131</v>
      </c>
      <c r="Y163">
        <f t="shared" si="168"/>
        <v>13.337377455476997</v>
      </c>
      <c r="AA163">
        <f t="shared" si="166"/>
        <v>-0.60078814902313482</v>
      </c>
      <c r="AB163">
        <f t="shared" si="164"/>
        <v>-0.60078814902313482</v>
      </c>
      <c r="AC163">
        <v>2</v>
      </c>
    </row>
    <row r="164" spans="23:29">
      <c r="W164">
        <f t="shared" si="167"/>
        <v>12.548194699804997</v>
      </c>
      <c r="X164">
        <f t="shared" si="165"/>
        <v>12.548194699804997</v>
      </c>
      <c r="Y164">
        <f t="shared" si="168"/>
        <v>12.047887043243579</v>
      </c>
      <c r="AA164">
        <f t="shared" si="166"/>
        <v>-0.50030765656141796</v>
      </c>
      <c r="AB164">
        <f t="shared" si="164"/>
        <v>-0.50030765656141796</v>
      </c>
      <c r="AC164">
        <v>2</v>
      </c>
    </row>
    <row r="165" spans="23:29">
      <c r="W165">
        <f t="shared" si="167"/>
        <v>11.15737130148289</v>
      </c>
      <c r="X165">
        <f t="shared" si="165"/>
        <v>11.15737130148289</v>
      </c>
      <c r="Y165">
        <f t="shared" si="168"/>
        <v>10.748854923492106</v>
      </c>
      <c r="AA165">
        <f t="shared" si="166"/>
        <v>-0.40851637799078411</v>
      </c>
      <c r="AB165">
        <f t="shared" si="164"/>
        <v>-0.40851637799078411</v>
      </c>
      <c r="AC165">
        <v>2</v>
      </c>
    </row>
    <row r="166" spans="23:29">
      <c r="W166">
        <f t="shared" si="167"/>
        <v>9.7996481167740654</v>
      </c>
      <c r="X166">
        <f t="shared" si="165"/>
        <v>9.7996481167740654</v>
      </c>
      <c r="Y166">
        <f t="shared" si="168"/>
        <v>9.4722094542567401</v>
      </c>
      <c r="AA166">
        <f t="shared" si="166"/>
        <v>-0.32743866251732534</v>
      </c>
      <c r="AB166">
        <f t="shared" si="164"/>
        <v>-0.32743866251732534</v>
      </c>
      <c r="AC166">
        <v>2</v>
      </c>
    </row>
    <row r="167" spans="23:29">
      <c r="W167">
        <f t="shared" si="167"/>
        <v>8.5058226780799622</v>
      </c>
      <c r="X167">
        <f t="shared" si="165"/>
        <v>8.5058226780799622</v>
      </c>
      <c r="Y167">
        <f t="shared" si="168"/>
        <v>8.2477274151281836</v>
      </c>
      <c r="AA167">
        <f t="shared" si="166"/>
        <v>-0.25809526295177854</v>
      </c>
      <c r="AB167">
        <f t="shared" si="164"/>
        <v>-0.25809526295177854</v>
      </c>
      <c r="AC167">
        <v>2</v>
      </c>
    </row>
    <row r="168" spans="23:29">
      <c r="W168">
        <f t="shared" si="167"/>
        <v>7.300918005839045</v>
      </c>
      <c r="X168">
        <f t="shared" si="165"/>
        <v>7.300918005839045</v>
      </c>
      <c r="Y168">
        <f t="shared" si="168"/>
        <v>7.1003850265931741</v>
      </c>
      <c r="AA168">
        <f t="shared" si="166"/>
        <v>-0.20053297924587099</v>
      </c>
      <c r="AB168">
        <f t="shared" si="164"/>
        <v>-0.20053297924587099</v>
      </c>
      <c r="AC168">
        <v>2</v>
      </c>
    </row>
    <row r="169" spans="23:29">
      <c r="W169">
        <f t="shared" si="167"/>
        <v>6.2026170847534505</v>
      </c>
      <c r="X169">
        <f t="shared" si="165"/>
        <v>6.2026170847534505</v>
      </c>
      <c r="Y169">
        <f t="shared" si="168"/>
        <v>6.0486069443497943</v>
      </c>
      <c r="AA169">
        <f t="shared" si="166"/>
        <v>-0.15401014040365624</v>
      </c>
      <c r="AB169">
        <f t="shared" si="164"/>
        <v>-0.15401014040365624</v>
      </c>
      <c r="AC169">
        <v>2</v>
      </c>
    </row>
    <row r="170" spans="23:29">
      <c r="W170">
        <f t="shared" si="167"/>
        <v>5.2208754250677885</v>
      </c>
      <c r="X170">
        <f t="shared" si="165"/>
        <v>5.2208754250677885</v>
      </c>
      <c r="Y170">
        <f t="shared" si="168"/>
        <v>5.1036112751993663</v>
      </c>
      <c r="AA170">
        <f t="shared" si="166"/>
        <v>-0.11726414986842215</v>
      </c>
      <c r="AB170">
        <f t="shared" si="164"/>
        <v>-0.11726414986842215</v>
      </c>
      <c r="AC170">
        <v>2</v>
      </c>
    </row>
    <row r="171" spans="23:29">
      <c r="W171">
        <f>M4*M20</f>
        <v>21.969504826413239</v>
      </c>
      <c r="X171">
        <f t="shared" si="165"/>
        <v>21.969504826413239</v>
      </c>
      <c r="Y171">
        <f>AY20</f>
        <v>20.157383756608446</v>
      </c>
      <c r="AA171">
        <f t="shared" ref="AA171:AA185" si="169">AH4-M4</f>
        <v>-1.8121210698047925</v>
      </c>
      <c r="AB171">
        <f t="shared" si="164"/>
        <v>-1.8121210698047925</v>
      </c>
      <c r="AC171">
        <v>2</v>
      </c>
    </row>
    <row r="172" spans="23:29">
      <c r="W172">
        <f t="shared" ref="W172:W185" si="170">M5*M21</f>
        <v>21.193487451650626</v>
      </c>
      <c r="X172">
        <f t="shared" si="165"/>
        <v>21.193487451650626</v>
      </c>
      <c r="Y172">
        <f t="shared" ref="Y172:Y185" si="171">AY21</f>
        <v>19.496009203444942</v>
      </c>
      <c r="AA172">
        <f t="shared" si="169"/>
        <v>-1.6974782482056838</v>
      </c>
      <c r="AB172">
        <f t="shared" si="164"/>
        <v>-1.6974782482056838</v>
      </c>
      <c r="AC172">
        <v>2</v>
      </c>
    </row>
    <row r="173" spans="23:29">
      <c r="W173">
        <f t="shared" si="170"/>
        <v>20.297298810718612</v>
      </c>
      <c r="X173">
        <f t="shared" si="165"/>
        <v>20.297298810718612</v>
      </c>
      <c r="Y173">
        <f t="shared" si="171"/>
        <v>18.727917935629787</v>
      </c>
      <c r="AA173">
        <f t="shared" si="169"/>
        <v>-1.5693808750888252</v>
      </c>
      <c r="AB173">
        <f t="shared" si="164"/>
        <v>-1.5693808750888252</v>
      </c>
      <c r="AC173">
        <v>2</v>
      </c>
    </row>
    <row r="174" spans="23:29">
      <c r="W174">
        <f t="shared" si="170"/>
        <v>19.278295368886376</v>
      </c>
      <c r="X174">
        <f t="shared" si="165"/>
        <v>19.278295368886376</v>
      </c>
      <c r="Y174">
        <f t="shared" si="171"/>
        <v>17.848917670767527</v>
      </c>
      <c r="AA174">
        <f t="shared" si="169"/>
        <v>-1.4293776981188486</v>
      </c>
      <c r="AB174">
        <f t="shared" si="164"/>
        <v>-1.4293776981188486</v>
      </c>
      <c r="AC174">
        <v>2</v>
      </c>
    </row>
    <row r="175" spans="23:29">
      <c r="W175">
        <f t="shared" si="170"/>
        <v>18.139926669950054</v>
      </c>
      <c r="X175">
        <f t="shared" si="165"/>
        <v>18.139926669950054</v>
      </c>
      <c r="Y175">
        <f t="shared" si="171"/>
        <v>16.859769926107486</v>
      </c>
      <c r="AA175">
        <f t="shared" si="169"/>
        <v>-1.2801567438425678</v>
      </c>
      <c r="AB175">
        <f t="shared" si="164"/>
        <v>-1.2801567438425678</v>
      </c>
      <c r="AC175">
        <v>2</v>
      </c>
    </row>
    <row r="176" spans="23:29">
      <c r="W176">
        <f t="shared" si="170"/>
        <v>16.893026211342864</v>
      </c>
      <c r="X176">
        <f t="shared" si="165"/>
        <v>16.893026211342864</v>
      </c>
      <c r="Y176">
        <f t="shared" si="171"/>
        <v>15.767518451607929</v>
      </c>
      <c r="AA176">
        <f t="shared" si="169"/>
        <v>-1.1255077597349352</v>
      </c>
      <c r="AB176">
        <f t="shared" si="164"/>
        <v>-1.1255077597349352</v>
      </c>
      <c r="AC176">
        <v>2</v>
      </c>
    </row>
    <row r="177" spans="23:29">
      <c r="W177">
        <f t="shared" si="170"/>
        <v>15.556384698928648</v>
      </c>
      <c r="X177">
        <f t="shared" si="165"/>
        <v>15.556384698928648</v>
      </c>
      <c r="Y177">
        <f t="shared" si="171"/>
        <v>14.586310245410328</v>
      </c>
      <c r="AA177">
        <f t="shared" si="169"/>
        <v>-0.97007445351832011</v>
      </c>
      <c r="AB177">
        <f t="shared" si="164"/>
        <v>-0.97007445351832011</v>
      </c>
      <c r="AC177">
        <v>2</v>
      </c>
    </row>
    <row r="178" spans="23:29">
      <c r="W178">
        <f t="shared" si="170"/>
        <v>14.156262007532545</v>
      </c>
      <c r="X178">
        <f t="shared" si="165"/>
        <v>14.156262007532545</v>
      </c>
      <c r="Y178">
        <f t="shared" si="171"/>
        <v>13.33736563606015</v>
      </c>
      <c r="AA178">
        <f t="shared" si="169"/>
        <v>-0.81889637147239469</v>
      </c>
      <c r="AB178">
        <f t="shared" si="164"/>
        <v>-0.81889637147239469</v>
      </c>
      <c r="AC178">
        <v>2</v>
      </c>
    </row>
    <row r="179" spans="23:29">
      <c r="W179">
        <f t="shared" si="170"/>
        <v>12.724685716122877</v>
      </c>
      <c r="X179">
        <f t="shared" si="165"/>
        <v>12.724685716122877</v>
      </c>
      <c r="Y179">
        <f t="shared" si="171"/>
        <v>12.04787498804188</v>
      </c>
      <c r="AA179">
        <f t="shared" si="169"/>
        <v>-0.67681072808099785</v>
      </c>
      <c r="AB179">
        <f t="shared" si="164"/>
        <v>-0.67681072808099785</v>
      </c>
      <c r="AC179">
        <v>2</v>
      </c>
    </row>
    <row r="180" spans="23:29">
      <c r="W180">
        <f t="shared" si="170"/>
        <v>11.296689343637146</v>
      </c>
      <c r="X180">
        <f t="shared" si="165"/>
        <v>11.296689343637146</v>
      </c>
      <c r="Y180">
        <f t="shared" si="171"/>
        <v>10.748842929130586</v>
      </c>
      <c r="AA180">
        <f t="shared" si="169"/>
        <v>-0.54784641450656046</v>
      </c>
      <c r="AB180">
        <f t="shared" si="164"/>
        <v>-0.54784641450656046</v>
      </c>
      <c r="AC180">
        <v>2</v>
      </c>
    </row>
    <row r="181" spans="23:29">
      <c r="W181">
        <f t="shared" si="170"/>
        <v>9.906959341839773</v>
      </c>
      <c r="X181">
        <f t="shared" si="165"/>
        <v>9.906959341839773</v>
      </c>
      <c r="Y181">
        <f t="shared" si="171"/>
        <v>9.4721978114595817</v>
      </c>
      <c r="AA181">
        <f t="shared" si="169"/>
        <v>-0.43476153038019127</v>
      </c>
      <c r="AB181">
        <f t="shared" si="164"/>
        <v>-0.43476153038019127</v>
      </c>
      <c r="AC181">
        <v>2</v>
      </c>
    </row>
    <row r="182" spans="23:29">
      <c r="W182">
        <f t="shared" si="170"/>
        <v>8.586551646292591</v>
      </c>
      <c r="X182">
        <f t="shared" si="165"/>
        <v>8.586551646292591</v>
      </c>
      <c r="Y182">
        <f t="shared" si="171"/>
        <v>8.2477163812813874</v>
      </c>
      <c r="AA182">
        <f t="shared" si="169"/>
        <v>-0.33883526501120365</v>
      </c>
      <c r="AB182">
        <f t="shared" si="164"/>
        <v>-0.33883526501120365</v>
      </c>
      <c r="AC182">
        <v>2</v>
      </c>
    </row>
    <row r="183" spans="23:29">
      <c r="W183">
        <f t="shared" si="170"/>
        <v>7.3603155095173083</v>
      </c>
      <c r="X183">
        <f t="shared" si="165"/>
        <v>7.3603155095173083</v>
      </c>
      <c r="Y183">
        <f t="shared" si="171"/>
        <v>7.1003748048013833</v>
      </c>
      <c r="AA183">
        <f t="shared" si="169"/>
        <v>-0.25994070471592501</v>
      </c>
      <c r="AB183">
        <f t="shared" si="164"/>
        <v>-0.25994070471592501</v>
      </c>
      <c r="AC183">
        <v>2</v>
      </c>
    </row>
    <row r="184" spans="23:29">
      <c r="W184">
        <f t="shared" si="170"/>
        <v>6.2454356389556613</v>
      </c>
      <c r="X184">
        <f t="shared" si="165"/>
        <v>6.2454356389556613</v>
      </c>
      <c r="Y184">
        <f t="shared" si="171"/>
        <v>6.048597672212348</v>
      </c>
      <c r="AA184">
        <f t="shared" si="169"/>
        <v>-0.19683796674331333</v>
      </c>
      <c r="AB184">
        <f t="shared" si="164"/>
        <v>-0.19683796674331333</v>
      </c>
      <c r="AC184">
        <v>2</v>
      </c>
    </row>
    <row r="185" spans="23:29">
      <c r="W185">
        <f t="shared" si="170"/>
        <v>5.2511790405962184</v>
      </c>
      <c r="X185">
        <f t="shared" si="165"/>
        <v>5.2511790405962184</v>
      </c>
      <c r="Y185">
        <f t="shared" si="171"/>
        <v>5.1036030237349763</v>
      </c>
      <c r="AA185">
        <f t="shared" si="169"/>
        <v>-0.14757601686124211</v>
      </c>
      <c r="AB185">
        <f t="shared" si="164"/>
        <v>-0.14757601686124211</v>
      </c>
      <c r="AC185">
        <v>2</v>
      </c>
    </row>
    <row r="186" spans="23:29">
      <c r="W186">
        <f>N4*N20</f>
        <v>22.439009014688267</v>
      </c>
      <c r="X186">
        <f t="shared" si="165"/>
        <v>22.439009014688267</v>
      </c>
      <c r="Y186">
        <f>AZ20</f>
        <v>20.157376675558943</v>
      </c>
      <c r="AA186">
        <f t="shared" ref="AA186:AA200" si="172">AI4-N4</f>
        <v>-2.2816323391293238</v>
      </c>
      <c r="AB186">
        <f t="shared" si="164"/>
        <v>-2.2816323391293238</v>
      </c>
      <c r="AC186">
        <v>2</v>
      </c>
    </row>
    <row r="187" spans="23:29">
      <c r="W187">
        <f t="shared" ref="W187:W200" si="173">N5*N21</f>
        <v>21.630079756931256</v>
      </c>
      <c r="X187">
        <f t="shared" si="165"/>
        <v>21.630079756931256</v>
      </c>
      <c r="Y187">
        <f t="shared" ref="Y187:Y200" si="174">AZ21</f>
        <v>19.496000924566172</v>
      </c>
      <c r="AA187">
        <f t="shared" si="172"/>
        <v>-2.1340788323650841</v>
      </c>
      <c r="AB187">
        <f t="shared" si="164"/>
        <v>-2.1340788323650841</v>
      </c>
      <c r="AC187">
        <v>2</v>
      </c>
    </row>
    <row r="188" spans="23:29">
      <c r="W188">
        <f t="shared" si="173"/>
        <v>20.697399741972998</v>
      </c>
      <c r="X188">
        <f t="shared" si="165"/>
        <v>20.697399741972998</v>
      </c>
      <c r="Y188">
        <f t="shared" si="174"/>
        <v>18.727908387425902</v>
      </c>
      <c r="AA188">
        <f t="shared" si="172"/>
        <v>-1.9694913545470953</v>
      </c>
      <c r="AB188">
        <f t="shared" si="164"/>
        <v>-1.9694913545470953</v>
      </c>
      <c r="AC188">
        <v>2</v>
      </c>
    </row>
    <row r="189" spans="23:29">
      <c r="W189">
        <f t="shared" si="173"/>
        <v>19.638874640620351</v>
      </c>
      <c r="X189">
        <f t="shared" si="165"/>
        <v>19.638874640620351</v>
      </c>
      <c r="Y189">
        <f t="shared" si="174"/>
        <v>17.84890683053661</v>
      </c>
      <c r="AA189">
        <f t="shared" si="172"/>
        <v>-1.7899678100837413</v>
      </c>
      <c r="AB189">
        <f t="shared" si="164"/>
        <v>-1.7899678100837413</v>
      </c>
      <c r="AC189">
        <v>2</v>
      </c>
    </row>
    <row r="190" spans="23:29">
      <c r="W190">
        <f t="shared" si="173"/>
        <v>18.458827139924217</v>
      </c>
      <c r="X190">
        <f t="shared" si="165"/>
        <v>18.458827139924217</v>
      </c>
      <c r="Y190">
        <f t="shared" si="174"/>
        <v>16.859757836903853</v>
      </c>
      <c r="AA190">
        <f t="shared" si="172"/>
        <v>-1.5990693030203644</v>
      </c>
      <c r="AB190">
        <f t="shared" si="164"/>
        <v>-1.5990693030203644</v>
      </c>
      <c r="AC190">
        <v>2</v>
      </c>
    </row>
    <row r="191" spans="23:29">
      <c r="W191">
        <f t="shared" si="173"/>
        <v>17.169258553650987</v>
      </c>
      <c r="X191">
        <f t="shared" si="165"/>
        <v>17.169258553650987</v>
      </c>
      <c r="Y191">
        <f t="shared" si="174"/>
        <v>15.76750523540181</v>
      </c>
      <c r="AA191">
        <f t="shared" si="172"/>
        <v>-1.4017533182491775</v>
      </c>
      <c r="AB191">
        <f t="shared" si="164"/>
        <v>-1.4017533182491775</v>
      </c>
      <c r="AC191">
        <v>2</v>
      </c>
    </row>
    <row r="192" spans="23:29">
      <c r="W192">
        <f t="shared" si="173"/>
        <v>15.790330592479963</v>
      </c>
      <c r="X192">
        <f t="shared" si="165"/>
        <v>15.790330592479963</v>
      </c>
      <c r="Y192">
        <f t="shared" si="174"/>
        <v>14.586296108270641</v>
      </c>
      <c r="AA192">
        <f t="shared" si="172"/>
        <v>-1.2040344842093216</v>
      </c>
      <c r="AB192">
        <f t="shared" si="164"/>
        <v>-1.2040344842093216</v>
      </c>
      <c r="AC192">
        <v>2</v>
      </c>
    </row>
    <row r="193" spans="23:29">
      <c r="W193">
        <f t="shared" si="173"/>
        <v>14.349729424626368</v>
      </c>
      <c r="X193">
        <f t="shared" si="165"/>
        <v>14.349729424626368</v>
      </c>
      <c r="Y193">
        <f t="shared" si="174"/>
        <v>13.337350861818551</v>
      </c>
      <c r="AA193">
        <f t="shared" si="172"/>
        <v>-1.0123785628078164</v>
      </c>
      <c r="AB193">
        <f t="shared" si="164"/>
        <v>-1.0123785628078164</v>
      </c>
      <c r="AC193">
        <v>2</v>
      </c>
    </row>
    <row r="194" spans="23:29">
      <c r="W194">
        <f t="shared" si="173"/>
        <v>12.880786460654424</v>
      </c>
      <c r="X194">
        <f t="shared" si="165"/>
        <v>12.880786460654424</v>
      </c>
      <c r="Y194">
        <f t="shared" si="174"/>
        <v>12.047859919073684</v>
      </c>
      <c r="AA194">
        <f t="shared" si="172"/>
        <v>-0.83292654158073987</v>
      </c>
      <c r="AB194">
        <f t="shared" si="164"/>
        <v>-0.83292654158073987</v>
      </c>
      <c r="AC194">
        <v>2</v>
      </c>
    </row>
    <row r="195" spans="23:29">
      <c r="W195">
        <f t="shared" si="173"/>
        <v>11.419550822042686</v>
      </c>
      <c r="X195">
        <f t="shared" si="165"/>
        <v>11.419550822042686</v>
      </c>
      <c r="Y195">
        <f t="shared" si="174"/>
        <v>10.748827936216328</v>
      </c>
      <c r="AA195">
        <f t="shared" si="172"/>
        <v>-0.67072288582635764</v>
      </c>
      <c r="AB195">
        <f t="shared" si="164"/>
        <v>-0.67072288582635764</v>
      </c>
      <c r="AC195">
        <v>2</v>
      </c>
    </row>
    <row r="196" spans="23:29">
      <c r="W196">
        <f t="shared" si="173"/>
        <v>10.001324885264344</v>
      </c>
      <c r="X196">
        <f t="shared" si="165"/>
        <v>10.001324885264344</v>
      </c>
      <c r="Y196">
        <f t="shared" si="174"/>
        <v>9.4721832580033798</v>
      </c>
      <c r="AA196">
        <f t="shared" si="172"/>
        <v>-0.52914162726096414</v>
      </c>
      <c r="AB196">
        <f t="shared" si="164"/>
        <v>-0.52914162726096414</v>
      </c>
      <c r="AC196">
        <v>2</v>
      </c>
    </row>
    <row r="197" spans="23:29">
      <c r="W197">
        <f t="shared" si="173"/>
        <v>8.6573493642985948</v>
      </c>
      <c r="X197">
        <f t="shared" si="165"/>
        <v>8.6573493642985948</v>
      </c>
      <c r="Y197">
        <f t="shared" si="174"/>
        <v>8.2477025890144091</v>
      </c>
      <c r="AA197">
        <f t="shared" si="172"/>
        <v>-0.40964677528418569</v>
      </c>
      <c r="AB197">
        <f t="shared" si="164"/>
        <v>-0.40964677528418569</v>
      </c>
      <c r="AC197">
        <v>2</v>
      </c>
    </row>
    <row r="198" spans="23:29">
      <c r="W198">
        <f t="shared" si="173"/>
        <v>7.412274831382657</v>
      </c>
      <c r="X198">
        <f t="shared" si="165"/>
        <v>7.412274831382657</v>
      </c>
      <c r="Y198">
        <f t="shared" si="174"/>
        <v>7.1003620276030306</v>
      </c>
      <c r="AA198">
        <f t="shared" si="172"/>
        <v>-0.31191280377962638</v>
      </c>
      <c r="AB198">
        <f t="shared" si="164"/>
        <v>-0.31191280377962638</v>
      </c>
      <c r="AC198">
        <v>2</v>
      </c>
    </row>
    <row r="199" spans="23:29">
      <c r="W199">
        <f t="shared" si="173"/>
        <v>6.2828064001541462</v>
      </c>
      <c r="X199">
        <f t="shared" si="165"/>
        <v>6.2828064001541462</v>
      </c>
      <c r="Y199">
        <f t="shared" si="174"/>
        <v>6.048586082080516</v>
      </c>
      <c r="AA199">
        <f t="shared" si="172"/>
        <v>-0.2342203180736302</v>
      </c>
      <c r="AB199">
        <f t="shared" si="164"/>
        <v>-0.2342203180736302</v>
      </c>
      <c r="AC199">
        <v>2</v>
      </c>
    </row>
    <row r="200" spans="23:29">
      <c r="W200">
        <f t="shared" si="173"/>
        <v>5.2775731258339729</v>
      </c>
      <c r="X200">
        <f t="shared" si="165"/>
        <v>5.2775731258339729</v>
      </c>
      <c r="Y200">
        <f t="shared" si="174"/>
        <v>5.103592709442009</v>
      </c>
      <c r="AA200">
        <f t="shared" si="172"/>
        <v>-0.17398041639196382</v>
      </c>
      <c r="AB200">
        <f t="shared" si="164"/>
        <v>-0.17398041639196382</v>
      </c>
      <c r="AC200">
        <v>2</v>
      </c>
    </row>
    <row r="201" spans="23:29">
      <c r="W201">
        <f>O4*O20</f>
        <v>22.854502244520731</v>
      </c>
      <c r="X201">
        <f t="shared" si="165"/>
        <v>22.854502244520731</v>
      </c>
      <c r="Y201">
        <f>BA20</f>
        <v>20.157367824254059</v>
      </c>
      <c r="AA201">
        <f t="shared" ref="AA201:AA215" si="175">AJ4-O4</f>
        <v>-2.6971344202666714</v>
      </c>
      <c r="AB201">
        <f t="shared" si="164"/>
        <v>-2.6971344202666714</v>
      </c>
      <c r="AC201">
        <v>2</v>
      </c>
    </row>
    <row r="202" spans="23:29">
      <c r="W202">
        <f t="shared" ref="W202:W215" si="176">O5*O21</f>
        <v>22.015898251192368</v>
      </c>
      <c r="X202">
        <f t="shared" si="165"/>
        <v>22.015898251192368</v>
      </c>
      <c r="Y202">
        <f t="shared" ref="Y202:Y215" si="177">BA21</f>
        <v>19.495990575977597</v>
      </c>
      <c r="AA202">
        <f t="shared" si="175"/>
        <v>-2.5199076752147711</v>
      </c>
      <c r="AB202">
        <f t="shared" si="164"/>
        <v>-2.5199076752147711</v>
      </c>
      <c r="AC202">
        <v>2</v>
      </c>
    </row>
    <row r="203" spans="23:29">
      <c r="W203">
        <f t="shared" si="176"/>
        <v>21.050391426617011</v>
      </c>
      <c r="X203">
        <f t="shared" si="165"/>
        <v>21.050391426617011</v>
      </c>
      <c r="Y203">
        <f t="shared" si="177"/>
        <v>18.727896452184744</v>
      </c>
      <c r="AA203">
        <f t="shared" si="175"/>
        <v>-2.3224949744322672</v>
      </c>
      <c r="AB203">
        <f t="shared" si="164"/>
        <v>-2.3224949744322672</v>
      </c>
      <c r="AC203">
        <v>2</v>
      </c>
    </row>
    <row r="204" spans="23:29">
      <c r="W204">
        <f t="shared" si="176"/>
        <v>19.956406607461318</v>
      </c>
      <c r="X204">
        <f t="shared" si="165"/>
        <v>19.956406607461318</v>
      </c>
      <c r="Y204">
        <f t="shared" si="177"/>
        <v>17.848893280266473</v>
      </c>
      <c r="AA204">
        <f t="shared" si="175"/>
        <v>-2.1075133271948445</v>
      </c>
      <c r="AB204">
        <f t="shared" si="164"/>
        <v>-2.1075133271948445</v>
      </c>
      <c r="AC204">
        <v>2</v>
      </c>
    </row>
    <row r="205" spans="23:29">
      <c r="W205">
        <f t="shared" si="176"/>
        <v>18.739073990282357</v>
      </c>
      <c r="X205">
        <f t="shared" si="165"/>
        <v>18.739073990282357</v>
      </c>
      <c r="Y205">
        <f t="shared" si="177"/>
        <v>16.85974272542369</v>
      </c>
      <c r="AA205">
        <f t="shared" si="175"/>
        <v>-1.8793312648586671</v>
      </c>
      <c r="AB205">
        <f t="shared" si="164"/>
        <v>-1.8793312648586671</v>
      </c>
      <c r="AC205">
        <v>2</v>
      </c>
    </row>
    <row r="206" spans="23:29">
      <c r="W206">
        <f t="shared" si="176"/>
        <v>17.411459157021433</v>
      </c>
      <c r="X206">
        <f t="shared" si="165"/>
        <v>17.411459157021433</v>
      </c>
      <c r="Y206">
        <f t="shared" si="177"/>
        <v>15.767488715175316</v>
      </c>
      <c r="AA206">
        <f t="shared" si="175"/>
        <v>-1.6439704418461165</v>
      </c>
      <c r="AB206">
        <f t="shared" si="164"/>
        <v>-1.6439704418461165</v>
      </c>
      <c r="AC206">
        <v>2</v>
      </c>
    </row>
    <row r="207" spans="23:29">
      <c r="W207">
        <f t="shared" si="176"/>
        <v>15.994957539968921</v>
      </c>
      <c r="X207">
        <f t="shared" si="165"/>
        <v>15.994957539968921</v>
      </c>
      <c r="Y207">
        <f t="shared" si="177"/>
        <v>14.586278436884569</v>
      </c>
      <c r="AA207">
        <f t="shared" si="175"/>
        <v>-1.4086791030843511</v>
      </c>
      <c r="AB207">
        <f t="shared" si="164"/>
        <v>-1.4086791030843511</v>
      </c>
      <c r="AC207">
        <v>2</v>
      </c>
    </row>
    <row r="208" spans="23:29">
      <c r="W208">
        <f t="shared" si="176"/>
        <v>14.518522507733</v>
      </c>
      <c r="X208">
        <f t="shared" si="165"/>
        <v>14.518522507733</v>
      </c>
      <c r="Y208">
        <f t="shared" si="177"/>
        <v>13.33733239406258</v>
      </c>
      <c r="AA208">
        <f t="shared" si="175"/>
        <v>-1.1811901136704197</v>
      </c>
      <c r="AB208">
        <f t="shared" si="164"/>
        <v>-1.1811901136704197</v>
      </c>
      <c r="AC208">
        <v>2</v>
      </c>
    </row>
    <row r="209" spans="23:29">
      <c r="W209">
        <f t="shared" si="176"/>
        <v>13.01662698571926</v>
      </c>
      <c r="X209">
        <f t="shared" si="165"/>
        <v>13.01662698571926</v>
      </c>
      <c r="Y209">
        <f t="shared" si="177"/>
        <v>12.047841082916447</v>
      </c>
      <c r="AA209">
        <f t="shared" si="175"/>
        <v>-0.96878590280281252</v>
      </c>
      <c r="AB209">
        <f t="shared" si="164"/>
        <v>-0.96878590280281252</v>
      </c>
      <c r="AC209">
        <v>2</v>
      </c>
    </row>
    <row r="210" spans="23:29">
      <c r="W210">
        <f t="shared" si="176"/>
        <v>11.526191615643933</v>
      </c>
      <c r="X210">
        <f t="shared" si="165"/>
        <v>11.526191615643933</v>
      </c>
      <c r="Y210">
        <f t="shared" si="177"/>
        <v>10.748809195132322</v>
      </c>
      <c r="AA210">
        <f t="shared" si="175"/>
        <v>-0.77738242051161066</v>
      </c>
      <c r="AB210">
        <f t="shared" si="164"/>
        <v>-0.77738242051161066</v>
      </c>
      <c r="AC210">
        <v>2</v>
      </c>
    </row>
    <row r="211" spans="23:29">
      <c r="W211">
        <f t="shared" si="176"/>
        <v>10.083027697800729</v>
      </c>
      <c r="X211">
        <f t="shared" si="165"/>
        <v>10.083027697800729</v>
      </c>
      <c r="Y211">
        <f t="shared" si="177"/>
        <v>9.4721650662460171</v>
      </c>
      <c r="AA211">
        <f t="shared" si="175"/>
        <v>-0.61086263155471165</v>
      </c>
      <c r="AB211">
        <f t="shared" si="164"/>
        <v>-0.61086263155471165</v>
      </c>
      <c r="AC211">
        <v>2</v>
      </c>
    </row>
    <row r="212" spans="23:29">
      <c r="W212">
        <f t="shared" si="176"/>
        <v>8.7185020207999706</v>
      </c>
      <c r="X212">
        <f t="shared" si="165"/>
        <v>8.7185020207999706</v>
      </c>
      <c r="Y212">
        <f t="shared" si="177"/>
        <v>8.2476853487455504</v>
      </c>
      <c r="AA212">
        <f t="shared" si="175"/>
        <v>-0.47081667205442024</v>
      </c>
      <c r="AB212">
        <f t="shared" si="164"/>
        <v>-0.47081667205442024</v>
      </c>
      <c r="AC212">
        <v>2</v>
      </c>
    </row>
    <row r="213" spans="23:29">
      <c r="W213">
        <f t="shared" si="176"/>
        <v>7.4570572455559025</v>
      </c>
      <c r="X213">
        <f t="shared" si="165"/>
        <v>7.4570572455559025</v>
      </c>
      <c r="Y213">
        <f t="shared" si="177"/>
        <v>7.1003460561697587</v>
      </c>
      <c r="AA213">
        <f t="shared" si="175"/>
        <v>-0.35671118938614388</v>
      </c>
      <c r="AB213">
        <f t="shared" si="164"/>
        <v>-0.35671118938614388</v>
      </c>
      <c r="AC213">
        <v>2</v>
      </c>
    </row>
    <row r="214" spans="23:29">
      <c r="W214">
        <f t="shared" si="176"/>
        <v>6.3149513087578359</v>
      </c>
      <c r="X214">
        <f t="shared" si="165"/>
        <v>6.3149513087578359</v>
      </c>
      <c r="Y214">
        <f t="shared" si="177"/>
        <v>6.0485715944781884</v>
      </c>
      <c r="AA214">
        <f t="shared" si="175"/>
        <v>-0.26637971427964757</v>
      </c>
      <c r="AB214">
        <f t="shared" ref="AB214:AB260" si="178">IFERROR(AA214,"")</f>
        <v>-0.26637971427964757</v>
      </c>
      <c r="AC214">
        <v>2</v>
      </c>
    </row>
    <row r="215" spans="23:29">
      <c r="W215">
        <f t="shared" si="176"/>
        <v>5.3002361567652478</v>
      </c>
      <c r="X215">
        <f t="shared" si="165"/>
        <v>5.3002361567652478</v>
      </c>
      <c r="Y215">
        <f t="shared" si="177"/>
        <v>5.1035798166344275</v>
      </c>
      <c r="AA215">
        <f t="shared" si="175"/>
        <v>-0.19665634013082034</v>
      </c>
      <c r="AB215">
        <f t="shared" si="178"/>
        <v>-0.19665634013082034</v>
      </c>
      <c r="AC215">
        <v>2</v>
      </c>
    </row>
    <row r="216" spans="23:29">
      <c r="W216">
        <f>P4*P20</f>
        <v>23.216245883644344</v>
      </c>
      <c r="X216">
        <f t="shared" si="165"/>
        <v>23.216245883644344</v>
      </c>
      <c r="Y216">
        <f>BB20</f>
        <v>20.15735676013389</v>
      </c>
      <c r="AA216">
        <f t="shared" ref="AA216:AA230" si="179">AK4-P4</f>
        <v>-3.0588891235104541</v>
      </c>
      <c r="AB216">
        <f t="shared" si="178"/>
        <v>-3.0588891235104541</v>
      </c>
      <c r="AC216">
        <v>2</v>
      </c>
    </row>
    <row r="217" spans="23:29">
      <c r="W217">
        <f t="shared" ref="W217:W230" si="180">P5*P21</f>
        <v>22.351387054161165</v>
      </c>
      <c r="X217">
        <f t="shared" ref="X217:X260" si="181">IFERROR(W217, NA())</f>
        <v>22.351387054161165</v>
      </c>
      <c r="Y217">
        <f t="shared" ref="Y217:Y230" si="182">BB21</f>
        <v>19.49597764025733</v>
      </c>
      <c r="AA217">
        <f t="shared" si="179"/>
        <v>-2.8554094139038355</v>
      </c>
      <c r="AB217">
        <f t="shared" si="178"/>
        <v>-2.8554094139038355</v>
      </c>
      <c r="AC217">
        <v>2</v>
      </c>
    </row>
    <row r="218" spans="23:29">
      <c r="W218">
        <f t="shared" si="180"/>
        <v>21.356894919532976</v>
      </c>
      <c r="X218">
        <f t="shared" si="181"/>
        <v>21.356894919532976</v>
      </c>
      <c r="Y218">
        <f t="shared" si="182"/>
        <v>18.727881533154687</v>
      </c>
      <c r="AA218">
        <f t="shared" si="179"/>
        <v>-2.6290133863782899</v>
      </c>
      <c r="AB218">
        <f t="shared" si="178"/>
        <v>-2.6290133863782899</v>
      </c>
      <c r="AC218">
        <v>2</v>
      </c>
    </row>
    <row r="219" spans="23:29">
      <c r="W219">
        <f t="shared" si="180"/>
        <v>20.23167177341006</v>
      </c>
      <c r="X219">
        <f t="shared" si="181"/>
        <v>20.23167177341006</v>
      </c>
      <c r="Y219">
        <f t="shared" si="182"/>
        <v>17.848876342457743</v>
      </c>
      <c r="AA219">
        <f t="shared" si="179"/>
        <v>-2.3827954309523172</v>
      </c>
      <c r="AB219">
        <f t="shared" si="178"/>
        <v>-2.3827954309523172</v>
      </c>
      <c r="AC219">
        <v>2</v>
      </c>
    </row>
    <row r="220" spans="23:29">
      <c r="W220">
        <f t="shared" si="180"/>
        <v>18.981577240617721</v>
      </c>
      <c r="X220">
        <f t="shared" si="181"/>
        <v>18.981577240617721</v>
      </c>
      <c r="Y220">
        <f t="shared" si="182"/>
        <v>16.859723836111584</v>
      </c>
      <c r="AA220">
        <f t="shared" si="179"/>
        <v>-2.1218534045061368</v>
      </c>
      <c r="AB220">
        <f t="shared" si="178"/>
        <v>-2.1218534045061368</v>
      </c>
      <c r="AC220">
        <v>2</v>
      </c>
    </row>
    <row r="221" spans="23:29">
      <c r="W221">
        <f t="shared" si="180"/>
        <v>17.620626390747745</v>
      </c>
      <c r="X221">
        <f t="shared" si="181"/>
        <v>17.620626390747745</v>
      </c>
      <c r="Y221">
        <f t="shared" si="182"/>
        <v>15.76746806494088</v>
      </c>
      <c r="AA221">
        <f t="shared" si="179"/>
        <v>-1.8531583258068647</v>
      </c>
      <c r="AB221">
        <f t="shared" si="178"/>
        <v>-1.8531583258068647</v>
      </c>
      <c r="AC221">
        <v>2</v>
      </c>
    </row>
    <row r="222" spans="23:29">
      <c r="W222">
        <f t="shared" si="180"/>
        <v>16.1713033958087</v>
      </c>
      <c r="X222">
        <f t="shared" si="181"/>
        <v>16.1713033958087</v>
      </c>
      <c r="Y222">
        <f t="shared" si="182"/>
        <v>14.586256347712192</v>
      </c>
      <c r="AA222">
        <f t="shared" si="179"/>
        <v>-1.5850470480965075</v>
      </c>
      <c r="AB222">
        <f t="shared" si="178"/>
        <v>-1.5850470480965075</v>
      </c>
      <c r="AC222">
        <v>2</v>
      </c>
    </row>
    <row r="223" spans="23:29">
      <c r="W223">
        <f t="shared" si="180"/>
        <v>14.663667537615892</v>
      </c>
      <c r="X223">
        <f t="shared" si="181"/>
        <v>14.663667537615892</v>
      </c>
      <c r="Y223">
        <f t="shared" si="182"/>
        <v>13.337309309439538</v>
      </c>
      <c r="AA223">
        <f t="shared" si="179"/>
        <v>-1.3263582281763533</v>
      </c>
      <c r="AB223">
        <f t="shared" si="178"/>
        <v>-1.3263582281763533</v>
      </c>
      <c r="AC223">
        <v>2</v>
      </c>
    </row>
    <row r="224" spans="23:29">
      <c r="W224">
        <f t="shared" si="180"/>
        <v>13.133175122863575</v>
      </c>
      <c r="X224">
        <f t="shared" si="181"/>
        <v>13.133175122863575</v>
      </c>
      <c r="Y224">
        <f t="shared" si="182"/>
        <v>12.047817537802727</v>
      </c>
      <c r="AA224">
        <f t="shared" si="179"/>
        <v>-1.0853575850608479</v>
      </c>
      <c r="AB224">
        <f t="shared" si="178"/>
        <v>-1.0853575850608479</v>
      </c>
      <c r="AC224">
        <v>2</v>
      </c>
    </row>
    <row r="225" spans="23:29">
      <c r="W225">
        <f t="shared" si="180"/>
        <v>11.617484107967519</v>
      </c>
      <c r="X225">
        <f t="shared" si="181"/>
        <v>11.617484107967519</v>
      </c>
      <c r="Y225">
        <f t="shared" si="182"/>
        <v>10.748785768869217</v>
      </c>
      <c r="AA225">
        <f t="shared" si="179"/>
        <v>-0.86869833909830163</v>
      </c>
      <c r="AB225">
        <f t="shared" si="178"/>
        <v>-0.86869833909830163</v>
      </c>
      <c r="AC225">
        <v>2</v>
      </c>
    </row>
    <row r="226" spans="23:29">
      <c r="W226">
        <f t="shared" si="180"/>
        <v>10.152821175408381</v>
      </c>
      <c r="X226">
        <f t="shared" si="181"/>
        <v>10.152821175408381</v>
      </c>
      <c r="Y226">
        <f t="shared" si="182"/>
        <v>9.4721423266475764</v>
      </c>
      <c r="AA226">
        <f t="shared" si="179"/>
        <v>-0.6806788487608042</v>
      </c>
      <c r="AB226">
        <f t="shared" si="178"/>
        <v>-0.6806788487608042</v>
      </c>
      <c r="AC226">
        <v>2</v>
      </c>
    </row>
    <row r="227" spans="23:29">
      <c r="W227">
        <f t="shared" si="180"/>
        <v>8.7706346990460382</v>
      </c>
      <c r="X227">
        <f t="shared" si="181"/>
        <v>8.7706346990460382</v>
      </c>
      <c r="Y227">
        <f t="shared" si="182"/>
        <v>8.2476637985108354</v>
      </c>
      <c r="AA227">
        <f t="shared" si="179"/>
        <v>-0.52297090053520279</v>
      </c>
      <c r="AB227">
        <f t="shared" si="178"/>
        <v>-0.52297090053520279</v>
      </c>
      <c r="AC227">
        <v>2</v>
      </c>
    </row>
    <row r="228" spans="23:29">
      <c r="W228">
        <f t="shared" si="180"/>
        <v>7.4951625710464835</v>
      </c>
      <c r="X228">
        <f t="shared" si="181"/>
        <v>7.4951625710464835</v>
      </c>
      <c r="Y228">
        <f t="shared" si="182"/>
        <v>7.1003260919792073</v>
      </c>
      <c r="AA228">
        <f t="shared" si="179"/>
        <v>-0.39483647906727626</v>
      </c>
      <c r="AB228">
        <f t="shared" si="178"/>
        <v>-0.39483647906727626</v>
      </c>
      <c r="AC228">
        <v>2</v>
      </c>
    </row>
    <row r="229" spans="23:29">
      <c r="W229">
        <f t="shared" si="180"/>
        <v>6.3422568616500445</v>
      </c>
      <c r="X229">
        <f t="shared" si="181"/>
        <v>6.3422568616500445</v>
      </c>
      <c r="Y229">
        <f>BB33</f>
        <v>6.0485534850728735</v>
      </c>
      <c r="AA229">
        <f t="shared" si="179"/>
        <v>-0.29370337657717105</v>
      </c>
      <c r="AB229">
        <f t="shared" si="178"/>
        <v>-0.29370337657717105</v>
      </c>
      <c r="AC229">
        <v>2</v>
      </c>
    </row>
    <row r="230" spans="23:29">
      <c r="W230">
        <f t="shared" si="180"/>
        <v>5.3194582094470055</v>
      </c>
      <c r="X230">
        <f t="shared" si="181"/>
        <v>5.3194582094470055</v>
      </c>
      <c r="Y230">
        <f t="shared" si="182"/>
        <v>5.1035637007165535</v>
      </c>
      <c r="AA230">
        <f t="shared" si="179"/>
        <v>-0.21589450873045202</v>
      </c>
      <c r="AB230">
        <f t="shared" si="178"/>
        <v>-0.21589450873045202</v>
      </c>
      <c r="AC230">
        <v>2</v>
      </c>
    </row>
    <row r="231" spans="23:29">
      <c r="W231">
        <f>Q4*Q20</f>
        <v>23.526745240253856</v>
      </c>
      <c r="X231">
        <f t="shared" si="181"/>
        <v>23.526745240253856</v>
      </c>
      <c r="Y231">
        <f>BC20</f>
        <v>20.157342930000752</v>
      </c>
      <c r="AA231">
        <f t="shared" ref="AA231:AA245" si="183">AL4-Q4</f>
        <v>-3.3694023102531041</v>
      </c>
      <c r="AB231">
        <f t="shared" si="178"/>
        <v>-3.3694023102531041</v>
      </c>
      <c r="AC231">
        <v>2</v>
      </c>
    </row>
    <row r="232" spans="23:29">
      <c r="W232">
        <f t="shared" ref="W232:W245" si="184">Q5*Q21</f>
        <v>22.639040348964016</v>
      </c>
      <c r="X232">
        <f t="shared" si="181"/>
        <v>22.639040348964016</v>
      </c>
      <c r="Y232">
        <f t="shared" ref="Y232:Y245" si="185">BC21</f>
        <v>19.495961470631133</v>
      </c>
      <c r="AA232">
        <f t="shared" si="183"/>
        <v>-3.1430788783328829</v>
      </c>
      <c r="AB232">
        <f t="shared" si="178"/>
        <v>-3.1430788783328829</v>
      </c>
      <c r="AC232">
        <v>2</v>
      </c>
    </row>
    <row r="233" spans="23:29">
      <c r="W233">
        <f t="shared" si="184"/>
        <v>21.619369955740694</v>
      </c>
      <c r="X233">
        <f t="shared" si="181"/>
        <v>21.619369955740694</v>
      </c>
      <c r="Y233">
        <f t="shared" si="185"/>
        <v>18.727862884400537</v>
      </c>
      <c r="AA233">
        <f t="shared" si="183"/>
        <v>-2.8915070713401576</v>
      </c>
      <c r="AB233">
        <f t="shared" si="178"/>
        <v>-2.8915070713401576</v>
      </c>
      <c r="AC233">
        <v>2</v>
      </c>
    </row>
    <row r="234" spans="23:29">
      <c r="W234">
        <f t="shared" si="184"/>
        <v>20.467065130322265</v>
      </c>
      <c r="X234">
        <f t="shared" si="181"/>
        <v>20.467065130322265</v>
      </c>
      <c r="Y234">
        <f t="shared" si="185"/>
        <v>17.848855170242029</v>
      </c>
      <c r="AA234">
        <f t="shared" si="183"/>
        <v>-2.618209960080236</v>
      </c>
      <c r="AB234">
        <f t="shared" si="178"/>
        <v>-2.618209960080236</v>
      </c>
      <c r="AC234">
        <v>2</v>
      </c>
    </row>
    <row r="235" spans="23:29">
      <c r="W235">
        <f t="shared" si="184"/>
        <v>19.188631013416909</v>
      </c>
      <c r="X235">
        <f t="shared" si="181"/>
        <v>19.188631013416909</v>
      </c>
      <c r="Y235">
        <f t="shared" si="185"/>
        <v>16.859700224530968</v>
      </c>
      <c r="AA235">
        <f t="shared" si="183"/>
        <v>-2.3289307888859412</v>
      </c>
      <c r="AB235">
        <f t="shared" si="178"/>
        <v>-2.3289307888859412</v>
      </c>
      <c r="AC235">
        <v>2</v>
      </c>
    </row>
    <row r="236" spans="23:29">
      <c r="W236">
        <f t="shared" si="184"/>
        <v>17.798914226579011</v>
      </c>
      <c r="X236">
        <f t="shared" si="181"/>
        <v>17.798914226579011</v>
      </c>
      <c r="Y236">
        <f t="shared" si="185"/>
        <v>15.767442252223901</v>
      </c>
      <c r="AA236">
        <f t="shared" si="183"/>
        <v>-2.0314719743551102</v>
      </c>
      <c r="AB236">
        <f t="shared" si="178"/>
        <v>-2.0314719743551102</v>
      </c>
      <c r="AC236">
        <v>2</v>
      </c>
    </row>
    <row r="237" spans="23:29">
      <c r="W237">
        <f t="shared" si="184"/>
        <v>16.321343651078216</v>
      </c>
      <c r="X237">
        <f t="shared" si="181"/>
        <v>16.321343651078216</v>
      </c>
      <c r="Y237">
        <f t="shared" si="185"/>
        <v>14.586228736340804</v>
      </c>
      <c r="AA237">
        <f t="shared" si="183"/>
        <v>-1.7351149147374123</v>
      </c>
      <c r="AB237">
        <f t="shared" si="178"/>
        <v>-1.7351149147374123</v>
      </c>
      <c r="AC237">
        <v>2</v>
      </c>
    </row>
    <row r="238" spans="23:29">
      <c r="W238">
        <f t="shared" si="184"/>
        <v>14.786929039296949</v>
      </c>
      <c r="X238">
        <f t="shared" si="181"/>
        <v>14.786929039296949</v>
      </c>
      <c r="Y238">
        <f t="shared" si="185"/>
        <v>13.337280453773111</v>
      </c>
      <c r="AA238">
        <f t="shared" si="183"/>
        <v>-1.4496485855238372</v>
      </c>
      <c r="AB238">
        <f t="shared" si="178"/>
        <v>-1.4496485855238372</v>
      </c>
      <c r="AC238">
        <v>2</v>
      </c>
    </row>
    <row r="239" spans="23:29">
      <c r="W239">
        <f t="shared" si="184"/>
        <v>13.231962362967579</v>
      </c>
      <c r="X239">
        <f t="shared" si="181"/>
        <v>13.231962362967579</v>
      </c>
      <c r="Y239">
        <f t="shared" si="185"/>
        <v>12.047788106539993</v>
      </c>
      <c r="AA239">
        <f t="shared" si="183"/>
        <v>-1.1841742564275854</v>
      </c>
      <c r="AB239">
        <f t="shared" si="178"/>
        <v>-1.1841742564275854</v>
      </c>
      <c r="AC239">
        <v>2</v>
      </c>
    </row>
    <row r="240" spans="23:29">
      <c r="W240">
        <f t="shared" si="184"/>
        <v>11.694718139709217</v>
      </c>
      <c r="X240">
        <f t="shared" si="181"/>
        <v>11.694718139709217</v>
      </c>
      <c r="Y240">
        <f t="shared" si="185"/>
        <v>10.748756486183931</v>
      </c>
      <c r="AA240">
        <f t="shared" si="183"/>
        <v>-0.94596165352528594</v>
      </c>
      <c r="AB240">
        <f t="shared" si="178"/>
        <v>-0.94596165352528594</v>
      </c>
      <c r="AC240">
        <v>2</v>
      </c>
    </row>
    <row r="241" spans="23:29">
      <c r="W241">
        <f t="shared" si="184"/>
        <v>10.211759007086171</v>
      </c>
      <c r="X241">
        <f t="shared" si="181"/>
        <v>10.211759007086171</v>
      </c>
      <c r="Y241">
        <f t="shared" si="185"/>
        <v>9.4721139023030609</v>
      </c>
      <c r="AA241">
        <f t="shared" si="183"/>
        <v>-0.73964510478310963</v>
      </c>
      <c r="AB241">
        <f t="shared" si="178"/>
        <v>-0.73964510478310963</v>
      </c>
      <c r="AC241">
        <v>2</v>
      </c>
    </row>
    <row r="242" spans="23:29">
      <c r="W242">
        <f t="shared" si="184"/>
        <v>8.8145827523175484</v>
      </c>
      <c r="X242">
        <f t="shared" si="181"/>
        <v>8.8145827523175484</v>
      </c>
      <c r="Y242">
        <f t="shared" si="185"/>
        <v>8.2476368608758062</v>
      </c>
      <c r="AA242">
        <f t="shared" si="183"/>
        <v>-0.56694589144174223</v>
      </c>
      <c r="AB242">
        <f t="shared" si="178"/>
        <v>-0.56694589144174223</v>
      </c>
      <c r="AC242">
        <v>2</v>
      </c>
    </row>
    <row r="243" spans="23:29">
      <c r="W243">
        <f t="shared" si="184"/>
        <v>7.5272343725995654</v>
      </c>
      <c r="X243">
        <f t="shared" si="181"/>
        <v>7.5272343725995654</v>
      </c>
      <c r="Y243">
        <f t="shared" si="185"/>
        <v>7.1003011368988957</v>
      </c>
      <c r="AA243">
        <f t="shared" si="183"/>
        <v>-0.42693323570066966</v>
      </c>
      <c r="AB243">
        <f t="shared" si="178"/>
        <v>-0.42693323570066966</v>
      </c>
      <c r="AC243">
        <v>2</v>
      </c>
    </row>
    <row r="244" spans="23:29">
      <c r="W244">
        <f t="shared" si="184"/>
        <v>6.3652058285150659</v>
      </c>
      <c r="X244">
        <f t="shared" si="181"/>
        <v>6.3652058285150659</v>
      </c>
      <c r="Y244">
        <f t="shared" si="185"/>
        <v>6.0485308484687224</v>
      </c>
      <c r="AA244">
        <f t="shared" si="183"/>
        <v>-0.31667498004634353</v>
      </c>
      <c r="AB244">
        <f t="shared" si="178"/>
        <v>-0.31667498004634353</v>
      </c>
      <c r="AC244">
        <v>2</v>
      </c>
    </row>
    <row r="245" spans="23:29">
      <c r="W245">
        <f t="shared" si="184"/>
        <v>5.3355927623821389</v>
      </c>
      <c r="X245">
        <f t="shared" si="181"/>
        <v>5.3355927623821389</v>
      </c>
      <c r="Y245">
        <f t="shared" si="185"/>
        <v>5.1035435559623403</v>
      </c>
      <c r="AA245">
        <f t="shared" si="183"/>
        <v>-0.23204920641979854</v>
      </c>
      <c r="AB245">
        <f t="shared" si="178"/>
        <v>-0.23204920641979854</v>
      </c>
      <c r="AC245">
        <v>2</v>
      </c>
    </row>
    <row r="246" spans="23:29">
      <c r="W246">
        <f>R4*R20</f>
        <v>23.790022338049141</v>
      </c>
      <c r="X246">
        <f t="shared" si="181"/>
        <v>23.790022338049141</v>
      </c>
      <c r="Y246">
        <f>BD20</f>
        <v>20.157325642361023</v>
      </c>
      <c r="AA246">
        <f t="shared" ref="AA246:AA260" si="186">AM4-R4</f>
        <v>-3.6326966956881179</v>
      </c>
      <c r="AB246">
        <f t="shared" si="178"/>
        <v>-3.6326966956881179</v>
      </c>
      <c r="AC246">
        <v>2</v>
      </c>
    </row>
    <row r="247" spans="23:29">
      <c r="W247">
        <f t="shared" ref="W247:W260" si="187">R5*R21</f>
        <v>22.882721575649057</v>
      </c>
      <c r="X247">
        <f t="shared" si="181"/>
        <v>22.882721575649057</v>
      </c>
      <c r="Y247">
        <f t="shared" ref="Y247:Y260" si="188">BD21</f>
        <v>19.495941258636101</v>
      </c>
      <c r="AA247">
        <f t="shared" si="186"/>
        <v>-3.3867803170129562</v>
      </c>
      <c r="AB247">
        <f t="shared" si="178"/>
        <v>-3.3867803170129562</v>
      </c>
      <c r="AC247">
        <v>2</v>
      </c>
    </row>
    <row r="248" spans="23:29">
      <c r="W248">
        <f t="shared" si="187"/>
        <v>21.841486861781672</v>
      </c>
      <c r="X248">
        <f t="shared" si="181"/>
        <v>21.841486861781672</v>
      </c>
      <c r="Y248">
        <f t="shared" si="188"/>
        <v>18.727839573510082</v>
      </c>
      <c r="AA248">
        <f t="shared" si="186"/>
        <v>-3.11364728827159</v>
      </c>
      <c r="AB248">
        <f t="shared" si="178"/>
        <v>-3.11364728827159</v>
      </c>
      <c r="AC248">
        <v>2</v>
      </c>
    </row>
    <row r="249" spans="23:29">
      <c r="W249">
        <f t="shared" si="187"/>
        <v>20.66602658042347</v>
      </c>
      <c r="X249">
        <f t="shared" si="181"/>
        <v>20.66602658042347</v>
      </c>
      <c r="Y249">
        <f t="shared" si="188"/>
        <v>17.848828705043019</v>
      </c>
      <c r="AA249">
        <f t="shared" si="186"/>
        <v>-2.817197875380451</v>
      </c>
      <c r="AB249">
        <f t="shared" si="178"/>
        <v>-2.817197875380451</v>
      </c>
      <c r="AC249">
        <v>2</v>
      </c>
    </row>
    <row r="250" spans="23:29">
      <c r="W250">
        <f t="shared" si="187"/>
        <v>19.363407156638772</v>
      </c>
      <c r="X250">
        <f t="shared" si="181"/>
        <v>19.363407156638772</v>
      </c>
      <c r="Y250">
        <f t="shared" si="188"/>
        <v>16.859670710148201</v>
      </c>
      <c r="AA250">
        <f t="shared" si="186"/>
        <v>-2.5037364464905707</v>
      </c>
      <c r="AB250">
        <f t="shared" si="178"/>
        <v>-2.5037364464905707</v>
      </c>
      <c r="AC250">
        <v>2</v>
      </c>
    </row>
    <row r="251" spans="23:29">
      <c r="W251">
        <f t="shared" si="187"/>
        <v>17.949192015339499</v>
      </c>
      <c r="X251">
        <f t="shared" si="181"/>
        <v>17.949192015339499</v>
      </c>
      <c r="Y251">
        <f t="shared" si="188"/>
        <v>15.767409986446527</v>
      </c>
      <c r="AA251">
        <f t="shared" si="186"/>
        <v>-2.1817820288929717</v>
      </c>
      <c r="AB251">
        <f t="shared" si="178"/>
        <v>-2.1817820288929717</v>
      </c>
      <c r="AC251">
        <v>2</v>
      </c>
    </row>
    <row r="252" spans="23:29">
      <c r="W252">
        <f t="shared" si="187"/>
        <v>16.447618048149934</v>
      </c>
      <c r="X252">
        <f t="shared" si="181"/>
        <v>16.447618048149934</v>
      </c>
      <c r="Y252">
        <f t="shared" si="188"/>
        <v>14.586194222273571</v>
      </c>
      <c r="AA252">
        <f t="shared" si="186"/>
        <v>-1.8614238258763631</v>
      </c>
      <c r="AB252">
        <f t="shared" si="178"/>
        <v>-1.8614238258763631</v>
      </c>
      <c r="AC252">
        <v>2</v>
      </c>
    </row>
    <row r="253" spans="23:29">
      <c r="W253">
        <f t="shared" si="187"/>
        <v>14.890501356225776</v>
      </c>
      <c r="X253">
        <f t="shared" si="181"/>
        <v>14.890501356225776</v>
      </c>
      <c r="Y253">
        <f t="shared" si="188"/>
        <v>13.337244384365659</v>
      </c>
      <c r="AA253">
        <f t="shared" si="186"/>
        <v>-1.553256971860117</v>
      </c>
      <c r="AB253">
        <f t="shared" si="178"/>
        <v>-1.553256971860117</v>
      </c>
      <c r="AC253">
        <v>2</v>
      </c>
    </row>
    <row r="254" spans="23:29">
      <c r="W254">
        <f t="shared" si="187"/>
        <v>13.314836011884998</v>
      </c>
      <c r="X254">
        <f t="shared" si="181"/>
        <v>13.314836011884998</v>
      </c>
      <c r="Y254">
        <f t="shared" si="188"/>
        <v>12.047751317663783</v>
      </c>
      <c r="AA254">
        <f t="shared" si="186"/>
        <v>-1.2670846942212144</v>
      </c>
      <c r="AB254">
        <f t="shared" si="178"/>
        <v>-1.2670846942212144</v>
      </c>
      <c r="AC254">
        <v>2</v>
      </c>
    </row>
    <row r="255" spans="23:29">
      <c r="W255">
        <f t="shared" si="187"/>
        <v>11.759407309079942</v>
      </c>
      <c r="X255">
        <f t="shared" si="181"/>
        <v>11.759407309079942</v>
      </c>
      <c r="Y255">
        <f t="shared" si="188"/>
        <v>10.748719883051685</v>
      </c>
      <c r="AA255">
        <f t="shared" si="186"/>
        <v>-1.010687426028257</v>
      </c>
      <c r="AB255">
        <f t="shared" si="178"/>
        <v>-1.010687426028257</v>
      </c>
      <c r="AC255">
        <v>2</v>
      </c>
    </row>
    <row r="256" spans="23:29">
      <c r="W256">
        <f t="shared" si="187"/>
        <v>10.261047853347081</v>
      </c>
      <c r="X256">
        <f t="shared" si="181"/>
        <v>10.261047853347081</v>
      </c>
      <c r="Y256">
        <f t="shared" si="188"/>
        <v>9.4720783721123123</v>
      </c>
      <c r="AA256">
        <f t="shared" si="186"/>
        <v>-0.78896948123476918</v>
      </c>
      <c r="AB256">
        <f t="shared" si="178"/>
        <v>-0.78896948123476918</v>
      </c>
      <c r="AC256">
        <v>2</v>
      </c>
    </row>
    <row r="257" spans="23:29">
      <c r="W257">
        <f t="shared" si="187"/>
        <v>8.8512826073688249</v>
      </c>
      <c r="X257">
        <f t="shared" si="181"/>
        <v>8.8512826073688249</v>
      </c>
      <c r="Y257">
        <f t="shared" si="188"/>
        <v>8.2476031890794648</v>
      </c>
      <c r="AA257">
        <f t="shared" si="186"/>
        <v>-0.60367941828936011</v>
      </c>
      <c r="AB257">
        <f t="shared" si="178"/>
        <v>-0.60367941828936011</v>
      </c>
      <c r="AC257">
        <v>2</v>
      </c>
    </row>
    <row r="258" spans="23:29">
      <c r="W258">
        <f t="shared" si="187"/>
        <v>7.5539809185087936</v>
      </c>
      <c r="X258">
        <f t="shared" si="181"/>
        <v>7.5539809185087936</v>
      </c>
      <c r="Y258">
        <f t="shared" si="188"/>
        <v>7.1002699432951824</v>
      </c>
      <c r="AA258">
        <f t="shared" si="186"/>
        <v>-0.45371097521361126</v>
      </c>
      <c r="AB258">
        <f t="shared" si="178"/>
        <v>-0.45371097521361126</v>
      </c>
      <c r="AC258">
        <v>2</v>
      </c>
    </row>
    <row r="259" spans="23:29">
      <c r="W259">
        <f t="shared" si="187"/>
        <v>6.384321236212064</v>
      </c>
      <c r="X259">
        <f t="shared" si="181"/>
        <v>6.384321236212064</v>
      </c>
      <c r="Y259">
        <f t="shared" si="188"/>
        <v>6.0485025529517982</v>
      </c>
      <c r="AA259">
        <f t="shared" si="186"/>
        <v>-0.33581868326026587</v>
      </c>
      <c r="AB259">
        <f t="shared" si="178"/>
        <v>-0.33581868326026587</v>
      </c>
      <c r="AC259">
        <v>2</v>
      </c>
    </row>
    <row r="260" spans="23:29">
      <c r="W260">
        <f t="shared" si="187"/>
        <v>5.3490177252808593</v>
      </c>
      <c r="X260">
        <f t="shared" si="181"/>
        <v>5.3490177252808593</v>
      </c>
      <c r="Y260">
        <f t="shared" si="188"/>
        <v>5.1035183752432074</v>
      </c>
      <c r="AA260">
        <f t="shared" si="186"/>
        <v>-0.24549935003765189</v>
      </c>
      <c r="AB260">
        <f t="shared" si="178"/>
        <v>-0.24549935003765189</v>
      </c>
      <c r="AC260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C260"/>
  <sheetViews>
    <sheetView topLeftCell="AJ58" zoomScale="80" zoomScaleNormal="80" workbookViewId="0">
      <selection activeCell="AL67" sqref="AL67"/>
    </sheetView>
  </sheetViews>
  <sheetFormatPr defaultRowHeight="14.5"/>
  <cols>
    <col min="3" max="3" width="10.81640625" customWidth="1"/>
  </cols>
  <sheetData>
    <row r="1" spans="1:107" ht="16.5">
      <c r="R1" t="s">
        <v>112</v>
      </c>
      <c r="X1" t="s">
        <v>34</v>
      </c>
      <c r="BF1" t="s">
        <v>36</v>
      </c>
      <c r="BI1" t="s">
        <v>37</v>
      </c>
      <c r="BJ1">
        <f>SUM(BF4:BU18)</f>
        <v>287.72018451245555</v>
      </c>
      <c r="BW1" t="s">
        <v>38</v>
      </c>
      <c r="CN1" t="s">
        <v>35</v>
      </c>
      <c r="CQ1" t="s">
        <v>40</v>
      </c>
      <c r="CR1">
        <f>SUM(CN4:DC18)</f>
        <v>18.354534856380763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U2">
        <f>(($S$4/(1+(V4*$X$3)/$U$4 ))*1/B4)</f>
        <v>0.13251441553578777</v>
      </c>
      <c r="V2" t="e">
        <f>(1+($X$3/$U$4 ))/(1+($V$4/($X$3/$U$4)))</f>
        <v>#DIV/0!</v>
      </c>
      <c r="W2">
        <f>(1+((1/$V$4)*($X$3/$U$4)))</f>
        <v>1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t="s">
        <v>31</v>
      </c>
      <c r="V3" t="s">
        <v>44</v>
      </c>
      <c r="W3">
        <f>($X$3/$U$4)</f>
        <v>0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>J3</f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16.699721276670907</v>
      </c>
      <c r="E4">
        <f>'Raw data and fitting summary'!E6</f>
        <v>17.223790138304945</v>
      </c>
      <c r="F4">
        <f>'Raw data and fitting summary'!F6</f>
        <v>17.792620881229677</v>
      </c>
      <c r="G4">
        <f>'Raw data and fitting summary'!G6</f>
        <v>18.396435374221959</v>
      </c>
      <c r="H4">
        <f>'Raw data and fitting summary'!H6</f>
        <v>19.02241727156165</v>
      </c>
      <c r="I4">
        <f>'Raw data and fitting summary'!I6</f>
        <v>19.655682452551567</v>
      </c>
      <c r="J4">
        <f>'Raw data and fitting summary'!J6</f>
        <v>20.280643325973504</v>
      </c>
      <c r="K4">
        <f>'Raw data and fitting summary'!K6</f>
        <v>20.88251343744907</v>
      </c>
      <c r="L4">
        <f>'Raw data and fitting summary'!L6</f>
        <v>21.448652542283984</v>
      </c>
      <c r="M4">
        <f>'Raw data and fitting summary'!M6</f>
        <v>21.969504826413239</v>
      </c>
      <c r="N4">
        <f>'Raw data and fitting summary'!N6</f>
        <v>22.439009014688267</v>
      </c>
      <c r="O4">
        <f>'Raw data and fitting summary'!O6</f>
        <v>22.854502244520731</v>
      </c>
      <c r="P4">
        <f>'Raw data and fitting summary'!P6</f>
        <v>23.216245883644344</v>
      </c>
      <c r="Q4">
        <f>'Raw data and fitting summary'!Q6</f>
        <v>23.526745240253856</v>
      </c>
      <c r="R4">
        <f>'Raw data and fitting summary'!R6</f>
        <v>23.790022338049141</v>
      </c>
      <c r="S4">
        <f>'Raw data and fitting summary'!D42</f>
        <v>0.13251441553578777</v>
      </c>
      <c r="T4">
        <f>'Raw data and fitting summary'!F42</f>
        <v>14.233368217236375</v>
      </c>
      <c r="U4">
        <f>'Raw data and fitting summary'!H42</f>
        <v>1.57590641830947</v>
      </c>
      <c r="V4">
        <f>'Raw data and fitting summary'!G42</f>
        <v>28.190520288929342</v>
      </c>
      <c r="X4">
        <f>(($T$4+($V$4*$X$3)/$U$4 )*B4)/($S$4+((1+$X$3)/$U$4)*B4 )*C20</f>
        <v>18.555504436331905</v>
      </c>
      <c r="Y4">
        <f>(($T$4+($V$4*$Y$3)/$U$4 )*B4)/($S$4+((1+$Y$3)/$U$4)*B4 )*D20</f>
        <v>18.89374584060068</v>
      </c>
      <c r="Z4">
        <f>(($T$4+($V$4*$Z$3)/$U$4 )*B4)/($S$4+((1+$Z$3)/$U$4)*B4 )*E20</f>
        <v>18.974627814739307</v>
      </c>
      <c r="AA4">
        <f>(($T$4+($V$4*$AA$3)/$U$4 )*B4)/($S$4+((1+$AA$3)/$U$4)*B4 )*F20</f>
        <v>19.073772491699877</v>
      </c>
      <c r="AB4">
        <f>(($T$4+($V$4*$AB$3)/$U$4 )*B4)/($S$4+((1+$AB$3)/$U$4)*B4 )*G20</f>
        <v>19.19474333133476</v>
      </c>
      <c r="AC4">
        <f>(($T$4+($V$4*$AC$3)/$U$4 )*B4)/($S$4+((1+$AC$3)/$U$4)*B4 )*H20</f>
        <v>19.341515994034104</v>
      </c>
      <c r="AD4">
        <f>(($T$4+($V$4*$AD$3)/$U$4 )*B4)/($S$4+((1+$AD$3)/$U$4)*B4 )*I20</f>
        <v>19.518381334793066</v>
      </c>
      <c r="AE4">
        <f>(($T$4+($V$4*$AE$3)/$U$4 )*B4)/($S$4+((1+$AE$3)/$U$4)*B4 )*J20</f>
        <v>19.729763125462256</v>
      </c>
      <c r="AF4">
        <f>(($T$4+($V$4*$AF$3)/$U$4 )*B4)/($S$4+((1+$AF$3)/$U$4)*B4 )*K20</f>
        <v>19.979927728320803</v>
      </c>
      <c r="AG4">
        <f>(($T$4+($V$4*$AG$3)/$U$4 )*B4)/($S$4+((1+$AG$3)/$U$4)*B4 )*L20</f>
        <v>20.272571529089689</v>
      </c>
      <c r="AH4">
        <f>(($T$4+($V$4*$AH$3)/$U$4 )*B4)/($S$4+((1+$AH$3)/$U$4)*B4 )*M20</f>
        <v>20.61029180591369</v>
      </c>
      <c r="AI4">
        <f>(($T$4+($V$4*$AI$3)/$U$4 )*B4)/($S$4+((1+$AI$3)/$U$4)*B4 )*N20</f>
        <v>20.993979821663938</v>
      </c>
      <c r="AJ4">
        <f>(($T$4+($V$4*$AJ$3)/$U$4 )*B4)/($S$4+((1+$AJ$3)/$U$4)*B4 )*O20</f>
        <v>21.42221829245111</v>
      </c>
      <c r="AK4">
        <f>(($T$4+($V$4*$AK$3)/$U$4 )*B4)/($S$4+((1+$AK$3)/$U$4)*B4 )*P20</f>
        <v>21.890807890497339</v>
      </c>
      <c r="AL4">
        <f>(($T$4+($V$4*$AL$3)/$U$4 )*B4)/($S$4+((1+$AL$3)/$U$4)*B4 )*Q20</f>
        <v>22.392569524985227</v>
      </c>
      <c r="AM4">
        <f>(($T$4+($V$4*$AM$3)/$U$4 )*B4)/($S$4+((1+$AM$3)/$U$4)*B4 )*R20</f>
        <v>22.917548806263412</v>
      </c>
      <c r="AO4">
        <f>IFERROR(X4, 0)</f>
        <v>18.555504436331905</v>
      </c>
      <c r="AP4">
        <f t="shared" ref="AP4:BD18" si="4">IFERROR(Y4, 0)</f>
        <v>18.89374584060068</v>
      </c>
      <c r="AQ4">
        <f t="shared" si="4"/>
        <v>18.974627814739307</v>
      </c>
      <c r="AR4">
        <f t="shared" si="4"/>
        <v>19.073772491699877</v>
      </c>
      <c r="AS4">
        <f t="shared" si="4"/>
        <v>19.19474333133476</v>
      </c>
      <c r="AT4">
        <f t="shared" si="4"/>
        <v>19.341515994034104</v>
      </c>
      <c r="AU4">
        <f t="shared" si="4"/>
        <v>19.518381334793066</v>
      </c>
      <c r="AV4">
        <f t="shared" si="4"/>
        <v>19.729763125462256</v>
      </c>
      <c r="AW4">
        <f t="shared" si="4"/>
        <v>19.979927728320803</v>
      </c>
      <c r="AX4">
        <f t="shared" si="4"/>
        <v>20.272571529089689</v>
      </c>
      <c r="AY4">
        <f t="shared" si="4"/>
        <v>20.61029180591369</v>
      </c>
      <c r="AZ4">
        <f t="shared" si="4"/>
        <v>20.993979821663938</v>
      </c>
      <c r="BA4">
        <f t="shared" si="4"/>
        <v>21.42221829245111</v>
      </c>
      <c r="BB4">
        <f t="shared" si="4"/>
        <v>21.890807890497339</v>
      </c>
      <c r="BC4">
        <f t="shared" si="4"/>
        <v>22.392569524985227</v>
      </c>
      <c r="BD4">
        <f t="shared" si="4"/>
        <v>22.917548806263412</v>
      </c>
      <c r="BF4">
        <f>(C4-AO4)^2</f>
        <v>24.19794620991247</v>
      </c>
      <c r="BG4">
        <f>(D4-AP4)^2</f>
        <v>4.8137437871272297</v>
      </c>
      <c r="BH4">
        <f t="shared" ref="BH4:BU18" si="5">(E4-AQ4)^2</f>
        <v>3.0654325692220743</v>
      </c>
      <c r="BI4">
        <f t="shared" si="5"/>
        <v>1.6413494490103873</v>
      </c>
      <c r="BJ4">
        <f t="shared" si="5"/>
        <v>0.63729559438961358</v>
      </c>
      <c r="BK4">
        <f t="shared" si="5"/>
        <v>0.10182399468355205</v>
      </c>
      <c r="BL4">
        <f t="shared" si="5"/>
        <v>1.8851596937733656E-2</v>
      </c>
      <c r="BM4">
        <f t="shared" si="5"/>
        <v>0.30346899531531263</v>
      </c>
      <c r="BN4">
        <f t="shared" si="5"/>
        <v>0.81466096232257734</v>
      </c>
      <c r="BO4">
        <f t="shared" si="5"/>
        <v>1.3831665495961203</v>
      </c>
      <c r="BP4">
        <f t="shared" si="5"/>
        <v>1.8474600350955079</v>
      </c>
      <c r="BQ4">
        <f t="shared" si="5"/>
        <v>2.0881093686925429</v>
      </c>
      <c r="BR4">
        <f t="shared" si="5"/>
        <v>2.0514373193561735</v>
      </c>
      <c r="BS4">
        <f t="shared" si="5"/>
        <v>1.7567858736775614</v>
      </c>
      <c r="BT4">
        <f t="shared" si="5"/>
        <v>1.2863545531051066</v>
      </c>
      <c r="BU4">
        <f t="shared" si="5"/>
        <v>0.76121006366666433</v>
      </c>
      <c r="BW4">
        <f>ABS((AO4-C4)/AO4)</f>
        <v>0.26510412674831585</v>
      </c>
      <c r="BX4">
        <f t="shared" ref="BX4:CL18" si="6">ABS((AP4-D4)/AP4)</f>
        <v>0.11612438223949451</v>
      </c>
      <c r="BY4">
        <f t="shared" si="6"/>
        <v>9.2272570167322487E-2</v>
      </c>
      <c r="BZ4">
        <f t="shared" si="6"/>
        <v>6.7168233815712367E-2</v>
      </c>
      <c r="CA4">
        <f t="shared" si="6"/>
        <v>4.1589926123658583E-2</v>
      </c>
      <c r="CB4">
        <f t="shared" si="6"/>
        <v>1.6498123651262901E-2</v>
      </c>
      <c r="CC4">
        <f t="shared" si="6"/>
        <v>7.0344520584681106E-3</v>
      </c>
      <c r="CD4">
        <f t="shared" si="6"/>
        <v>2.7921277970150038E-2</v>
      </c>
      <c r="CE4">
        <f t="shared" si="6"/>
        <v>4.5174623322029629E-2</v>
      </c>
      <c r="CF4">
        <f t="shared" si="6"/>
        <v>5.801341045987695E-2</v>
      </c>
      <c r="CG4">
        <f t="shared" si="6"/>
        <v>6.5948266686333454E-2</v>
      </c>
      <c r="CH4">
        <f t="shared" si="6"/>
        <v>6.8830645989913064E-2</v>
      </c>
      <c r="CI4">
        <f t="shared" si="6"/>
        <v>6.6859740318038777E-2</v>
      </c>
      <c r="CJ4">
        <f t="shared" si="6"/>
        <v>6.0547696538982912E-2</v>
      </c>
      <c r="CK4">
        <f t="shared" si="6"/>
        <v>5.0649645812336823E-2</v>
      </c>
      <c r="CL4">
        <f t="shared" si="6"/>
        <v>3.8070106849615641E-2</v>
      </c>
      <c r="CN4">
        <f>IFERROR(BW4, 0)</f>
        <v>0.26510412674831585</v>
      </c>
      <c r="CO4">
        <f t="shared" ref="CO4:DC18" si="7">IFERROR(BX4, 0)</f>
        <v>0.11612438223949451</v>
      </c>
      <c r="CP4">
        <f t="shared" si="7"/>
        <v>9.2272570167322487E-2</v>
      </c>
      <c r="CQ4">
        <f t="shared" si="7"/>
        <v>6.7168233815712367E-2</v>
      </c>
      <c r="CR4">
        <f t="shared" si="7"/>
        <v>4.1589926123658583E-2</v>
      </c>
      <c r="CS4">
        <f t="shared" si="7"/>
        <v>1.6498123651262901E-2</v>
      </c>
      <c r="CT4">
        <f t="shared" si="7"/>
        <v>7.0344520584681106E-3</v>
      </c>
      <c r="CU4">
        <f t="shared" si="7"/>
        <v>2.7921277970150038E-2</v>
      </c>
      <c r="CV4">
        <f t="shared" si="7"/>
        <v>4.5174623322029629E-2</v>
      </c>
      <c r="CW4">
        <f t="shared" si="7"/>
        <v>5.801341045987695E-2</v>
      </c>
      <c r="CX4">
        <f t="shared" si="7"/>
        <v>6.5948266686333454E-2</v>
      </c>
      <c r="CY4">
        <f t="shared" si="7"/>
        <v>6.8830645989913064E-2</v>
      </c>
      <c r="CZ4">
        <f t="shared" si="7"/>
        <v>6.6859740318038777E-2</v>
      </c>
      <c r="DA4">
        <f t="shared" si="7"/>
        <v>6.0547696538982912E-2</v>
      </c>
      <c r="DB4">
        <f t="shared" si="7"/>
        <v>5.0649645812336823E-2</v>
      </c>
      <c r="DC4">
        <f t="shared" si="7"/>
        <v>3.8070106849615641E-2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16.247506558394129</v>
      </c>
      <c r="E5">
        <f>'Raw data and fitting summary'!E7</f>
        <v>16.743155801994128</v>
      </c>
      <c r="F5">
        <f>'Raw data and fitting summary'!F7</f>
        <v>17.280187829874031</v>
      </c>
      <c r="G5">
        <f>'Raw data and fitting summary'!G7</f>
        <v>17.849166963347106</v>
      </c>
      <c r="H5">
        <f>'Raw data and fitting summary'!H7</f>
        <v>18.437862740486139</v>
      </c>
      <c r="I5">
        <f>'Raw data and fitting summary'!I7</f>
        <v>19.032197727701767</v>
      </c>
      <c r="J5">
        <f>'Raw data and fitting summary'!J7</f>
        <v>19.617549131207213</v>
      </c>
      <c r="K5">
        <f>'Raw data and fitting summary'!K7</f>
        <v>20.1801593559161</v>
      </c>
      <c r="L5">
        <f>'Raw data and fitting summary'!L7</f>
        <v>20.708374654484839</v>
      </c>
      <c r="M5">
        <f>'Raw data and fitting summary'!M7</f>
        <v>21.193487451650626</v>
      </c>
      <c r="N5">
        <f>'Raw data and fitting summary'!N7</f>
        <v>21.630079756931256</v>
      </c>
      <c r="O5">
        <f>'Raw data and fitting summary'!O7</f>
        <v>22.015898251192368</v>
      </c>
      <c r="P5">
        <f>'Raw data and fitting summary'!P7</f>
        <v>22.351387054161165</v>
      </c>
      <c r="Q5">
        <f>'Raw data and fitting summary'!Q7</f>
        <v>22.639040348964016</v>
      </c>
      <c r="R5">
        <f>'Raw data and fitting summary'!R7</f>
        <v>22.882721575649057</v>
      </c>
      <c r="X5">
        <f t="shared" ref="X5:X18" si="8">(($T$4+($V$4*$X$3)/$U$4 )*B5)/($S$4+((1+$X$3)/$U$4)*B5 )*C21</f>
        <v>17.787297568956362</v>
      </c>
      <c r="Y5">
        <f t="shared" ref="Y5:Y18" si="9">(($T$4+($V$4*$Y$3)/$U$4 )*B5)/($S$4+((1+$Y$3)/$U$4)*B5 )*D21</f>
        <v>18.137896906868857</v>
      </c>
      <c r="Z5">
        <f t="shared" ref="Z5:Z18" si="10">(($T$4+($V$4*$Z$3)/$U$4 )*B5)/($S$4+((1+$Z$3)/$U$4)*B5 )*E21</f>
        <v>18.221885228234427</v>
      </c>
      <c r="AA5">
        <f t="shared" ref="AA5:AA18" si="11">(($T$4+($V$4*$AA$3)/$U$4 )*B5)/($S$4+((1+$AA$3)/$U$4)*B5 )*F21</f>
        <v>18.324917465308737</v>
      </c>
      <c r="AB5">
        <f t="shared" ref="AB5:AB18" si="12">(($T$4+($V$4*$AB$3)/$U$4 )*B5)/($S$4+((1+$AB$3)/$U$4)*B5 )*G21</f>
        <v>18.450750919513943</v>
      </c>
      <c r="AC5">
        <f t="shared" ref="AC5:AC18" si="13">(($T$4+($V$4*$AC$3)/$U$4 )*B5)/($S$4+((1+$AC$3)/$U$4)*B5 )*H21</f>
        <v>18.603599580849771</v>
      </c>
      <c r="AD5">
        <f t="shared" ref="AD5:AD18" si="14">(($T$4+($V$4*$AD$3)/$U$4 )*B5)/($S$4+((1+$AD$3)/$U$4)*B5 )*I21</f>
        <v>18.78804387800686</v>
      </c>
      <c r="AE5">
        <f t="shared" ref="AE5:AE18" si="15">(($T$4+($V$4*$AE$3)/$U$4 )*B5)/($S$4+((1+$AE$3)/$U$4)*B5 )*J21</f>
        <v>19.008853322702812</v>
      </c>
      <c r="AF5">
        <f t="shared" ref="AF5:AF18" si="16">(($T$4+($V$4*$AF$3)/$U$4 )*B5)/($S$4+((1+$AF$3)/$U$4)*B5 )*K21</f>
        <v>19.270696745299276</v>
      </c>
      <c r="AG5">
        <f t="shared" ref="AG5:AG18" si="17">(($T$4+($V$4*$AG$3)/$U$4 )*B5)/($S$4+((1+$AG$3)/$U$4)*B5 )*L21</f>
        <v>19.577722219660984</v>
      </c>
      <c r="AH5">
        <f t="shared" ref="AH5:AH18" si="18">(($T$4+($V$4*$AH$3)/$U$4 )*B5)/($S$4+((1+$AH$3)/$U$4)*B5 )*M21</f>
        <v>19.933007657795049</v>
      </c>
      <c r="AI5">
        <f t="shared" ref="AI5:AI18" si="19">(($T$4+($V$4*$AI$3)/$U$4 )*B5)/($S$4+((1+$AI$3)/$U$4)*B5 )*N21</f>
        <v>20.337916127652189</v>
      </c>
      <c r="AJ5">
        <f t="shared" ref="AJ5:AJ18" si="20">(($T$4+($V$4*$AJ$3)/$U$4 )*B5)/($S$4+((1+$AJ$3)/$U$4)*B5 )*O21</f>
        <v>20.791435292285087</v>
      </c>
      <c r="AK5">
        <f t="shared" ref="AK5:AK18" si="21">(($T$4+($V$4*$AK$3)/$U$4 )*B5)/($S$4+((1+$AK$3)/$U$4)*B5 )*P21</f>
        <v>21.289627822186777</v>
      </c>
      <c r="AL5">
        <f t="shared" ref="AL5:AL18" si="22">(($T$4+($V$4*$AL$3)/$U$4 )*B5)/($S$4+((1+$AL$3)/$U$4)*B5 )*Q21</f>
        <v>21.825349555418363</v>
      </c>
      <c r="AM5">
        <f t="shared" ref="AM5:AM18" si="23">(($T$4+($V$4*$AM$3)/$U$4 )*B5)/($S$4+((1+$AM$3)/$U$4)*B5 )*R21</f>
        <v>22.388380430812781</v>
      </c>
      <c r="AO5">
        <f t="shared" ref="AO5:AO18" si="24">IFERROR(X5, 0)</f>
        <v>17.787297568956362</v>
      </c>
      <c r="AP5">
        <f t="shared" si="4"/>
        <v>18.137896906868857</v>
      </c>
      <c r="AQ5">
        <f t="shared" si="4"/>
        <v>18.221885228234427</v>
      </c>
      <c r="AR5">
        <f t="shared" si="4"/>
        <v>18.324917465308737</v>
      </c>
      <c r="AS5">
        <f t="shared" si="4"/>
        <v>18.450750919513943</v>
      </c>
      <c r="AT5">
        <f t="shared" si="4"/>
        <v>18.603599580849771</v>
      </c>
      <c r="AU5">
        <f t="shared" si="4"/>
        <v>18.78804387800686</v>
      </c>
      <c r="AV5">
        <f t="shared" si="4"/>
        <v>19.008853322702812</v>
      </c>
      <c r="AW5">
        <f t="shared" si="4"/>
        <v>19.270696745299276</v>
      </c>
      <c r="AX5">
        <f t="shared" si="4"/>
        <v>19.577722219660984</v>
      </c>
      <c r="AY5">
        <f t="shared" si="4"/>
        <v>19.933007657795049</v>
      </c>
      <c r="AZ5">
        <f t="shared" si="4"/>
        <v>20.337916127652189</v>
      </c>
      <c r="BA5">
        <f t="shared" si="4"/>
        <v>20.791435292285087</v>
      </c>
      <c r="BB5">
        <f t="shared" si="4"/>
        <v>21.289627822186777</v>
      </c>
      <c r="BC5">
        <f t="shared" si="4"/>
        <v>21.825349555418363</v>
      </c>
      <c r="BD5">
        <f t="shared" si="4"/>
        <v>22.388380430812781</v>
      </c>
      <c r="BF5">
        <f t="shared" ref="BF5:BG18" si="25">(C5-AO5)^2</f>
        <v>19.837797412209039</v>
      </c>
      <c r="BG5">
        <f t="shared" si="25"/>
        <v>3.5735756696064045</v>
      </c>
      <c r="BH5">
        <f t="shared" si="5"/>
        <v>2.1866407160289651</v>
      </c>
      <c r="BI5">
        <f t="shared" si="5"/>
        <v>1.0914600111555337</v>
      </c>
      <c r="BJ5">
        <f t="shared" si="5"/>
        <v>0.36190325631734394</v>
      </c>
      <c r="BK5">
        <f t="shared" si="5"/>
        <v>2.7468700253720005E-2</v>
      </c>
      <c r="BL5">
        <f t="shared" si="5"/>
        <v>5.9611102320843323E-2</v>
      </c>
      <c r="BM5">
        <f t="shared" si="5"/>
        <v>0.37051058729082559</v>
      </c>
      <c r="BN5">
        <f t="shared" si="5"/>
        <v>0.82712224010996915</v>
      </c>
      <c r="BO5">
        <f t="shared" si="5"/>
        <v>1.278374928373111</v>
      </c>
      <c r="BP5">
        <f t="shared" si="5"/>
        <v>1.5888093107181978</v>
      </c>
      <c r="BQ5">
        <f t="shared" si="5"/>
        <v>1.6696868448316491</v>
      </c>
      <c r="BR5">
        <f t="shared" si="5"/>
        <v>1.4993095377359751</v>
      </c>
      <c r="BS5">
        <f t="shared" si="5"/>
        <v>1.1273326666828434</v>
      </c>
      <c r="BT5">
        <f t="shared" si="5"/>
        <v>0.66209270750095517</v>
      </c>
      <c r="BU5">
        <f t="shared" si="5"/>
        <v>0.24437316747804066</v>
      </c>
      <c r="BW5">
        <f t="shared" ref="BW5:BW18" si="26">ABS((AO5-C5)/AO5)</f>
        <v>0.25040140124469501</v>
      </c>
      <c r="BX5">
        <f t="shared" si="6"/>
        <v>0.10422323812849733</v>
      </c>
      <c r="BY5">
        <f t="shared" si="6"/>
        <v>8.11512863635558E-2</v>
      </c>
      <c r="BZ5">
        <f t="shared" si="6"/>
        <v>5.7011423784718504E-2</v>
      </c>
      <c r="CA5">
        <f t="shared" si="6"/>
        <v>3.2604849460657385E-2</v>
      </c>
      <c r="CB5">
        <f t="shared" si="6"/>
        <v>8.9088587207735107E-3</v>
      </c>
      <c r="CC5">
        <f t="shared" si="6"/>
        <v>1.2995171358989203E-2</v>
      </c>
      <c r="CD5">
        <f t="shared" si="6"/>
        <v>3.2021700529269573E-2</v>
      </c>
      <c r="CE5">
        <f t="shared" si="6"/>
        <v>4.7194069972517759E-2</v>
      </c>
      <c r="CF5">
        <f t="shared" si="6"/>
        <v>5.7751990866863646E-2</v>
      </c>
      <c r="CG5">
        <f t="shared" si="6"/>
        <v>6.3235805428622852E-2</v>
      </c>
      <c r="CH5">
        <f t="shared" si="6"/>
        <v>6.3534711283531789E-2</v>
      </c>
      <c r="CI5">
        <f t="shared" si="6"/>
        <v>5.8892661410519999E-2</v>
      </c>
      <c r="CJ5">
        <f t="shared" si="6"/>
        <v>4.98721368378214E-2</v>
      </c>
      <c r="CK5">
        <f t="shared" si="6"/>
        <v>3.7281913468535786E-2</v>
      </c>
      <c r="CL5">
        <f t="shared" si="6"/>
        <v>2.2080254816285085E-2</v>
      </c>
      <c r="CN5">
        <f t="shared" ref="CN5:CN18" si="27">IFERROR(BW5, 0)</f>
        <v>0.25040140124469501</v>
      </c>
      <c r="CO5">
        <f t="shared" si="7"/>
        <v>0.10422323812849733</v>
      </c>
      <c r="CP5">
        <f t="shared" si="7"/>
        <v>8.11512863635558E-2</v>
      </c>
      <c r="CQ5">
        <f t="shared" si="7"/>
        <v>5.7011423784718504E-2</v>
      </c>
      <c r="CR5">
        <f t="shared" si="7"/>
        <v>3.2604849460657385E-2</v>
      </c>
      <c r="CS5">
        <f t="shared" si="7"/>
        <v>8.9088587207735107E-3</v>
      </c>
      <c r="CT5">
        <f t="shared" si="7"/>
        <v>1.2995171358989203E-2</v>
      </c>
      <c r="CU5">
        <f t="shared" si="7"/>
        <v>3.2021700529269573E-2</v>
      </c>
      <c r="CV5">
        <f t="shared" si="7"/>
        <v>4.7194069972517759E-2</v>
      </c>
      <c r="CW5">
        <f t="shared" si="7"/>
        <v>5.7751990866863646E-2</v>
      </c>
      <c r="CX5">
        <f t="shared" si="7"/>
        <v>6.3235805428622852E-2</v>
      </c>
      <c r="CY5">
        <f t="shared" si="7"/>
        <v>6.3534711283531789E-2</v>
      </c>
      <c r="CZ5">
        <f t="shared" si="7"/>
        <v>5.8892661410519999E-2</v>
      </c>
      <c r="DA5">
        <f t="shared" si="7"/>
        <v>4.98721368378214E-2</v>
      </c>
      <c r="DB5">
        <f t="shared" si="7"/>
        <v>3.7281913468535786E-2</v>
      </c>
      <c r="DC5">
        <f t="shared" si="7"/>
        <v>2.2080254816285085E-2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15.715551302445661</v>
      </c>
      <c r="E6">
        <f>'Raw data and fitting summary'!E8</f>
        <v>16.178813318488242</v>
      </c>
      <c r="F6">
        <f>'Raw data and fitting summary'!F8</f>
        <v>16.67971168233468</v>
      </c>
      <c r="G6">
        <f>'Raw data and fitting summary'!G8</f>
        <v>17.209228639800816</v>
      </c>
      <c r="H6">
        <f>'Raw data and fitting summary'!H8</f>
        <v>17.755822294024298</v>
      </c>
      <c r="I6">
        <f>'Raw data and fitting summary'!I8</f>
        <v>18.306343660578055</v>
      </c>
      <c r="J6">
        <f>'Raw data and fitting summary'!J8</f>
        <v>18.847263470536273</v>
      </c>
      <c r="K6">
        <f>'Raw data and fitting summary'!K8</f>
        <v>19.365975058493007</v>
      </c>
      <c r="L6">
        <f>'Raw data and fitting summary'!L8</f>
        <v>19.85191448218109</v>
      </c>
      <c r="M6">
        <f>'Raw data and fitting summary'!M8</f>
        <v>20.297298810718612</v>
      </c>
      <c r="N6">
        <f>'Raw data and fitting summary'!N8</f>
        <v>20.697399741972998</v>
      </c>
      <c r="O6">
        <f>'Raw data and fitting summary'!O8</f>
        <v>21.050391426617011</v>
      </c>
      <c r="P6">
        <f>'Raw data and fitting summary'!P8</f>
        <v>21.356894919532976</v>
      </c>
      <c r="Q6">
        <f>'Raw data and fitting summary'!Q8</f>
        <v>21.619369955740694</v>
      </c>
      <c r="R6">
        <f>'Raw data and fitting summary'!R8</f>
        <v>21.841486861781672</v>
      </c>
      <c r="X6">
        <f t="shared" si="8"/>
        <v>16.912086839933416</v>
      </c>
      <c r="Y6">
        <f t="shared" si="9"/>
        <v>17.274079667551231</v>
      </c>
      <c r="Z6">
        <f t="shared" si="10"/>
        <v>17.36097598568513</v>
      </c>
      <c r="AA6">
        <f t="shared" si="11"/>
        <v>17.46767012612959</v>
      </c>
      <c r="AB6">
        <f t="shared" si="12"/>
        <v>17.598117365358444</v>
      </c>
      <c r="AC6">
        <f t="shared" si="13"/>
        <v>17.756780010261494</v>
      </c>
      <c r="AD6">
        <f t="shared" si="14"/>
        <v>17.948546999171448</v>
      </c>
      <c r="AE6">
        <f t="shared" si="15"/>
        <v>18.178565474870897</v>
      </c>
      <c r="AF6">
        <f t="shared" si="16"/>
        <v>18.451956350017269</v>
      </c>
      <c r="AG6">
        <f t="shared" si="17"/>
        <v>18.773391708035646</v>
      </c>
      <c r="AH6">
        <f t="shared" si="18"/>
        <v>19.14652918209935</v>
      </c>
      <c r="AI6">
        <f t="shared" si="19"/>
        <v>19.573330768126883</v>
      </c>
      <c r="AJ6">
        <f t="shared" si="20"/>
        <v>20.053340270647752</v>
      </c>
      <c r="AK6">
        <f t="shared" si="21"/>
        <v>20.583046029944377</v>
      </c>
      <c r="AL6">
        <f t="shared" si="22"/>
        <v>21.155494595969177</v>
      </c>
      <c r="AM6">
        <f t="shared" si="23"/>
        <v>21.76032059785495</v>
      </c>
      <c r="AO6">
        <f t="shared" si="24"/>
        <v>16.912086839933416</v>
      </c>
      <c r="AP6">
        <f t="shared" si="4"/>
        <v>17.274079667551231</v>
      </c>
      <c r="AQ6">
        <f t="shared" si="4"/>
        <v>17.36097598568513</v>
      </c>
      <c r="AR6">
        <f t="shared" si="4"/>
        <v>17.46767012612959</v>
      </c>
      <c r="AS6">
        <f t="shared" si="4"/>
        <v>17.598117365358444</v>
      </c>
      <c r="AT6">
        <f t="shared" si="4"/>
        <v>17.756780010261494</v>
      </c>
      <c r="AU6">
        <f t="shared" si="4"/>
        <v>17.948546999171448</v>
      </c>
      <c r="AV6">
        <f t="shared" si="4"/>
        <v>18.178565474870897</v>
      </c>
      <c r="AW6">
        <f t="shared" si="4"/>
        <v>18.451956350017269</v>
      </c>
      <c r="AX6">
        <f t="shared" si="4"/>
        <v>18.773391708035646</v>
      </c>
      <c r="AY6">
        <f t="shared" si="4"/>
        <v>19.14652918209935</v>
      </c>
      <c r="AZ6">
        <f t="shared" si="4"/>
        <v>19.573330768126883</v>
      </c>
      <c r="BA6">
        <f t="shared" si="4"/>
        <v>20.053340270647752</v>
      </c>
      <c r="BB6">
        <f t="shared" si="4"/>
        <v>20.583046029944377</v>
      </c>
      <c r="BC6">
        <f t="shared" si="4"/>
        <v>21.155494595969177</v>
      </c>
      <c r="BD6">
        <f t="shared" si="4"/>
        <v>21.76032059785495</v>
      </c>
      <c r="BF6">
        <f t="shared" si="25"/>
        <v>15.516618056880047</v>
      </c>
      <c r="BG6">
        <f t="shared" si="25"/>
        <v>2.42901066483864</v>
      </c>
      <c r="BH6">
        <f t="shared" si="5"/>
        <v>1.3975085717140598</v>
      </c>
      <c r="BI6">
        <f t="shared" si="5"/>
        <v>0.62087850914769616</v>
      </c>
      <c r="BJ6">
        <f t="shared" si="5"/>
        <v>0.15123444086583601</v>
      </c>
      <c r="BK6">
        <f t="shared" si="5"/>
        <v>9.1722039098776794E-7</v>
      </c>
      <c r="BL6">
        <f t="shared" si="5"/>
        <v>0.12801845091371372</v>
      </c>
      <c r="BM6">
        <f t="shared" si="5"/>
        <v>0.44715700940689096</v>
      </c>
      <c r="BN6">
        <f t="shared" si="5"/>
        <v>0.8354301994436546</v>
      </c>
      <c r="BO6">
        <f t="shared" si="5"/>
        <v>1.1632113743503847</v>
      </c>
      <c r="BP6">
        <f t="shared" si="5"/>
        <v>1.3242707381525141</v>
      </c>
      <c r="BQ6">
        <f t="shared" si="5"/>
        <v>1.2635310579634562</v>
      </c>
      <c r="BR6">
        <f t="shared" si="5"/>
        <v>0.99411100761963689</v>
      </c>
      <c r="BS6">
        <f t="shared" si="5"/>
        <v>0.59884210391750814</v>
      </c>
      <c r="BT6">
        <f t="shared" si="5"/>
        <v>0.21518034940315459</v>
      </c>
      <c r="BU6">
        <f t="shared" si="5"/>
        <v>6.5879623998222735E-3</v>
      </c>
      <c r="BW6">
        <f t="shared" si="26"/>
        <v>0.23291707902417266</v>
      </c>
      <c r="BX6">
        <f t="shared" si="6"/>
        <v>9.022352536866042E-2</v>
      </c>
      <c r="BY6">
        <f t="shared" si="6"/>
        <v>6.8093099614424432E-2</v>
      </c>
      <c r="BZ6">
        <f t="shared" si="6"/>
        <v>4.5109533103457014E-2</v>
      </c>
      <c r="CA6">
        <f t="shared" si="6"/>
        <v>2.2098314125529577E-2</v>
      </c>
      <c r="CB6">
        <f t="shared" si="6"/>
        <v>5.3935242574496681E-5</v>
      </c>
      <c r="CC6">
        <f t="shared" si="6"/>
        <v>1.993457528473604E-2</v>
      </c>
      <c r="CD6">
        <f t="shared" si="6"/>
        <v>3.6784970551705473E-2</v>
      </c>
      <c r="CE6">
        <f t="shared" si="6"/>
        <v>4.9535056941259335E-2</v>
      </c>
      <c r="CF6">
        <f t="shared" si="6"/>
        <v>5.7449542997805768E-2</v>
      </c>
      <c r="CG6">
        <f t="shared" si="6"/>
        <v>6.0103302153329707E-2</v>
      </c>
      <c r="CH6">
        <f t="shared" si="6"/>
        <v>5.7428599514424125E-2</v>
      </c>
      <c r="CI6">
        <f t="shared" si="6"/>
        <v>4.9719954008293175E-2</v>
      </c>
      <c r="CJ6">
        <f t="shared" si="6"/>
        <v>3.7596422242985698E-2</v>
      </c>
      <c r="CK6">
        <f t="shared" si="6"/>
        <v>2.1926944684143707E-2</v>
      </c>
      <c r="CL6">
        <f t="shared" si="6"/>
        <v>3.7300123204399363E-3</v>
      </c>
      <c r="CN6">
        <f t="shared" si="27"/>
        <v>0.23291707902417266</v>
      </c>
      <c r="CO6">
        <f t="shared" si="7"/>
        <v>9.022352536866042E-2</v>
      </c>
      <c r="CP6">
        <f t="shared" si="7"/>
        <v>6.8093099614424432E-2</v>
      </c>
      <c r="CQ6">
        <f t="shared" si="7"/>
        <v>4.5109533103457014E-2</v>
      </c>
      <c r="CR6">
        <f t="shared" si="7"/>
        <v>2.2098314125529577E-2</v>
      </c>
      <c r="CS6">
        <f t="shared" si="7"/>
        <v>5.3935242574496681E-5</v>
      </c>
      <c r="CT6">
        <f t="shared" si="7"/>
        <v>1.993457528473604E-2</v>
      </c>
      <c r="CU6">
        <f t="shared" si="7"/>
        <v>3.6784970551705473E-2</v>
      </c>
      <c r="CV6">
        <f t="shared" si="7"/>
        <v>4.9535056941259335E-2</v>
      </c>
      <c r="CW6">
        <f t="shared" si="7"/>
        <v>5.7449542997805768E-2</v>
      </c>
      <c r="CX6">
        <f t="shared" si="7"/>
        <v>6.0103302153329707E-2</v>
      </c>
      <c r="CY6">
        <f t="shared" si="7"/>
        <v>5.7428599514424125E-2</v>
      </c>
      <c r="CZ6">
        <f t="shared" si="7"/>
        <v>4.9719954008293175E-2</v>
      </c>
      <c r="DA6">
        <f t="shared" si="7"/>
        <v>3.7596422242985698E-2</v>
      </c>
      <c r="DB6">
        <f t="shared" si="7"/>
        <v>2.1926944684143707E-2</v>
      </c>
      <c r="DC6">
        <f t="shared" si="7"/>
        <v>3.7300123204399363E-3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15.097665528587131</v>
      </c>
      <c r="E7">
        <f>'Raw data and fitting summary'!E9</f>
        <v>15.52472071867294</v>
      </c>
      <c r="F7">
        <f>'Raw data and fitting summary'!F9</f>
        <v>15.985359625831297</v>
      </c>
      <c r="G7">
        <f>'Raw data and fitting summary'!G9</f>
        <v>16.471066281519605</v>
      </c>
      <c r="H7">
        <f>'Raw data and fitting summary'!H9</f>
        <v>16.971093839967843</v>
      </c>
      <c r="I7">
        <f>'Raw data and fitting summary'!I9</f>
        <v>17.473341090521824</v>
      </c>
      <c r="J7">
        <f>'Raw data and fitting summary'!J9</f>
        <v>17.965491711017314</v>
      </c>
      <c r="K7">
        <f>'Raw data and fitting summary'!K9</f>
        <v>18.436196611236053</v>
      </c>
      <c r="L7">
        <f>'Raw data and fitting summary'!L9</f>
        <v>18.876065428418045</v>
      </c>
      <c r="M7">
        <f>'Raw data and fitting summary'!M9</f>
        <v>19.278295368886376</v>
      </c>
      <c r="N7">
        <f>'Raw data and fitting summary'!N9</f>
        <v>19.638874640620351</v>
      </c>
      <c r="O7">
        <f>'Raw data and fitting summary'!O9</f>
        <v>19.956406607461318</v>
      </c>
      <c r="P7">
        <f>'Raw data and fitting summary'!P9</f>
        <v>20.23167177341006</v>
      </c>
      <c r="Q7">
        <f>'Raw data and fitting summary'!Q9</f>
        <v>20.467065130322265</v>
      </c>
      <c r="R7">
        <f>'Raw data and fitting summary'!R9</f>
        <v>20.66602658042347</v>
      </c>
      <c r="X7">
        <f t="shared" si="8"/>
        <v>15.932173430585689</v>
      </c>
      <c r="Y7">
        <f t="shared" si="9"/>
        <v>16.303511369663763</v>
      </c>
      <c r="Z7">
        <f t="shared" si="10"/>
        <v>16.392857021534223</v>
      </c>
      <c r="AA7">
        <f t="shared" si="11"/>
        <v>16.502667949719019</v>
      </c>
      <c r="AB7">
        <f t="shared" si="12"/>
        <v>16.637090003749854</v>
      </c>
      <c r="AC7">
        <f t="shared" si="13"/>
        <v>16.800831101231772</v>
      </c>
      <c r="AD7">
        <f t="shared" si="14"/>
        <v>16.999094335905713</v>
      </c>
      <c r="AE7">
        <f t="shared" si="15"/>
        <v>17.237423533979733</v>
      </c>
      <c r="AF7">
        <f t="shared" si="16"/>
        <v>17.521430638094142</v>
      </c>
      <c r="AG7">
        <f t="shared" si="17"/>
        <v>17.856378125437594</v>
      </c>
      <c r="AH7">
        <f t="shared" si="18"/>
        <v>18.246604665542158</v>
      </c>
      <c r="AI7">
        <f t="shared" si="19"/>
        <v>18.694812778630581</v>
      </c>
      <c r="AJ7">
        <f t="shared" si="20"/>
        <v>19.201284352525263</v>
      </c>
      <c r="AK7">
        <f t="shared" si="21"/>
        <v>19.763146793205486</v>
      </c>
      <c r="AL7">
        <f t="shared" si="22"/>
        <v>20.373861514670775</v>
      </c>
      <c r="AM7">
        <f t="shared" si="23"/>
        <v>21.023120254354975</v>
      </c>
      <c r="AO7">
        <f t="shared" si="24"/>
        <v>15.932173430585689</v>
      </c>
      <c r="AP7">
        <f t="shared" si="4"/>
        <v>16.303511369663763</v>
      </c>
      <c r="AQ7">
        <f t="shared" si="4"/>
        <v>16.392857021534223</v>
      </c>
      <c r="AR7">
        <f t="shared" si="4"/>
        <v>16.502667949719019</v>
      </c>
      <c r="AS7">
        <f t="shared" si="4"/>
        <v>16.637090003749854</v>
      </c>
      <c r="AT7">
        <f t="shared" si="4"/>
        <v>16.800831101231772</v>
      </c>
      <c r="AU7">
        <f t="shared" si="4"/>
        <v>16.999094335905713</v>
      </c>
      <c r="AV7">
        <f t="shared" si="4"/>
        <v>17.237423533979733</v>
      </c>
      <c r="AW7">
        <f t="shared" si="4"/>
        <v>17.521430638094142</v>
      </c>
      <c r="AX7">
        <f t="shared" si="4"/>
        <v>17.856378125437594</v>
      </c>
      <c r="AY7">
        <f t="shared" si="4"/>
        <v>18.246604665542158</v>
      </c>
      <c r="AZ7">
        <f t="shared" si="4"/>
        <v>18.694812778630581</v>
      </c>
      <c r="BA7">
        <f t="shared" si="4"/>
        <v>19.201284352525263</v>
      </c>
      <c r="BB7">
        <f t="shared" si="4"/>
        <v>19.763146793205486</v>
      </c>
      <c r="BC7">
        <f t="shared" si="4"/>
        <v>20.373861514670775</v>
      </c>
      <c r="BD7">
        <f t="shared" si="4"/>
        <v>21.023120254354975</v>
      </c>
      <c r="BF7">
        <f t="shared" si="25"/>
        <v>11.445729788337539</v>
      </c>
      <c r="BG7">
        <f t="shared" si="25"/>
        <v>1.454064192441811</v>
      </c>
      <c r="BH7">
        <f t="shared" si="5"/>
        <v>0.7536606403456565</v>
      </c>
      <c r="BI7">
        <f t="shared" si="5"/>
        <v>0.26760790196352413</v>
      </c>
      <c r="BJ7">
        <f t="shared" si="5"/>
        <v>2.756387634318716E-2</v>
      </c>
      <c r="BK7">
        <f t="shared" si="5"/>
        <v>2.8989400201907461E-2</v>
      </c>
      <c r="BL7">
        <f t="shared" si="5"/>
        <v>0.22490998426391368</v>
      </c>
      <c r="BM7">
        <f t="shared" si="5"/>
        <v>0.53008327041482706</v>
      </c>
      <c r="BN7">
        <f t="shared" si="5"/>
        <v>0.83679678561826765</v>
      </c>
      <c r="BO7">
        <f t="shared" si="5"/>
        <v>1.0397621958595455</v>
      </c>
      <c r="BP7">
        <f t="shared" si="5"/>
        <v>1.0643857073668868</v>
      </c>
      <c r="BQ7">
        <f t="shared" si="5"/>
        <v>0.89125279926359124</v>
      </c>
      <c r="BR7">
        <f t="shared" si="5"/>
        <v>0.57020961989971175</v>
      </c>
      <c r="BS7">
        <f t="shared" si="5"/>
        <v>0.21951565707569637</v>
      </c>
      <c r="BT7">
        <f t="shared" si="5"/>
        <v>8.686913970510619E-3</v>
      </c>
      <c r="BU7">
        <f t="shared" si="5"/>
        <v>0.12751589196190014</v>
      </c>
      <c r="BW7">
        <f t="shared" si="26"/>
        <v>0.21234728817649973</v>
      </c>
      <c r="BX7">
        <f t="shared" si="6"/>
        <v>7.3962339384163064E-2</v>
      </c>
      <c r="BY7">
        <f t="shared" si="6"/>
        <v>5.2958206230974178E-2</v>
      </c>
      <c r="BZ7">
        <f t="shared" si="6"/>
        <v>3.1346951018094607E-2</v>
      </c>
      <c r="CA7">
        <f t="shared" si="6"/>
        <v>9.9791322997489079E-3</v>
      </c>
      <c r="CB7">
        <f t="shared" si="6"/>
        <v>1.0134185488215977E-2</v>
      </c>
      <c r="CC7">
        <f t="shared" si="6"/>
        <v>2.7898354185516845E-2</v>
      </c>
      <c r="CD7">
        <f t="shared" si="6"/>
        <v>4.2237645063507169E-2</v>
      </c>
      <c r="CE7">
        <f t="shared" si="6"/>
        <v>5.2208406495818704E-2</v>
      </c>
      <c r="CF7">
        <f t="shared" si="6"/>
        <v>5.7104934484325159E-2</v>
      </c>
      <c r="CG7">
        <f t="shared" si="6"/>
        <v>5.6541516750922782E-2</v>
      </c>
      <c r="CH7">
        <f t="shared" si="6"/>
        <v>5.0498599433362365E-2</v>
      </c>
      <c r="CI7">
        <f t="shared" si="6"/>
        <v>3.9326653419240909E-2</v>
      </c>
      <c r="CJ7">
        <f t="shared" si="6"/>
        <v>2.3707002994363804E-2</v>
      </c>
      <c r="CK7">
        <f t="shared" si="6"/>
        <v>4.5746662008267708E-3</v>
      </c>
      <c r="CL7">
        <f t="shared" si="6"/>
        <v>1.6985759944817543E-2</v>
      </c>
      <c r="CN7">
        <f t="shared" si="27"/>
        <v>0.21234728817649973</v>
      </c>
      <c r="CO7">
        <f t="shared" si="7"/>
        <v>7.3962339384163064E-2</v>
      </c>
      <c r="CP7">
        <f t="shared" si="7"/>
        <v>5.2958206230974178E-2</v>
      </c>
      <c r="CQ7">
        <f t="shared" si="7"/>
        <v>3.1346951018094607E-2</v>
      </c>
      <c r="CR7">
        <f t="shared" si="7"/>
        <v>9.9791322997489079E-3</v>
      </c>
      <c r="CS7">
        <f t="shared" si="7"/>
        <v>1.0134185488215977E-2</v>
      </c>
      <c r="CT7">
        <f t="shared" si="7"/>
        <v>2.7898354185516845E-2</v>
      </c>
      <c r="CU7">
        <f t="shared" si="7"/>
        <v>4.2237645063507169E-2</v>
      </c>
      <c r="CV7">
        <f t="shared" si="7"/>
        <v>5.2208406495818704E-2</v>
      </c>
      <c r="CW7">
        <f t="shared" si="7"/>
        <v>5.7104934484325159E-2</v>
      </c>
      <c r="CX7">
        <f t="shared" si="7"/>
        <v>5.6541516750922782E-2</v>
      </c>
      <c r="CY7">
        <f t="shared" si="7"/>
        <v>5.0498599433362365E-2</v>
      </c>
      <c r="CZ7">
        <f t="shared" si="7"/>
        <v>3.9326653419240909E-2</v>
      </c>
      <c r="DA7">
        <f t="shared" si="7"/>
        <v>2.3707002994363804E-2</v>
      </c>
      <c r="DB7">
        <f t="shared" si="7"/>
        <v>4.5746662008267708E-3</v>
      </c>
      <c r="DC7">
        <f t="shared" si="7"/>
        <v>1.6985759944817543E-2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14.390432654159531</v>
      </c>
      <c r="E8">
        <f>'Raw data and fitting summary'!E10</f>
        <v>14.777901718082981</v>
      </c>
      <c r="F8">
        <f>'Raw data and fitting summary'!F10</f>
        <v>15.194693480981794</v>
      </c>
      <c r="G8">
        <f>'Raw data and fitting summary'!G10</f>
        <v>15.6328819248918</v>
      </c>
      <c r="H8">
        <f>'Raw data and fitting summary'!H10</f>
        <v>16.082618489765334</v>
      </c>
      <c r="I8">
        <f>'Raw data and fitting summary'!I10</f>
        <v>16.532956986794034</v>
      </c>
      <c r="J8">
        <f>'Raw data and fitting summary'!J10</f>
        <v>16.9728928632113</v>
      </c>
      <c r="K8">
        <f>'Raw data and fitting summary'!K10</f>
        <v>17.392414166209107</v>
      </c>
      <c r="L8">
        <f>'Raw data and fitting summary'!L10</f>
        <v>17.783357671441827</v>
      </c>
      <c r="M8">
        <f>'Raw data and fitting summary'!M10</f>
        <v>18.139926669950054</v>
      </c>
      <c r="N8">
        <f>'Raw data and fitting summary'!N10</f>
        <v>18.458827139924217</v>
      </c>
      <c r="O8">
        <f>'Raw data and fitting summary'!O10</f>
        <v>18.739073990282357</v>
      </c>
      <c r="P8">
        <f>'Raw data and fitting summary'!P10</f>
        <v>18.981577240617721</v>
      </c>
      <c r="Q8">
        <f>'Raw data and fitting summary'!Q10</f>
        <v>19.188631013416909</v>
      </c>
      <c r="R8">
        <f>'Raw data and fitting summary'!R10</f>
        <v>19.363407156638772</v>
      </c>
      <c r="X8">
        <f t="shared" si="8"/>
        <v>14.856184512612623</v>
      </c>
      <c r="Y8">
        <f t="shared" si="9"/>
        <v>15.233609342008332</v>
      </c>
      <c r="Z8">
        <f t="shared" si="10"/>
        <v>15.324650597358916</v>
      </c>
      <c r="AA8">
        <f t="shared" si="11"/>
        <v>15.436668680387479</v>
      </c>
      <c r="AB8">
        <f t="shared" si="12"/>
        <v>15.573977791517221</v>
      </c>
      <c r="AC8">
        <f t="shared" si="13"/>
        <v>15.741511721009049</v>
      </c>
      <c r="AD8">
        <f t="shared" si="14"/>
        <v>15.944774414251262</v>
      </c>
      <c r="AE8">
        <f t="shared" si="15"/>
        <v>16.189705360965881</v>
      </c>
      <c r="AF8">
        <f t="shared" si="16"/>
        <v>16.482426853665253</v>
      </c>
      <c r="AG8">
        <f t="shared" si="17"/>
        <v>16.828841613961828</v>
      </c>
      <c r="AH8">
        <f t="shared" si="18"/>
        <v>17.234061213269317</v>
      </c>
      <c r="AI8">
        <f t="shared" si="19"/>
        <v>17.701673274183069</v>
      </c>
      <c r="AJ8">
        <f t="shared" si="20"/>
        <v>18.232901325717251</v>
      </c>
      <c r="AK8">
        <f t="shared" si="21"/>
        <v>18.825771231697573</v>
      </c>
      <c r="AL8">
        <f t="shared" si="22"/>
        <v>19.474456889768792</v>
      </c>
      <c r="AM8">
        <f t="shared" si="23"/>
        <v>20.16900830637989</v>
      </c>
      <c r="AO8">
        <f t="shared" si="24"/>
        <v>14.856184512612623</v>
      </c>
      <c r="AP8">
        <f t="shared" si="4"/>
        <v>15.233609342008332</v>
      </c>
      <c r="AQ8">
        <f t="shared" si="4"/>
        <v>15.324650597358916</v>
      </c>
      <c r="AR8">
        <f t="shared" si="4"/>
        <v>15.436668680387479</v>
      </c>
      <c r="AS8">
        <f t="shared" si="4"/>
        <v>15.573977791517221</v>
      </c>
      <c r="AT8">
        <f t="shared" si="4"/>
        <v>15.741511721009049</v>
      </c>
      <c r="AU8">
        <f t="shared" si="4"/>
        <v>15.944774414251262</v>
      </c>
      <c r="AV8">
        <f t="shared" si="4"/>
        <v>16.189705360965881</v>
      </c>
      <c r="AW8">
        <f t="shared" si="4"/>
        <v>16.482426853665253</v>
      </c>
      <c r="AX8">
        <f t="shared" si="4"/>
        <v>16.828841613961828</v>
      </c>
      <c r="AY8">
        <f t="shared" si="4"/>
        <v>17.234061213269317</v>
      </c>
      <c r="AZ8">
        <f t="shared" si="4"/>
        <v>17.701673274183069</v>
      </c>
      <c r="BA8">
        <f t="shared" si="4"/>
        <v>18.232901325717251</v>
      </c>
      <c r="BB8">
        <f t="shared" si="4"/>
        <v>18.825771231697573</v>
      </c>
      <c r="BC8">
        <f t="shared" si="4"/>
        <v>19.474456889768792</v>
      </c>
      <c r="BD8">
        <f t="shared" si="4"/>
        <v>20.16900830637989</v>
      </c>
      <c r="BF8">
        <f t="shared" si="25"/>
        <v>7.8381498633120303</v>
      </c>
      <c r="BG8">
        <f t="shared" si="25"/>
        <v>0.71094692693167549</v>
      </c>
      <c r="BH8">
        <f t="shared" si="5"/>
        <v>0.29893433698949068</v>
      </c>
      <c r="BI8">
        <f t="shared" si="5"/>
        <v>5.8551997127420971E-2</v>
      </c>
      <c r="BJ8">
        <f t="shared" si="5"/>
        <v>3.4696969286101922E-3</v>
      </c>
      <c r="BK8">
        <f t="shared" si="5"/>
        <v>0.11635382769135383</v>
      </c>
      <c r="BL8">
        <f t="shared" si="5"/>
        <v>0.34595873864303334</v>
      </c>
      <c r="BM8">
        <f t="shared" si="5"/>
        <v>0.61338266367341732</v>
      </c>
      <c r="BN8">
        <f t="shared" si="5"/>
        <v>0.82807690899078745</v>
      </c>
      <c r="BO8">
        <f t="shared" si="5"/>
        <v>0.91110090398716137</v>
      </c>
      <c r="BP8">
        <f t="shared" si="5"/>
        <v>0.82059222560739886</v>
      </c>
      <c r="BQ8">
        <f t="shared" si="5"/>
        <v>0.57328197640676548</v>
      </c>
      <c r="BR8">
        <f t="shared" si="5"/>
        <v>0.25621076635293966</v>
      </c>
      <c r="BS8">
        <f t="shared" si="5"/>
        <v>2.4275512415625328E-2</v>
      </c>
      <c r="BT8">
        <f t="shared" si="5"/>
        <v>8.1696431592321692E-2</v>
      </c>
      <c r="BU8">
        <f t="shared" si="5"/>
        <v>0.64899321246421193</v>
      </c>
      <c r="BW8">
        <f t="shared" si="26"/>
        <v>0.18845145579458752</v>
      </c>
      <c r="BX8">
        <f t="shared" si="6"/>
        <v>5.534976438733074E-2</v>
      </c>
      <c r="BY8">
        <f t="shared" si="6"/>
        <v>3.5677738673543569E-2</v>
      </c>
      <c r="BZ8">
        <f t="shared" si="6"/>
        <v>1.5675350972138052E-2</v>
      </c>
      <c r="CA8">
        <f t="shared" si="6"/>
        <v>3.7822150617591544E-3</v>
      </c>
      <c r="CB8">
        <f t="shared" si="6"/>
        <v>2.166925100980199E-2</v>
      </c>
      <c r="CC8">
        <f t="shared" si="6"/>
        <v>3.6888735911939967E-2</v>
      </c>
      <c r="CD8">
        <f t="shared" si="6"/>
        <v>4.8375648894372056E-2</v>
      </c>
      <c r="CE8">
        <f t="shared" si="6"/>
        <v>5.5209546544506459E-2</v>
      </c>
      <c r="CF8">
        <f t="shared" si="6"/>
        <v>5.6719058826253235E-2</v>
      </c>
      <c r="CG8">
        <f t="shared" si="6"/>
        <v>5.2562506623991083E-2</v>
      </c>
      <c r="CH8">
        <f t="shared" si="6"/>
        <v>4.2773011003734693E-2</v>
      </c>
      <c r="CI8">
        <f t="shared" si="6"/>
        <v>2.7761498596559447E-2</v>
      </c>
      <c r="CJ8">
        <f t="shared" si="6"/>
        <v>8.2762085548884479E-3</v>
      </c>
      <c r="CK8">
        <f t="shared" si="6"/>
        <v>1.4676962647520386E-2</v>
      </c>
      <c r="CL8">
        <f t="shared" si="6"/>
        <v>3.9942526548828357E-2</v>
      </c>
      <c r="CN8">
        <f t="shared" si="27"/>
        <v>0.18845145579458752</v>
      </c>
      <c r="CO8">
        <f t="shared" si="7"/>
        <v>5.534976438733074E-2</v>
      </c>
      <c r="CP8">
        <f t="shared" si="7"/>
        <v>3.5677738673543569E-2</v>
      </c>
      <c r="CQ8">
        <f t="shared" si="7"/>
        <v>1.5675350972138052E-2</v>
      </c>
      <c r="CR8">
        <f t="shared" si="7"/>
        <v>3.7822150617591544E-3</v>
      </c>
      <c r="CS8">
        <f t="shared" si="7"/>
        <v>2.166925100980199E-2</v>
      </c>
      <c r="CT8">
        <f t="shared" si="7"/>
        <v>3.6888735911939967E-2</v>
      </c>
      <c r="CU8">
        <f t="shared" si="7"/>
        <v>4.8375648894372056E-2</v>
      </c>
      <c r="CV8">
        <f t="shared" si="7"/>
        <v>5.5209546544506459E-2</v>
      </c>
      <c r="CW8">
        <f t="shared" si="7"/>
        <v>5.6719058826253235E-2</v>
      </c>
      <c r="CX8">
        <f t="shared" si="7"/>
        <v>5.2562506623991083E-2</v>
      </c>
      <c r="CY8">
        <f t="shared" si="7"/>
        <v>4.2773011003734693E-2</v>
      </c>
      <c r="CZ8">
        <f t="shared" si="7"/>
        <v>2.7761498596559447E-2</v>
      </c>
      <c r="DA8">
        <f t="shared" si="7"/>
        <v>8.2762085548884479E-3</v>
      </c>
      <c r="DB8">
        <f t="shared" si="7"/>
        <v>1.4676962647520386E-2</v>
      </c>
      <c r="DC8">
        <f t="shared" si="7"/>
        <v>3.9942526548828357E-2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13.594414174154938</v>
      </c>
      <c r="E9">
        <f>'Raw data and fitting summary'!E11</f>
        <v>13.939688246072961</v>
      </c>
      <c r="F9">
        <f>'Raw data and fitting summary'!F11</f>
        <v>14.309947140913312</v>
      </c>
      <c r="G9">
        <f>'Raw data and fitting summary'!G11</f>
        <v>14.697940638511128</v>
      </c>
      <c r="H9">
        <f>'Raw data and fitting summary'!H11</f>
        <v>15.094809022463313</v>
      </c>
      <c r="I9">
        <f>'Raw data and fitting summary'!I11</f>
        <v>15.490844877238063</v>
      </c>
      <c r="J9">
        <f>'Raw data and fitting summary'!J11</f>
        <v>15.876421504004544</v>
      </c>
      <c r="K9">
        <f>'Raw data and fitting summary'!K11</f>
        <v>16.24290515833091</v>
      </c>
      <c r="L9">
        <f>'Raw data and fitting summary'!L11</f>
        <v>16.583373680706252</v>
      </c>
      <c r="M9">
        <f>'Raw data and fitting summary'!M11</f>
        <v>16.893026211342864</v>
      </c>
      <c r="N9">
        <f>'Raw data and fitting summary'!N11</f>
        <v>17.169258553650987</v>
      </c>
      <c r="O9">
        <f>'Raw data and fitting summary'!O11</f>
        <v>17.411459157021433</v>
      </c>
      <c r="P9">
        <f>'Raw data and fitting summary'!P11</f>
        <v>17.620626390747745</v>
      </c>
      <c r="Q9">
        <f>'Raw data and fitting summary'!Q11</f>
        <v>17.798914226579011</v>
      </c>
      <c r="R9">
        <f>'Raw data and fitting summary'!R11</f>
        <v>17.949192015339499</v>
      </c>
      <c r="X9">
        <f t="shared" si="8"/>
        <v>13.699665567273309</v>
      </c>
      <c r="Y9">
        <f t="shared" si="9"/>
        <v>14.078730638616115</v>
      </c>
      <c r="Z9">
        <f t="shared" si="10"/>
        <v>14.170418310920649</v>
      </c>
      <c r="AA9">
        <f t="shared" si="11"/>
        <v>14.283365945638961</v>
      </c>
      <c r="AB9">
        <f t="shared" si="12"/>
        <v>14.422016853729367</v>
      </c>
      <c r="AC9">
        <f t="shared" si="13"/>
        <v>14.591490580318604</v>
      </c>
      <c r="AD9">
        <f t="shared" si="14"/>
        <v>14.797554714008367</v>
      </c>
      <c r="AE9">
        <f t="shared" si="15"/>
        <v>15.046516209053433</v>
      </c>
      <c r="AF9">
        <f t="shared" si="16"/>
        <v>15.344997576130394</v>
      </c>
      <c r="AG9">
        <f t="shared" si="17"/>
        <v>15.69956212197917</v>
      </c>
      <c r="AH9">
        <f t="shared" si="18"/>
        <v>16.116160570867482</v>
      </c>
      <c r="AI9">
        <f t="shared" si="19"/>
        <v>16.599394614283732</v>
      </c>
      <c r="AJ9">
        <f t="shared" si="20"/>
        <v>17.151635583531128</v>
      </c>
      <c r="AK9">
        <f t="shared" si="21"/>
        <v>17.772097322790319</v>
      </c>
      <c r="AL9">
        <f t="shared" si="22"/>
        <v>18.456029534415233</v>
      </c>
      <c r="AM9">
        <f t="shared" si="23"/>
        <v>19.194246074022832</v>
      </c>
      <c r="AO9">
        <f t="shared" si="24"/>
        <v>13.699665567273309</v>
      </c>
      <c r="AP9">
        <f t="shared" si="4"/>
        <v>14.078730638616115</v>
      </c>
      <c r="AQ9">
        <f t="shared" si="4"/>
        <v>14.170418310920649</v>
      </c>
      <c r="AR9">
        <f t="shared" si="4"/>
        <v>14.283365945638961</v>
      </c>
      <c r="AS9">
        <f t="shared" si="4"/>
        <v>14.422016853729367</v>
      </c>
      <c r="AT9">
        <f t="shared" si="4"/>
        <v>14.591490580318604</v>
      </c>
      <c r="AU9">
        <f t="shared" si="4"/>
        <v>14.797554714008367</v>
      </c>
      <c r="AV9">
        <f t="shared" si="4"/>
        <v>15.046516209053433</v>
      </c>
      <c r="AW9">
        <f t="shared" si="4"/>
        <v>15.344997576130394</v>
      </c>
      <c r="AX9">
        <f t="shared" si="4"/>
        <v>15.69956212197917</v>
      </c>
      <c r="AY9">
        <f t="shared" si="4"/>
        <v>16.116160570867482</v>
      </c>
      <c r="AZ9">
        <f t="shared" si="4"/>
        <v>16.599394614283732</v>
      </c>
      <c r="BA9">
        <f t="shared" si="4"/>
        <v>17.151635583531128</v>
      </c>
      <c r="BB9">
        <f t="shared" si="4"/>
        <v>17.772097322790319</v>
      </c>
      <c r="BC9">
        <f t="shared" si="4"/>
        <v>18.456029534415233</v>
      </c>
      <c r="BD9">
        <f t="shared" si="4"/>
        <v>19.194246074022832</v>
      </c>
      <c r="BF9">
        <f t="shared" si="25"/>
        <v>4.8706757133531955</v>
      </c>
      <c r="BG9">
        <f t="shared" si="25"/>
        <v>0.23456243774817434</v>
      </c>
      <c r="BH9">
        <f t="shared" si="5"/>
        <v>5.3236362824618098E-2</v>
      </c>
      <c r="BI9">
        <f t="shared" si="5"/>
        <v>7.0655994221320887E-4</v>
      </c>
      <c r="BJ9">
        <f t="shared" si="5"/>
        <v>7.6133935008291104E-2</v>
      </c>
      <c r="BK9">
        <f t="shared" si="5"/>
        <v>0.25332945420297631</v>
      </c>
      <c r="BL9">
        <f t="shared" si="5"/>
        <v>0.48065125043105816</v>
      </c>
      <c r="BM9">
        <f t="shared" si="5"/>
        <v>0.68874279858789011</v>
      </c>
      <c r="BN9">
        <f t="shared" si="5"/>
        <v>0.8062380261731753</v>
      </c>
      <c r="BO9">
        <f t="shared" si="5"/>
        <v>0.78112287133959446</v>
      </c>
      <c r="BP9">
        <f t="shared" si="5"/>
        <v>0.60352022335122546</v>
      </c>
      <c r="BQ9">
        <f t="shared" si="5"/>
        <v>0.32474490939116735</v>
      </c>
      <c r="BR9">
        <f t="shared" si="5"/>
        <v>6.7508289341271885E-2</v>
      </c>
      <c r="BS9">
        <f t="shared" si="5"/>
        <v>2.2943443253846205E-2</v>
      </c>
      <c r="BT9">
        <f t="shared" si="5"/>
        <v>0.43180052779269218</v>
      </c>
      <c r="BU9">
        <f t="shared" si="5"/>
        <v>1.5501596090438414</v>
      </c>
      <c r="BW9">
        <f t="shared" si="26"/>
        <v>0.16109595744492378</v>
      </c>
      <c r="BX9">
        <f t="shared" si="6"/>
        <v>3.4400577501835297E-2</v>
      </c>
      <c r="BY9">
        <f t="shared" si="6"/>
        <v>1.6282516139263997E-2</v>
      </c>
      <c r="BZ9">
        <f t="shared" si="6"/>
        <v>1.8609895857542873E-3</v>
      </c>
      <c r="CA9">
        <f t="shared" si="6"/>
        <v>1.9132121920271465E-2</v>
      </c>
      <c r="CB9">
        <f t="shared" si="6"/>
        <v>3.4493970261242402E-2</v>
      </c>
      <c r="CC9">
        <f t="shared" si="6"/>
        <v>4.6851670875957659E-2</v>
      </c>
      <c r="CD9">
        <f t="shared" si="6"/>
        <v>5.5155976534406008E-2</v>
      </c>
      <c r="CE9">
        <f t="shared" si="6"/>
        <v>5.8514677356302593E-2</v>
      </c>
      <c r="CF9">
        <f t="shared" si="6"/>
        <v>5.6295299949146865E-2</v>
      </c>
      <c r="CG9">
        <f t="shared" si="6"/>
        <v>4.8204138762410316E-2</v>
      </c>
      <c r="CH9">
        <f t="shared" si="6"/>
        <v>3.4330404970123997E-2</v>
      </c>
      <c r="CI9">
        <f t="shared" si="6"/>
        <v>1.5148617881071679E-2</v>
      </c>
      <c r="CJ9">
        <f t="shared" si="6"/>
        <v>8.5229632322761026E-3</v>
      </c>
      <c r="CK9">
        <f t="shared" si="6"/>
        <v>3.5604370192997843E-2</v>
      </c>
      <c r="CL9">
        <f t="shared" si="6"/>
        <v>6.486600483716673E-2</v>
      </c>
      <c r="CN9">
        <f t="shared" si="27"/>
        <v>0.16109595744492378</v>
      </c>
      <c r="CO9">
        <f t="shared" si="7"/>
        <v>3.4400577501835297E-2</v>
      </c>
      <c r="CP9">
        <f t="shared" si="7"/>
        <v>1.6282516139263997E-2</v>
      </c>
      <c r="CQ9">
        <f t="shared" si="7"/>
        <v>1.8609895857542873E-3</v>
      </c>
      <c r="CR9">
        <f t="shared" si="7"/>
        <v>1.9132121920271465E-2</v>
      </c>
      <c r="CS9">
        <f t="shared" si="7"/>
        <v>3.4493970261242402E-2</v>
      </c>
      <c r="CT9">
        <f t="shared" si="7"/>
        <v>4.6851670875957659E-2</v>
      </c>
      <c r="CU9">
        <f t="shared" si="7"/>
        <v>5.5155976534406008E-2</v>
      </c>
      <c r="CV9">
        <f t="shared" si="7"/>
        <v>5.8514677356302593E-2</v>
      </c>
      <c r="CW9">
        <f t="shared" si="7"/>
        <v>5.6295299949146865E-2</v>
      </c>
      <c r="CX9">
        <f t="shared" si="7"/>
        <v>4.8204138762410316E-2</v>
      </c>
      <c r="CY9">
        <f t="shared" si="7"/>
        <v>3.4330404970123997E-2</v>
      </c>
      <c r="CZ9">
        <f t="shared" si="7"/>
        <v>1.5148617881071679E-2</v>
      </c>
      <c r="DA9">
        <f t="shared" si="7"/>
        <v>8.5229632322761026E-3</v>
      </c>
      <c r="DB9">
        <f t="shared" si="7"/>
        <v>3.5604370192997843E-2</v>
      </c>
      <c r="DC9">
        <f t="shared" si="7"/>
        <v>6.486600483716673E-2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12.715223050377695</v>
      </c>
      <c r="E10">
        <f>'Raw data and fitting summary'!E12</f>
        <v>13.016786123440282</v>
      </c>
      <c r="F10">
        <f>'Raw data and fitting summary'!F12</f>
        <v>13.33907391769289</v>
      </c>
      <c r="G10">
        <f>'Raw data and fitting summary'!G12</f>
        <v>13.675586707711018</v>
      </c>
      <c r="H10">
        <f>'Raw data and fitting summary'!H12</f>
        <v>14.018520708308433</v>
      </c>
      <c r="I10">
        <f>'Raw data and fitting summary'!I12</f>
        <v>14.359455995089533</v>
      </c>
      <c r="J10">
        <f>'Raw data and fitting summary'!J12</f>
        <v>14.690166257673143</v>
      </c>
      <c r="K10">
        <f>'Raw data and fitting summary'!K12</f>
        <v>15.003389790584274</v>
      </c>
      <c r="L10">
        <f>'Raw data and fitting summary'!L12</f>
        <v>15.293413970395379</v>
      </c>
      <c r="M10">
        <f>'Raw data and fitting summary'!M12</f>
        <v>15.556384698928648</v>
      </c>
      <c r="N10">
        <f>'Raw data and fitting summary'!N12</f>
        <v>15.790330592479963</v>
      </c>
      <c r="O10">
        <f>'Raw data and fitting summary'!O12</f>
        <v>15.994957539968921</v>
      </c>
      <c r="P10">
        <f>'Raw data and fitting summary'!P12</f>
        <v>16.1713033958087</v>
      </c>
      <c r="Q10">
        <f>'Raw data and fitting summary'!Q12</f>
        <v>16.321343651078216</v>
      </c>
      <c r="R10">
        <f>'Raw data and fitting summary'!R12</f>
        <v>16.447618048149934</v>
      </c>
      <c r="X10">
        <f t="shared" si="8"/>
        <v>12.484777448209108</v>
      </c>
      <c r="Y10">
        <f t="shared" si="9"/>
        <v>12.86005943949376</v>
      </c>
      <c r="Z10">
        <f t="shared" si="10"/>
        <v>12.951094326844936</v>
      </c>
      <c r="AA10">
        <f t="shared" si="11"/>
        <v>13.063378755131167</v>
      </c>
      <c r="AB10">
        <f t="shared" si="12"/>
        <v>13.201428703939758</v>
      </c>
      <c r="AC10">
        <f t="shared" si="13"/>
        <v>13.370487802246366</v>
      </c>
      <c r="AD10">
        <f t="shared" si="14"/>
        <v>13.576523398445772</v>
      </c>
      <c r="AE10">
        <f t="shared" si="15"/>
        <v>13.826149346782435</v>
      </c>
      <c r="AF10">
        <f t="shared" si="16"/>
        <v>14.126440170986259</v>
      </c>
      <c r="AG10">
        <f t="shared" si="17"/>
        <v>14.484597420883922</v>
      </c>
      <c r="AH10">
        <f t="shared" si="18"/>
        <v>14.907432934917445</v>
      </c>
      <c r="AI10">
        <f t="shared" si="19"/>
        <v>15.400651346824322</v>
      </c>
      <c r="AJ10">
        <f t="shared" si="20"/>
        <v>15.967951317893887</v>
      </c>
      <c r="AK10">
        <f t="shared" si="21"/>
        <v>16.610023522679835</v>
      </c>
      <c r="AL10">
        <f t="shared" si="22"/>
        <v>17.323595902259555</v>
      </c>
      <c r="AM10">
        <f t="shared" si="23"/>
        <v>18.100741679858107</v>
      </c>
      <c r="AO10">
        <f t="shared" si="24"/>
        <v>12.484777448209108</v>
      </c>
      <c r="AP10">
        <f t="shared" si="4"/>
        <v>12.86005943949376</v>
      </c>
      <c r="AQ10">
        <f t="shared" si="4"/>
        <v>12.951094326844936</v>
      </c>
      <c r="AR10">
        <f t="shared" si="4"/>
        <v>13.063378755131167</v>
      </c>
      <c r="AS10">
        <f t="shared" si="4"/>
        <v>13.201428703939758</v>
      </c>
      <c r="AT10">
        <f t="shared" si="4"/>
        <v>13.370487802246366</v>
      </c>
      <c r="AU10">
        <f t="shared" si="4"/>
        <v>13.576523398445772</v>
      </c>
      <c r="AV10">
        <f t="shared" si="4"/>
        <v>13.826149346782435</v>
      </c>
      <c r="AW10">
        <f t="shared" si="4"/>
        <v>14.126440170986259</v>
      </c>
      <c r="AX10">
        <f t="shared" si="4"/>
        <v>14.484597420883922</v>
      </c>
      <c r="AY10">
        <f t="shared" si="4"/>
        <v>14.907432934917445</v>
      </c>
      <c r="AZ10">
        <f t="shared" si="4"/>
        <v>15.400651346824322</v>
      </c>
      <c r="BA10">
        <f t="shared" si="4"/>
        <v>15.967951317893887</v>
      </c>
      <c r="BB10">
        <f t="shared" si="4"/>
        <v>16.610023522679835</v>
      </c>
      <c r="BC10">
        <f t="shared" si="4"/>
        <v>17.323595902259555</v>
      </c>
      <c r="BD10">
        <f t="shared" si="4"/>
        <v>18.100741679858107</v>
      </c>
      <c r="BF10">
        <f t="shared" si="25"/>
        <v>2.6464008411054545</v>
      </c>
      <c r="BG10">
        <f t="shared" si="25"/>
        <v>2.0977579612180289E-2</v>
      </c>
      <c r="BH10">
        <f t="shared" si="5"/>
        <v>4.3154121399242348E-3</v>
      </c>
      <c r="BI10">
        <f t="shared" si="5"/>
        <v>7.6007822659934873E-2</v>
      </c>
      <c r="BJ10">
        <f t="shared" si="5"/>
        <v>0.22482581254034606</v>
      </c>
      <c r="BK10">
        <f t="shared" si="5"/>
        <v>0.41994664733924758</v>
      </c>
      <c r="BL10">
        <f t="shared" si="5"/>
        <v>0.61298345088734185</v>
      </c>
      <c r="BM10">
        <f t="shared" si="5"/>
        <v>0.74652522230512175</v>
      </c>
      <c r="BN10">
        <f t="shared" si="5"/>
        <v>0.76904063531310374</v>
      </c>
      <c r="BO10">
        <f t="shared" si="5"/>
        <v>0.6541842107636191</v>
      </c>
      <c r="BP10">
        <f t="shared" si="5"/>
        <v>0.42113839201325215</v>
      </c>
      <c r="BQ10">
        <f t="shared" si="5"/>
        <v>0.15184991449474927</v>
      </c>
      <c r="BR10">
        <f t="shared" si="5"/>
        <v>7.293360307660539E-4</v>
      </c>
      <c r="BS10">
        <f t="shared" si="5"/>
        <v>0.19247534972182551</v>
      </c>
      <c r="BT10">
        <f t="shared" si="5"/>
        <v>1.0045095749980621</v>
      </c>
      <c r="BU10">
        <f t="shared" si="5"/>
        <v>2.7328177417120183</v>
      </c>
      <c r="BW10">
        <f t="shared" si="26"/>
        <v>0.13030077771754744</v>
      </c>
      <c r="BX10">
        <f t="shared" si="6"/>
        <v>1.1262497642216719E-2</v>
      </c>
      <c r="BY10">
        <f t="shared" si="6"/>
        <v>5.0722969764168827E-3</v>
      </c>
      <c r="BZ10">
        <f t="shared" si="6"/>
        <v>2.1104430004636639E-2</v>
      </c>
      <c r="CA10">
        <f t="shared" si="6"/>
        <v>3.5917173391222031E-2</v>
      </c>
      <c r="CB10">
        <f t="shared" si="6"/>
        <v>4.846740939049294E-2</v>
      </c>
      <c r="CC10">
        <f t="shared" si="6"/>
        <v>5.7668121187298228E-2</v>
      </c>
      <c r="CD10">
        <f t="shared" si="6"/>
        <v>6.2491507159350812E-2</v>
      </c>
      <c r="CE10">
        <f t="shared" si="6"/>
        <v>6.2078599348698457E-2</v>
      </c>
      <c r="CF10">
        <f t="shared" si="6"/>
        <v>5.5839767306566881E-2</v>
      </c>
      <c r="CG10">
        <f t="shared" si="6"/>
        <v>4.3532093476078872E-2</v>
      </c>
      <c r="CH10">
        <f t="shared" si="6"/>
        <v>2.5302776933262262E-2</v>
      </c>
      <c r="CI10">
        <f t="shared" si="6"/>
        <v>1.6912765787788001E-3</v>
      </c>
      <c r="CJ10">
        <f t="shared" si="6"/>
        <v>2.6412974447151981E-2</v>
      </c>
      <c r="CK10">
        <f t="shared" si="6"/>
        <v>5.7854746603193001E-2</v>
      </c>
      <c r="CL10">
        <f t="shared" si="6"/>
        <v>9.1329054960643571E-2</v>
      </c>
      <c r="CN10">
        <f t="shared" si="27"/>
        <v>0.13030077771754744</v>
      </c>
      <c r="CO10">
        <f t="shared" si="7"/>
        <v>1.1262497642216719E-2</v>
      </c>
      <c r="CP10">
        <f t="shared" si="7"/>
        <v>5.0722969764168827E-3</v>
      </c>
      <c r="CQ10">
        <f t="shared" si="7"/>
        <v>2.1104430004636639E-2</v>
      </c>
      <c r="CR10">
        <f t="shared" si="7"/>
        <v>3.5917173391222031E-2</v>
      </c>
      <c r="CS10">
        <f t="shared" si="7"/>
        <v>4.846740939049294E-2</v>
      </c>
      <c r="CT10">
        <f t="shared" si="7"/>
        <v>5.7668121187298228E-2</v>
      </c>
      <c r="CU10">
        <f t="shared" si="7"/>
        <v>6.2491507159350812E-2</v>
      </c>
      <c r="CV10">
        <f t="shared" si="7"/>
        <v>6.2078599348698457E-2</v>
      </c>
      <c r="CW10">
        <f t="shared" si="7"/>
        <v>5.5839767306566881E-2</v>
      </c>
      <c r="CX10">
        <f t="shared" si="7"/>
        <v>4.3532093476078872E-2</v>
      </c>
      <c r="CY10">
        <f t="shared" si="7"/>
        <v>2.5302776933262262E-2</v>
      </c>
      <c r="CZ10">
        <f t="shared" si="7"/>
        <v>1.6912765787788001E-3</v>
      </c>
      <c r="DA10">
        <f t="shared" si="7"/>
        <v>2.6412974447151981E-2</v>
      </c>
      <c r="DB10">
        <f t="shared" si="7"/>
        <v>5.7854746603193001E-2</v>
      </c>
      <c r="DC10">
        <f t="shared" si="7"/>
        <v>9.1329054960643571E-2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11.764191558325733</v>
      </c>
      <c r="E11">
        <f>'Raw data and fitting summary'!E13</f>
        <v>12.021873903415372</v>
      </c>
      <c r="F11">
        <f>'Raw data and fitting summary'!F13</f>
        <v>12.296258393748875</v>
      </c>
      <c r="G11">
        <f>'Raw data and fitting summary'!G13</f>
        <v>12.581649538392391</v>
      </c>
      <c r="H11">
        <f>'Raw data and fitting summary'!H13</f>
        <v>12.871332863168263</v>
      </c>
      <c r="I11">
        <f>'Raw data and fitting summary'!I13</f>
        <v>13.158180407749915</v>
      </c>
      <c r="J11">
        <f>'Raw data and fitting summary'!J13</f>
        <v>13.435338408890871</v>
      </c>
      <c r="K11">
        <f>'Raw data and fitting summary'!K13</f>
        <v>13.696860219204472</v>
      </c>
      <c r="L11">
        <f>'Raw data and fitting summary'!L13</f>
        <v>13.938165604500131</v>
      </c>
      <c r="M11">
        <f>'Raw data and fitting summary'!M13</f>
        <v>14.156262007532545</v>
      </c>
      <c r="N11">
        <f>'Raw data and fitting summary'!N13</f>
        <v>14.349729424626368</v>
      </c>
      <c r="O11">
        <f>'Raw data and fitting summary'!O13</f>
        <v>14.518522507733</v>
      </c>
      <c r="P11">
        <f>'Raw data and fitting summary'!P13</f>
        <v>14.663667537615892</v>
      </c>
      <c r="Q11">
        <f>'Raw data and fitting summary'!Q13</f>
        <v>14.786929039296949</v>
      </c>
      <c r="R11">
        <f>'Raw data and fitting summary'!R13</f>
        <v>14.890501356225776</v>
      </c>
      <c r="U11" t="str">
        <f>BI1</f>
        <v>Sum R2</v>
      </c>
      <c r="V11">
        <f>BJ1</f>
        <v>287.72018451245555</v>
      </c>
      <c r="X11">
        <f t="shared" si="8"/>
        <v>11.238939214467891</v>
      </c>
      <c r="Y11">
        <f t="shared" si="9"/>
        <v>11.604442042088921</v>
      </c>
      <c r="Z11">
        <f t="shared" si="10"/>
        <v>11.693368197569642</v>
      </c>
      <c r="AA11">
        <f t="shared" si="11"/>
        <v>11.803193883467014</v>
      </c>
      <c r="AB11">
        <f t="shared" si="12"/>
        <v>11.938436638119988</v>
      </c>
      <c r="AC11">
        <f t="shared" si="13"/>
        <v>12.104382981905719</v>
      </c>
      <c r="AD11">
        <f t="shared" si="14"/>
        <v>12.307110356877013</v>
      </c>
      <c r="AE11">
        <f t="shared" si="15"/>
        <v>12.553445375725758</v>
      </c>
      <c r="AF11">
        <f t="shared" si="16"/>
        <v>12.850823621631218</v>
      </c>
      <c r="AG11">
        <f t="shared" si="17"/>
        <v>13.207009964233418</v>
      </c>
      <c r="AH11">
        <f t="shared" si="18"/>
        <v>13.629637897857519</v>
      </c>
      <c r="AI11">
        <f t="shared" si="19"/>
        <v>14.125537593926282</v>
      </c>
      <c r="AJ11">
        <f t="shared" si="20"/>
        <v>14.699851891834646</v>
      </c>
      <c r="AK11">
        <f t="shared" si="21"/>
        <v>15.354991999173105</v>
      </c>
      <c r="AL11">
        <f t="shared" si="22"/>
        <v>16.089557708807178</v>
      </c>
      <c r="AM11">
        <f t="shared" si="23"/>
        <v>16.897424798100147</v>
      </c>
      <c r="AO11">
        <f t="shared" si="24"/>
        <v>11.238939214467891</v>
      </c>
      <c r="AP11">
        <f t="shared" si="4"/>
        <v>11.604442042088921</v>
      </c>
      <c r="AQ11">
        <f t="shared" si="4"/>
        <v>11.693368197569642</v>
      </c>
      <c r="AR11">
        <f t="shared" si="4"/>
        <v>11.803193883467014</v>
      </c>
      <c r="AS11">
        <f t="shared" si="4"/>
        <v>11.938436638119988</v>
      </c>
      <c r="AT11">
        <f t="shared" si="4"/>
        <v>12.104382981905719</v>
      </c>
      <c r="AU11">
        <f t="shared" si="4"/>
        <v>12.307110356877013</v>
      </c>
      <c r="AV11">
        <f t="shared" si="4"/>
        <v>12.553445375725758</v>
      </c>
      <c r="AW11">
        <f t="shared" si="4"/>
        <v>12.850823621631218</v>
      </c>
      <c r="AX11">
        <f t="shared" si="4"/>
        <v>13.207009964233418</v>
      </c>
      <c r="AY11">
        <f t="shared" si="4"/>
        <v>13.629637897857519</v>
      </c>
      <c r="AZ11">
        <f t="shared" si="4"/>
        <v>14.125537593926282</v>
      </c>
      <c r="BA11">
        <f t="shared" si="4"/>
        <v>14.699851891834646</v>
      </c>
      <c r="BB11">
        <f t="shared" si="4"/>
        <v>15.354991999173105</v>
      </c>
      <c r="BC11">
        <f t="shared" si="4"/>
        <v>16.089557708807178</v>
      </c>
      <c r="BD11">
        <f t="shared" si="4"/>
        <v>16.897424798100147</v>
      </c>
      <c r="BF11">
        <f t="shared" si="25"/>
        <v>1.1709368370242432</v>
      </c>
      <c r="BG11">
        <f t="shared" si="25"/>
        <v>2.5519907937895211E-2</v>
      </c>
      <c r="BH11">
        <f t="shared" si="5"/>
        <v>0.10791599877320138</v>
      </c>
      <c r="BI11">
        <f t="shared" si="5"/>
        <v>0.24311261129949199</v>
      </c>
      <c r="BJ11">
        <f t="shared" si="5"/>
        <v>0.4137228350768356</v>
      </c>
      <c r="BK11">
        <f t="shared" si="5"/>
        <v>0.58821212036863058</v>
      </c>
      <c r="BL11">
        <f t="shared" si="5"/>
        <v>0.72432023149280456</v>
      </c>
      <c r="BM11">
        <f t="shared" si="5"/>
        <v>0.77773532194516337</v>
      </c>
      <c r="BN11">
        <f t="shared" si="5"/>
        <v>0.71577792443332922</v>
      </c>
      <c r="BO11">
        <f t="shared" si="5"/>
        <v>0.534588570293828</v>
      </c>
      <c r="BP11">
        <f t="shared" si="5"/>
        <v>0.27733295289101423</v>
      </c>
      <c r="BQ11">
        <f t="shared" si="5"/>
        <v>5.0261976952655961E-2</v>
      </c>
      <c r="BR11">
        <f t="shared" si="5"/>
        <v>3.2880345538682396E-2</v>
      </c>
      <c r="BS11">
        <f t="shared" si="5"/>
        <v>0.47792951114737131</v>
      </c>
      <c r="BT11">
        <f t="shared" si="5"/>
        <v>1.6968414506299891</v>
      </c>
      <c r="BU11">
        <f t="shared" si="5"/>
        <v>4.0277417015448691</v>
      </c>
      <c r="BW11">
        <f t="shared" si="26"/>
        <v>9.628118173826257E-2</v>
      </c>
      <c r="BX11">
        <f t="shared" si="6"/>
        <v>1.3766238450535156E-2</v>
      </c>
      <c r="BY11">
        <f t="shared" si="6"/>
        <v>2.8093334640228552E-2</v>
      </c>
      <c r="BZ11">
        <f t="shared" si="6"/>
        <v>4.1773821149587963E-2</v>
      </c>
      <c r="CA11">
        <f t="shared" si="6"/>
        <v>5.3877481597430735E-2</v>
      </c>
      <c r="CB11">
        <f t="shared" si="6"/>
        <v>6.3361336336517277E-2</v>
      </c>
      <c r="CC11">
        <f t="shared" si="6"/>
        <v>6.9152711415912366E-2</v>
      </c>
      <c r="CD11">
        <f t="shared" si="6"/>
        <v>7.0251075045135003E-2</v>
      </c>
      <c r="CE11">
        <f t="shared" si="6"/>
        <v>6.5835204223732319E-2</v>
      </c>
      <c r="CF11">
        <f t="shared" si="6"/>
        <v>5.5361178816915699E-2</v>
      </c>
      <c r="CG11">
        <f t="shared" si="6"/>
        <v>3.8638158520543524E-2</v>
      </c>
      <c r="CH11">
        <f t="shared" si="6"/>
        <v>1.5871383953307672E-2</v>
      </c>
      <c r="CI11">
        <f t="shared" si="6"/>
        <v>1.2335456536291343E-2</v>
      </c>
      <c r="CJ11">
        <f t="shared" si="6"/>
        <v>4.502278227135792E-2</v>
      </c>
      <c r="CK11">
        <f t="shared" si="6"/>
        <v>8.0961123548920794E-2</v>
      </c>
      <c r="CL11">
        <f t="shared" si="6"/>
        <v>0.11877096456141754</v>
      </c>
      <c r="CN11">
        <f t="shared" si="27"/>
        <v>9.628118173826257E-2</v>
      </c>
      <c r="CO11">
        <f t="shared" si="7"/>
        <v>1.3766238450535156E-2</v>
      </c>
      <c r="CP11">
        <f t="shared" si="7"/>
        <v>2.8093334640228552E-2</v>
      </c>
      <c r="CQ11">
        <f t="shared" si="7"/>
        <v>4.1773821149587963E-2</v>
      </c>
      <c r="CR11">
        <f t="shared" si="7"/>
        <v>5.3877481597430735E-2</v>
      </c>
      <c r="CS11">
        <f t="shared" si="7"/>
        <v>6.3361336336517277E-2</v>
      </c>
      <c r="CT11">
        <f t="shared" si="7"/>
        <v>6.9152711415912366E-2</v>
      </c>
      <c r="CU11">
        <f t="shared" si="7"/>
        <v>7.0251075045135003E-2</v>
      </c>
      <c r="CV11">
        <f t="shared" si="7"/>
        <v>6.5835204223732319E-2</v>
      </c>
      <c r="CW11">
        <f t="shared" si="7"/>
        <v>5.5361178816915699E-2</v>
      </c>
      <c r="CX11">
        <f t="shared" si="7"/>
        <v>3.8638158520543524E-2</v>
      </c>
      <c r="CY11">
        <f t="shared" si="7"/>
        <v>1.5871383953307672E-2</v>
      </c>
      <c r="CZ11">
        <f t="shared" si="7"/>
        <v>1.2335456536291343E-2</v>
      </c>
      <c r="DA11">
        <f t="shared" si="7"/>
        <v>4.502278227135792E-2</v>
      </c>
      <c r="DB11">
        <f t="shared" si="7"/>
        <v>8.0961123548920794E-2</v>
      </c>
      <c r="DC11">
        <f t="shared" si="7"/>
        <v>0.11877096456141754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10.758356307661559</v>
      </c>
      <c r="E12">
        <f>'Raw data and fitting summary'!E14</f>
        <v>10.973455984492851</v>
      </c>
      <c r="F12">
        <f>'Raw data and fitting summary'!F14</f>
        <v>11.201615452356709</v>
      </c>
      <c r="G12">
        <f>'Raw data and fitting summary'!G14</f>
        <v>11.437967542873823</v>
      </c>
      <c r="H12">
        <f>'Raw data and fitting summary'!H14</f>
        <v>11.676879591714892</v>
      </c>
      <c r="I12">
        <f>'Raw data and fitting summary'!I14</f>
        <v>11.912471547048572</v>
      </c>
      <c r="J12">
        <f>'Raw data and fitting summary'!J14</f>
        <v>12.139183451454191</v>
      </c>
      <c r="K12">
        <f>'Raw data and fitting summary'!K14</f>
        <v>12.352279234575748</v>
      </c>
      <c r="L12">
        <f>'Raw data and fitting summary'!L14</f>
        <v>12.548194699804997</v>
      </c>
      <c r="M12">
        <f>'Raw data and fitting summary'!M14</f>
        <v>12.724685716122877</v>
      </c>
      <c r="N12">
        <f>'Raw data and fitting summary'!N14</f>
        <v>12.880786460654424</v>
      </c>
      <c r="O12">
        <f>'Raw data and fitting summary'!O14</f>
        <v>13.01662698571926</v>
      </c>
      <c r="P12">
        <f>'Raw data and fitting summary'!P14</f>
        <v>13.133175122863575</v>
      </c>
      <c r="Q12">
        <f>'Raw data and fitting summary'!Q14</f>
        <v>13.231962362967579</v>
      </c>
      <c r="R12">
        <f>'Raw data and fitting summary'!R14</f>
        <v>13.314836011884998</v>
      </c>
      <c r="U12" s="4" t="s">
        <v>39</v>
      </c>
      <c r="V12">
        <f>CR1</f>
        <v>18.354534856380763</v>
      </c>
      <c r="X12">
        <f t="shared" si="8"/>
        <v>9.9925155252713367</v>
      </c>
      <c r="Y12">
        <f t="shared" si="9"/>
        <v>10.342213852029975</v>
      </c>
      <c r="Z12">
        <f t="shared" si="10"/>
        <v>10.427548502622241</v>
      </c>
      <c r="AA12">
        <f t="shared" si="11"/>
        <v>10.533076149692098</v>
      </c>
      <c r="AB12">
        <f t="shared" si="12"/>
        <v>10.663235474119999</v>
      </c>
      <c r="AC12">
        <f t="shared" si="13"/>
        <v>10.823260811235297</v>
      </c>
      <c r="AD12">
        <f t="shared" si="14"/>
        <v>11.019229667749036</v>
      </c>
      <c r="AE12">
        <f t="shared" si="15"/>
        <v>11.258058026917501</v>
      </c>
      <c r="AF12">
        <f t="shared" si="16"/>
        <v>11.547410662891229</v>
      </c>
      <c r="AG12">
        <f t="shared" si="17"/>
        <v>11.89548550249363</v>
      </c>
      <c r="AH12">
        <f t="shared" si="18"/>
        <v>12.310626630142179</v>
      </c>
      <c r="AI12">
        <f t="shared" si="19"/>
        <v>12.800725073007751</v>
      </c>
      <c r="AJ12">
        <f t="shared" si="20"/>
        <v>13.372386966920399</v>
      </c>
      <c r="AK12">
        <f t="shared" si="21"/>
        <v>14.029891793271682</v>
      </c>
      <c r="AL12">
        <f t="shared" si="22"/>
        <v>14.774031262133233</v>
      </c>
      <c r="AM12">
        <f t="shared" si="23"/>
        <v>15.601003419422305</v>
      </c>
      <c r="AO12">
        <f t="shared" si="24"/>
        <v>9.9925155252713367</v>
      </c>
      <c r="AP12">
        <f t="shared" si="4"/>
        <v>10.342213852029975</v>
      </c>
      <c r="AQ12">
        <f t="shared" si="4"/>
        <v>10.427548502622241</v>
      </c>
      <c r="AR12">
        <f t="shared" si="4"/>
        <v>10.533076149692098</v>
      </c>
      <c r="AS12">
        <f t="shared" si="4"/>
        <v>10.663235474119999</v>
      </c>
      <c r="AT12">
        <f t="shared" si="4"/>
        <v>10.823260811235297</v>
      </c>
      <c r="AU12">
        <f t="shared" si="4"/>
        <v>11.019229667749036</v>
      </c>
      <c r="AV12">
        <f t="shared" si="4"/>
        <v>11.258058026917501</v>
      </c>
      <c r="AW12">
        <f t="shared" si="4"/>
        <v>11.547410662891229</v>
      </c>
      <c r="AX12">
        <f t="shared" si="4"/>
        <v>11.89548550249363</v>
      </c>
      <c r="AY12">
        <f t="shared" si="4"/>
        <v>12.310626630142179</v>
      </c>
      <c r="AZ12">
        <f t="shared" si="4"/>
        <v>12.800725073007751</v>
      </c>
      <c r="BA12">
        <f t="shared" si="4"/>
        <v>13.372386966920399</v>
      </c>
      <c r="BB12">
        <f t="shared" si="4"/>
        <v>14.029891793271682</v>
      </c>
      <c r="BC12">
        <f t="shared" si="4"/>
        <v>14.774031262133233</v>
      </c>
      <c r="BD12">
        <f t="shared" si="4"/>
        <v>15.601003419422305</v>
      </c>
      <c r="BF12">
        <f t="shared" si="25"/>
        <v>0.35318392905572005</v>
      </c>
      <c r="BG12">
        <f t="shared" si="25"/>
        <v>0.17317454337908544</v>
      </c>
      <c r="BH12">
        <f t="shared" si="5"/>
        <v>0.29801497876231109</v>
      </c>
      <c r="BI12">
        <f t="shared" si="5"/>
        <v>0.44694479920728397</v>
      </c>
      <c r="BJ12">
        <f t="shared" si="5"/>
        <v>0.60020977835558009</v>
      </c>
      <c r="BK12">
        <f t="shared" si="5"/>
        <v>0.72866502238747055</v>
      </c>
      <c r="BL12">
        <f t="shared" si="5"/>
        <v>0.79788105493456685</v>
      </c>
      <c r="BM12">
        <f t="shared" si="5"/>
        <v>0.77638201376496097</v>
      </c>
      <c r="BN12">
        <f t="shared" si="5"/>
        <v>0.64781341768547807</v>
      </c>
      <c r="BO12">
        <f t="shared" si="5"/>
        <v>0.42602929625484903</v>
      </c>
      <c r="BP12">
        <f t="shared" si="5"/>
        <v>0.17144492668317113</v>
      </c>
      <c r="BQ12">
        <f t="shared" si="5"/>
        <v>6.4098257919107957E-3</v>
      </c>
      <c r="BR12">
        <f t="shared" si="5"/>
        <v>0.12656516422423472</v>
      </c>
      <c r="BS12">
        <f t="shared" si="5"/>
        <v>0.80410078698780219</v>
      </c>
      <c r="BT12">
        <f t="shared" si="5"/>
        <v>2.3779764897739732</v>
      </c>
      <c r="BU12">
        <f t="shared" si="5"/>
        <v>5.2265614152858548</v>
      </c>
      <c r="BW12">
        <f t="shared" si="26"/>
        <v>5.9473792751081243E-2</v>
      </c>
      <c r="BX12">
        <f t="shared" si="6"/>
        <v>4.0237270432181602E-2</v>
      </c>
      <c r="BY12">
        <f t="shared" si="6"/>
        <v>5.2352427968407916E-2</v>
      </c>
      <c r="BZ12">
        <f t="shared" si="6"/>
        <v>6.3470470844754448E-2</v>
      </c>
      <c r="CA12">
        <f t="shared" si="6"/>
        <v>7.2654502532005671E-2</v>
      </c>
      <c r="CB12">
        <f t="shared" si="6"/>
        <v>7.8868909783036831E-2</v>
      </c>
      <c r="CC12">
        <f t="shared" si="6"/>
        <v>8.1062098370983854E-2</v>
      </c>
      <c r="CD12">
        <f t="shared" si="6"/>
        <v>7.8266200301149516E-2</v>
      </c>
      <c r="CE12">
        <f t="shared" si="6"/>
        <v>6.9701216591442933E-2</v>
      </c>
      <c r="CF12">
        <f t="shared" si="6"/>
        <v>5.487032851030256E-2</v>
      </c>
      <c r="CG12">
        <f t="shared" si="6"/>
        <v>3.3634281862377949E-2</v>
      </c>
      <c r="CH12">
        <f t="shared" si="6"/>
        <v>6.2544416187403432E-3</v>
      </c>
      <c r="CI12">
        <f t="shared" si="6"/>
        <v>2.6604074656319109E-2</v>
      </c>
      <c r="CJ12">
        <f t="shared" si="6"/>
        <v>6.3914724619483235E-2</v>
      </c>
      <c r="CK12">
        <f t="shared" si="6"/>
        <v>0.10437698904279927</v>
      </c>
      <c r="CL12">
        <f t="shared" si="6"/>
        <v>0.14653976709544</v>
      </c>
      <c r="CN12">
        <f t="shared" si="27"/>
        <v>5.9473792751081243E-2</v>
      </c>
      <c r="CO12">
        <f t="shared" si="7"/>
        <v>4.0237270432181602E-2</v>
      </c>
      <c r="CP12">
        <f t="shared" si="7"/>
        <v>5.2352427968407916E-2</v>
      </c>
      <c r="CQ12">
        <f t="shared" si="7"/>
        <v>6.3470470844754448E-2</v>
      </c>
      <c r="CR12">
        <f t="shared" si="7"/>
        <v>7.2654502532005671E-2</v>
      </c>
      <c r="CS12">
        <f t="shared" si="7"/>
        <v>7.8868909783036831E-2</v>
      </c>
      <c r="CT12">
        <f t="shared" si="7"/>
        <v>8.1062098370983854E-2</v>
      </c>
      <c r="CU12">
        <f t="shared" si="7"/>
        <v>7.8266200301149516E-2</v>
      </c>
      <c r="CV12">
        <f t="shared" si="7"/>
        <v>6.9701216591442933E-2</v>
      </c>
      <c r="CW12">
        <f t="shared" si="7"/>
        <v>5.487032851030256E-2</v>
      </c>
      <c r="CX12">
        <f t="shared" si="7"/>
        <v>3.3634281862377949E-2</v>
      </c>
      <c r="CY12">
        <f t="shared" si="7"/>
        <v>6.2544416187403432E-3</v>
      </c>
      <c r="CZ12">
        <f t="shared" si="7"/>
        <v>2.6604074656319109E-2</v>
      </c>
      <c r="DA12">
        <f t="shared" si="7"/>
        <v>6.3914724619483235E-2</v>
      </c>
      <c r="DB12">
        <f t="shared" si="7"/>
        <v>0.10437698904279927</v>
      </c>
      <c r="DC12">
        <f t="shared" si="7"/>
        <v>0.14653976709544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9.7195794806673792</v>
      </c>
      <c r="E13">
        <f>'Raw data and fitting summary'!E15</f>
        <v>9.8948081906164358</v>
      </c>
      <c r="F13">
        <f>'Raw data and fitting summary'!F15</f>
        <v>10.079939431579477</v>
      </c>
      <c r="G13">
        <f>'Raw data and fitting summary'!G15</f>
        <v>10.270923591921392</v>
      </c>
      <c r="H13">
        <f>'Raw data and fitting summary'!H15</f>
        <v>10.463159599902244</v>
      </c>
      <c r="I13">
        <f>'Raw data and fitting summary'!I15</f>
        <v>10.65192514837592</v>
      </c>
      <c r="J13">
        <f>'Raw data and fitting summary'!J15</f>
        <v>10.832831183448617</v>
      </c>
      <c r="K13">
        <f>'Raw data and fitting summary'!K15</f>
        <v>11.002210432357664</v>
      </c>
      <c r="L13">
        <f>'Raw data and fitting summary'!L15</f>
        <v>11.15737130148289</v>
      </c>
      <c r="M13">
        <f>'Raw data and fitting summary'!M15</f>
        <v>11.296689343637146</v>
      </c>
      <c r="N13">
        <f>'Raw data and fitting summary'!N15</f>
        <v>11.419550822042686</v>
      </c>
      <c r="O13">
        <f>'Raw data and fitting summary'!O15</f>
        <v>11.526191615643933</v>
      </c>
      <c r="P13">
        <f>'Raw data and fitting summary'!P15</f>
        <v>11.617484107967519</v>
      </c>
      <c r="Q13">
        <f>'Raw data and fitting summary'!Q15</f>
        <v>11.694718139709217</v>
      </c>
      <c r="R13">
        <f>'Raw data and fitting summary'!R15</f>
        <v>11.759407309079942</v>
      </c>
      <c r="X13">
        <f t="shared" si="8"/>
        <v>8.775927808802404</v>
      </c>
      <c r="Y13">
        <f t="shared" si="9"/>
        <v>9.1043507812924638</v>
      </c>
      <c r="Z13">
        <f t="shared" si="10"/>
        <v>9.1847276796186659</v>
      </c>
      <c r="AA13">
        <f t="shared" si="11"/>
        <v>9.2842517892311349</v>
      </c>
      <c r="AB13">
        <f t="shared" si="12"/>
        <v>9.4072006972532716</v>
      </c>
      <c r="AC13">
        <f t="shared" si="13"/>
        <v>9.5586562408973741</v>
      </c>
      <c r="AD13">
        <f t="shared" si="14"/>
        <v>9.7445752302996755</v>
      </c>
      <c r="AE13">
        <f t="shared" si="15"/>
        <v>9.971820491815869</v>
      </c>
      <c r="AF13">
        <f t="shared" si="16"/>
        <v>10.24812273676786</v>
      </c>
      <c r="AG13">
        <f t="shared" si="17"/>
        <v>10.581934415256615</v>
      </c>
      <c r="AH13">
        <f t="shared" si="18"/>
        <v>10.982129116430404</v>
      </c>
      <c r="AI13">
        <f t="shared" si="19"/>
        <v>11.457498538980643</v>
      </c>
      <c r="AJ13">
        <f t="shared" si="20"/>
        <v>12.016010046316632</v>
      </c>
      <c r="AK13">
        <f t="shared" si="21"/>
        <v>12.66381902089643</v>
      </c>
      <c r="AL13">
        <f t="shared" si="22"/>
        <v>13.404087484151091</v>
      </c>
      <c r="AM13">
        <f t="shared" si="23"/>
        <v>14.235742098647966</v>
      </c>
      <c r="AO13">
        <f t="shared" si="24"/>
        <v>8.775927808802404</v>
      </c>
      <c r="AP13">
        <f t="shared" si="4"/>
        <v>9.1043507812924638</v>
      </c>
      <c r="AQ13">
        <f t="shared" si="4"/>
        <v>9.1847276796186659</v>
      </c>
      <c r="AR13">
        <f t="shared" si="4"/>
        <v>9.2842517892311349</v>
      </c>
      <c r="AS13">
        <f t="shared" si="4"/>
        <v>9.4072006972532716</v>
      </c>
      <c r="AT13">
        <f t="shared" si="4"/>
        <v>9.5586562408973741</v>
      </c>
      <c r="AU13">
        <f t="shared" si="4"/>
        <v>9.7445752302996755</v>
      </c>
      <c r="AV13">
        <f t="shared" si="4"/>
        <v>9.971820491815869</v>
      </c>
      <c r="AW13">
        <f t="shared" si="4"/>
        <v>10.24812273676786</v>
      </c>
      <c r="AX13">
        <f t="shared" si="4"/>
        <v>10.581934415256615</v>
      </c>
      <c r="AY13">
        <f t="shared" si="4"/>
        <v>10.982129116430404</v>
      </c>
      <c r="AZ13">
        <f t="shared" si="4"/>
        <v>11.457498538980643</v>
      </c>
      <c r="BA13">
        <f t="shared" si="4"/>
        <v>12.016010046316632</v>
      </c>
      <c r="BB13">
        <f t="shared" si="4"/>
        <v>12.66381902089643</v>
      </c>
      <c r="BC13">
        <f t="shared" si="4"/>
        <v>13.404087484151091</v>
      </c>
      <c r="BD13">
        <f t="shared" si="4"/>
        <v>14.235742098647966</v>
      </c>
      <c r="BF13">
        <f t="shared" si="25"/>
        <v>3.2481146718687667E-2</v>
      </c>
      <c r="BG13">
        <f t="shared" si="25"/>
        <v>0.37850635253455006</v>
      </c>
      <c r="BH13">
        <f t="shared" si="5"/>
        <v>0.50421433209885402</v>
      </c>
      <c r="BI13">
        <f t="shared" si="5"/>
        <v>0.63311882418586385</v>
      </c>
      <c r="BJ13">
        <f t="shared" si="5"/>
        <v>0.7460172387738766</v>
      </c>
      <c r="BK13">
        <f t="shared" si="5"/>
        <v>0.8181263264510934</v>
      </c>
      <c r="BL13">
        <f t="shared" si="5"/>
        <v>0.82328387383296731</v>
      </c>
      <c r="BM13">
        <f t="shared" si="5"/>
        <v>0.74133941110590273</v>
      </c>
      <c r="BN13">
        <f t="shared" si="5"/>
        <v>0.56864825263994179</v>
      </c>
      <c r="BO13">
        <f t="shared" si="5"/>
        <v>0.3311276100297903</v>
      </c>
      <c r="BP13">
        <f t="shared" si="5"/>
        <v>9.8948136540357459E-2</v>
      </c>
      <c r="BQ13">
        <f t="shared" si="5"/>
        <v>1.4400292208033051E-3</v>
      </c>
      <c r="BR13">
        <f t="shared" si="5"/>
        <v>0.23992209502666556</v>
      </c>
      <c r="BS13">
        <f t="shared" si="5"/>
        <v>1.0948167500139518</v>
      </c>
      <c r="BT13">
        <f t="shared" si="5"/>
        <v>2.9219435557176445</v>
      </c>
      <c r="BU13">
        <f t="shared" si="5"/>
        <v>6.1322339900249139</v>
      </c>
      <c r="BW13">
        <f t="shared" si="26"/>
        <v>2.0536320548660614E-2</v>
      </c>
      <c r="BX13">
        <f t="shared" si="6"/>
        <v>6.7575241129667549E-2</v>
      </c>
      <c r="BY13">
        <f t="shared" si="6"/>
        <v>7.7311003196477046E-2</v>
      </c>
      <c r="BZ13">
        <f t="shared" si="6"/>
        <v>8.5702936586798076E-2</v>
      </c>
      <c r="CA13">
        <f t="shared" si="6"/>
        <v>9.1815081070855772E-2</v>
      </c>
      <c r="CB13">
        <f t="shared" si="6"/>
        <v>9.4626622844212138E-2</v>
      </c>
      <c r="CC13">
        <f t="shared" si="6"/>
        <v>9.3113337075477684E-2</v>
      </c>
      <c r="CD13">
        <f t="shared" si="6"/>
        <v>8.6344383389111504E-2</v>
      </c>
      <c r="CE13">
        <f t="shared" si="6"/>
        <v>7.3583007830723468E-2</v>
      </c>
      <c r="CF13">
        <f t="shared" si="6"/>
        <v>5.437917715655393E-2</v>
      </c>
      <c r="CG13">
        <f t="shared" si="6"/>
        <v>2.8642918315003943E-2</v>
      </c>
      <c r="CH13">
        <f t="shared" si="6"/>
        <v>3.3120420490433777E-3</v>
      </c>
      <c r="CI13">
        <f t="shared" si="6"/>
        <v>4.0763816673309715E-2</v>
      </c>
      <c r="CJ13">
        <f t="shared" si="6"/>
        <v>8.2623962897950862E-2</v>
      </c>
      <c r="CK13">
        <f t="shared" si="6"/>
        <v>0.12752597642047789</v>
      </c>
      <c r="CL13">
        <f t="shared" si="6"/>
        <v>0.17395192835104914</v>
      </c>
      <c r="CN13">
        <f t="shared" si="27"/>
        <v>2.0536320548660614E-2</v>
      </c>
      <c r="CO13">
        <f t="shared" si="7"/>
        <v>6.7575241129667549E-2</v>
      </c>
      <c r="CP13">
        <f t="shared" si="7"/>
        <v>7.7311003196477046E-2</v>
      </c>
      <c r="CQ13">
        <f t="shared" si="7"/>
        <v>8.5702936586798076E-2</v>
      </c>
      <c r="CR13">
        <f t="shared" si="7"/>
        <v>9.1815081070855772E-2</v>
      </c>
      <c r="CS13">
        <f t="shared" si="7"/>
        <v>9.4626622844212138E-2</v>
      </c>
      <c r="CT13">
        <f t="shared" si="7"/>
        <v>9.3113337075477684E-2</v>
      </c>
      <c r="CU13">
        <f t="shared" si="7"/>
        <v>8.6344383389111504E-2</v>
      </c>
      <c r="CV13">
        <f t="shared" si="7"/>
        <v>7.3583007830723468E-2</v>
      </c>
      <c r="CW13">
        <f t="shared" si="7"/>
        <v>5.437917715655393E-2</v>
      </c>
      <c r="CX13">
        <f t="shared" si="7"/>
        <v>2.8642918315003943E-2</v>
      </c>
      <c r="CY13">
        <f t="shared" si="7"/>
        <v>3.3120420490433777E-3</v>
      </c>
      <c r="CZ13">
        <f t="shared" si="7"/>
        <v>4.0763816673309715E-2</v>
      </c>
      <c r="DA13">
        <f t="shared" si="7"/>
        <v>8.2623962897950862E-2</v>
      </c>
      <c r="DB13">
        <f t="shared" si="7"/>
        <v>0.12752597642047789</v>
      </c>
      <c r="DC13">
        <f t="shared" si="7"/>
        <v>0.17395192835104914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8.6728204902266324</v>
      </c>
      <c r="E14">
        <f>'Raw data and fitting summary'!E16</f>
        <v>8.8120683806077587</v>
      </c>
      <c r="F14">
        <f>'Raw data and fitting summary'!F16</f>
        <v>8.9586003653248767</v>
      </c>
      <c r="G14">
        <f>'Raw data and fitting summary'!G16</f>
        <v>9.1091388056714742</v>
      </c>
      <c r="H14">
        <f>'Raw data and fitting summary'!H16</f>
        <v>9.2600258353553677</v>
      </c>
      <c r="I14">
        <f>'Raw data and fitting summary'!I16</f>
        <v>9.4075697920212473</v>
      </c>
      <c r="J14">
        <f>'Raw data and fitting summary'!J16</f>
        <v>9.5483984223109193</v>
      </c>
      <c r="K14">
        <f>'Raw data and fitting summary'!K16</f>
        <v>9.6797492825302616</v>
      </c>
      <c r="L14">
        <f>'Raw data and fitting summary'!L16</f>
        <v>9.7996481167740654</v>
      </c>
      <c r="M14">
        <f>'Raw data and fitting summary'!M16</f>
        <v>9.906959341839773</v>
      </c>
      <c r="N14">
        <f>'Raw data and fitting summary'!N16</f>
        <v>10.001324885264344</v>
      </c>
      <c r="O14">
        <f>'Raw data and fitting summary'!O16</f>
        <v>10.083027697800729</v>
      </c>
      <c r="P14">
        <f>'Raw data and fitting summary'!P16</f>
        <v>10.152821175408381</v>
      </c>
      <c r="Q14">
        <f>'Raw data and fitting summary'!Q16</f>
        <v>10.211759007086171</v>
      </c>
      <c r="R14">
        <f>'Raw data and fitting summary'!R16</f>
        <v>10.261047853347081</v>
      </c>
      <c r="X14">
        <f t="shared" si="8"/>
        <v>7.6167540509186296</v>
      </c>
      <c r="Y14">
        <f t="shared" si="9"/>
        <v>7.9194923821283068</v>
      </c>
      <c r="Z14">
        <f t="shared" si="10"/>
        <v>7.9937899653142024</v>
      </c>
      <c r="AA14">
        <f t="shared" si="11"/>
        <v>8.0858995476951705</v>
      </c>
      <c r="AB14">
        <f t="shared" si="12"/>
        <v>8.1998617571333057</v>
      </c>
      <c r="AC14">
        <f t="shared" si="13"/>
        <v>8.3405104547133337</v>
      </c>
      <c r="AD14">
        <f t="shared" si="14"/>
        <v>8.5135624385679716</v>
      </c>
      <c r="AE14">
        <f t="shared" si="15"/>
        <v>8.7256800425504206</v>
      </c>
      <c r="AF14">
        <f t="shared" si="16"/>
        <v>8.9844814143786227</v>
      </c>
      <c r="AG14">
        <f t="shared" si="17"/>
        <v>9.298463582381542</v>
      </c>
      <c r="AH14">
        <f t="shared" si="18"/>
        <v>9.6767938055622302</v>
      </c>
      <c r="AI14">
        <f t="shared" si="19"/>
        <v>10.128918341415144</v>
      </c>
      <c r="AJ14">
        <f t="shared" si="20"/>
        <v>10.663940082450258</v>
      </c>
      <c r="AK14">
        <f t="shared" si="21"/>
        <v>11.289735040635513</v>
      </c>
      <c r="AL14">
        <f t="shared" si="22"/>
        <v>12.011820348591975</v>
      </c>
      <c r="AM14">
        <f t="shared" si="23"/>
        <v>12.832057413905904</v>
      </c>
      <c r="AO14">
        <f t="shared" si="24"/>
        <v>7.6167540509186296</v>
      </c>
      <c r="AP14">
        <f t="shared" si="4"/>
        <v>7.9194923821283068</v>
      </c>
      <c r="AQ14">
        <f t="shared" si="4"/>
        <v>7.9937899653142024</v>
      </c>
      <c r="AR14">
        <f t="shared" si="4"/>
        <v>8.0858995476951705</v>
      </c>
      <c r="AS14">
        <f t="shared" si="4"/>
        <v>8.1998617571333057</v>
      </c>
      <c r="AT14">
        <f t="shared" si="4"/>
        <v>8.3405104547133337</v>
      </c>
      <c r="AU14">
        <f t="shared" si="4"/>
        <v>8.5135624385679716</v>
      </c>
      <c r="AV14">
        <f t="shared" si="4"/>
        <v>8.7256800425504206</v>
      </c>
      <c r="AW14">
        <f t="shared" si="4"/>
        <v>8.9844814143786227</v>
      </c>
      <c r="AX14">
        <f t="shared" si="4"/>
        <v>9.298463582381542</v>
      </c>
      <c r="AY14">
        <f t="shared" si="4"/>
        <v>9.6767938055622302</v>
      </c>
      <c r="AZ14">
        <f t="shared" si="4"/>
        <v>10.128918341415144</v>
      </c>
      <c r="BA14">
        <f t="shared" si="4"/>
        <v>10.663940082450258</v>
      </c>
      <c r="BB14">
        <f t="shared" si="4"/>
        <v>11.289735040635513</v>
      </c>
      <c r="BC14">
        <f t="shared" si="4"/>
        <v>12.011820348591975</v>
      </c>
      <c r="BD14">
        <f t="shared" si="4"/>
        <v>12.832057413905904</v>
      </c>
      <c r="BF14">
        <f t="shared" si="25"/>
        <v>2.2483315561975501E-2</v>
      </c>
      <c r="BG14">
        <f t="shared" si="25"/>
        <v>0.56750323845100259</v>
      </c>
      <c r="BH14">
        <f t="shared" si="5"/>
        <v>0.66957956493533377</v>
      </c>
      <c r="BI14">
        <f t="shared" si="5"/>
        <v>0.76160671709155769</v>
      </c>
      <c r="BJ14">
        <f t="shared" si="5"/>
        <v>0.82678475099828286</v>
      </c>
      <c r="BK14">
        <f t="shared" si="5"/>
        <v>0.84550853523726466</v>
      </c>
      <c r="BL14">
        <f t="shared" si="5"/>
        <v>0.79924914802853031</v>
      </c>
      <c r="BM14">
        <f t="shared" si="5"/>
        <v>0.6768655323957401</v>
      </c>
      <c r="BN14">
        <f t="shared" si="5"/>
        <v>0.48339740848412471</v>
      </c>
      <c r="BO14">
        <f t="shared" si="5"/>
        <v>0.2511859375142505</v>
      </c>
      <c r="BP14">
        <f t="shared" si="5"/>
        <v>5.2976174089928857E-2</v>
      </c>
      <c r="BQ14">
        <f t="shared" si="5"/>
        <v>1.6280090052506087E-2</v>
      </c>
      <c r="BR14">
        <f t="shared" si="5"/>
        <v>0.3374591986392031</v>
      </c>
      <c r="BS14">
        <f t="shared" si="5"/>
        <v>1.2925731369456983</v>
      </c>
      <c r="BT14">
        <f t="shared" si="5"/>
        <v>3.2402208331836762</v>
      </c>
      <c r="BU14">
        <f t="shared" si="5"/>
        <v>6.6100901604848703</v>
      </c>
      <c r="BW14">
        <f t="shared" si="26"/>
        <v>1.9686125335064336E-2</v>
      </c>
      <c r="BX14">
        <f t="shared" si="6"/>
        <v>9.5123282118225114E-2</v>
      </c>
      <c r="BY14">
        <f t="shared" si="6"/>
        <v>0.1023642626143722</v>
      </c>
      <c r="BZ14">
        <f t="shared" si="6"/>
        <v>0.10792872363575967</v>
      </c>
      <c r="CA14">
        <f t="shared" si="6"/>
        <v>0.11088931441400962</v>
      </c>
      <c r="CB14">
        <f t="shared" si="6"/>
        <v>0.11024689503535165</v>
      </c>
      <c r="CC14">
        <f t="shared" si="6"/>
        <v>0.10500978408324832</v>
      </c>
      <c r="CD14">
        <f t="shared" si="6"/>
        <v>9.4287021269235896E-2</v>
      </c>
      <c r="CE14">
        <f t="shared" si="6"/>
        <v>7.7385420046497413E-2</v>
      </c>
      <c r="CF14">
        <f t="shared" si="6"/>
        <v>5.3899714716542341E-2</v>
      </c>
      <c r="CG14">
        <f t="shared" si="6"/>
        <v>2.3785309566609077E-2</v>
      </c>
      <c r="CH14">
        <f t="shared" si="6"/>
        <v>1.2596947852674008E-2</v>
      </c>
      <c r="CI14">
        <f t="shared" si="6"/>
        <v>5.4474460673831278E-2</v>
      </c>
      <c r="CJ14">
        <f t="shared" si="6"/>
        <v>0.1007033257321807</v>
      </c>
      <c r="CK14">
        <f t="shared" si="6"/>
        <v>0.14985749780355379</v>
      </c>
      <c r="CL14">
        <f t="shared" si="6"/>
        <v>0.20035832740061302</v>
      </c>
      <c r="CN14">
        <f t="shared" si="27"/>
        <v>1.9686125335064336E-2</v>
      </c>
      <c r="CO14">
        <f t="shared" si="7"/>
        <v>9.5123282118225114E-2</v>
      </c>
      <c r="CP14">
        <f t="shared" si="7"/>
        <v>0.1023642626143722</v>
      </c>
      <c r="CQ14">
        <f t="shared" si="7"/>
        <v>0.10792872363575967</v>
      </c>
      <c r="CR14">
        <f t="shared" si="7"/>
        <v>0.11088931441400962</v>
      </c>
      <c r="CS14">
        <f t="shared" si="7"/>
        <v>0.11024689503535165</v>
      </c>
      <c r="CT14">
        <f t="shared" si="7"/>
        <v>0.10500978408324832</v>
      </c>
      <c r="CU14">
        <f t="shared" si="7"/>
        <v>9.4287021269235896E-2</v>
      </c>
      <c r="CV14">
        <f t="shared" si="7"/>
        <v>7.7385420046497413E-2</v>
      </c>
      <c r="CW14">
        <f t="shared" si="7"/>
        <v>5.3899714716542341E-2</v>
      </c>
      <c r="CX14">
        <f t="shared" si="7"/>
        <v>2.3785309566609077E-2</v>
      </c>
      <c r="CY14">
        <f t="shared" si="7"/>
        <v>1.2596947852674008E-2</v>
      </c>
      <c r="CZ14">
        <f t="shared" si="7"/>
        <v>5.4474460673831278E-2</v>
      </c>
      <c r="DA14">
        <f t="shared" si="7"/>
        <v>0.1007033257321807</v>
      </c>
      <c r="DB14">
        <f t="shared" si="7"/>
        <v>0.14985749780355379</v>
      </c>
      <c r="DC14">
        <f t="shared" si="7"/>
        <v>0.20035832740061302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7.6438114234455048</v>
      </c>
      <c r="E15">
        <f>'Raw data and fitting summary'!E17</f>
        <v>7.751771033908736</v>
      </c>
      <c r="F15">
        <f>'Raw data and fitting summary'!F17</f>
        <v>7.8649356144236373</v>
      </c>
      <c r="G15">
        <f>'Raw data and fitting summary'!G17</f>
        <v>7.9807246475194047</v>
      </c>
      <c r="H15">
        <f>'Raw data and fitting summary'!H17</f>
        <v>8.0963070421104533</v>
      </c>
      <c r="I15">
        <f>'Raw data and fitting summary'!I17</f>
        <v>8.2088717421718407</v>
      </c>
      <c r="J15">
        <f>'Raw data and fitting summary'!J17</f>
        <v>8.3158943195806057</v>
      </c>
      <c r="K15">
        <f>'Raw data and fitting summary'!K17</f>
        <v>8.4153476437057222</v>
      </c>
      <c r="L15">
        <f>'Raw data and fitting summary'!L17</f>
        <v>8.5058226780799622</v>
      </c>
      <c r="M15">
        <f>'Raw data and fitting summary'!M17</f>
        <v>8.586551646292591</v>
      </c>
      <c r="N15">
        <f>'Raw data and fitting summary'!N17</f>
        <v>8.6573493642985948</v>
      </c>
      <c r="O15">
        <f>'Raw data and fitting summary'!O17</f>
        <v>8.7185020207999706</v>
      </c>
      <c r="P15">
        <f>'Raw data and fitting summary'!P17</f>
        <v>8.7706346990460382</v>
      </c>
      <c r="Q15">
        <f>'Raw data and fitting summary'!Q17</f>
        <v>8.8145827523175484</v>
      </c>
      <c r="R15">
        <f>'Raw data and fitting summary'!R17</f>
        <v>8.8512826073688249</v>
      </c>
      <c r="X15">
        <f t="shared" si="8"/>
        <v>6.5373858262616578</v>
      </c>
      <c r="Y15">
        <f t="shared" si="9"/>
        <v>6.8114265572636947</v>
      </c>
      <c r="Z15">
        <f t="shared" si="10"/>
        <v>6.8788563326101775</v>
      </c>
      <c r="AA15">
        <f t="shared" si="11"/>
        <v>6.9625477554645947</v>
      </c>
      <c r="AB15">
        <f t="shared" si="12"/>
        <v>7.066242197967334</v>
      </c>
      <c r="AC15">
        <f t="shared" si="13"/>
        <v>7.1944442902769765</v>
      </c>
      <c r="AD15">
        <f t="shared" si="14"/>
        <v>7.3525251114174512</v>
      </c>
      <c r="AE15">
        <f t="shared" si="15"/>
        <v>7.5468099082866162</v>
      </c>
      <c r="AF15">
        <f t="shared" si="16"/>
        <v>7.7846299472464331</v>
      </c>
      <c r="AG15">
        <f t="shared" si="17"/>
        <v>8.0743088673504566</v>
      </c>
      <c r="AH15">
        <f t="shared" si="18"/>
        <v>8.4250435005571394</v>
      </c>
      <c r="AI15">
        <f t="shared" si="19"/>
        <v>8.8466296193714733</v>
      </c>
      <c r="AJ15">
        <f t="shared" si="20"/>
        <v>9.3489785223907322</v>
      </c>
      <c r="AK15">
        <f t="shared" si="21"/>
        <v>9.9413772506835034</v>
      </c>
      <c r="AL15">
        <f t="shared" si="22"/>
        <v>10.631471913358139</v>
      </c>
      <c r="AM15">
        <f t="shared" si="23"/>
        <v>11.424007811358287</v>
      </c>
      <c r="AO15">
        <f t="shared" si="24"/>
        <v>6.5373858262616578</v>
      </c>
      <c r="AP15">
        <f t="shared" si="4"/>
        <v>6.8114265572636947</v>
      </c>
      <c r="AQ15">
        <f t="shared" si="4"/>
        <v>6.8788563326101775</v>
      </c>
      <c r="AR15">
        <f t="shared" si="4"/>
        <v>6.9625477554645947</v>
      </c>
      <c r="AS15">
        <f t="shared" si="4"/>
        <v>7.066242197967334</v>
      </c>
      <c r="AT15">
        <f t="shared" si="4"/>
        <v>7.1944442902769765</v>
      </c>
      <c r="AU15">
        <f t="shared" si="4"/>
        <v>7.3525251114174512</v>
      </c>
      <c r="AV15">
        <f t="shared" si="4"/>
        <v>7.5468099082866162</v>
      </c>
      <c r="AW15">
        <f t="shared" si="4"/>
        <v>7.7846299472464331</v>
      </c>
      <c r="AX15">
        <f t="shared" si="4"/>
        <v>8.0743088673504566</v>
      </c>
      <c r="AY15">
        <f t="shared" si="4"/>
        <v>8.4250435005571394</v>
      </c>
      <c r="AZ15">
        <f t="shared" si="4"/>
        <v>8.8466296193714733</v>
      </c>
      <c r="BA15">
        <f t="shared" si="4"/>
        <v>9.3489785223907322</v>
      </c>
      <c r="BB15">
        <f t="shared" si="4"/>
        <v>9.9413772506835034</v>
      </c>
      <c r="BC15">
        <f t="shared" si="4"/>
        <v>10.631471913358139</v>
      </c>
      <c r="BD15">
        <f t="shared" si="4"/>
        <v>11.424007811358287</v>
      </c>
      <c r="BF15">
        <f t="shared" si="25"/>
        <v>0.15502454218391379</v>
      </c>
      <c r="BG15">
        <f t="shared" si="25"/>
        <v>0.69286456544850983</v>
      </c>
      <c r="BH15">
        <f t="shared" si="5"/>
        <v>0.76198007574315163</v>
      </c>
      <c r="BI15">
        <f t="shared" si="5"/>
        <v>0.81430384799668498</v>
      </c>
      <c r="BJ15">
        <f t="shared" si="5"/>
        <v>0.83627815053875554</v>
      </c>
      <c r="BK15">
        <f t="shared" si="5"/>
        <v>0.81335642314465129</v>
      </c>
      <c r="BL15">
        <f t="shared" si="5"/>
        <v>0.73332955200439465</v>
      </c>
      <c r="BM15">
        <f t="shared" si="5"/>
        <v>0.59149083169542227</v>
      </c>
      <c r="BN15">
        <f t="shared" si="5"/>
        <v>0.39780481262691192</v>
      </c>
      <c r="BO15">
        <f t="shared" si="5"/>
        <v>0.18620416885029956</v>
      </c>
      <c r="BP15">
        <f t="shared" si="5"/>
        <v>2.6084881138903903E-2</v>
      </c>
      <c r="BQ15">
        <f t="shared" si="5"/>
        <v>3.5827014960453943E-2</v>
      </c>
      <c r="BR15">
        <f t="shared" si="5"/>
        <v>0.39750061905812567</v>
      </c>
      <c r="BS15">
        <f t="shared" si="5"/>
        <v>1.3706381222146029</v>
      </c>
      <c r="BT15">
        <f t="shared" si="5"/>
        <v>3.3010862235067804</v>
      </c>
      <c r="BU15">
        <f t="shared" si="5"/>
        <v>6.6189149752426184</v>
      </c>
      <c r="BW15">
        <f t="shared" si="26"/>
        <v>6.0227676862816548E-2</v>
      </c>
      <c r="BX15">
        <f t="shared" si="6"/>
        <v>0.12220419014782684</v>
      </c>
      <c r="BY15">
        <f t="shared" si="6"/>
        <v>0.12689823120165844</v>
      </c>
      <c r="BZ15">
        <f t="shared" si="6"/>
        <v>0.12960598485673558</v>
      </c>
      <c r="CA15">
        <f t="shared" si="6"/>
        <v>0.12941566732812096</v>
      </c>
      <c r="CB15">
        <f t="shared" si="6"/>
        <v>0.12535544309548838</v>
      </c>
      <c r="CC15">
        <f t="shared" si="6"/>
        <v>0.11646973220460029</v>
      </c>
      <c r="CD15">
        <f t="shared" si="6"/>
        <v>0.10190854422469452</v>
      </c>
      <c r="CE15">
        <f t="shared" si="6"/>
        <v>8.1020896398856512E-2</v>
      </c>
      <c r="CF15">
        <f t="shared" si="6"/>
        <v>5.3442816941817663E-2</v>
      </c>
      <c r="CG15">
        <f t="shared" si="6"/>
        <v>1.917000733880737E-2</v>
      </c>
      <c r="CH15">
        <f t="shared" si="6"/>
        <v>2.1395747670775244E-2</v>
      </c>
      <c r="CI15">
        <f t="shared" si="6"/>
        <v>6.7438009412555094E-2</v>
      </c>
      <c r="CJ15">
        <f t="shared" si="6"/>
        <v>0.11776462376548207</v>
      </c>
      <c r="CK15">
        <f t="shared" si="6"/>
        <v>0.17089723566477388</v>
      </c>
      <c r="CL15">
        <f t="shared" si="6"/>
        <v>0.22520338277706159</v>
      </c>
      <c r="CN15">
        <f t="shared" si="27"/>
        <v>6.0227676862816548E-2</v>
      </c>
      <c r="CO15">
        <f t="shared" si="7"/>
        <v>0.12220419014782684</v>
      </c>
      <c r="CP15">
        <f t="shared" si="7"/>
        <v>0.12689823120165844</v>
      </c>
      <c r="CQ15">
        <f t="shared" si="7"/>
        <v>0.12960598485673558</v>
      </c>
      <c r="CR15">
        <f t="shared" si="7"/>
        <v>0.12941566732812096</v>
      </c>
      <c r="CS15">
        <f t="shared" si="7"/>
        <v>0.12535544309548838</v>
      </c>
      <c r="CT15">
        <f t="shared" si="7"/>
        <v>0.11646973220460029</v>
      </c>
      <c r="CU15">
        <f t="shared" si="7"/>
        <v>0.10190854422469452</v>
      </c>
      <c r="CV15">
        <f t="shared" si="7"/>
        <v>8.1020896398856512E-2</v>
      </c>
      <c r="CW15">
        <f t="shared" si="7"/>
        <v>5.3442816941817663E-2</v>
      </c>
      <c r="CX15">
        <f t="shared" si="7"/>
        <v>1.917000733880737E-2</v>
      </c>
      <c r="CY15">
        <f t="shared" si="7"/>
        <v>2.1395747670775244E-2</v>
      </c>
      <c r="CZ15">
        <f t="shared" si="7"/>
        <v>6.7438009412555094E-2</v>
      </c>
      <c r="DA15">
        <f t="shared" si="7"/>
        <v>0.11776462376548207</v>
      </c>
      <c r="DB15">
        <f t="shared" si="7"/>
        <v>0.17089723566477388</v>
      </c>
      <c r="DC15">
        <f t="shared" si="7"/>
        <v>0.22520338277706159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6.6565779366231723</v>
      </c>
      <c r="E16">
        <f>'Raw data and fitting summary'!E18</f>
        <v>6.7383023712585546</v>
      </c>
      <c r="F16">
        <f>'Raw data and fitting summary'!F18</f>
        <v>6.8236480474822603</v>
      </c>
      <c r="G16">
        <f>'Raw data and fitting summary'!G18</f>
        <v>6.9106371069119277</v>
      </c>
      <c r="H16">
        <f>'Raw data and fitting summary'!H18</f>
        <v>6.9971340325864091</v>
      </c>
      <c r="I16">
        <f>'Raw data and fitting summary'!I18</f>
        <v>7.0810509829579669</v>
      </c>
      <c r="J16">
        <f>'Raw data and fitting summary'!J18</f>
        <v>7.1605435803486071</v>
      </c>
      <c r="K16">
        <f>'Raw data and fitting summary'!K18</f>
        <v>7.2341596045643666</v>
      </c>
      <c r="L16">
        <f>'Raw data and fitting summary'!L18</f>
        <v>7.300918005839045</v>
      </c>
      <c r="M16">
        <f>'Raw data and fitting summary'!M18</f>
        <v>7.3603155095173083</v>
      </c>
      <c r="N16">
        <f>'Raw data and fitting summary'!N18</f>
        <v>7.412274831382657</v>
      </c>
      <c r="O16">
        <f>'Raw data and fitting summary'!O18</f>
        <v>7.4570572455559025</v>
      </c>
      <c r="P16">
        <f>'Raw data and fitting summary'!P18</f>
        <v>7.4951625710464835</v>
      </c>
      <c r="Q16">
        <f>'Raw data and fitting summary'!Q18</f>
        <v>7.5272343725995654</v>
      </c>
      <c r="R16">
        <f>'Raw data and fitting summary'!R18</f>
        <v>7.5539809185087936</v>
      </c>
      <c r="X16">
        <f t="shared" si="8"/>
        <v>5.5536312807229349</v>
      </c>
      <c r="Y16">
        <f t="shared" si="9"/>
        <v>5.7974751865843759</v>
      </c>
      <c r="Z16">
        <f t="shared" si="10"/>
        <v>5.8576175303038767</v>
      </c>
      <c r="AA16">
        <f t="shared" si="11"/>
        <v>5.9323426828031884</v>
      </c>
      <c r="AB16">
        <f t="shared" si="12"/>
        <v>6.0250488488734275</v>
      </c>
      <c r="AC16">
        <f t="shared" si="13"/>
        <v>6.1398512052369405</v>
      </c>
      <c r="AD16">
        <f t="shared" si="14"/>
        <v>6.2816925964218768</v>
      </c>
      <c r="AE16">
        <f t="shared" si="15"/>
        <v>6.4564486854913348</v>
      </c>
      <c r="AF16">
        <f t="shared" si="16"/>
        <v>6.6710120315169945</v>
      </c>
      <c r="AG16">
        <f t="shared" si="17"/>
        <v>6.9333313559730554</v>
      </c>
      <c r="AH16">
        <f t="shared" si="18"/>
        <v>7.2523721542312449</v>
      </c>
      <c r="AI16">
        <f t="shared" si="19"/>
        <v>7.6379538983753976</v>
      </c>
      <c r="AJ16">
        <f t="shared" si="20"/>
        <v>8.1004100161043056</v>
      </c>
      <c r="AK16">
        <f t="shared" si="21"/>
        <v>8.6500145195544036</v>
      </c>
      <c r="AL16">
        <f t="shared" si="22"/>
        <v>9.2961310222685825</v>
      </c>
      <c r="AM16">
        <f t="shared" si="23"/>
        <v>10.04607486699755</v>
      </c>
      <c r="AO16">
        <f t="shared" si="24"/>
        <v>5.5536312807229349</v>
      </c>
      <c r="AP16">
        <f t="shared" si="4"/>
        <v>5.7974751865843759</v>
      </c>
      <c r="AQ16">
        <f t="shared" si="4"/>
        <v>5.8576175303038767</v>
      </c>
      <c r="AR16">
        <f t="shared" si="4"/>
        <v>5.9323426828031884</v>
      </c>
      <c r="AS16">
        <f t="shared" si="4"/>
        <v>6.0250488488734275</v>
      </c>
      <c r="AT16">
        <f t="shared" si="4"/>
        <v>6.1398512052369405</v>
      </c>
      <c r="AU16">
        <f t="shared" si="4"/>
        <v>6.2816925964218768</v>
      </c>
      <c r="AV16">
        <f t="shared" si="4"/>
        <v>6.4564486854913348</v>
      </c>
      <c r="AW16">
        <f t="shared" si="4"/>
        <v>6.6710120315169945</v>
      </c>
      <c r="AX16">
        <f t="shared" si="4"/>
        <v>6.9333313559730554</v>
      </c>
      <c r="AY16">
        <f t="shared" si="4"/>
        <v>7.2523721542312449</v>
      </c>
      <c r="AZ16">
        <f t="shared" si="4"/>
        <v>7.6379538983753976</v>
      </c>
      <c r="BA16">
        <f t="shared" si="4"/>
        <v>8.1004100161043056</v>
      </c>
      <c r="BB16">
        <f t="shared" si="4"/>
        <v>8.6500145195544036</v>
      </c>
      <c r="BC16">
        <f t="shared" si="4"/>
        <v>9.2961310222685825</v>
      </c>
      <c r="BD16">
        <f t="shared" si="4"/>
        <v>10.04607486699755</v>
      </c>
      <c r="BF16">
        <f t="shared" si="25"/>
        <v>0.30899337990883424</v>
      </c>
      <c r="BG16">
        <f t="shared" si="25"/>
        <v>0.73805753512422279</v>
      </c>
      <c r="BH16">
        <f t="shared" si="5"/>
        <v>0.77560578908736633</v>
      </c>
      <c r="BI16">
        <f t="shared" si="5"/>
        <v>0.79442525310569323</v>
      </c>
      <c r="BJ16">
        <f t="shared" si="5"/>
        <v>0.7842665627756652</v>
      </c>
      <c r="BK16">
        <f t="shared" si="5"/>
        <v>0.73493384606829881</v>
      </c>
      <c r="BL16">
        <f t="shared" si="5"/>
        <v>0.63897383012558118</v>
      </c>
      <c r="BM16">
        <f t="shared" si="5"/>
        <v>0.49574962096407332</v>
      </c>
      <c r="BN16">
        <f t="shared" si="5"/>
        <v>0.31713518902914528</v>
      </c>
      <c r="BO16">
        <f t="shared" si="5"/>
        <v>0.13511994515970166</v>
      </c>
      <c r="BP16">
        <f t="shared" si="5"/>
        <v>1.1651767950413302E-2</v>
      </c>
      <c r="BQ16">
        <f t="shared" si="5"/>
        <v>5.0931041278713923E-2</v>
      </c>
      <c r="BR16">
        <f t="shared" si="5"/>
        <v>0.41390278737230607</v>
      </c>
      <c r="BS16">
        <f t="shared" si="5"/>
        <v>1.3336830229725396</v>
      </c>
      <c r="BT16">
        <f t="shared" si="5"/>
        <v>3.1289953572102731</v>
      </c>
      <c r="BU16">
        <f t="shared" si="5"/>
        <v>6.2105322480942808</v>
      </c>
      <c r="BW16">
        <f t="shared" si="26"/>
        <v>0.10009158001823147</v>
      </c>
      <c r="BX16">
        <f t="shared" si="6"/>
        <v>0.14818567089804882</v>
      </c>
      <c r="BY16">
        <f t="shared" si="6"/>
        <v>0.15034864198601755</v>
      </c>
      <c r="BZ16">
        <f t="shared" si="6"/>
        <v>0.15024509074008963</v>
      </c>
      <c r="CA16">
        <f t="shared" si="6"/>
        <v>0.14698441128889581</v>
      </c>
      <c r="CB16">
        <f t="shared" si="6"/>
        <v>0.13962599396842965</v>
      </c>
      <c r="CC16">
        <f t="shared" si="6"/>
        <v>0.12725207008560299</v>
      </c>
      <c r="CD16">
        <f t="shared" si="6"/>
        <v>0.10905296845919109</v>
      </c>
      <c r="CE16">
        <f t="shared" si="6"/>
        <v>8.4417112484102622E-2</v>
      </c>
      <c r="CF16">
        <f t="shared" si="6"/>
        <v>5.3017320389471108E-2</v>
      </c>
      <c r="CG16">
        <f t="shared" si="6"/>
        <v>1.4883868752251781E-2</v>
      </c>
      <c r="CH16">
        <f t="shared" si="6"/>
        <v>2.9547058020439592E-2</v>
      </c>
      <c r="CI16">
        <f t="shared" si="6"/>
        <v>7.9422247672570015E-2</v>
      </c>
      <c r="CJ16">
        <f t="shared" si="6"/>
        <v>0.13350867167878594</v>
      </c>
      <c r="CK16">
        <f t="shared" si="6"/>
        <v>0.19028310223163616</v>
      </c>
      <c r="CL16">
        <f t="shared" si="6"/>
        <v>0.24806643206249204</v>
      </c>
      <c r="CN16">
        <f t="shared" si="27"/>
        <v>0.10009158001823147</v>
      </c>
      <c r="CO16">
        <f t="shared" si="7"/>
        <v>0.14818567089804882</v>
      </c>
      <c r="CP16">
        <f t="shared" si="7"/>
        <v>0.15034864198601755</v>
      </c>
      <c r="CQ16">
        <f t="shared" si="7"/>
        <v>0.15024509074008963</v>
      </c>
      <c r="CR16">
        <f t="shared" si="7"/>
        <v>0.14698441128889581</v>
      </c>
      <c r="CS16">
        <f t="shared" si="7"/>
        <v>0.13962599396842965</v>
      </c>
      <c r="CT16">
        <f t="shared" si="7"/>
        <v>0.12725207008560299</v>
      </c>
      <c r="CU16">
        <f t="shared" si="7"/>
        <v>0.10905296845919109</v>
      </c>
      <c r="CV16">
        <f t="shared" si="7"/>
        <v>8.4417112484102622E-2</v>
      </c>
      <c r="CW16">
        <f t="shared" si="7"/>
        <v>5.3017320389471108E-2</v>
      </c>
      <c r="CX16">
        <f t="shared" si="7"/>
        <v>1.4883868752251781E-2</v>
      </c>
      <c r="CY16">
        <f t="shared" si="7"/>
        <v>2.9547058020439592E-2</v>
      </c>
      <c r="CZ16">
        <f t="shared" si="7"/>
        <v>7.9422247672570015E-2</v>
      </c>
      <c r="DA16">
        <f t="shared" si="7"/>
        <v>0.13350867167878594</v>
      </c>
      <c r="DB16">
        <f t="shared" si="7"/>
        <v>0.19028310223163616</v>
      </c>
      <c r="DC16">
        <f t="shared" si="7"/>
        <v>0.24806643206249204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5.7312984183159728</v>
      </c>
      <c r="E17">
        <f>'Raw data and fitting summary'!E19</f>
        <v>5.7917789229781764</v>
      </c>
      <c r="F17">
        <f>'Raw data and fitting summary'!F19</f>
        <v>5.8547197576571568</v>
      </c>
      <c r="G17">
        <f>'Raw data and fitting summary'!G19</f>
        <v>5.9186429092886623</v>
      </c>
      <c r="H17">
        <f>'Raw data and fitting summary'!H19</f>
        <v>5.9819757808467235</v>
      </c>
      <c r="I17">
        <f>'Raw data and fitting summary'!I19</f>
        <v>6.0432028685412131</v>
      </c>
      <c r="J17">
        <f>'Raw data and fitting summary'!J19</f>
        <v>6.1010060313116794</v>
      </c>
      <c r="K17">
        <f>'Raw data and fitting summary'!K19</f>
        <v>6.1543669281633404</v>
      </c>
      <c r="L17">
        <f>'Raw data and fitting summary'!L19</f>
        <v>6.2026170847534505</v>
      </c>
      <c r="M17">
        <f>'Raw data and fitting summary'!M19</f>
        <v>6.2454356389556613</v>
      </c>
      <c r="N17">
        <f>'Raw data and fitting summary'!N19</f>
        <v>6.2828064001541462</v>
      </c>
      <c r="O17">
        <f>'Raw data and fitting summary'!O19</f>
        <v>6.3149513087578359</v>
      </c>
      <c r="P17">
        <f>'Raw data and fitting summary'!P19</f>
        <v>6.3422568616500445</v>
      </c>
      <c r="Q17">
        <f>'Raw data and fitting summary'!Q19</f>
        <v>6.3652058285150659</v>
      </c>
      <c r="R17">
        <f>'Raw data and fitting summary'!R19</f>
        <v>6.384321236212064</v>
      </c>
      <c r="X17">
        <f t="shared" si="8"/>
        <v>4.6743737743135423</v>
      </c>
      <c r="Y17">
        <f t="shared" si="9"/>
        <v>4.8879480823435655</v>
      </c>
      <c r="Z17">
        <f t="shared" si="10"/>
        <v>4.9407368800353577</v>
      </c>
      <c r="AA17">
        <f t="shared" si="11"/>
        <v>5.0063874917489501</v>
      </c>
      <c r="AB17">
        <f t="shared" si="12"/>
        <v>5.0879312140205375</v>
      </c>
      <c r="AC17">
        <f t="shared" si="13"/>
        <v>5.1890577522299495</v>
      </c>
      <c r="AD17">
        <f t="shared" si="14"/>
        <v>5.3142277205721662</v>
      </c>
      <c r="AE17">
        <f t="shared" si="15"/>
        <v>5.468787380867929</v>
      </c>
      <c r="AF17">
        <f t="shared" si="16"/>
        <v>5.6590745845112451</v>
      </c>
      <c r="AG17">
        <f t="shared" si="17"/>
        <v>5.892498038500162</v>
      </c>
      <c r="AH17">
        <f t="shared" si="18"/>
        <v>6.1775629978683897</v>
      </c>
      <c r="AI17">
        <f t="shared" si="19"/>
        <v>6.5238056521611076</v>
      </c>
      <c r="AJ17">
        <f t="shared" si="20"/>
        <v>6.9415872611442033</v>
      </c>
      <c r="AK17">
        <f t="shared" si="21"/>
        <v>7.4416907344391712</v>
      </c>
      <c r="AL17">
        <f t="shared" si="22"/>
        <v>8.0346625354567944</v>
      </c>
      <c r="AM17">
        <f t="shared" si="23"/>
        <v>8.7298597569631617</v>
      </c>
      <c r="AO17">
        <f t="shared" si="24"/>
        <v>4.6743737743135423</v>
      </c>
      <c r="AP17">
        <f t="shared" si="4"/>
        <v>4.8879480823435655</v>
      </c>
      <c r="AQ17">
        <f t="shared" si="4"/>
        <v>4.9407368800353577</v>
      </c>
      <c r="AR17">
        <f t="shared" si="4"/>
        <v>5.0063874917489501</v>
      </c>
      <c r="AS17">
        <f t="shared" si="4"/>
        <v>5.0879312140205375</v>
      </c>
      <c r="AT17">
        <f t="shared" si="4"/>
        <v>5.1890577522299495</v>
      </c>
      <c r="AU17">
        <f t="shared" si="4"/>
        <v>5.3142277205721662</v>
      </c>
      <c r="AV17">
        <f t="shared" si="4"/>
        <v>5.468787380867929</v>
      </c>
      <c r="AW17">
        <f t="shared" si="4"/>
        <v>5.6590745845112451</v>
      </c>
      <c r="AX17">
        <f t="shared" si="4"/>
        <v>5.892498038500162</v>
      </c>
      <c r="AY17">
        <f t="shared" si="4"/>
        <v>6.1775629978683897</v>
      </c>
      <c r="AZ17">
        <f t="shared" si="4"/>
        <v>6.5238056521611076</v>
      </c>
      <c r="BA17">
        <f t="shared" si="4"/>
        <v>6.9415872611442033</v>
      </c>
      <c r="BB17">
        <f t="shared" si="4"/>
        <v>7.4416907344391712</v>
      </c>
      <c r="BC17">
        <f t="shared" si="4"/>
        <v>8.0346625354567944</v>
      </c>
      <c r="BD17">
        <f t="shared" si="4"/>
        <v>8.7298597569631617</v>
      </c>
      <c r="BF17">
        <f t="shared" si="25"/>
        <v>0.41819768094228366</v>
      </c>
      <c r="BG17">
        <f t="shared" si="25"/>
        <v>0.71123978918477226</v>
      </c>
      <c r="BH17">
        <f t="shared" si="5"/>
        <v>0.7242725588562865</v>
      </c>
      <c r="BI17">
        <f t="shared" si="5"/>
        <v>0.71966763338095219</v>
      </c>
      <c r="BJ17">
        <f t="shared" si="5"/>
        <v>0.69008192065524188</v>
      </c>
      <c r="BK17">
        <f t="shared" si="5"/>
        <v>0.62871900010551129</v>
      </c>
      <c r="BL17">
        <f t="shared" si="5"/>
        <v>0.53140476635649392</v>
      </c>
      <c r="BM17">
        <f t="shared" si="5"/>
        <v>0.39970042196891703</v>
      </c>
      <c r="BN17">
        <f t="shared" si="5"/>
        <v>0.24531450568038526</v>
      </c>
      <c r="BO17">
        <f t="shared" si="5"/>
        <v>9.6173822849049337E-2</v>
      </c>
      <c r="BP17">
        <f t="shared" si="5"/>
        <v>4.6066954081615949E-3</v>
      </c>
      <c r="BQ17">
        <f t="shared" si="5"/>
        <v>5.8080639467914932E-2</v>
      </c>
      <c r="BR17">
        <f t="shared" si="5"/>
        <v>0.39267261682316967</v>
      </c>
      <c r="BS17">
        <f t="shared" si="5"/>
        <v>1.2087548406360975</v>
      </c>
      <c r="BT17">
        <f t="shared" si="5"/>
        <v>2.7870856963527206</v>
      </c>
      <c r="BU17">
        <f t="shared" si="5"/>
        <v>5.5015509523272472</v>
      </c>
      <c r="BW17">
        <f t="shared" si="26"/>
        <v>0.13834624417112443</v>
      </c>
      <c r="BX17">
        <f t="shared" si="6"/>
        <v>0.17253668037489797</v>
      </c>
      <c r="BY17">
        <f t="shared" si="6"/>
        <v>0.1722500233480817</v>
      </c>
      <c r="BZ17">
        <f t="shared" si="6"/>
        <v>0.16944998111040085</v>
      </c>
      <c r="CA17">
        <f t="shared" si="6"/>
        <v>0.16327101533506927</v>
      </c>
      <c r="CB17">
        <f t="shared" si="6"/>
        <v>0.15280578218194332</v>
      </c>
      <c r="CC17">
        <f t="shared" si="6"/>
        <v>0.13717423985183694</v>
      </c>
      <c r="CD17">
        <f t="shared" si="6"/>
        <v>0.11560490588014294</v>
      </c>
      <c r="CE17">
        <f t="shared" si="6"/>
        <v>8.7521791108337549E-2</v>
      </c>
      <c r="CF17">
        <f t="shared" si="6"/>
        <v>5.2629469577596032E-2</v>
      </c>
      <c r="CG17">
        <f t="shared" si="6"/>
        <v>1.0986960571780743E-2</v>
      </c>
      <c r="CH17">
        <f t="shared" si="6"/>
        <v>3.6941513107020117E-2</v>
      </c>
      <c r="CI17">
        <f t="shared" si="6"/>
        <v>9.0272718444956504E-2</v>
      </c>
      <c r="CJ17">
        <f t="shared" si="6"/>
        <v>0.14773979624026709</v>
      </c>
      <c r="CK17">
        <f t="shared" si="6"/>
        <v>0.20778180783255695</v>
      </c>
      <c r="CL17">
        <f t="shared" si="6"/>
        <v>0.2686799772333382</v>
      </c>
      <c r="CN17">
        <f t="shared" si="27"/>
        <v>0.13834624417112443</v>
      </c>
      <c r="CO17">
        <f t="shared" si="7"/>
        <v>0.17253668037489797</v>
      </c>
      <c r="CP17">
        <f t="shared" si="7"/>
        <v>0.1722500233480817</v>
      </c>
      <c r="CQ17">
        <f t="shared" si="7"/>
        <v>0.16944998111040085</v>
      </c>
      <c r="CR17">
        <f t="shared" si="7"/>
        <v>0.16327101533506927</v>
      </c>
      <c r="CS17">
        <f t="shared" si="7"/>
        <v>0.15280578218194332</v>
      </c>
      <c r="CT17">
        <f t="shared" si="7"/>
        <v>0.13717423985183694</v>
      </c>
      <c r="CU17">
        <f t="shared" si="7"/>
        <v>0.11560490588014294</v>
      </c>
      <c r="CV17">
        <f t="shared" si="7"/>
        <v>8.7521791108337549E-2</v>
      </c>
      <c r="CW17">
        <f t="shared" si="7"/>
        <v>5.2629469577596032E-2</v>
      </c>
      <c r="CX17">
        <f t="shared" si="7"/>
        <v>1.0986960571780743E-2</v>
      </c>
      <c r="CY17">
        <f t="shared" si="7"/>
        <v>3.6941513107020117E-2</v>
      </c>
      <c r="CZ17">
        <f t="shared" si="7"/>
        <v>9.0272718444956504E-2</v>
      </c>
      <c r="DA17">
        <f t="shared" si="7"/>
        <v>0.14773979624026709</v>
      </c>
      <c r="DB17">
        <f t="shared" si="7"/>
        <v>0.20778180783255695</v>
      </c>
      <c r="DC17">
        <f t="shared" si="7"/>
        <v>0.2686799772333382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4.8828834885227668</v>
      </c>
      <c r="E18">
        <f>'Raw data and fitting summary'!E20</f>
        <v>4.9267147721853046</v>
      </c>
      <c r="F18">
        <f>'Raw data and fitting summary'!F20</f>
        <v>4.9721841524368484</v>
      </c>
      <c r="G18">
        <f>'Raw data and fitting summary'!G20</f>
        <v>5.0182125853395956</v>
      </c>
      <c r="H18">
        <f>'Raw data and fitting summary'!H20</f>
        <v>5.0636670543178299</v>
      </c>
      <c r="I18">
        <f>'Raw data and fitting summary'!I20</f>
        <v>5.107469941801825</v>
      </c>
      <c r="J18">
        <f>'Raw data and fitting summary'!J20</f>
        <v>5.1486973618782681</v>
      </c>
      <c r="K18">
        <f>'Raw data and fitting summary'!K20</f>
        <v>5.1866482937888261</v>
      </c>
      <c r="L18">
        <f>'Raw data and fitting summary'!L20</f>
        <v>5.2208754250677885</v>
      </c>
      <c r="M18">
        <f>'Raw data and fitting summary'!M20</f>
        <v>5.2511790405962184</v>
      </c>
      <c r="N18">
        <f>'Raw data and fitting summary'!N20</f>
        <v>5.2775731258339729</v>
      </c>
      <c r="O18">
        <f>'Raw data and fitting summary'!O20</f>
        <v>5.3002361567652478</v>
      </c>
      <c r="P18">
        <f>'Raw data and fitting summary'!P20</f>
        <v>5.3194582094470055</v>
      </c>
      <c r="Q18">
        <f>'Raw data and fitting summary'!Q20</f>
        <v>5.3355927623821389</v>
      </c>
      <c r="R18">
        <f>'Raw data and fitting summary'!R20</f>
        <v>5.3490177252808593</v>
      </c>
      <c r="X18">
        <f t="shared" si="8"/>
        <v>3.9021353834529733</v>
      </c>
      <c r="Y18">
        <f t="shared" si="9"/>
        <v>4.0865572843050693</v>
      </c>
      <c r="Z18">
        <f t="shared" si="10"/>
        <v>4.1322259895649607</v>
      </c>
      <c r="AA18">
        <f t="shared" si="11"/>
        <v>4.1890690904475223</v>
      </c>
      <c r="AB18">
        <f t="shared" si="12"/>
        <v>4.2597463473444934</v>
      </c>
      <c r="AC18">
        <f t="shared" si="13"/>
        <v>4.3475097168105359</v>
      </c>
      <c r="AD18">
        <f t="shared" si="14"/>
        <v>4.4563128223826149</v>
      </c>
      <c r="AE18">
        <f t="shared" si="15"/>
        <v>4.5909282110590928</v>
      </c>
      <c r="AF18">
        <f t="shared" si="16"/>
        <v>4.7570651923708898</v>
      </c>
      <c r="AG18">
        <f t="shared" si="17"/>
        <v>4.9614756826513018</v>
      </c>
      <c r="AH18">
        <f t="shared" si="18"/>
        <v>5.2120279837657115</v>
      </c>
      <c r="AI18">
        <f t="shared" si="19"/>
        <v>5.5177186991670091</v>
      </c>
      <c r="AJ18">
        <f t="shared" si="20"/>
        <v>5.8885815648021458</v>
      </c>
      <c r="AK18">
        <f t="shared" si="21"/>
        <v>6.3354406263229244</v>
      </c>
      <c r="AL18">
        <f t="shared" si="22"/>
        <v>6.8694477032473058</v>
      </c>
      <c r="AM18">
        <f t="shared" si="23"/>
        <v>7.5013468544007873</v>
      </c>
      <c r="AO18">
        <f t="shared" si="24"/>
        <v>3.9021353834529733</v>
      </c>
      <c r="AP18">
        <f t="shared" si="4"/>
        <v>4.0865572843050693</v>
      </c>
      <c r="AQ18">
        <f t="shared" si="4"/>
        <v>4.1322259895649607</v>
      </c>
      <c r="AR18">
        <f t="shared" si="4"/>
        <v>4.1890690904475223</v>
      </c>
      <c r="AS18">
        <f t="shared" si="4"/>
        <v>4.2597463473444934</v>
      </c>
      <c r="AT18">
        <f t="shared" si="4"/>
        <v>4.3475097168105359</v>
      </c>
      <c r="AU18">
        <f t="shared" si="4"/>
        <v>4.4563128223826149</v>
      </c>
      <c r="AV18">
        <f t="shared" si="4"/>
        <v>4.5909282110590928</v>
      </c>
      <c r="AW18">
        <f t="shared" si="4"/>
        <v>4.7570651923708898</v>
      </c>
      <c r="AX18">
        <f t="shared" si="4"/>
        <v>4.9614756826513018</v>
      </c>
      <c r="AY18">
        <f t="shared" si="4"/>
        <v>5.2120279837657115</v>
      </c>
      <c r="AZ18">
        <f t="shared" si="4"/>
        <v>5.5177186991670091</v>
      </c>
      <c r="BA18">
        <f t="shared" si="4"/>
        <v>5.8885815648021458</v>
      </c>
      <c r="BB18">
        <f t="shared" si="4"/>
        <v>6.3354406263229244</v>
      </c>
      <c r="BC18">
        <f t="shared" si="4"/>
        <v>6.8694477032473058</v>
      </c>
      <c r="BD18">
        <f t="shared" si="4"/>
        <v>7.5013468544007873</v>
      </c>
      <c r="BF18">
        <f t="shared" si="25"/>
        <v>0.46210716232521309</v>
      </c>
      <c r="BG18">
        <f t="shared" si="25"/>
        <v>0.63413542352376606</v>
      </c>
      <c r="BH18">
        <f t="shared" si="5"/>
        <v>0.63121242570955616</v>
      </c>
      <c r="BI18">
        <f t="shared" si="5"/>
        <v>0.61326920031454613</v>
      </c>
      <c r="BJ18">
        <f t="shared" si="5"/>
        <v>0.57527103417844294</v>
      </c>
      <c r="BK18">
        <f t="shared" si="5"/>
        <v>0.51288133206553632</v>
      </c>
      <c r="BL18">
        <f t="shared" si="5"/>
        <v>0.42400559417032341</v>
      </c>
      <c r="BM18">
        <f t="shared" si="5"/>
        <v>0.31110642560554397</v>
      </c>
      <c r="BN18">
        <f t="shared" si="5"/>
        <v>0.18454164102385295</v>
      </c>
      <c r="BO18">
        <f t="shared" si="5"/>
        <v>6.7288226365739626E-2</v>
      </c>
      <c r="BP18">
        <f t="shared" si="5"/>
        <v>1.5328052509455813E-3</v>
      </c>
      <c r="BQ18">
        <f t="shared" si="5"/>
        <v>5.7669896391452674E-2</v>
      </c>
      <c r="BR18">
        <f t="shared" si="5"/>
        <v>0.34615031915810396</v>
      </c>
      <c r="BS18">
        <f t="shared" si="5"/>
        <v>1.0322202714010333</v>
      </c>
      <c r="BT18">
        <f t="shared" si="5"/>
        <v>2.3527109796164849</v>
      </c>
      <c r="BU18">
        <f t="shared" si="5"/>
        <v>4.632520680058148</v>
      </c>
      <c r="BW18">
        <f t="shared" si="26"/>
        <v>0.1742083698482981</v>
      </c>
      <c r="BX18">
        <f t="shared" si="6"/>
        <v>0.19486480888842234</v>
      </c>
      <c r="BY18">
        <f t="shared" si="6"/>
        <v>0.19226653736428084</v>
      </c>
      <c r="BZ18">
        <f t="shared" si="6"/>
        <v>0.18694250323421263</v>
      </c>
      <c r="CA18">
        <f t="shared" si="6"/>
        <v>0.17805431970566196</v>
      </c>
      <c r="CB18">
        <f t="shared" si="6"/>
        <v>0.16472817409426946</v>
      </c>
      <c r="CC18">
        <f t="shared" si="6"/>
        <v>0.14612015479448814</v>
      </c>
      <c r="CD18">
        <f t="shared" si="6"/>
        <v>0.12149376448003794</v>
      </c>
      <c r="CE18">
        <f t="shared" si="6"/>
        <v>9.0304228352152335E-2</v>
      </c>
      <c r="CF18">
        <f t="shared" si="6"/>
        <v>5.2282780166297067E-2</v>
      </c>
      <c r="CG18">
        <f t="shared" si="6"/>
        <v>7.5116743333791744E-3</v>
      </c>
      <c r="CH18">
        <f t="shared" si="6"/>
        <v>4.3522619840929942E-2</v>
      </c>
      <c r="CI18">
        <f t="shared" si="6"/>
        <v>9.9912924965431152E-2</v>
      </c>
      <c r="CJ18">
        <f t="shared" si="6"/>
        <v>0.16036491805394643</v>
      </c>
      <c r="CK18">
        <f t="shared" si="6"/>
        <v>0.22328650091332486</v>
      </c>
      <c r="CL18">
        <f t="shared" si="6"/>
        <v>0.28692569093205295</v>
      </c>
      <c r="CN18">
        <f t="shared" si="27"/>
        <v>0.1742083698482981</v>
      </c>
      <c r="CO18">
        <f t="shared" si="7"/>
        <v>0.19486480888842234</v>
      </c>
      <c r="CP18">
        <f t="shared" si="7"/>
        <v>0.19226653736428084</v>
      </c>
      <c r="CQ18">
        <f t="shared" si="7"/>
        <v>0.18694250323421263</v>
      </c>
      <c r="CR18">
        <f t="shared" si="7"/>
        <v>0.17805431970566196</v>
      </c>
      <c r="CS18">
        <f t="shared" si="7"/>
        <v>0.16472817409426946</v>
      </c>
      <c r="CT18">
        <f t="shared" si="7"/>
        <v>0.14612015479448814</v>
      </c>
      <c r="CU18">
        <f t="shared" si="7"/>
        <v>0.12149376448003794</v>
      </c>
      <c r="CV18">
        <f t="shared" si="7"/>
        <v>9.0304228352152335E-2</v>
      </c>
      <c r="CW18">
        <f t="shared" si="7"/>
        <v>5.2282780166297067E-2</v>
      </c>
      <c r="CX18">
        <f t="shared" si="7"/>
        <v>7.5116743333791744E-3</v>
      </c>
      <c r="CY18">
        <f t="shared" si="7"/>
        <v>4.3522619840929942E-2</v>
      </c>
      <c r="CZ18">
        <f t="shared" si="7"/>
        <v>9.9912924965431152E-2</v>
      </c>
      <c r="DA18">
        <f t="shared" si="7"/>
        <v>0.16036491805394643</v>
      </c>
      <c r="DB18">
        <f t="shared" si="7"/>
        <v>0.22328650091332486</v>
      </c>
      <c r="DC18">
        <f t="shared" si="7"/>
        <v>0.28692569093205295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18.555504436331905</v>
      </c>
      <c r="AP20">
        <f t="shared" ref="AP20:BD34" si="30">IFERROR(Y4, NA())</f>
        <v>18.89374584060068</v>
      </c>
      <c r="AQ20">
        <f t="shared" si="30"/>
        <v>18.974627814739307</v>
      </c>
      <c r="AR20">
        <f t="shared" si="30"/>
        <v>19.073772491699877</v>
      </c>
      <c r="AS20">
        <f t="shared" si="30"/>
        <v>19.19474333133476</v>
      </c>
      <c r="AT20">
        <f t="shared" si="30"/>
        <v>19.341515994034104</v>
      </c>
      <c r="AU20">
        <f t="shared" si="30"/>
        <v>19.518381334793066</v>
      </c>
      <c r="AV20">
        <f t="shared" si="30"/>
        <v>19.729763125462256</v>
      </c>
      <c r="AW20">
        <f t="shared" si="30"/>
        <v>19.979927728320803</v>
      </c>
      <c r="AX20">
        <f t="shared" si="30"/>
        <v>20.272571529089689</v>
      </c>
      <c r="AY20">
        <f t="shared" si="30"/>
        <v>20.61029180591369</v>
      </c>
      <c r="AZ20">
        <f t="shared" si="30"/>
        <v>20.993979821663938</v>
      </c>
      <c r="BA20">
        <f t="shared" si="30"/>
        <v>21.42221829245111</v>
      </c>
      <c r="BB20">
        <f t="shared" si="30"/>
        <v>21.890807890497339</v>
      </c>
      <c r="BC20">
        <f t="shared" si="30"/>
        <v>22.392569524985227</v>
      </c>
      <c r="BD20">
        <f t="shared" si="30"/>
        <v>22.917548806263412</v>
      </c>
      <c r="BE20">
        <f t="shared" ref="BE20:BE34" si="31">IFERROR(AO52,NA())</f>
        <v>13.636363636363635</v>
      </c>
      <c r="BF20">
        <f t="shared" ref="BF20:BF34" si="32">IFERROR(AP52,NA())</f>
        <v>16.699721276670907</v>
      </c>
      <c r="BG20">
        <f t="shared" ref="BG20:BG34" si="33">IFERROR(AQ52,NA())</f>
        <v>17.223790138304945</v>
      </c>
      <c r="BH20">
        <f t="shared" ref="BH20:BH34" si="34">IFERROR(AR52,NA())</f>
        <v>17.792620881229677</v>
      </c>
      <c r="BI20">
        <f t="shared" ref="BI20:BI34" si="35">IFERROR(AS52,NA())</f>
        <v>18.396435374221959</v>
      </c>
      <c r="BJ20">
        <f t="shared" ref="BJ20:BJ34" si="36">IFERROR(AT52,NA())</f>
        <v>19.02241727156165</v>
      </c>
      <c r="BK20">
        <f t="shared" ref="BK20:BK34" si="37">IFERROR(AU52,NA())</f>
        <v>19.655682452551567</v>
      </c>
      <c r="BL20">
        <f t="shared" ref="BL20:BL34" si="38">IFERROR(AV52,NA())</f>
        <v>20.280643325973504</v>
      </c>
      <c r="BM20">
        <f t="shared" ref="BM20:BM34" si="39">IFERROR(AW52,NA())</f>
        <v>20.88251343744907</v>
      </c>
      <c r="BN20">
        <f t="shared" ref="BN20:BN34" si="40">IFERROR(AX52,NA())</f>
        <v>21.448652542283984</v>
      </c>
      <c r="BO20">
        <f t="shared" ref="BO20:BO34" si="41">IFERROR(AY52,NA())</f>
        <v>21.969504826413239</v>
      </c>
      <c r="BP20">
        <f t="shared" ref="BP20:BP34" si="42">IFERROR(AZ52,NA())</f>
        <v>22.439009014688267</v>
      </c>
      <c r="BQ20">
        <f t="shared" ref="BQ20:BQ34" si="43">IFERROR(BA52,NA())</f>
        <v>22.854502244520731</v>
      </c>
      <c r="BR20">
        <f t="shared" ref="BR20:BR34" si="44">IFERROR(BB52,NA())</f>
        <v>23.216245883644344</v>
      </c>
      <c r="BS20">
        <f t="shared" ref="BS20:BS34" si="45">IFERROR(BC52,NA())</f>
        <v>23.526745240253856</v>
      </c>
      <c r="BT20">
        <f t="shared" ref="BT20:BT34" si="46">IFERROR(BD52,NA())</f>
        <v>23.790022338049141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18.555504436331905</v>
      </c>
      <c r="AA21">
        <f t="shared" ref="AA21:AA35" si="49">X4-C4</f>
        <v>4.9191407999682699</v>
      </c>
      <c r="AB21">
        <f>IFERROR(AA21,"")</f>
        <v>4.9191407999682699</v>
      </c>
      <c r="AC21">
        <v>3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17.787297568956362</v>
      </c>
      <c r="AP21">
        <f t="shared" si="30"/>
        <v>18.137896906868857</v>
      </c>
      <c r="AQ21">
        <f t="shared" si="30"/>
        <v>18.221885228234427</v>
      </c>
      <c r="AR21">
        <f t="shared" si="30"/>
        <v>18.324917465308737</v>
      </c>
      <c r="AS21">
        <f t="shared" si="30"/>
        <v>18.450750919513943</v>
      </c>
      <c r="AT21">
        <f t="shared" si="30"/>
        <v>18.603599580849771</v>
      </c>
      <c r="AU21">
        <f t="shared" si="30"/>
        <v>18.78804387800686</v>
      </c>
      <c r="AV21">
        <f t="shared" si="30"/>
        <v>19.008853322702812</v>
      </c>
      <c r="AW21">
        <f t="shared" si="30"/>
        <v>19.270696745299276</v>
      </c>
      <c r="AX21">
        <f t="shared" si="30"/>
        <v>19.577722219660984</v>
      </c>
      <c r="AY21">
        <f t="shared" si="30"/>
        <v>19.933007657795049</v>
      </c>
      <c r="AZ21">
        <f t="shared" si="30"/>
        <v>20.337916127652189</v>
      </c>
      <c r="BA21">
        <f t="shared" si="30"/>
        <v>20.791435292285087</v>
      </c>
      <c r="BB21">
        <f t="shared" si="30"/>
        <v>21.289627822186777</v>
      </c>
      <c r="BC21">
        <f t="shared" si="30"/>
        <v>21.825349555418363</v>
      </c>
      <c r="BD21">
        <f t="shared" si="30"/>
        <v>22.388380430812781</v>
      </c>
      <c r="BE21">
        <f t="shared" si="31"/>
        <v>13.333333333333332</v>
      </c>
      <c r="BF21">
        <f t="shared" si="32"/>
        <v>16.247506558394129</v>
      </c>
      <c r="BG21">
        <f t="shared" si="33"/>
        <v>16.743155801994128</v>
      </c>
      <c r="BH21">
        <f t="shared" si="34"/>
        <v>17.280187829874031</v>
      </c>
      <c r="BI21">
        <f t="shared" si="35"/>
        <v>17.849166963347106</v>
      </c>
      <c r="BJ21">
        <f t="shared" si="36"/>
        <v>18.437862740486139</v>
      </c>
      <c r="BK21">
        <f t="shared" si="37"/>
        <v>19.032197727701767</v>
      </c>
      <c r="BL21">
        <f t="shared" si="38"/>
        <v>19.617549131207213</v>
      </c>
      <c r="BM21">
        <f t="shared" si="39"/>
        <v>20.1801593559161</v>
      </c>
      <c r="BN21">
        <f t="shared" si="40"/>
        <v>20.708374654484839</v>
      </c>
      <c r="BO21">
        <f t="shared" si="41"/>
        <v>21.193487451650626</v>
      </c>
      <c r="BP21">
        <f t="shared" si="42"/>
        <v>21.630079756931256</v>
      </c>
      <c r="BQ21">
        <f t="shared" si="43"/>
        <v>22.015898251192368</v>
      </c>
      <c r="BR21">
        <f t="shared" si="44"/>
        <v>22.351387054161165</v>
      </c>
      <c r="BS21">
        <f t="shared" si="45"/>
        <v>22.639040348964016</v>
      </c>
      <c r="BT21">
        <f t="shared" si="46"/>
        <v>22.882721575649057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17.787297568956362</v>
      </c>
      <c r="AA22">
        <f t="shared" si="49"/>
        <v>4.4539642356230296</v>
      </c>
      <c r="AB22">
        <f t="shared" ref="AB22:AB85" si="54">IFERROR(AA22,"")</f>
        <v>4.4539642356230296</v>
      </c>
      <c r="AC22">
        <v>3</v>
      </c>
      <c r="AM22">
        <f t="shared" si="29"/>
        <v>0.64000000000000012</v>
      </c>
      <c r="AN22">
        <f t="shared" si="50"/>
        <v>0.64000000000000012</v>
      </c>
      <c r="AO22">
        <f t="shared" si="51"/>
        <v>16.912086839933416</v>
      </c>
      <c r="AP22">
        <f t="shared" si="30"/>
        <v>17.274079667551231</v>
      </c>
      <c r="AQ22">
        <f t="shared" si="30"/>
        <v>17.36097598568513</v>
      </c>
      <c r="AR22">
        <f t="shared" si="30"/>
        <v>17.46767012612959</v>
      </c>
      <c r="AS22">
        <f t="shared" si="30"/>
        <v>17.598117365358444</v>
      </c>
      <c r="AT22">
        <f t="shared" si="30"/>
        <v>17.756780010261494</v>
      </c>
      <c r="AU22">
        <f t="shared" si="30"/>
        <v>17.948546999171448</v>
      </c>
      <c r="AV22">
        <f t="shared" si="30"/>
        <v>18.178565474870897</v>
      </c>
      <c r="AW22">
        <f t="shared" si="30"/>
        <v>18.451956350017269</v>
      </c>
      <c r="AX22">
        <f t="shared" si="30"/>
        <v>18.773391708035646</v>
      </c>
      <c r="AY22">
        <f t="shared" si="30"/>
        <v>19.14652918209935</v>
      </c>
      <c r="AZ22">
        <f t="shared" si="30"/>
        <v>19.573330768126883</v>
      </c>
      <c r="BA22">
        <f t="shared" si="30"/>
        <v>20.053340270647752</v>
      </c>
      <c r="BB22">
        <f t="shared" si="30"/>
        <v>20.583046029944377</v>
      </c>
      <c r="BC22">
        <f t="shared" si="30"/>
        <v>21.155494595969177</v>
      </c>
      <c r="BD22">
        <f t="shared" si="30"/>
        <v>21.76032059785495</v>
      </c>
      <c r="BE22">
        <f t="shared" si="31"/>
        <v>12.972972972972974</v>
      </c>
      <c r="BF22">
        <f t="shared" si="32"/>
        <v>15.715551302445661</v>
      </c>
      <c r="BG22">
        <f t="shared" si="33"/>
        <v>16.178813318488242</v>
      </c>
      <c r="BH22">
        <f t="shared" si="34"/>
        <v>16.67971168233468</v>
      </c>
      <c r="BI22">
        <f t="shared" si="35"/>
        <v>17.209228639800816</v>
      </c>
      <c r="BJ22">
        <f t="shared" si="36"/>
        <v>17.755822294024298</v>
      </c>
      <c r="BK22">
        <f t="shared" si="37"/>
        <v>18.306343660578055</v>
      </c>
      <c r="BL22">
        <f t="shared" si="38"/>
        <v>18.847263470536273</v>
      </c>
      <c r="BM22">
        <f t="shared" si="39"/>
        <v>19.365975058493007</v>
      </c>
      <c r="BN22">
        <f t="shared" si="40"/>
        <v>19.85191448218109</v>
      </c>
      <c r="BO22">
        <f t="shared" si="41"/>
        <v>20.297298810718612</v>
      </c>
      <c r="BP22">
        <f t="shared" si="42"/>
        <v>20.697399741972998</v>
      </c>
      <c r="BQ22">
        <f t="shared" si="43"/>
        <v>21.050391426617011</v>
      </c>
      <c r="BR22">
        <f t="shared" si="44"/>
        <v>21.356894919532976</v>
      </c>
      <c r="BS22">
        <f t="shared" si="45"/>
        <v>21.619369955740694</v>
      </c>
      <c r="BT22">
        <f t="shared" si="46"/>
        <v>21.841486861781672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16.912086839933416</v>
      </c>
      <c r="AA23">
        <f t="shared" si="49"/>
        <v>3.939113866960442</v>
      </c>
      <c r="AB23">
        <f t="shared" si="54"/>
        <v>3.939113866960442</v>
      </c>
      <c r="AC23">
        <v>3</v>
      </c>
      <c r="AM23">
        <f t="shared" si="29"/>
        <v>0.51200000000000012</v>
      </c>
      <c r="AN23">
        <f t="shared" si="50"/>
        <v>0.51200000000000012</v>
      </c>
      <c r="AO23">
        <f t="shared" si="51"/>
        <v>15.932173430585689</v>
      </c>
      <c r="AP23">
        <f t="shared" si="30"/>
        <v>16.303511369663763</v>
      </c>
      <c r="AQ23">
        <f t="shared" si="30"/>
        <v>16.392857021534223</v>
      </c>
      <c r="AR23">
        <f t="shared" si="30"/>
        <v>16.502667949719019</v>
      </c>
      <c r="AS23">
        <f t="shared" si="30"/>
        <v>16.637090003749854</v>
      </c>
      <c r="AT23">
        <f t="shared" si="30"/>
        <v>16.800831101231772</v>
      </c>
      <c r="AU23">
        <f t="shared" si="30"/>
        <v>16.999094335905713</v>
      </c>
      <c r="AV23">
        <f t="shared" si="30"/>
        <v>17.237423533979733</v>
      </c>
      <c r="AW23">
        <f t="shared" si="30"/>
        <v>17.521430638094142</v>
      </c>
      <c r="AX23">
        <f t="shared" si="30"/>
        <v>17.856378125437594</v>
      </c>
      <c r="AY23">
        <f t="shared" si="30"/>
        <v>18.246604665542158</v>
      </c>
      <c r="AZ23">
        <f t="shared" si="30"/>
        <v>18.694812778630581</v>
      </c>
      <c r="BA23">
        <f t="shared" si="30"/>
        <v>19.201284352525263</v>
      </c>
      <c r="BB23">
        <f t="shared" si="30"/>
        <v>19.763146793205486</v>
      </c>
      <c r="BC23">
        <f t="shared" si="30"/>
        <v>20.373861514670775</v>
      </c>
      <c r="BD23">
        <f t="shared" si="30"/>
        <v>21.023120254354975</v>
      </c>
      <c r="BE23">
        <f t="shared" si="31"/>
        <v>12.549019607843137</v>
      </c>
      <c r="BF23">
        <f t="shared" si="32"/>
        <v>15.097665528587131</v>
      </c>
      <c r="BG23">
        <f t="shared" si="33"/>
        <v>15.52472071867294</v>
      </c>
      <c r="BH23">
        <f t="shared" si="34"/>
        <v>15.985359625831297</v>
      </c>
      <c r="BI23">
        <f t="shared" si="35"/>
        <v>16.471066281519605</v>
      </c>
      <c r="BJ23">
        <f t="shared" si="36"/>
        <v>16.971093839967843</v>
      </c>
      <c r="BK23">
        <f t="shared" si="37"/>
        <v>17.473341090521824</v>
      </c>
      <c r="BL23">
        <f t="shared" si="38"/>
        <v>17.965491711017314</v>
      </c>
      <c r="BM23">
        <f t="shared" si="39"/>
        <v>18.436196611236053</v>
      </c>
      <c r="BN23">
        <f t="shared" si="40"/>
        <v>18.876065428418045</v>
      </c>
      <c r="BO23">
        <f t="shared" si="41"/>
        <v>19.278295368886376</v>
      </c>
      <c r="BP23">
        <f t="shared" si="42"/>
        <v>19.638874640620351</v>
      </c>
      <c r="BQ23">
        <f t="shared" si="43"/>
        <v>19.956406607461318</v>
      </c>
      <c r="BR23">
        <f t="shared" si="44"/>
        <v>20.23167177341006</v>
      </c>
      <c r="BS23">
        <f t="shared" si="45"/>
        <v>20.467065130322265</v>
      </c>
      <c r="BT23">
        <f t="shared" si="46"/>
        <v>20.66602658042347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15.932173430585689</v>
      </c>
      <c r="AA24">
        <f t="shared" si="49"/>
        <v>3.3831538227425515</v>
      </c>
      <c r="AB24">
        <f t="shared" si="54"/>
        <v>3.3831538227425515</v>
      </c>
      <c r="AC24">
        <v>3</v>
      </c>
      <c r="AM24">
        <f t="shared" si="29"/>
        <v>0.40960000000000013</v>
      </c>
      <c r="AN24">
        <f t="shared" si="50"/>
        <v>0.40960000000000013</v>
      </c>
      <c r="AO24">
        <f t="shared" si="51"/>
        <v>14.856184512612623</v>
      </c>
      <c r="AP24">
        <f t="shared" si="30"/>
        <v>15.233609342008332</v>
      </c>
      <c r="AQ24">
        <f t="shared" si="30"/>
        <v>15.324650597358916</v>
      </c>
      <c r="AR24">
        <f t="shared" si="30"/>
        <v>15.436668680387479</v>
      </c>
      <c r="AS24">
        <f t="shared" si="30"/>
        <v>15.573977791517221</v>
      </c>
      <c r="AT24">
        <f t="shared" si="30"/>
        <v>15.741511721009049</v>
      </c>
      <c r="AU24">
        <f t="shared" si="30"/>
        <v>15.944774414251262</v>
      </c>
      <c r="AV24">
        <f t="shared" si="30"/>
        <v>16.189705360965881</v>
      </c>
      <c r="AW24">
        <f t="shared" si="30"/>
        <v>16.482426853665253</v>
      </c>
      <c r="AX24">
        <f t="shared" si="30"/>
        <v>16.828841613961828</v>
      </c>
      <c r="AY24">
        <f t="shared" si="30"/>
        <v>17.234061213269317</v>
      </c>
      <c r="AZ24">
        <f t="shared" si="30"/>
        <v>17.701673274183069</v>
      </c>
      <c r="BA24">
        <f t="shared" si="30"/>
        <v>18.232901325717251</v>
      </c>
      <c r="BB24">
        <f t="shared" si="30"/>
        <v>18.825771231697573</v>
      </c>
      <c r="BC24">
        <f t="shared" si="30"/>
        <v>19.474456889768792</v>
      </c>
      <c r="BD24">
        <f t="shared" si="30"/>
        <v>20.16900830637989</v>
      </c>
      <c r="BE24">
        <f t="shared" si="31"/>
        <v>12.05651491365777</v>
      </c>
      <c r="BF24">
        <f t="shared" si="32"/>
        <v>14.390432654159531</v>
      </c>
      <c r="BG24">
        <f t="shared" si="33"/>
        <v>14.777901718082981</v>
      </c>
      <c r="BH24">
        <f t="shared" si="34"/>
        <v>15.194693480981794</v>
      </c>
      <c r="BI24">
        <f t="shared" si="35"/>
        <v>15.6328819248918</v>
      </c>
      <c r="BJ24">
        <f t="shared" si="36"/>
        <v>16.082618489765334</v>
      </c>
      <c r="BK24">
        <f t="shared" si="37"/>
        <v>16.532956986794034</v>
      </c>
      <c r="BL24">
        <f t="shared" si="38"/>
        <v>16.9728928632113</v>
      </c>
      <c r="BM24">
        <f t="shared" si="39"/>
        <v>17.392414166209107</v>
      </c>
      <c r="BN24">
        <f t="shared" si="40"/>
        <v>17.783357671441827</v>
      </c>
      <c r="BO24">
        <f t="shared" si="41"/>
        <v>18.139926669950054</v>
      </c>
      <c r="BP24">
        <f t="shared" si="42"/>
        <v>18.458827139924217</v>
      </c>
      <c r="BQ24">
        <f t="shared" si="43"/>
        <v>18.739073990282357</v>
      </c>
      <c r="BR24">
        <f t="shared" si="44"/>
        <v>18.981577240617721</v>
      </c>
      <c r="BS24">
        <f t="shared" si="45"/>
        <v>19.188631013416909</v>
      </c>
      <c r="BT24">
        <f t="shared" si="46"/>
        <v>19.363407156638772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14.856184512612623</v>
      </c>
      <c r="AA25">
        <f t="shared" si="49"/>
        <v>2.7996695989548535</v>
      </c>
      <c r="AB25">
        <f t="shared" si="54"/>
        <v>2.7996695989548535</v>
      </c>
      <c r="AC25">
        <v>3</v>
      </c>
      <c r="AM25">
        <f t="shared" si="29"/>
        <v>0.32768000000000014</v>
      </c>
      <c r="AN25">
        <f t="shared" si="50"/>
        <v>0.32768000000000014</v>
      </c>
      <c r="AO25">
        <f t="shared" si="51"/>
        <v>13.699665567273309</v>
      </c>
      <c r="AP25">
        <f t="shared" si="30"/>
        <v>14.078730638616115</v>
      </c>
      <c r="AQ25">
        <f t="shared" si="30"/>
        <v>14.170418310920649</v>
      </c>
      <c r="AR25">
        <f t="shared" si="30"/>
        <v>14.283365945638961</v>
      </c>
      <c r="AS25">
        <f t="shared" si="30"/>
        <v>14.422016853729367</v>
      </c>
      <c r="AT25">
        <f t="shared" si="30"/>
        <v>14.591490580318604</v>
      </c>
      <c r="AU25">
        <f t="shared" si="30"/>
        <v>14.797554714008367</v>
      </c>
      <c r="AV25">
        <f t="shared" si="30"/>
        <v>15.046516209053433</v>
      </c>
      <c r="AW25">
        <f t="shared" si="30"/>
        <v>15.344997576130394</v>
      </c>
      <c r="AX25">
        <f t="shared" si="30"/>
        <v>15.69956212197917</v>
      </c>
      <c r="AY25">
        <f t="shared" si="30"/>
        <v>16.116160570867482</v>
      </c>
      <c r="AZ25">
        <f t="shared" si="30"/>
        <v>16.599394614283732</v>
      </c>
      <c r="BA25">
        <f t="shared" si="30"/>
        <v>17.151635583531128</v>
      </c>
      <c r="BB25">
        <f t="shared" si="30"/>
        <v>17.772097322790319</v>
      </c>
      <c r="BC25">
        <f t="shared" si="30"/>
        <v>18.456029534415233</v>
      </c>
      <c r="BD25">
        <f t="shared" si="30"/>
        <v>19.194246074022832</v>
      </c>
      <c r="BE25">
        <f t="shared" si="31"/>
        <v>11.49270482603816</v>
      </c>
      <c r="BF25">
        <f t="shared" si="32"/>
        <v>13.594414174154938</v>
      </c>
      <c r="BG25">
        <f t="shared" si="33"/>
        <v>13.939688246072961</v>
      </c>
      <c r="BH25">
        <f t="shared" si="34"/>
        <v>14.309947140913312</v>
      </c>
      <c r="BI25">
        <f t="shared" si="35"/>
        <v>14.697940638511128</v>
      </c>
      <c r="BJ25">
        <f t="shared" si="36"/>
        <v>15.094809022463313</v>
      </c>
      <c r="BK25">
        <f t="shared" si="37"/>
        <v>15.490844877238063</v>
      </c>
      <c r="BL25">
        <f t="shared" si="38"/>
        <v>15.876421504004544</v>
      </c>
      <c r="BM25">
        <f t="shared" si="39"/>
        <v>16.24290515833091</v>
      </c>
      <c r="BN25">
        <f t="shared" si="40"/>
        <v>16.583373680706252</v>
      </c>
      <c r="BO25">
        <f t="shared" si="41"/>
        <v>16.893026211342864</v>
      </c>
      <c r="BP25">
        <f t="shared" si="42"/>
        <v>17.169258553650987</v>
      </c>
      <c r="BQ25">
        <f t="shared" si="43"/>
        <v>17.411459157021433</v>
      </c>
      <c r="BR25">
        <f t="shared" si="44"/>
        <v>17.620626390747745</v>
      </c>
      <c r="BS25">
        <f t="shared" si="45"/>
        <v>17.798914226579011</v>
      </c>
      <c r="BT25">
        <f t="shared" si="46"/>
        <v>17.949192015339499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13.699665567273309</v>
      </c>
      <c r="AA26">
        <f t="shared" si="49"/>
        <v>2.2069607412351484</v>
      </c>
      <c r="AB26">
        <f t="shared" si="54"/>
        <v>2.2069607412351484</v>
      </c>
      <c r="AC26">
        <v>3</v>
      </c>
      <c r="AM26">
        <f t="shared" si="29"/>
        <v>0.2621440000000001</v>
      </c>
      <c r="AN26">
        <f t="shared" si="50"/>
        <v>0.2621440000000001</v>
      </c>
      <c r="AO26">
        <f t="shared" si="51"/>
        <v>12.484777448209108</v>
      </c>
      <c r="AP26">
        <f t="shared" si="30"/>
        <v>12.86005943949376</v>
      </c>
      <c r="AQ26">
        <f t="shared" si="30"/>
        <v>12.951094326844936</v>
      </c>
      <c r="AR26">
        <f t="shared" si="30"/>
        <v>13.063378755131167</v>
      </c>
      <c r="AS26">
        <f t="shared" si="30"/>
        <v>13.201428703939758</v>
      </c>
      <c r="AT26">
        <f t="shared" si="30"/>
        <v>13.370487802246366</v>
      </c>
      <c r="AU26">
        <f t="shared" si="30"/>
        <v>13.576523398445772</v>
      </c>
      <c r="AV26">
        <f t="shared" si="30"/>
        <v>13.826149346782435</v>
      </c>
      <c r="AW26">
        <f t="shared" si="30"/>
        <v>14.126440170986259</v>
      </c>
      <c r="AX26">
        <f t="shared" si="30"/>
        <v>14.484597420883922</v>
      </c>
      <c r="AY26">
        <f t="shared" si="30"/>
        <v>14.907432934917445</v>
      </c>
      <c r="AZ26">
        <f t="shared" si="30"/>
        <v>15.400651346824322</v>
      </c>
      <c r="BA26">
        <f t="shared" si="30"/>
        <v>15.967951317893887</v>
      </c>
      <c r="BB26">
        <f t="shared" si="30"/>
        <v>16.610023522679835</v>
      </c>
      <c r="BC26">
        <f t="shared" si="30"/>
        <v>17.323595902259555</v>
      </c>
      <c r="BD26">
        <f t="shared" si="30"/>
        <v>18.100741679858107</v>
      </c>
      <c r="BE26">
        <f t="shared" si="31"/>
        <v>10.858001237076964</v>
      </c>
      <c r="BF26">
        <f t="shared" si="32"/>
        <v>12.715223050377695</v>
      </c>
      <c r="BG26">
        <f t="shared" si="33"/>
        <v>13.016786123440282</v>
      </c>
      <c r="BH26">
        <f t="shared" si="34"/>
        <v>13.33907391769289</v>
      </c>
      <c r="BI26">
        <f t="shared" si="35"/>
        <v>13.675586707711018</v>
      </c>
      <c r="BJ26">
        <f t="shared" si="36"/>
        <v>14.018520708308433</v>
      </c>
      <c r="BK26">
        <f t="shared" si="37"/>
        <v>14.359455995089533</v>
      </c>
      <c r="BL26">
        <f t="shared" si="38"/>
        <v>14.690166257673143</v>
      </c>
      <c r="BM26">
        <f t="shared" si="39"/>
        <v>15.003389790584274</v>
      </c>
      <c r="BN26">
        <f t="shared" si="40"/>
        <v>15.293413970395379</v>
      </c>
      <c r="BO26">
        <f t="shared" si="41"/>
        <v>15.556384698928648</v>
      </c>
      <c r="BP26">
        <f t="shared" si="42"/>
        <v>15.790330592479963</v>
      </c>
      <c r="BQ26">
        <f t="shared" si="43"/>
        <v>15.994957539968921</v>
      </c>
      <c r="BR26">
        <f t="shared" si="44"/>
        <v>16.1713033958087</v>
      </c>
      <c r="BS26">
        <f t="shared" si="45"/>
        <v>16.321343651078216</v>
      </c>
      <c r="BT26">
        <f t="shared" si="46"/>
        <v>16.447618048149934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12.484777448209108</v>
      </c>
      <c r="AA27">
        <f t="shared" si="49"/>
        <v>1.6267762111321442</v>
      </c>
      <c r="AB27">
        <f t="shared" si="54"/>
        <v>1.6267762111321442</v>
      </c>
      <c r="AC27">
        <v>3</v>
      </c>
      <c r="AM27">
        <f t="shared" si="29"/>
        <v>0.2097152000000001</v>
      </c>
      <c r="AN27">
        <f t="shared" si="50"/>
        <v>0.2097152000000001</v>
      </c>
      <c r="AO27">
        <f t="shared" si="51"/>
        <v>11.238939214467891</v>
      </c>
      <c r="AP27">
        <f t="shared" si="30"/>
        <v>11.604442042088921</v>
      </c>
      <c r="AQ27">
        <f t="shared" si="30"/>
        <v>11.693368197569642</v>
      </c>
      <c r="AR27">
        <f t="shared" si="30"/>
        <v>11.803193883467014</v>
      </c>
      <c r="AS27">
        <f t="shared" si="30"/>
        <v>11.938436638119988</v>
      </c>
      <c r="AT27">
        <f t="shared" si="30"/>
        <v>12.104382981905719</v>
      </c>
      <c r="AU27">
        <f t="shared" si="30"/>
        <v>12.307110356877013</v>
      </c>
      <c r="AV27">
        <f t="shared" si="30"/>
        <v>12.553445375725758</v>
      </c>
      <c r="AW27">
        <f t="shared" si="30"/>
        <v>12.850823621631218</v>
      </c>
      <c r="AX27">
        <f t="shared" si="30"/>
        <v>13.207009964233418</v>
      </c>
      <c r="AY27">
        <f t="shared" si="30"/>
        <v>13.629637897857519</v>
      </c>
      <c r="AZ27">
        <f t="shared" si="30"/>
        <v>14.125537593926282</v>
      </c>
      <c r="BA27">
        <f t="shared" si="30"/>
        <v>14.699851891834646</v>
      </c>
      <c r="BB27">
        <f t="shared" si="30"/>
        <v>15.354991999173105</v>
      </c>
      <c r="BC27">
        <f t="shared" si="30"/>
        <v>16.089557708807178</v>
      </c>
      <c r="BD27">
        <f t="shared" si="30"/>
        <v>16.897424798100147</v>
      </c>
      <c r="BE27">
        <f t="shared" si="31"/>
        <v>10.156840865414422</v>
      </c>
      <c r="BF27">
        <f t="shared" si="32"/>
        <v>11.764191558325733</v>
      </c>
      <c r="BG27">
        <f t="shared" si="33"/>
        <v>12.021873903415372</v>
      </c>
      <c r="BH27">
        <f t="shared" si="34"/>
        <v>12.296258393748875</v>
      </c>
      <c r="BI27">
        <f t="shared" si="35"/>
        <v>12.581649538392391</v>
      </c>
      <c r="BJ27">
        <f t="shared" si="36"/>
        <v>12.871332863168263</v>
      </c>
      <c r="BK27">
        <f t="shared" si="37"/>
        <v>13.158180407749915</v>
      </c>
      <c r="BL27">
        <f t="shared" si="38"/>
        <v>13.435338408890871</v>
      </c>
      <c r="BM27">
        <f t="shared" si="39"/>
        <v>13.696860219204472</v>
      </c>
      <c r="BN27">
        <f t="shared" si="40"/>
        <v>13.938165604500131</v>
      </c>
      <c r="BO27">
        <f t="shared" si="41"/>
        <v>14.156262007532545</v>
      </c>
      <c r="BP27">
        <f t="shared" si="42"/>
        <v>14.349729424626368</v>
      </c>
      <c r="BQ27">
        <f t="shared" si="43"/>
        <v>14.518522507733</v>
      </c>
      <c r="BR27">
        <f t="shared" si="44"/>
        <v>14.663667537615892</v>
      </c>
      <c r="BS27">
        <f t="shared" si="45"/>
        <v>14.786929039296949</v>
      </c>
      <c r="BT27">
        <f t="shared" si="46"/>
        <v>14.890501356225776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11.238939214467891</v>
      </c>
      <c r="AA28">
        <f t="shared" si="49"/>
        <v>1.082098349053469</v>
      </c>
      <c r="AB28">
        <f t="shared" si="54"/>
        <v>1.082098349053469</v>
      </c>
      <c r="AC28">
        <v>3</v>
      </c>
      <c r="AM28">
        <f t="shared" si="29"/>
        <v>0.16777216000000009</v>
      </c>
      <c r="AN28">
        <f t="shared" si="50"/>
        <v>0.16777216000000009</v>
      </c>
      <c r="AO28">
        <f t="shared" si="51"/>
        <v>9.9925155252713367</v>
      </c>
      <c r="AP28">
        <f t="shared" si="30"/>
        <v>10.342213852029975</v>
      </c>
      <c r="AQ28">
        <f t="shared" si="30"/>
        <v>10.427548502622241</v>
      </c>
      <c r="AR28">
        <f t="shared" si="30"/>
        <v>10.533076149692098</v>
      </c>
      <c r="AS28">
        <f t="shared" si="30"/>
        <v>10.663235474119999</v>
      </c>
      <c r="AT28">
        <f t="shared" si="30"/>
        <v>10.823260811235297</v>
      </c>
      <c r="AU28">
        <f t="shared" si="30"/>
        <v>11.019229667749036</v>
      </c>
      <c r="AV28">
        <f t="shared" si="30"/>
        <v>11.258058026917501</v>
      </c>
      <c r="AW28">
        <f t="shared" si="30"/>
        <v>11.547410662891229</v>
      </c>
      <c r="AX28">
        <f t="shared" si="30"/>
        <v>11.89548550249363</v>
      </c>
      <c r="AY28">
        <f t="shared" si="30"/>
        <v>12.310626630142179</v>
      </c>
      <c r="AZ28">
        <f t="shared" si="30"/>
        <v>12.800725073007751</v>
      </c>
      <c r="BA28">
        <f t="shared" si="30"/>
        <v>13.372386966920399</v>
      </c>
      <c r="BB28">
        <f t="shared" si="30"/>
        <v>14.029891793271682</v>
      </c>
      <c r="BC28">
        <f t="shared" si="30"/>
        <v>14.774031262133233</v>
      </c>
      <c r="BD28">
        <f t="shared" si="30"/>
        <v>15.601003419422305</v>
      </c>
      <c r="BE28">
        <f t="shared" si="31"/>
        <v>9.3982227278593875</v>
      </c>
      <c r="BF28">
        <f t="shared" si="32"/>
        <v>10.758356307661559</v>
      </c>
      <c r="BG28">
        <f t="shared" si="33"/>
        <v>10.973455984492851</v>
      </c>
      <c r="BH28">
        <f t="shared" si="34"/>
        <v>11.201615452356709</v>
      </c>
      <c r="BI28">
        <f t="shared" si="35"/>
        <v>11.437967542873823</v>
      </c>
      <c r="BJ28">
        <f t="shared" si="36"/>
        <v>11.676879591714892</v>
      </c>
      <c r="BK28">
        <f t="shared" si="37"/>
        <v>11.912471547048572</v>
      </c>
      <c r="BL28">
        <f t="shared" si="38"/>
        <v>12.139183451454191</v>
      </c>
      <c r="BM28">
        <f t="shared" si="39"/>
        <v>12.352279234575748</v>
      </c>
      <c r="BN28">
        <f t="shared" si="40"/>
        <v>12.548194699804997</v>
      </c>
      <c r="BO28">
        <f t="shared" si="41"/>
        <v>12.724685716122877</v>
      </c>
      <c r="BP28">
        <f t="shared" si="42"/>
        <v>12.880786460654424</v>
      </c>
      <c r="BQ28">
        <f t="shared" si="43"/>
        <v>13.01662698571926</v>
      </c>
      <c r="BR28">
        <f t="shared" si="44"/>
        <v>13.133175122863575</v>
      </c>
      <c r="BS28">
        <f t="shared" si="45"/>
        <v>13.231962362967579</v>
      </c>
      <c r="BT28">
        <f t="shared" si="46"/>
        <v>13.314836011884998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9.9925155252713367</v>
      </c>
      <c r="AA29">
        <f t="shared" si="49"/>
        <v>0.59429279741194918</v>
      </c>
      <c r="AB29">
        <f t="shared" si="54"/>
        <v>0.59429279741194918</v>
      </c>
      <c r="AC29">
        <v>3</v>
      </c>
      <c r="AM29">
        <f t="shared" si="29"/>
        <v>0.13421772800000006</v>
      </c>
      <c r="AN29">
        <f t="shared" si="50"/>
        <v>0.13421772800000006</v>
      </c>
      <c r="AO29">
        <f t="shared" si="51"/>
        <v>8.775927808802404</v>
      </c>
      <c r="AP29">
        <f t="shared" si="30"/>
        <v>9.1043507812924638</v>
      </c>
      <c r="AQ29">
        <f t="shared" si="30"/>
        <v>9.1847276796186659</v>
      </c>
      <c r="AR29">
        <f t="shared" si="30"/>
        <v>9.2842517892311349</v>
      </c>
      <c r="AS29">
        <f t="shared" si="30"/>
        <v>9.4072006972532716</v>
      </c>
      <c r="AT29">
        <f t="shared" si="30"/>
        <v>9.5586562408973741</v>
      </c>
      <c r="AU29">
        <f t="shared" si="30"/>
        <v>9.7445752302996755</v>
      </c>
      <c r="AV29">
        <f t="shared" si="30"/>
        <v>9.971820491815869</v>
      </c>
      <c r="AW29">
        <f t="shared" si="30"/>
        <v>10.24812273676786</v>
      </c>
      <c r="AX29">
        <f t="shared" si="30"/>
        <v>10.581934415256615</v>
      </c>
      <c r="AY29">
        <f t="shared" si="30"/>
        <v>10.982129116430404</v>
      </c>
      <c r="AZ29">
        <f t="shared" si="30"/>
        <v>11.457498538980643</v>
      </c>
      <c r="BA29">
        <f t="shared" si="30"/>
        <v>12.016010046316632</v>
      </c>
      <c r="BB29">
        <f t="shared" si="30"/>
        <v>12.66381902089643</v>
      </c>
      <c r="BC29">
        <f t="shared" si="30"/>
        <v>13.404087484151091</v>
      </c>
      <c r="BD29">
        <f t="shared" si="30"/>
        <v>14.235742098647966</v>
      </c>
      <c r="BE29">
        <f t="shared" si="31"/>
        <v>8.595702542208933</v>
      </c>
      <c r="BF29">
        <f t="shared" si="32"/>
        <v>9.7195794806673792</v>
      </c>
      <c r="BG29">
        <f t="shared" si="33"/>
        <v>9.8948081906164358</v>
      </c>
      <c r="BH29">
        <f t="shared" si="34"/>
        <v>10.079939431579477</v>
      </c>
      <c r="BI29">
        <f t="shared" si="35"/>
        <v>10.270923591921392</v>
      </c>
      <c r="BJ29">
        <f t="shared" si="36"/>
        <v>10.463159599902244</v>
      </c>
      <c r="BK29">
        <f t="shared" si="37"/>
        <v>10.65192514837592</v>
      </c>
      <c r="BL29">
        <f t="shared" si="38"/>
        <v>10.832831183448617</v>
      </c>
      <c r="BM29">
        <f t="shared" si="39"/>
        <v>11.002210432357664</v>
      </c>
      <c r="BN29">
        <f t="shared" si="40"/>
        <v>11.15737130148289</v>
      </c>
      <c r="BO29">
        <f t="shared" si="41"/>
        <v>11.296689343637146</v>
      </c>
      <c r="BP29">
        <f t="shared" si="42"/>
        <v>11.419550822042686</v>
      </c>
      <c r="BQ29">
        <f t="shared" si="43"/>
        <v>11.526191615643933</v>
      </c>
      <c r="BR29">
        <f t="shared" si="44"/>
        <v>11.617484107967519</v>
      </c>
      <c r="BS29">
        <f t="shared" si="45"/>
        <v>11.694718139709217</v>
      </c>
      <c r="BT29">
        <f t="shared" si="46"/>
        <v>11.759407309079942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8.775927808802404</v>
      </c>
      <c r="AA30">
        <f t="shared" si="49"/>
        <v>0.18022526659347093</v>
      </c>
      <c r="AB30">
        <f t="shared" si="54"/>
        <v>0.18022526659347093</v>
      </c>
      <c r="AC30">
        <v>3</v>
      </c>
      <c r="AM30">
        <f t="shared" si="29"/>
        <v>0.10737418240000006</v>
      </c>
      <c r="AN30">
        <f t="shared" si="50"/>
        <v>0.10737418240000006</v>
      </c>
      <c r="AO30">
        <f t="shared" si="51"/>
        <v>7.6167540509186296</v>
      </c>
      <c r="AP30">
        <f t="shared" si="30"/>
        <v>7.9194923821283068</v>
      </c>
      <c r="AQ30">
        <f t="shared" si="30"/>
        <v>7.9937899653142024</v>
      </c>
      <c r="AR30">
        <f t="shared" si="30"/>
        <v>8.0858995476951705</v>
      </c>
      <c r="AS30">
        <f t="shared" si="30"/>
        <v>8.1998617571333057</v>
      </c>
      <c r="AT30">
        <f t="shared" si="30"/>
        <v>8.3405104547133337</v>
      </c>
      <c r="AU30">
        <f t="shared" si="30"/>
        <v>8.5135624385679716</v>
      </c>
      <c r="AV30">
        <f t="shared" si="30"/>
        <v>8.7256800425504206</v>
      </c>
      <c r="AW30">
        <f t="shared" si="30"/>
        <v>8.9844814143786227</v>
      </c>
      <c r="AX30">
        <f t="shared" si="30"/>
        <v>9.298463582381542</v>
      </c>
      <c r="AY30">
        <f t="shared" si="30"/>
        <v>9.6767938055622302</v>
      </c>
      <c r="AZ30">
        <f t="shared" si="30"/>
        <v>10.128918341415144</v>
      </c>
      <c r="BA30">
        <f t="shared" si="30"/>
        <v>10.663940082450258</v>
      </c>
      <c r="BB30">
        <f t="shared" si="30"/>
        <v>11.289735040635513</v>
      </c>
      <c r="BC30">
        <f t="shared" si="30"/>
        <v>12.011820348591975</v>
      </c>
      <c r="BD30">
        <f t="shared" si="30"/>
        <v>12.832057413905904</v>
      </c>
      <c r="BE30">
        <f t="shared" si="31"/>
        <v>7.7666984258113727</v>
      </c>
      <c r="BF30">
        <f t="shared" si="32"/>
        <v>8.6728204902266324</v>
      </c>
      <c r="BG30">
        <f t="shared" si="33"/>
        <v>8.8120683806077587</v>
      </c>
      <c r="BH30">
        <f t="shared" si="34"/>
        <v>8.9586003653248767</v>
      </c>
      <c r="BI30">
        <f t="shared" si="35"/>
        <v>9.1091388056714742</v>
      </c>
      <c r="BJ30">
        <f t="shared" si="36"/>
        <v>9.2600258353553677</v>
      </c>
      <c r="BK30">
        <f t="shared" si="37"/>
        <v>9.4075697920212473</v>
      </c>
      <c r="BL30">
        <f t="shared" si="38"/>
        <v>9.5483984223109193</v>
      </c>
      <c r="BM30">
        <f t="shared" si="39"/>
        <v>9.6797492825302616</v>
      </c>
      <c r="BN30">
        <f t="shared" si="40"/>
        <v>9.7996481167740654</v>
      </c>
      <c r="BO30">
        <f t="shared" si="41"/>
        <v>9.906959341839773</v>
      </c>
      <c r="BP30">
        <f t="shared" si="42"/>
        <v>10.001324885264344</v>
      </c>
      <c r="BQ30">
        <f t="shared" si="43"/>
        <v>10.083027697800729</v>
      </c>
      <c r="BR30">
        <f t="shared" si="44"/>
        <v>10.152821175408381</v>
      </c>
      <c r="BS30">
        <f t="shared" si="45"/>
        <v>10.211759007086171</v>
      </c>
      <c r="BT30">
        <f t="shared" si="46"/>
        <v>10.261047853347081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7.6167540509186296</v>
      </c>
      <c r="AA31">
        <f t="shared" si="49"/>
        <v>-0.14994437489274315</v>
      </c>
      <c r="AB31">
        <f t="shared" si="54"/>
        <v>-0.14994437489274315</v>
      </c>
      <c r="AC31">
        <v>3</v>
      </c>
      <c r="AM31">
        <f t="shared" si="29"/>
        <v>8.589934592000005E-2</v>
      </c>
      <c r="AN31">
        <f t="shared" si="50"/>
        <v>8.589934592000005E-2</v>
      </c>
      <c r="AO31">
        <f t="shared" si="51"/>
        <v>6.5373858262616578</v>
      </c>
      <c r="AP31">
        <f t="shared" si="30"/>
        <v>6.8114265572636947</v>
      </c>
      <c r="AQ31">
        <f t="shared" si="30"/>
        <v>6.8788563326101775</v>
      </c>
      <c r="AR31">
        <f t="shared" si="30"/>
        <v>6.9625477554645947</v>
      </c>
      <c r="AS31">
        <f t="shared" si="30"/>
        <v>7.066242197967334</v>
      </c>
      <c r="AT31">
        <f t="shared" si="30"/>
        <v>7.1944442902769765</v>
      </c>
      <c r="AU31">
        <f t="shared" si="30"/>
        <v>7.3525251114174512</v>
      </c>
      <c r="AV31">
        <f t="shared" si="30"/>
        <v>7.5468099082866162</v>
      </c>
      <c r="AW31">
        <f t="shared" si="30"/>
        <v>7.7846299472464331</v>
      </c>
      <c r="AX31">
        <f t="shared" si="30"/>
        <v>8.0743088673504566</v>
      </c>
      <c r="AY31">
        <f t="shared" si="30"/>
        <v>8.4250435005571394</v>
      </c>
      <c r="AZ31">
        <f t="shared" si="30"/>
        <v>8.8466296193714733</v>
      </c>
      <c r="BA31">
        <f t="shared" si="30"/>
        <v>9.3489785223907322</v>
      </c>
      <c r="BB31">
        <f t="shared" si="30"/>
        <v>9.9413772506835034</v>
      </c>
      <c r="BC31">
        <f t="shared" si="30"/>
        <v>10.631471913358139</v>
      </c>
      <c r="BD31">
        <f t="shared" si="30"/>
        <v>11.424007811358287</v>
      </c>
      <c r="BE31">
        <f t="shared" si="31"/>
        <v>6.9311173873333018</v>
      </c>
      <c r="BF31">
        <f t="shared" si="32"/>
        <v>7.6438114234455048</v>
      </c>
      <c r="BG31">
        <f t="shared" si="33"/>
        <v>7.751771033908736</v>
      </c>
      <c r="BH31">
        <f t="shared" si="34"/>
        <v>7.8649356144236373</v>
      </c>
      <c r="BI31">
        <f t="shared" si="35"/>
        <v>7.9807246475194047</v>
      </c>
      <c r="BJ31">
        <f t="shared" si="36"/>
        <v>8.0963070421104533</v>
      </c>
      <c r="BK31">
        <f t="shared" si="37"/>
        <v>8.2088717421718407</v>
      </c>
      <c r="BL31">
        <f t="shared" si="38"/>
        <v>8.3158943195806057</v>
      </c>
      <c r="BM31">
        <f t="shared" si="39"/>
        <v>8.4153476437057222</v>
      </c>
      <c r="BN31">
        <f t="shared" si="40"/>
        <v>8.5058226780799622</v>
      </c>
      <c r="BO31">
        <f t="shared" si="41"/>
        <v>8.586551646292591</v>
      </c>
      <c r="BP31">
        <f t="shared" si="42"/>
        <v>8.6573493642985948</v>
      </c>
      <c r="BQ31">
        <f t="shared" si="43"/>
        <v>8.7185020207999706</v>
      </c>
      <c r="BR31">
        <f t="shared" si="44"/>
        <v>8.7706346990460382</v>
      </c>
      <c r="BS31">
        <f t="shared" si="45"/>
        <v>8.8145827523175484</v>
      </c>
      <c r="BT31">
        <f t="shared" si="46"/>
        <v>8.8512826073688249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6.5373858262616578</v>
      </c>
      <c r="AA32">
        <f t="shared" si="49"/>
        <v>-0.39373156107164409</v>
      </c>
      <c r="AB32">
        <f t="shared" si="54"/>
        <v>-0.39373156107164409</v>
      </c>
      <c r="AC32">
        <v>3</v>
      </c>
      <c r="AM32">
        <f t="shared" si="29"/>
        <v>6.871947673600004E-2</v>
      </c>
      <c r="AN32">
        <f t="shared" si="50"/>
        <v>6.871947673600004E-2</v>
      </c>
      <c r="AO32">
        <f t="shared" si="51"/>
        <v>5.5536312807229349</v>
      </c>
      <c r="AP32">
        <f t="shared" si="30"/>
        <v>5.7974751865843759</v>
      </c>
      <c r="AQ32">
        <f t="shared" si="30"/>
        <v>5.8576175303038767</v>
      </c>
      <c r="AR32">
        <f t="shared" si="30"/>
        <v>5.9323426828031884</v>
      </c>
      <c r="AS32">
        <f t="shared" si="30"/>
        <v>6.0250488488734275</v>
      </c>
      <c r="AT32">
        <f t="shared" si="30"/>
        <v>6.1398512052369405</v>
      </c>
      <c r="AU32">
        <f t="shared" si="30"/>
        <v>6.2816925964218768</v>
      </c>
      <c r="AV32">
        <f t="shared" si="30"/>
        <v>6.4564486854913348</v>
      </c>
      <c r="AW32">
        <f t="shared" si="30"/>
        <v>6.6710120315169945</v>
      </c>
      <c r="AX32">
        <f t="shared" si="30"/>
        <v>6.9333313559730554</v>
      </c>
      <c r="AY32">
        <f t="shared" si="30"/>
        <v>7.2523721542312449</v>
      </c>
      <c r="AZ32">
        <f t="shared" si="30"/>
        <v>7.6379538983753976</v>
      </c>
      <c r="BA32">
        <f t="shared" si="30"/>
        <v>8.1004100161043056</v>
      </c>
      <c r="BB32">
        <f t="shared" si="30"/>
        <v>8.6500145195544036</v>
      </c>
      <c r="BC32">
        <f t="shared" si="30"/>
        <v>9.2961310222685825</v>
      </c>
      <c r="BD32">
        <f t="shared" si="30"/>
        <v>10.04607486699755</v>
      </c>
      <c r="BE32">
        <f t="shared" si="31"/>
        <v>6.1095030104491679</v>
      </c>
      <c r="BF32">
        <f t="shared" si="32"/>
        <v>6.6565779366231723</v>
      </c>
      <c r="BG32">
        <f t="shared" si="33"/>
        <v>6.7383023712585546</v>
      </c>
      <c r="BH32">
        <f t="shared" si="34"/>
        <v>6.8236480474822603</v>
      </c>
      <c r="BI32">
        <f t="shared" si="35"/>
        <v>6.9106371069119277</v>
      </c>
      <c r="BJ32">
        <f t="shared" si="36"/>
        <v>6.9971340325864091</v>
      </c>
      <c r="BK32">
        <f t="shared" si="37"/>
        <v>7.0810509829579669</v>
      </c>
      <c r="BL32">
        <f t="shared" si="38"/>
        <v>7.1605435803486071</v>
      </c>
      <c r="BM32">
        <f t="shared" si="39"/>
        <v>7.2341596045643666</v>
      </c>
      <c r="BN32">
        <f t="shared" si="40"/>
        <v>7.300918005839045</v>
      </c>
      <c r="BO32">
        <f t="shared" si="41"/>
        <v>7.3603155095173083</v>
      </c>
      <c r="BP32">
        <f t="shared" si="42"/>
        <v>7.412274831382657</v>
      </c>
      <c r="BQ32">
        <f t="shared" si="43"/>
        <v>7.4570572455559025</v>
      </c>
      <c r="BR32">
        <f t="shared" si="44"/>
        <v>7.4951625710464835</v>
      </c>
      <c r="BS32">
        <f t="shared" si="45"/>
        <v>7.5272343725995654</v>
      </c>
      <c r="BT32">
        <f t="shared" si="46"/>
        <v>7.5539809185087936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5.5536312807229349</v>
      </c>
      <c r="AA33">
        <f t="shared" si="49"/>
        <v>-0.555871729726233</v>
      </c>
      <c r="AB33">
        <f t="shared" si="54"/>
        <v>-0.555871729726233</v>
      </c>
      <c r="AC33">
        <v>3</v>
      </c>
      <c r="AM33">
        <f t="shared" si="29"/>
        <v>5.4975581388800036E-2</v>
      </c>
      <c r="AN33">
        <f t="shared" si="50"/>
        <v>5.4975581388800036E-2</v>
      </c>
      <c r="AO33">
        <f t="shared" si="51"/>
        <v>4.6743737743135423</v>
      </c>
      <c r="AP33">
        <f t="shared" si="30"/>
        <v>4.8879480823435655</v>
      </c>
      <c r="AQ33">
        <f t="shared" si="30"/>
        <v>4.9407368800353577</v>
      </c>
      <c r="AR33">
        <f t="shared" si="30"/>
        <v>5.0063874917489501</v>
      </c>
      <c r="AS33">
        <f t="shared" si="30"/>
        <v>5.0879312140205375</v>
      </c>
      <c r="AT33">
        <f t="shared" si="30"/>
        <v>5.1890577522299495</v>
      </c>
      <c r="AU33">
        <f t="shared" si="30"/>
        <v>5.3142277205721662</v>
      </c>
      <c r="AV33">
        <f t="shared" si="30"/>
        <v>5.468787380867929</v>
      </c>
      <c r="AW33">
        <f t="shared" si="30"/>
        <v>5.6590745845112451</v>
      </c>
      <c r="AX33">
        <f t="shared" si="30"/>
        <v>5.892498038500162</v>
      </c>
      <c r="AY33">
        <f t="shared" si="30"/>
        <v>6.1775629978683897</v>
      </c>
      <c r="AZ33">
        <f t="shared" si="30"/>
        <v>6.5238056521611076</v>
      </c>
      <c r="BA33">
        <f t="shared" si="30"/>
        <v>6.9415872611442033</v>
      </c>
      <c r="BB33">
        <f t="shared" si="30"/>
        <v>7.4416907344391712</v>
      </c>
      <c r="BC33">
        <f t="shared" si="30"/>
        <v>8.0346625354567944</v>
      </c>
      <c r="BD33">
        <f t="shared" si="30"/>
        <v>8.7298597569631617</v>
      </c>
      <c r="BE33">
        <f t="shared" si="31"/>
        <v>5.321055829841824</v>
      </c>
      <c r="BF33">
        <f t="shared" si="32"/>
        <v>5.7312984183159728</v>
      </c>
      <c r="BG33">
        <f t="shared" si="33"/>
        <v>5.7917789229781764</v>
      </c>
      <c r="BH33">
        <f t="shared" si="34"/>
        <v>5.8547197576571568</v>
      </c>
      <c r="BI33">
        <f t="shared" si="35"/>
        <v>5.9186429092886623</v>
      </c>
      <c r="BJ33">
        <f t="shared" si="36"/>
        <v>5.9819757808467235</v>
      </c>
      <c r="BK33">
        <f t="shared" si="37"/>
        <v>6.0432028685412131</v>
      </c>
      <c r="BL33">
        <f t="shared" si="38"/>
        <v>6.1010060313116794</v>
      </c>
      <c r="BM33">
        <f t="shared" si="39"/>
        <v>6.1543669281633404</v>
      </c>
      <c r="BN33">
        <f t="shared" si="40"/>
        <v>6.2026170847534505</v>
      </c>
      <c r="BO33">
        <f t="shared" si="41"/>
        <v>6.2454356389556613</v>
      </c>
      <c r="BP33">
        <f t="shared" si="42"/>
        <v>6.2828064001541462</v>
      </c>
      <c r="BQ33">
        <f t="shared" si="43"/>
        <v>6.3149513087578359</v>
      </c>
      <c r="BR33">
        <f t="shared" si="44"/>
        <v>6.3422568616500445</v>
      </c>
      <c r="BS33">
        <f t="shared" si="45"/>
        <v>6.3652058285150659</v>
      </c>
      <c r="BT33">
        <f t="shared" si="46"/>
        <v>6.384321236212064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4.6743737743135423</v>
      </c>
      <c r="AA34">
        <f t="shared" si="49"/>
        <v>-0.64668205552828173</v>
      </c>
      <c r="AB34">
        <f t="shared" si="54"/>
        <v>-0.64668205552828173</v>
      </c>
      <c r="AC34">
        <v>3</v>
      </c>
      <c r="AM34">
        <f t="shared" si="29"/>
        <v>4.3980465111040035E-2</v>
      </c>
      <c r="AN34">
        <f t="shared" si="50"/>
        <v>4.3980465111040035E-2</v>
      </c>
      <c r="AO34">
        <f t="shared" si="51"/>
        <v>3.9021353834529733</v>
      </c>
      <c r="AP34">
        <f t="shared" si="30"/>
        <v>4.0865572843050693</v>
      </c>
      <c r="AQ34">
        <f t="shared" si="30"/>
        <v>4.1322259895649607</v>
      </c>
      <c r="AR34">
        <f t="shared" si="30"/>
        <v>4.1890690904475223</v>
      </c>
      <c r="AS34">
        <f t="shared" si="30"/>
        <v>4.2597463473444934</v>
      </c>
      <c r="AT34">
        <f t="shared" si="30"/>
        <v>4.3475097168105359</v>
      </c>
      <c r="AU34">
        <f t="shared" si="30"/>
        <v>4.4563128223826149</v>
      </c>
      <c r="AV34">
        <f t="shared" si="30"/>
        <v>4.5909282110590928</v>
      </c>
      <c r="AW34">
        <f t="shared" si="30"/>
        <v>4.7570651923708898</v>
      </c>
      <c r="AX34">
        <f t="shared" si="30"/>
        <v>4.9614756826513018</v>
      </c>
      <c r="AY34">
        <f t="shared" si="30"/>
        <v>5.2120279837657115</v>
      </c>
      <c r="AZ34">
        <f t="shared" si="30"/>
        <v>5.5177186991670091</v>
      </c>
      <c r="BA34">
        <f t="shared" si="30"/>
        <v>5.8885815648021458</v>
      </c>
      <c r="BB34">
        <f t="shared" si="30"/>
        <v>6.3354406263229244</v>
      </c>
      <c r="BC34">
        <f t="shared" si="30"/>
        <v>6.8694477032473058</v>
      </c>
      <c r="BD34">
        <f t="shared" si="30"/>
        <v>7.5013468544007873</v>
      </c>
      <c r="BE34">
        <f t="shared" si="31"/>
        <v>4.5819200275316794</v>
      </c>
      <c r="BF34">
        <f t="shared" si="32"/>
        <v>4.8828834885227668</v>
      </c>
      <c r="BG34">
        <f t="shared" si="33"/>
        <v>4.9267147721853046</v>
      </c>
      <c r="BH34">
        <f t="shared" si="34"/>
        <v>4.9721841524368484</v>
      </c>
      <c r="BI34">
        <f t="shared" si="35"/>
        <v>5.0182125853395956</v>
      </c>
      <c r="BJ34">
        <f t="shared" si="36"/>
        <v>5.0636670543178299</v>
      </c>
      <c r="BK34">
        <f t="shared" si="37"/>
        <v>5.107469941801825</v>
      </c>
      <c r="BL34">
        <f t="shared" si="38"/>
        <v>5.1486973618782681</v>
      </c>
      <c r="BM34">
        <f t="shared" si="39"/>
        <v>5.1866482937888261</v>
      </c>
      <c r="BN34">
        <f t="shared" si="40"/>
        <v>5.2208754250677885</v>
      </c>
      <c r="BO34">
        <f t="shared" si="41"/>
        <v>5.2511790405962184</v>
      </c>
      <c r="BP34">
        <f t="shared" si="42"/>
        <v>5.2775731258339729</v>
      </c>
      <c r="BQ34">
        <f t="shared" si="43"/>
        <v>5.3002361567652478</v>
      </c>
      <c r="BR34">
        <f t="shared" si="44"/>
        <v>5.3194582094470055</v>
      </c>
      <c r="BS34">
        <f t="shared" si="45"/>
        <v>5.3355927623821389</v>
      </c>
      <c r="BT34">
        <f t="shared" si="46"/>
        <v>5.3490177252808593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3.9021353834529733</v>
      </c>
      <c r="AA35">
        <f t="shared" si="49"/>
        <v>-0.67978464407870609</v>
      </c>
      <c r="AB35">
        <f t="shared" si="54"/>
        <v>-0.67978464407870609</v>
      </c>
      <c r="AC35">
        <v>3</v>
      </c>
    </row>
    <row r="36" spans="2:72">
      <c r="W36">
        <f t="shared" ref="W36:W50" si="68">D4*D20</f>
        <v>16.699721276670907</v>
      </c>
      <c r="X36">
        <f t="shared" si="58"/>
        <v>16.699721276670907</v>
      </c>
      <c r="Y36">
        <f>AP20</f>
        <v>18.89374584060068</v>
      </c>
      <c r="AA36">
        <f t="shared" ref="AA36:AA50" si="69">Y4-D4</f>
        <v>2.1940245639297729</v>
      </c>
      <c r="AB36">
        <f t="shared" si="54"/>
        <v>2.1940245639297729</v>
      </c>
      <c r="AC36">
        <v>3</v>
      </c>
      <c r="AN36">
        <f t="shared" ref="AN36:AN50" si="70">1/AN20</f>
        <v>1</v>
      </c>
      <c r="AO36">
        <f t="shared" ref="AO36:BT44" si="71">1/AO20</f>
        <v>5.3892364038456847E-2</v>
      </c>
      <c r="AP36">
        <f t="shared" si="71"/>
        <v>5.2927567060371099E-2</v>
      </c>
      <c r="AQ36">
        <f t="shared" si="71"/>
        <v>5.2701955988997566E-2</v>
      </c>
      <c r="AR36">
        <f t="shared" si="71"/>
        <v>5.2428013411356299E-2</v>
      </c>
      <c r="AS36">
        <f t="shared" si="71"/>
        <v>5.2097596864842381E-2</v>
      </c>
      <c r="AT36">
        <f t="shared" si="71"/>
        <v>5.1702255413094311E-2</v>
      </c>
      <c r="AU36">
        <f t="shared" si="71"/>
        <v>5.1233756675171653E-2</v>
      </c>
      <c r="AV36">
        <f t="shared" si="71"/>
        <v>5.0684845714617295E-2</v>
      </c>
      <c r="AW36">
        <f t="shared" si="71"/>
        <v>5.0050231091804065E-2</v>
      </c>
      <c r="AX36">
        <f t="shared" si="71"/>
        <v>4.9327733216532083E-2</v>
      </c>
      <c r="AY36">
        <f t="shared" si="71"/>
        <v>4.8519448895579007E-2</v>
      </c>
      <c r="AZ36">
        <f t="shared" si="71"/>
        <v>4.7632702731670154E-2</v>
      </c>
      <c r="BA36">
        <f t="shared" si="71"/>
        <v>4.6680506488554735E-2</v>
      </c>
      <c r="BB36">
        <f t="shared" si="71"/>
        <v>4.5681274304823334E-2</v>
      </c>
      <c r="BC36">
        <f t="shared" si="71"/>
        <v>4.4657670879807605E-2</v>
      </c>
      <c r="BD36">
        <f t="shared" si="71"/>
        <v>4.3634683990580091E-2</v>
      </c>
      <c r="BE36">
        <f t="shared" si="71"/>
        <v>7.3333333333333348E-2</v>
      </c>
      <c r="BF36">
        <f t="shared" si="71"/>
        <v>5.988123894001602E-2</v>
      </c>
      <c r="BG36">
        <f t="shared" si="71"/>
        <v>5.8059230399936441E-2</v>
      </c>
      <c r="BH36">
        <f t="shared" si="71"/>
        <v>5.6203074672093407E-2</v>
      </c>
      <c r="BI36">
        <f t="shared" si="71"/>
        <v>5.4358356913060013E-2</v>
      </c>
      <c r="BJ36">
        <f t="shared" si="71"/>
        <v>5.2569554422244293E-2</v>
      </c>
      <c r="BK36">
        <f t="shared" si="71"/>
        <v>5.087587278711795E-2</v>
      </c>
      <c r="BL36">
        <f t="shared" si="71"/>
        <v>4.9308100533442936E-2</v>
      </c>
      <c r="BM36">
        <f t="shared" si="71"/>
        <v>4.7886955897113323E-2</v>
      </c>
      <c r="BN36">
        <f t="shared" si="71"/>
        <v>4.6622975407363931E-2</v>
      </c>
      <c r="BO36">
        <f t="shared" si="71"/>
        <v>4.551763946894842E-2</v>
      </c>
      <c r="BP36">
        <f t="shared" si="71"/>
        <v>4.4565247928079789E-2</v>
      </c>
      <c r="BQ36">
        <f t="shared" si="71"/>
        <v>4.3755054881571345E-2</v>
      </c>
      <c r="BR36">
        <f t="shared" si="71"/>
        <v>4.3073286052009462E-2</v>
      </c>
      <c r="BS36">
        <f t="shared" si="71"/>
        <v>4.2504816955684005E-2</v>
      </c>
      <c r="BT36">
        <f t="shared" si="71"/>
        <v>4.2034428794992182E-2</v>
      </c>
    </row>
    <row r="37" spans="2:72">
      <c r="W37">
        <f t="shared" si="68"/>
        <v>16.247506558394129</v>
      </c>
      <c r="X37">
        <f t="shared" si="58"/>
        <v>16.247506558394129</v>
      </c>
      <c r="Y37">
        <f t="shared" ref="Y37:Y49" si="72">AP21</f>
        <v>18.137896906868857</v>
      </c>
      <c r="AA37">
        <f t="shared" si="69"/>
        <v>1.8903903484747282</v>
      </c>
      <c r="AB37">
        <f t="shared" si="54"/>
        <v>1.8903903484747282</v>
      </c>
      <c r="AC37">
        <v>3</v>
      </c>
      <c r="AN37">
        <f t="shared" si="70"/>
        <v>1.25</v>
      </c>
      <c r="AO37">
        <f t="shared" ref="AO37:BC37" si="73">1/AO21</f>
        <v>5.6219894906647881E-2</v>
      </c>
      <c r="AP37">
        <f t="shared" si="73"/>
        <v>5.5133183584327138E-2</v>
      </c>
      <c r="AQ37">
        <f t="shared" si="73"/>
        <v>5.4879063690430947E-2</v>
      </c>
      <c r="AR37">
        <f t="shared" si="73"/>
        <v>5.4570504990983988E-2</v>
      </c>
      <c r="AS37">
        <f t="shared" si="73"/>
        <v>5.4198336119879911E-2</v>
      </c>
      <c r="AT37">
        <f t="shared" si="73"/>
        <v>5.375303825768122E-2</v>
      </c>
      <c r="AU37">
        <f t="shared" si="73"/>
        <v>5.3225338757622996E-2</v>
      </c>
      <c r="AV37">
        <f t="shared" si="73"/>
        <v>5.2607065929940744E-2</v>
      </c>
      <c r="AW37">
        <f t="shared" si="73"/>
        <v>5.189225969444676E-2</v>
      </c>
      <c r="AX37">
        <f t="shared" si="73"/>
        <v>5.1078465042054134E-2</v>
      </c>
      <c r="AY37">
        <f t="shared" si="73"/>
        <v>5.0168043737691417E-2</v>
      </c>
      <c r="AZ37">
        <f t="shared" si="73"/>
        <v>4.9169245940608571E-2</v>
      </c>
      <c r="BA37">
        <f t="shared" si="73"/>
        <v>4.8096727616061319E-2</v>
      </c>
      <c r="BB37">
        <f t="shared" si="73"/>
        <v>4.6971229762779593E-2</v>
      </c>
      <c r="BC37">
        <f t="shared" si="73"/>
        <v>4.5818281052535992E-2</v>
      </c>
      <c r="BD37">
        <f t="shared" si="71"/>
        <v>4.4666026785203074E-2</v>
      </c>
      <c r="BE37">
        <f t="shared" si="71"/>
        <v>7.5000000000000011E-2</v>
      </c>
      <c r="BF37">
        <f t="shared" si="71"/>
        <v>6.1547905606682704E-2</v>
      </c>
      <c r="BG37">
        <f t="shared" si="71"/>
        <v>5.9725897066603112E-2</v>
      </c>
      <c r="BH37">
        <f t="shared" si="71"/>
        <v>5.7869741338760078E-2</v>
      </c>
      <c r="BI37">
        <f t="shared" si="71"/>
        <v>5.6025023579726677E-2</v>
      </c>
      <c r="BJ37">
        <f t="shared" si="71"/>
        <v>5.4236221088910963E-2</v>
      </c>
      <c r="BK37">
        <f t="shared" si="71"/>
        <v>5.2542539453784613E-2</v>
      </c>
      <c r="BL37">
        <f t="shared" si="71"/>
        <v>5.09747672001096E-2</v>
      </c>
      <c r="BM37">
        <f t="shared" si="71"/>
        <v>4.9553622563779993E-2</v>
      </c>
      <c r="BN37">
        <f t="shared" si="71"/>
        <v>4.8289642074030602E-2</v>
      </c>
      <c r="BO37">
        <f t="shared" si="71"/>
        <v>4.7184306135615091E-2</v>
      </c>
      <c r="BP37">
        <f t="shared" si="71"/>
        <v>4.6231914594746459E-2</v>
      </c>
      <c r="BQ37">
        <f t="shared" si="71"/>
        <v>4.5421721548238016E-2</v>
      </c>
      <c r="BR37">
        <f t="shared" si="71"/>
        <v>4.4739952718676118E-2</v>
      </c>
      <c r="BS37">
        <f t="shared" si="71"/>
        <v>4.4171483622350668E-2</v>
      </c>
      <c r="BT37">
        <f t="shared" si="71"/>
        <v>4.3701095461658845E-2</v>
      </c>
    </row>
    <row r="38" spans="2:72">
      <c r="W38">
        <f t="shared" si="68"/>
        <v>15.715551302445661</v>
      </c>
      <c r="X38">
        <f t="shared" si="58"/>
        <v>15.715551302445661</v>
      </c>
      <c r="Y38">
        <f t="shared" si="72"/>
        <v>17.274079667551231</v>
      </c>
      <c r="AA38">
        <f t="shared" si="69"/>
        <v>1.5585283651055697</v>
      </c>
      <c r="AB38">
        <f t="shared" si="54"/>
        <v>1.5585283651055697</v>
      </c>
      <c r="AC38">
        <v>3</v>
      </c>
      <c r="AN38">
        <f t="shared" si="70"/>
        <v>1.5624999999999998</v>
      </c>
      <c r="AO38">
        <f t="shared" si="71"/>
        <v>5.912930849188669E-2</v>
      </c>
      <c r="AP38">
        <f t="shared" si="71"/>
        <v>5.78902042392722E-2</v>
      </c>
      <c r="AQ38">
        <f t="shared" si="71"/>
        <v>5.7600448317222656E-2</v>
      </c>
      <c r="AR38">
        <f t="shared" si="71"/>
        <v>5.724861946551859E-2</v>
      </c>
      <c r="AS38">
        <f t="shared" si="71"/>
        <v>5.6824260188676819E-2</v>
      </c>
      <c r="AT38">
        <f t="shared" si="71"/>
        <v>5.6316516813414839E-2</v>
      </c>
      <c r="AU38">
        <f t="shared" si="71"/>
        <v>5.5714816360687168E-2</v>
      </c>
      <c r="AV38">
        <f t="shared" si="71"/>
        <v>5.500984119909505E-2</v>
      </c>
      <c r="AW38">
        <f t="shared" si="71"/>
        <v>5.4194795447750126E-2</v>
      </c>
      <c r="AX38">
        <f t="shared" si="71"/>
        <v>5.3266879823956705E-2</v>
      </c>
      <c r="AY38">
        <f t="shared" si="71"/>
        <v>5.2228787290331931E-2</v>
      </c>
      <c r="AZ38">
        <f t="shared" si="71"/>
        <v>5.1089924951781593E-2</v>
      </c>
      <c r="BA38">
        <f t="shared" si="71"/>
        <v>4.9867004025444514E-2</v>
      </c>
      <c r="BB38">
        <f t="shared" si="71"/>
        <v>4.8583674085224904E-2</v>
      </c>
      <c r="BC38">
        <f t="shared" si="71"/>
        <v>4.7269043768446477E-2</v>
      </c>
      <c r="BD38">
        <f t="shared" si="71"/>
        <v>4.5955205278481799E-2</v>
      </c>
      <c r="BE38">
        <f t="shared" si="71"/>
        <v>7.7083333333333323E-2</v>
      </c>
      <c r="BF38">
        <f t="shared" si="71"/>
        <v>6.363123894001603E-2</v>
      </c>
      <c r="BG38">
        <f t="shared" si="71"/>
        <v>6.1809230399936438E-2</v>
      </c>
      <c r="BH38">
        <f t="shared" si="71"/>
        <v>5.9953074672093418E-2</v>
      </c>
      <c r="BI38">
        <f t="shared" si="71"/>
        <v>5.8108356913060003E-2</v>
      </c>
      <c r="BJ38">
        <f t="shared" si="71"/>
        <v>5.6319554422244296E-2</v>
      </c>
      <c r="BK38">
        <f t="shared" si="71"/>
        <v>5.4625872787117953E-2</v>
      </c>
      <c r="BL38">
        <f t="shared" si="71"/>
        <v>5.3058100533442926E-2</v>
      </c>
      <c r="BM38">
        <f t="shared" si="71"/>
        <v>5.1636955897113326E-2</v>
      </c>
      <c r="BN38">
        <f t="shared" si="71"/>
        <v>5.0372975407363935E-2</v>
      </c>
      <c r="BO38">
        <f t="shared" si="71"/>
        <v>4.9267639468948417E-2</v>
      </c>
      <c r="BP38">
        <f t="shared" si="71"/>
        <v>4.8315247928079785E-2</v>
      </c>
      <c r="BQ38">
        <f t="shared" si="71"/>
        <v>4.7505054881571342E-2</v>
      </c>
      <c r="BR38">
        <f t="shared" si="71"/>
        <v>4.6823286052009458E-2</v>
      </c>
      <c r="BS38">
        <f t="shared" si="71"/>
        <v>4.6254816955684001E-2</v>
      </c>
      <c r="BT38">
        <f t="shared" si="71"/>
        <v>4.5784428794992171E-2</v>
      </c>
    </row>
    <row r="39" spans="2:72">
      <c r="W39">
        <f t="shared" si="68"/>
        <v>15.097665528587131</v>
      </c>
      <c r="X39">
        <f t="shared" si="58"/>
        <v>15.097665528587131</v>
      </c>
      <c r="Y39">
        <f t="shared" si="72"/>
        <v>16.303511369663763</v>
      </c>
      <c r="AA39">
        <f t="shared" si="69"/>
        <v>1.2058458410766324</v>
      </c>
      <c r="AB39">
        <f t="shared" si="54"/>
        <v>1.2058458410766324</v>
      </c>
      <c r="AC39">
        <v>3</v>
      </c>
      <c r="AN39">
        <f t="shared" si="70"/>
        <v>1.9531249999999996</v>
      </c>
      <c r="AO39">
        <f t="shared" si="71"/>
        <v>6.2766075473435184E-2</v>
      </c>
      <c r="AP39">
        <f t="shared" si="71"/>
        <v>6.133648005795353E-2</v>
      </c>
      <c r="AQ39">
        <f t="shared" si="71"/>
        <v>6.100217910071231E-2</v>
      </c>
      <c r="AR39">
        <f t="shared" si="71"/>
        <v>6.0596262558686845E-2</v>
      </c>
      <c r="AS39">
        <f t="shared" si="71"/>
        <v>6.0106665274672962E-2</v>
      </c>
      <c r="AT39">
        <f t="shared" si="71"/>
        <v>5.9520865008081882E-2</v>
      </c>
      <c r="AU39">
        <f t="shared" si="71"/>
        <v>5.8826663364517411E-2</v>
      </c>
      <c r="AV39">
        <f t="shared" si="71"/>
        <v>5.8013310285537932E-2</v>
      </c>
      <c r="AW39">
        <f t="shared" si="71"/>
        <v>5.7072965139379338E-2</v>
      </c>
      <c r="AX39">
        <f t="shared" si="71"/>
        <v>5.6002398301334903E-2</v>
      </c>
      <c r="AY39">
        <f t="shared" si="71"/>
        <v>5.4804716731132574E-2</v>
      </c>
      <c r="AZ39">
        <f t="shared" si="71"/>
        <v>5.3490773715747862E-2</v>
      </c>
      <c r="BA39">
        <f t="shared" si="71"/>
        <v>5.2079849537173518E-2</v>
      </c>
      <c r="BB39">
        <f t="shared" si="71"/>
        <v>5.059922948828155E-2</v>
      </c>
      <c r="BC39">
        <f t="shared" si="71"/>
        <v>4.9082497163334585E-2</v>
      </c>
      <c r="BD39">
        <f t="shared" si="71"/>
        <v>4.7566678395080213E-2</v>
      </c>
      <c r="BE39">
        <f t="shared" si="71"/>
        <v>7.9687499999999994E-2</v>
      </c>
      <c r="BF39">
        <f t="shared" si="71"/>
        <v>6.6235405606682687E-2</v>
      </c>
      <c r="BG39">
        <f t="shared" si="71"/>
        <v>6.4413397066603109E-2</v>
      </c>
      <c r="BH39">
        <f t="shared" si="71"/>
        <v>6.2557241338760075E-2</v>
      </c>
      <c r="BI39">
        <f t="shared" si="71"/>
        <v>6.0712523579726681E-2</v>
      </c>
      <c r="BJ39">
        <f t="shared" si="71"/>
        <v>5.892372108891096E-2</v>
      </c>
      <c r="BK39">
        <f t="shared" si="71"/>
        <v>5.7230039453784624E-2</v>
      </c>
      <c r="BL39">
        <f t="shared" si="71"/>
        <v>5.5662267200109604E-2</v>
      </c>
      <c r="BM39">
        <f t="shared" si="71"/>
        <v>5.4241122563779991E-2</v>
      </c>
      <c r="BN39">
        <f t="shared" si="71"/>
        <v>5.2977142074030599E-2</v>
      </c>
      <c r="BO39">
        <f t="shared" si="71"/>
        <v>5.1871806135615074E-2</v>
      </c>
      <c r="BP39">
        <f t="shared" si="71"/>
        <v>5.0919414594746457E-2</v>
      </c>
      <c r="BQ39">
        <f t="shared" si="71"/>
        <v>5.0109221548238006E-2</v>
      </c>
      <c r="BR39">
        <f t="shared" si="71"/>
        <v>4.9427452718676122E-2</v>
      </c>
      <c r="BS39">
        <f t="shared" si="71"/>
        <v>4.8858983622350666E-2</v>
      </c>
      <c r="BT39">
        <f t="shared" si="71"/>
        <v>4.8388595461658836E-2</v>
      </c>
    </row>
    <row r="40" spans="2:72">
      <c r="W40">
        <f t="shared" si="68"/>
        <v>14.390432654159531</v>
      </c>
      <c r="X40">
        <f t="shared" si="58"/>
        <v>14.390432654159531</v>
      </c>
      <c r="Y40">
        <f t="shared" si="72"/>
        <v>15.233609342008332</v>
      </c>
      <c r="AA40">
        <f t="shared" si="69"/>
        <v>0.84317668784880162</v>
      </c>
      <c r="AB40">
        <f t="shared" si="54"/>
        <v>0.84317668784880162</v>
      </c>
      <c r="AC40">
        <v>3</v>
      </c>
      <c r="AN40">
        <f t="shared" si="70"/>
        <v>2.4414062499999991</v>
      </c>
      <c r="AO40">
        <f t="shared" si="71"/>
        <v>6.731203420037081E-2</v>
      </c>
      <c r="AP40">
        <f t="shared" si="71"/>
        <v>6.5644324831305167E-2</v>
      </c>
      <c r="AQ40">
        <f t="shared" si="71"/>
        <v>6.525434258007437E-2</v>
      </c>
      <c r="AR40">
        <f t="shared" si="71"/>
        <v>6.4780816425147159E-2</v>
      </c>
      <c r="AS40">
        <f t="shared" si="71"/>
        <v>6.4209671632168147E-2</v>
      </c>
      <c r="AT40">
        <f t="shared" si="71"/>
        <v>6.3526300251415674E-2</v>
      </c>
      <c r="AU40">
        <f t="shared" si="71"/>
        <v>6.2716472119305186E-2</v>
      </c>
      <c r="AV40">
        <f t="shared" si="71"/>
        <v>6.176764664359153E-2</v>
      </c>
      <c r="AW40">
        <f t="shared" si="71"/>
        <v>6.0670677253915839E-2</v>
      </c>
      <c r="AX40">
        <f t="shared" si="71"/>
        <v>5.9421796398057669E-2</v>
      </c>
      <c r="AY40">
        <f t="shared" si="71"/>
        <v>5.8024628532133374E-2</v>
      </c>
      <c r="AZ40">
        <f t="shared" si="71"/>
        <v>5.6491834670705725E-2</v>
      </c>
      <c r="BA40">
        <f t="shared" si="71"/>
        <v>5.4845906426834776E-2</v>
      </c>
      <c r="BB40">
        <f t="shared" si="71"/>
        <v>5.3118673742102371E-2</v>
      </c>
      <c r="BC40">
        <f t="shared" si="71"/>
        <v>5.1349313906944714E-2</v>
      </c>
      <c r="BD40">
        <f t="shared" si="71"/>
        <v>4.9581019790828212E-2</v>
      </c>
      <c r="BE40">
        <f t="shared" si="71"/>
        <v>8.2942708333333337E-2</v>
      </c>
      <c r="BF40">
        <f t="shared" si="71"/>
        <v>6.9490613940016016E-2</v>
      </c>
      <c r="BG40">
        <f t="shared" si="71"/>
        <v>6.7668605399936438E-2</v>
      </c>
      <c r="BH40">
        <f t="shared" si="71"/>
        <v>6.5812449672093404E-2</v>
      </c>
      <c r="BI40">
        <f t="shared" si="71"/>
        <v>6.3967731913060003E-2</v>
      </c>
      <c r="BJ40">
        <f t="shared" si="71"/>
        <v>6.2178929422244303E-2</v>
      </c>
      <c r="BK40">
        <f t="shared" si="71"/>
        <v>6.0485247787117946E-2</v>
      </c>
      <c r="BL40">
        <f t="shared" si="71"/>
        <v>5.891747553344294E-2</v>
      </c>
      <c r="BM40">
        <f t="shared" si="71"/>
        <v>5.7496330897113312E-2</v>
      </c>
      <c r="BN40">
        <f t="shared" si="71"/>
        <v>5.6232350407363914E-2</v>
      </c>
      <c r="BO40">
        <f t="shared" si="71"/>
        <v>5.5127014468948424E-2</v>
      </c>
      <c r="BP40">
        <f t="shared" si="71"/>
        <v>5.4174622928079792E-2</v>
      </c>
      <c r="BQ40">
        <f t="shared" si="71"/>
        <v>5.3364429881571335E-2</v>
      </c>
      <c r="BR40">
        <f t="shared" si="71"/>
        <v>5.2682661052009437E-2</v>
      </c>
      <c r="BS40">
        <f t="shared" si="71"/>
        <v>5.2114191955684001E-2</v>
      </c>
      <c r="BT40">
        <f t="shared" si="71"/>
        <v>5.1643803794992171E-2</v>
      </c>
    </row>
    <row r="41" spans="2:72">
      <c r="W41">
        <f t="shared" si="68"/>
        <v>13.594414174154938</v>
      </c>
      <c r="X41">
        <f t="shared" si="58"/>
        <v>13.594414174154938</v>
      </c>
      <c r="Y41">
        <f t="shared" si="72"/>
        <v>14.078730638616115</v>
      </c>
      <c r="AA41">
        <f t="shared" si="69"/>
        <v>0.48431646446117682</v>
      </c>
      <c r="AB41">
        <f t="shared" si="54"/>
        <v>0.48431646446117682</v>
      </c>
      <c r="AC41">
        <v>3</v>
      </c>
      <c r="AN41">
        <f t="shared" si="70"/>
        <v>3.0517578124999987</v>
      </c>
      <c r="AO41">
        <f t="shared" si="71"/>
        <v>7.2994482609040318E-2</v>
      </c>
      <c r="AP41">
        <f t="shared" si="71"/>
        <v>7.1029130797994736E-2</v>
      </c>
      <c r="AQ41">
        <f t="shared" si="71"/>
        <v>7.0569546929276944E-2</v>
      </c>
      <c r="AR41">
        <f t="shared" si="71"/>
        <v>7.0011508758222568E-2</v>
      </c>
      <c r="AS41">
        <f t="shared" si="71"/>
        <v>6.9338429579037103E-2</v>
      </c>
      <c r="AT41">
        <f t="shared" si="71"/>
        <v>6.8533094305582937E-2</v>
      </c>
      <c r="AU41">
        <f t="shared" si="71"/>
        <v>6.7578733062789914E-2</v>
      </c>
      <c r="AV41">
        <f t="shared" si="71"/>
        <v>6.6460567091158537E-2</v>
      </c>
      <c r="AW41">
        <f t="shared" si="71"/>
        <v>6.5167817397086464E-2</v>
      </c>
      <c r="AX41">
        <f t="shared" si="71"/>
        <v>6.3696044018961132E-2</v>
      </c>
      <c r="AY41">
        <f t="shared" si="71"/>
        <v>6.2049518283384363E-2</v>
      </c>
      <c r="AZ41">
        <f t="shared" si="71"/>
        <v>6.0243160864403025E-2</v>
      </c>
      <c r="BA41">
        <f t="shared" si="71"/>
        <v>5.8303477538911359E-2</v>
      </c>
      <c r="BB41">
        <f t="shared" si="71"/>
        <v>5.6267979059378366E-2</v>
      </c>
      <c r="BC41">
        <f t="shared" si="71"/>
        <v>5.4182834836457382E-2</v>
      </c>
      <c r="BD41">
        <f t="shared" si="71"/>
        <v>5.2098946535513217E-2</v>
      </c>
      <c r="BE41">
        <f t="shared" si="71"/>
        <v>8.7011718749999994E-2</v>
      </c>
      <c r="BF41">
        <f t="shared" si="71"/>
        <v>7.3559624356682687E-2</v>
      </c>
      <c r="BG41">
        <f t="shared" si="71"/>
        <v>7.1737615816603095E-2</v>
      </c>
      <c r="BH41">
        <f t="shared" si="71"/>
        <v>6.9881460088760075E-2</v>
      </c>
      <c r="BI41">
        <f t="shared" si="71"/>
        <v>6.8036742329726674E-2</v>
      </c>
      <c r="BJ41">
        <f t="shared" si="71"/>
        <v>6.624793983891096E-2</v>
      </c>
      <c r="BK41">
        <f t="shared" si="71"/>
        <v>6.4554258203784604E-2</v>
      </c>
      <c r="BL41">
        <f t="shared" si="71"/>
        <v>6.2986485950109597E-2</v>
      </c>
      <c r="BM41">
        <f t="shared" si="71"/>
        <v>6.1565341313779984E-2</v>
      </c>
      <c r="BN41">
        <f t="shared" si="71"/>
        <v>6.0301360824030592E-2</v>
      </c>
      <c r="BO41">
        <f t="shared" si="71"/>
        <v>5.9196024885615081E-2</v>
      </c>
      <c r="BP41">
        <f t="shared" si="71"/>
        <v>5.8243633344746457E-2</v>
      </c>
      <c r="BQ41">
        <f t="shared" si="71"/>
        <v>5.7433440298238013E-2</v>
      </c>
      <c r="BR41">
        <f t="shared" si="71"/>
        <v>5.6751671468676101E-2</v>
      </c>
      <c r="BS41">
        <f t="shared" si="71"/>
        <v>5.6183202372350673E-2</v>
      </c>
      <c r="BT41">
        <f t="shared" si="71"/>
        <v>5.571281421165885E-2</v>
      </c>
    </row>
    <row r="42" spans="2:72">
      <c r="W42">
        <f t="shared" si="68"/>
        <v>12.715223050377695</v>
      </c>
      <c r="X42">
        <f t="shared" si="58"/>
        <v>12.715223050377695</v>
      </c>
      <c r="Y42">
        <f t="shared" si="72"/>
        <v>12.86005943949376</v>
      </c>
      <c r="AA42">
        <f t="shared" si="69"/>
        <v>0.14483638911606533</v>
      </c>
      <c r="AB42">
        <f t="shared" si="54"/>
        <v>0.14483638911606533</v>
      </c>
      <c r="AC42">
        <v>3</v>
      </c>
      <c r="AN42">
        <f t="shared" si="70"/>
        <v>3.8146972656249987</v>
      </c>
      <c r="AO42">
        <f t="shared" si="71"/>
        <v>8.009754311987724E-2</v>
      </c>
      <c r="AP42">
        <f t="shared" si="71"/>
        <v>7.7760138256356706E-2</v>
      </c>
      <c r="AQ42">
        <f t="shared" si="71"/>
        <v>7.7213552365780175E-2</v>
      </c>
      <c r="AR42">
        <f t="shared" si="71"/>
        <v>7.6549874174566809E-2</v>
      </c>
      <c r="AS42">
        <f t="shared" si="71"/>
        <v>7.5749377012623326E-2</v>
      </c>
      <c r="AT42">
        <f t="shared" si="71"/>
        <v>7.4791586873291988E-2</v>
      </c>
      <c r="AU42">
        <f t="shared" si="71"/>
        <v>7.3656559242145828E-2</v>
      </c>
      <c r="AV42">
        <f t="shared" si="71"/>
        <v>7.2326717650617295E-2</v>
      </c>
      <c r="AW42">
        <f t="shared" si="71"/>
        <v>7.0789242576049752E-2</v>
      </c>
      <c r="AX42">
        <f t="shared" si="71"/>
        <v>6.9038853545090456E-2</v>
      </c>
      <c r="AY42">
        <f t="shared" si="71"/>
        <v>6.7080630472448124E-2</v>
      </c>
      <c r="AZ42">
        <f t="shared" si="71"/>
        <v>6.4932318606524667E-2</v>
      </c>
      <c r="BA42">
        <f t="shared" si="71"/>
        <v>6.2625441429007084E-2</v>
      </c>
      <c r="BB42">
        <f t="shared" si="71"/>
        <v>6.0204610705973376E-2</v>
      </c>
      <c r="BC42">
        <f t="shared" si="71"/>
        <v>5.772473599834823E-2</v>
      </c>
      <c r="BD42">
        <f t="shared" si="71"/>
        <v>5.5246354966369482E-2</v>
      </c>
      <c r="BE42">
        <f t="shared" si="71"/>
        <v>9.2097981770833337E-2</v>
      </c>
      <c r="BF42">
        <f t="shared" si="71"/>
        <v>7.864588737751603E-2</v>
      </c>
      <c r="BG42">
        <f t="shared" si="71"/>
        <v>7.6823878837436424E-2</v>
      </c>
      <c r="BH42">
        <f t="shared" si="71"/>
        <v>7.4967723109593418E-2</v>
      </c>
      <c r="BI42">
        <f t="shared" si="71"/>
        <v>7.3123005350560003E-2</v>
      </c>
      <c r="BJ42">
        <f t="shared" si="71"/>
        <v>7.1334202859744289E-2</v>
      </c>
      <c r="BK42">
        <f t="shared" si="71"/>
        <v>6.9640521224617946E-2</v>
      </c>
      <c r="BL42">
        <f t="shared" si="71"/>
        <v>6.8072748970942926E-2</v>
      </c>
      <c r="BM42">
        <f t="shared" si="71"/>
        <v>6.6651604334613312E-2</v>
      </c>
      <c r="BN42">
        <f t="shared" si="71"/>
        <v>6.5387623844863921E-2</v>
      </c>
      <c r="BO42">
        <f t="shared" si="71"/>
        <v>6.428228790644841E-2</v>
      </c>
      <c r="BP42">
        <f t="shared" si="71"/>
        <v>6.3329896365579785E-2</v>
      </c>
      <c r="BQ42">
        <f t="shared" si="71"/>
        <v>6.2519703319071335E-2</v>
      </c>
      <c r="BR42">
        <f t="shared" si="71"/>
        <v>6.1837934489509444E-2</v>
      </c>
      <c r="BS42">
        <f t="shared" si="71"/>
        <v>6.1269465393183994E-2</v>
      </c>
      <c r="BT42">
        <f t="shared" si="71"/>
        <v>6.0799077232492171E-2</v>
      </c>
    </row>
    <row r="43" spans="2:72">
      <c r="W43">
        <f t="shared" si="68"/>
        <v>11.764191558325733</v>
      </c>
      <c r="X43">
        <f t="shared" si="58"/>
        <v>11.764191558325733</v>
      </c>
      <c r="Y43">
        <f t="shared" si="72"/>
        <v>11.604442042088921</v>
      </c>
      <c r="AA43">
        <f t="shared" si="69"/>
        <v>-0.15974951623681122</v>
      </c>
      <c r="AB43">
        <f t="shared" si="54"/>
        <v>-0.15974951623681122</v>
      </c>
      <c r="AC43">
        <v>3</v>
      </c>
      <c r="AN43">
        <f t="shared" si="70"/>
        <v>4.7683715820312473</v>
      </c>
      <c r="AO43">
        <f t="shared" si="71"/>
        <v>8.8976368758423352E-2</v>
      </c>
      <c r="AP43">
        <f t="shared" si="71"/>
        <v>8.6173897579309169E-2</v>
      </c>
      <c r="AQ43">
        <f t="shared" si="71"/>
        <v>8.5518559161409172E-2</v>
      </c>
      <c r="AR43">
        <f t="shared" si="71"/>
        <v>8.4722830944997135E-2</v>
      </c>
      <c r="AS43">
        <f t="shared" si="71"/>
        <v>8.376306130460609E-2</v>
      </c>
      <c r="AT43">
        <f t="shared" si="71"/>
        <v>8.2614702582928315E-2</v>
      </c>
      <c r="AU43">
        <f t="shared" si="71"/>
        <v>8.1253841966340723E-2</v>
      </c>
      <c r="AV43">
        <f t="shared" si="71"/>
        <v>7.9659405849940745E-2</v>
      </c>
      <c r="AW43">
        <f t="shared" si="71"/>
        <v>7.7816024049753879E-2</v>
      </c>
      <c r="AX43">
        <f t="shared" si="71"/>
        <v>7.5717365452752095E-2</v>
      </c>
      <c r="AY43">
        <f t="shared" si="71"/>
        <v>7.3369520708777808E-2</v>
      </c>
      <c r="AZ43">
        <f t="shared" si="71"/>
        <v>7.079376578417669E-2</v>
      </c>
      <c r="BA43">
        <f t="shared" si="71"/>
        <v>6.8027896291626713E-2</v>
      </c>
      <c r="BB43">
        <f t="shared" si="71"/>
        <v>6.512540026421712E-2</v>
      </c>
      <c r="BC43">
        <f t="shared" si="71"/>
        <v>6.2152112450711762E-2</v>
      </c>
      <c r="BD43">
        <f t="shared" si="71"/>
        <v>5.9180615504939811E-2</v>
      </c>
      <c r="BE43">
        <f t="shared" si="71"/>
        <v>9.8455810546874981E-2</v>
      </c>
      <c r="BF43">
        <f t="shared" si="71"/>
        <v>8.5003716153557687E-2</v>
      </c>
      <c r="BG43">
        <f t="shared" si="71"/>
        <v>8.3181707613478081E-2</v>
      </c>
      <c r="BH43">
        <f t="shared" si="71"/>
        <v>8.1325551885635075E-2</v>
      </c>
      <c r="BI43">
        <f t="shared" si="71"/>
        <v>7.948083412660166E-2</v>
      </c>
      <c r="BJ43">
        <f t="shared" si="71"/>
        <v>7.7692031635785946E-2</v>
      </c>
      <c r="BK43">
        <f t="shared" si="71"/>
        <v>7.5998350000659604E-2</v>
      </c>
      <c r="BL43">
        <f t="shared" si="71"/>
        <v>7.4430577746984569E-2</v>
      </c>
      <c r="BM43">
        <f t="shared" si="71"/>
        <v>7.3009433110654984E-2</v>
      </c>
      <c r="BN43">
        <f t="shared" si="71"/>
        <v>7.1745452620905578E-2</v>
      </c>
      <c r="BO43">
        <f t="shared" si="71"/>
        <v>7.0640116682490067E-2</v>
      </c>
      <c r="BP43">
        <f t="shared" si="71"/>
        <v>6.9687725141621443E-2</v>
      </c>
      <c r="BQ43">
        <f t="shared" si="71"/>
        <v>6.8877532095112992E-2</v>
      </c>
      <c r="BR43">
        <f t="shared" si="71"/>
        <v>6.8195763265551101E-2</v>
      </c>
      <c r="BS43">
        <f t="shared" si="71"/>
        <v>6.7627294169225652E-2</v>
      </c>
      <c r="BT43">
        <f t="shared" si="71"/>
        <v>6.7156906008533829E-2</v>
      </c>
    </row>
    <row r="44" spans="2:72">
      <c r="W44">
        <f t="shared" si="68"/>
        <v>10.758356307661559</v>
      </c>
      <c r="X44">
        <f t="shared" si="58"/>
        <v>10.758356307661559</v>
      </c>
      <c r="Y44">
        <f t="shared" si="72"/>
        <v>10.342213852029975</v>
      </c>
      <c r="AA44">
        <f t="shared" si="69"/>
        <v>-0.4161424556315847</v>
      </c>
      <c r="AB44">
        <f t="shared" si="54"/>
        <v>-0.4161424556315847</v>
      </c>
      <c r="AC44">
        <v>3</v>
      </c>
      <c r="AN44">
        <f t="shared" si="70"/>
        <v>5.9604644775390598</v>
      </c>
      <c r="AO44">
        <f t="shared" si="71"/>
        <v>0.10007490080660605</v>
      </c>
      <c r="AP44">
        <f t="shared" si="71"/>
        <v>9.6691096732999721E-2</v>
      </c>
      <c r="AQ44">
        <f t="shared" si="71"/>
        <v>9.5899817655945463E-2</v>
      </c>
      <c r="AR44">
        <f t="shared" si="71"/>
        <v>9.4939026908035018E-2</v>
      </c>
      <c r="AS44">
        <f t="shared" si="71"/>
        <v>9.3780166669584553E-2</v>
      </c>
      <c r="AT44">
        <f t="shared" si="71"/>
        <v>9.2393597219973714E-2</v>
      </c>
      <c r="AU44">
        <f t="shared" si="71"/>
        <v>9.0750445371584304E-2</v>
      </c>
      <c r="AV44">
        <f t="shared" si="71"/>
        <v>8.8825266099095052E-2</v>
      </c>
      <c r="AW44">
        <f t="shared" si="71"/>
        <v>8.6599500891884021E-2</v>
      </c>
      <c r="AX44">
        <f t="shared" si="71"/>
        <v>8.4065505337329177E-2</v>
      </c>
      <c r="AY44">
        <f t="shared" si="71"/>
        <v>8.1230633504189922E-2</v>
      </c>
      <c r="AZ44">
        <f t="shared" si="71"/>
        <v>7.8120574756241734E-2</v>
      </c>
      <c r="BA44">
        <f t="shared" si="71"/>
        <v>7.4780964869901281E-2</v>
      </c>
      <c r="BB44">
        <f t="shared" si="71"/>
        <v>7.1276387212021841E-2</v>
      </c>
      <c r="BC44">
        <f t="shared" ref="AO44:BT50" si="74">1/BC28</f>
        <v>6.7686333016166181E-2</v>
      </c>
      <c r="BD44">
        <f t="shared" si="74"/>
        <v>6.4098441178152721E-2</v>
      </c>
      <c r="BE44">
        <f t="shared" si="74"/>
        <v>0.10640309651692707</v>
      </c>
      <c r="BF44">
        <f t="shared" si="74"/>
        <v>9.2951002123609752E-2</v>
      </c>
      <c r="BG44">
        <f t="shared" si="74"/>
        <v>9.1128993583530188E-2</v>
      </c>
      <c r="BH44">
        <f t="shared" si="74"/>
        <v>8.927283785568714E-2</v>
      </c>
      <c r="BI44">
        <f t="shared" si="74"/>
        <v>8.7428120096653739E-2</v>
      </c>
      <c r="BJ44">
        <f t="shared" si="74"/>
        <v>8.5639317605838039E-2</v>
      </c>
      <c r="BK44">
        <f t="shared" si="74"/>
        <v>8.3945635970711682E-2</v>
      </c>
      <c r="BL44">
        <f t="shared" si="74"/>
        <v>8.2377863717036662E-2</v>
      </c>
      <c r="BM44">
        <f t="shared" si="74"/>
        <v>8.0956719080707049E-2</v>
      </c>
      <c r="BN44">
        <f t="shared" si="74"/>
        <v>7.9692738590957657E-2</v>
      </c>
      <c r="BO44">
        <f t="shared" si="74"/>
        <v>7.8587402652542132E-2</v>
      </c>
      <c r="BP44">
        <f t="shared" si="74"/>
        <v>7.7635011111673521E-2</v>
      </c>
      <c r="BQ44">
        <f t="shared" si="74"/>
        <v>7.6824818065165057E-2</v>
      </c>
      <c r="BR44">
        <f t="shared" si="74"/>
        <v>7.614304923560318E-2</v>
      </c>
      <c r="BS44">
        <f t="shared" si="74"/>
        <v>7.5574580139277731E-2</v>
      </c>
      <c r="BT44">
        <f t="shared" si="74"/>
        <v>7.5104191978585907E-2</v>
      </c>
    </row>
    <row r="45" spans="2:72">
      <c r="W45">
        <f t="shared" si="68"/>
        <v>9.7195794806673792</v>
      </c>
      <c r="X45">
        <f t="shared" si="58"/>
        <v>9.7195794806673792</v>
      </c>
      <c r="Y45">
        <f t="shared" si="72"/>
        <v>9.1043507812924638</v>
      </c>
      <c r="AA45">
        <f t="shared" si="69"/>
        <v>-0.61522869937491542</v>
      </c>
      <c r="AB45">
        <f t="shared" si="54"/>
        <v>-0.61522869937491542</v>
      </c>
      <c r="AC45">
        <v>3</v>
      </c>
      <c r="AN45">
        <f t="shared" si="70"/>
        <v>7.4505805969238246</v>
      </c>
      <c r="AO45">
        <f t="shared" si="74"/>
        <v>0.1139480658668344</v>
      </c>
      <c r="AP45">
        <f t="shared" si="74"/>
        <v>0.10983759567511292</v>
      </c>
      <c r="AQ45">
        <f t="shared" si="74"/>
        <v>0.10887639077411583</v>
      </c>
      <c r="AR45">
        <f t="shared" si="74"/>
        <v>0.10770927186183238</v>
      </c>
      <c r="AS45">
        <f t="shared" si="74"/>
        <v>0.10630154837580764</v>
      </c>
      <c r="AT45">
        <f t="shared" si="74"/>
        <v>0.10461721551628048</v>
      </c>
      <c r="AU45">
        <f t="shared" si="74"/>
        <v>0.10262119962813884</v>
      </c>
      <c r="AV45">
        <f t="shared" si="74"/>
        <v>0.10028259141053791</v>
      </c>
      <c r="AW45">
        <f t="shared" si="74"/>
        <v>9.7578846944546702E-2</v>
      </c>
      <c r="AX45">
        <f t="shared" si="74"/>
        <v>9.4500680193050482E-2</v>
      </c>
      <c r="AY45">
        <f t="shared" si="74"/>
        <v>9.1057024498455069E-2</v>
      </c>
      <c r="AZ45">
        <f t="shared" si="74"/>
        <v>8.727908597132307E-2</v>
      </c>
      <c r="BA45">
        <f t="shared" si="74"/>
        <v>8.3222300592744464E-2</v>
      </c>
      <c r="BB45">
        <f t="shared" si="74"/>
        <v>7.8965120896777735E-2</v>
      </c>
      <c r="BC45">
        <f t="shared" si="74"/>
        <v>7.4604108722984216E-2</v>
      </c>
      <c r="BD45">
        <f t="shared" si="74"/>
        <v>7.0245723269668853E-2</v>
      </c>
      <c r="BE45">
        <f t="shared" si="74"/>
        <v>0.11633720397949217</v>
      </c>
      <c r="BF45">
        <f t="shared" si="74"/>
        <v>0.10288510958617487</v>
      </c>
      <c r="BG45">
        <f t="shared" si="74"/>
        <v>0.10106310104609527</v>
      </c>
      <c r="BH45">
        <f t="shared" si="74"/>
        <v>9.9206945318252263E-2</v>
      </c>
      <c r="BI45">
        <f t="shared" si="74"/>
        <v>9.7362227559218847E-2</v>
      </c>
      <c r="BJ45">
        <f t="shared" si="74"/>
        <v>9.5573425068403134E-2</v>
      </c>
      <c r="BK45">
        <f t="shared" si="74"/>
        <v>9.3879743433276777E-2</v>
      </c>
      <c r="BL45">
        <f t="shared" si="74"/>
        <v>9.2311971179601771E-2</v>
      </c>
      <c r="BM45">
        <f t="shared" si="74"/>
        <v>9.0890826543272171E-2</v>
      </c>
      <c r="BN45">
        <f t="shared" si="74"/>
        <v>8.962684605352278E-2</v>
      </c>
      <c r="BO45">
        <f t="shared" si="74"/>
        <v>8.8521510115107255E-2</v>
      </c>
      <c r="BP45">
        <f t="shared" si="74"/>
        <v>8.7569118574238616E-2</v>
      </c>
      <c r="BQ45">
        <f t="shared" si="74"/>
        <v>8.675892552773018E-2</v>
      </c>
      <c r="BR45">
        <f t="shared" si="74"/>
        <v>8.6077156698168289E-2</v>
      </c>
      <c r="BS45">
        <f t="shared" si="74"/>
        <v>8.5508687601842839E-2</v>
      </c>
      <c r="BT45">
        <f t="shared" si="74"/>
        <v>8.5038299441151016E-2</v>
      </c>
    </row>
    <row r="46" spans="2:72">
      <c r="W46">
        <f t="shared" si="68"/>
        <v>8.6728204902266324</v>
      </c>
      <c r="X46">
        <f t="shared" si="58"/>
        <v>8.6728204902266324</v>
      </c>
      <c r="Y46">
        <f t="shared" si="72"/>
        <v>7.9194923821283068</v>
      </c>
      <c r="AA46">
        <f t="shared" si="69"/>
        <v>-0.75332810809832562</v>
      </c>
      <c r="AB46">
        <f t="shared" si="54"/>
        <v>-0.75332810809832562</v>
      </c>
      <c r="AC46">
        <v>3</v>
      </c>
      <c r="AN46">
        <f t="shared" si="70"/>
        <v>9.3132257461547798</v>
      </c>
      <c r="AO46">
        <f t="shared" si="74"/>
        <v>0.13128952219211984</v>
      </c>
      <c r="AP46">
        <f t="shared" si="74"/>
        <v>0.12627071935275441</v>
      </c>
      <c r="AQ46">
        <f t="shared" si="74"/>
        <v>0.12509710717182876</v>
      </c>
      <c r="AR46">
        <f t="shared" si="74"/>
        <v>0.12367207805407909</v>
      </c>
      <c r="AS46">
        <f t="shared" si="74"/>
        <v>0.12195327550858648</v>
      </c>
      <c r="AT46">
        <f t="shared" si="74"/>
        <v>0.11989673838666393</v>
      </c>
      <c r="AU46">
        <f t="shared" si="74"/>
        <v>0.11745964244883197</v>
      </c>
      <c r="AV46">
        <f t="shared" si="74"/>
        <v>0.11460424804984151</v>
      </c>
      <c r="AW46">
        <f t="shared" si="74"/>
        <v>0.11130302951037505</v>
      </c>
      <c r="AX46">
        <f t="shared" si="74"/>
        <v>0.10754464876270214</v>
      </c>
      <c r="AY46">
        <f t="shared" si="74"/>
        <v>0.1033400132412865</v>
      </c>
      <c r="AZ46">
        <f t="shared" si="74"/>
        <v>9.8727224990174695E-2</v>
      </c>
      <c r="BA46">
        <f t="shared" si="74"/>
        <v>9.3773970246298452E-2</v>
      </c>
      <c r="BB46">
        <f t="shared" si="74"/>
        <v>8.8576038002722582E-2</v>
      </c>
      <c r="BC46">
        <f t="shared" si="74"/>
        <v>8.3251328356506754E-2</v>
      </c>
      <c r="BD46">
        <f t="shared" si="74"/>
        <v>7.7929825884064025E-2</v>
      </c>
      <c r="BE46">
        <f t="shared" si="74"/>
        <v>0.12875483830769854</v>
      </c>
      <c r="BF46">
        <f t="shared" si="74"/>
        <v>0.11530274391438126</v>
      </c>
      <c r="BG46">
        <f t="shared" si="74"/>
        <v>0.11348073537430166</v>
      </c>
      <c r="BH46">
        <f t="shared" si="74"/>
        <v>0.11162457964645862</v>
      </c>
      <c r="BI46">
        <f t="shared" si="74"/>
        <v>0.10977986188742522</v>
      </c>
      <c r="BJ46">
        <f t="shared" si="74"/>
        <v>0.1079910593966095</v>
      </c>
      <c r="BK46">
        <f t="shared" si="74"/>
        <v>0.10629737776148315</v>
      </c>
      <c r="BL46">
        <f t="shared" si="74"/>
        <v>0.10472960550780812</v>
      </c>
      <c r="BM46">
        <f t="shared" si="74"/>
        <v>0.10330846087147855</v>
      </c>
      <c r="BN46">
        <f t="shared" si="74"/>
        <v>0.10204448038172914</v>
      </c>
      <c r="BO46">
        <f t="shared" si="74"/>
        <v>0.10093914444331362</v>
      </c>
      <c r="BP46">
        <f t="shared" si="74"/>
        <v>9.9986752902444992E-2</v>
      </c>
      <c r="BQ46">
        <f t="shared" si="74"/>
        <v>9.9176559855936541E-2</v>
      </c>
      <c r="BR46">
        <f t="shared" si="74"/>
        <v>9.8494791026374665E-2</v>
      </c>
      <c r="BS46">
        <f t="shared" si="74"/>
        <v>9.7926321930049215E-2</v>
      </c>
      <c r="BT46">
        <f t="shared" si="74"/>
        <v>9.7455933769357392E-2</v>
      </c>
    </row>
    <row r="47" spans="2:72">
      <c r="W47">
        <f t="shared" si="68"/>
        <v>7.6438114234455048</v>
      </c>
      <c r="X47">
        <f t="shared" si="58"/>
        <v>7.6438114234455048</v>
      </c>
      <c r="Y47">
        <f t="shared" si="72"/>
        <v>6.8114265572636947</v>
      </c>
      <c r="AA47">
        <f t="shared" si="69"/>
        <v>-0.83238486618181007</v>
      </c>
      <c r="AB47">
        <f t="shared" si="54"/>
        <v>-0.83238486618181007</v>
      </c>
      <c r="AC47">
        <v>3</v>
      </c>
      <c r="AN47">
        <f t="shared" si="70"/>
        <v>11.641532182693474</v>
      </c>
      <c r="AO47">
        <f t="shared" si="74"/>
        <v>0.15296634259872657</v>
      </c>
      <c r="AP47">
        <f t="shared" si="74"/>
        <v>0.14681212394980631</v>
      </c>
      <c r="AQ47">
        <f t="shared" si="74"/>
        <v>0.14537300266896994</v>
      </c>
      <c r="AR47">
        <f t="shared" si="74"/>
        <v>0.14362558579438747</v>
      </c>
      <c r="AS47">
        <f t="shared" si="74"/>
        <v>0.14151793442456001</v>
      </c>
      <c r="AT47">
        <f t="shared" si="74"/>
        <v>0.13899614197464324</v>
      </c>
      <c r="AU47">
        <f t="shared" si="74"/>
        <v>0.13600769597469836</v>
      </c>
      <c r="AV47">
        <f t="shared" si="74"/>
        <v>0.13250631884897102</v>
      </c>
      <c r="AW47">
        <f t="shared" si="74"/>
        <v>0.12845825771766048</v>
      </c>
      <c r="AX47">
        <f t="shared" si="74"/>
        <v>0.12384960947476671</v>
      </c>
      <c r="AY47">
        <f t="shared" si="74"/>
        <v>0.11869374916982578</v>
      </c>
      <c r="AZ47">
        <f t="shared" si="74"/>
        <v>0.11303739876373925</v>
      </c>
      <c r="BA47">
        <f t="shared" si="74"/>
        <v>0.10696355731324098</v>
      </c>
      <c r="BB47">
        <f t="shared" si="74"/>
        <v>0.10058968438515364</v>
      </c>
      <c r="BC47">
        <f t="shared" si="74"/>
        <v>9.406035289840993E-2</v>
      </c>
      <c r="BD47">
        <f t="shared" si="74"/>
        <v>8.7534954152057989E-2</v>
      </c>
      <c r="BE47">
        <f t="shared" si="74"/>
        <v>0.14427688121795654</v>
      </c>
      <c r="BF47">
        <f t="shared" si="74"/>
        <v>0.13082478682463919</v>
      </c>
      <c r="BG47">
        <f t="shared" si="74"/>
        <v>0.12900277828455961</v>
      </c>
      <c r="BH47">
        <f t="shared" si="74"/>
        <v>0.12714662255671658</v>
      </c>
      <c r="BI47">
        <f t="shared" si="74"/>
        <v>0.12530190479768316</v>
      </c>
      <c r="BJ47">
        <f t="shared" si="74"/>
        <v>0.12351310230686748</v>
      </c>
      <c r="BK47">
        <f t="shared" si="74"/>
        <v>0.12181942067174113</v>
      </c>
      <c r="BL47">
        <f t="shared" si="74"/>
        <v>0.1202516484180661</v>
      </c>
      <c r="BM47">
        <f t="shared" si="74"/>
        <v>0.11883050378173649</v>
      </c>
      <c r="BN47">
        <f t="shared" si="74"/>
        <v>0.11756652329198711</v>
      </c>
      <c r="BO47">
        <f t="shared" si="74"/>
        <v>0.11646118735357158</v>
      </c>
      <c r="BP47">
        <f t="shared" si="74"/>
        <v>0.11550879581270294</v>
      </c>
      <c r="BQ47">
        <f t="shared" si="74"/>
        <v>0.11469860276619452</v>
      </c>
      <c r="BR47">
        <f t="shared" si="74"/>
        <v>0.11401683393663263</v>
      </c>
      <c r="BS47">
        <f t="shared" si="74"/>
        <v>0.11344836484030715</v>
      </c>
      <c r="BT47">
        <f t="shared" si="74"/>
        <v>0.11297797667961534</v>
      </c>
    </row>
    <row r="48" spans="2:72">
      <c r="W48">
        <f t="shared" si="68"/>
        <v>6.6565779366231723</v>
      </c>
      <c r="X48">
        <f t="shared" si="58"/>
        <v>6.6565779366231723</v>
      </c>
      <c r="Y48">
        <f t="shared" si="72"/>
        <v>5.7974751865843759</v>
      </c>
      <c r="AA48">
        <f t="shared" si="69"/>
        <v>-0.85910275003879644</v>
      </c>
      <c r="AB48">
        <f t="shared" si="54"/>
        <v>-0.85910275003879644</v>
      </c>
      <c r="AC48">
        <v>3</v>
      </c>
      <c r="AN48">
        <f t="shared" si="70"/>
        <v>14.551915228366843</v>
      </c>
      <c r="AO48">
        <f t="shared" si="74"/>
        <v>0.18006236810698506</v>
      </c>
      <c r="AP48">
        <f t="shared" si="74"/>
        <v>0.17248887969612117</v>
      </c>
      <c r="AQ48">
        <f t="shared" si="74"/>
        <v>0.1707178720403964</v>
      </c>
      <c r="AR48">
        <f t="shared" si="74"/>
        <v>0.16856747046977294</v>
      </c>
      <c r="AS48">
        <f t="shared" si="74"/>
        <v>0.16597375806952694</v>
      </c>
      <c r="AT48">
        <f t="shared" si="74"/>
        <v>0.16287039645961737</v>
      </c>
      <c r="AU48">
        <f t="shared" si="74"/>
        <v>0.15919276288203141</v>
      </c>
      <c r="AV48">
        <f t="shared" si="74"/>
        <v>0.15488390734788288</v>
      </c>
      <c r="AW48">
        <f t="shared" si="74"/>
        <v>0.14990229297676727</v>
      </c>
      <c r="AX48">
        <f t="shared" si="74"/>
        <v>0.14423081036484739</v>
      </c>
      <c r="AY48">
        <f t="shared" si="74"/>
        <v>0.13788591908049988</v>
      </c>
      <c r="AZ48">
        <f t="shared" si="74"/>
        <v>0.13092511598069495</v>
      </c>
      <c r="BA48">
        <f t="shared" si="74"/>
        <v>0.12345054114691907</v>
      </c>
      <c r="BB48">
        <f t="shared" si="74"/>
        <v>0.11560674236319246</v>
      </c>
      <c r="BC48">
        <f t="shared" si="74"/>
        <v>0.10757163357578892</v>
      </c>
      <c r="BD48">
        <f t="shared" si="74"/>
        <v>9.9541364487050449E-2</v>
      </c>
      <c r="BE48">
        <f t="shared" si="74"/>
        <v>0.16367943485577896</v>
      </c>
      <c r="BF48">
        <f t="shared" si="74"/>
        <v>0.15022734046246169</v>
      </c>
      <c r="BG48">
        <f t="shared" si="74"/>
        <v>0.14840533192238206</v>
      </c>
      <c r="BH48">
        <f t="shared" si="74"/>
        <v>0.14654917619453903</v>
      </c>
      <c r="BI48">
        <f t="shared" si="74"/>
        <v>0.14470445843550564</v>
      </c>
      <c r="BJ48">
        <f t="shared" si="74"/>
        <v>0.14291565594468991</v>
      </c>
      <c r="BK48">
        <f t="shared" si="74"/>
        <v>0.1412219743095636</v>
      </c>
      <c r="BL48">
        <f t="shared" si="74"/>
        <v>0.13965420205588855</v>
      </c>
      <c r="BM48">
        <f t="shared" si="74"/>
        <v>0.13823305741955896</v>
      </c>
      <c r="BN48">
        <f t="shared" si="74"/>
        <v>0.13696907692980956</v>
      </c>
      <c r="BO48">
        <f t="shared" si="74"/>
        <v>0.13586374099139403</v>
      </c>
      <c r="BP48">
        <f t="shared" si="74"/>
        <v>0.13491134945052541</v>
      </c>
      <c r="BQ48">
        <f t="shared" si="74"/>
        <v>0.13410115640401696</v>
      </c>
      <c r="BR48">
        <f t="shared" si="74"/>
        <v>0.13341938757445507</v>
      </c>
      <c r="BS48">
        <f t="shared" si="74"/>
        <v>0.1328509184781296</v>
      </c>
      <c r="BT48">
        <f t="shared" si="74"/>
        <v>0.13238053031743779</v>
      </c>
    </row>
    <row r="49" spans="23:72">
      <c r="W49">
        <f t="shared" si="68"/>
        <v>5.7312984183159728</v>
      </c>
      <c r="X49">
        <f t="shared" si="58"/>
        <v>5.7312984183159728</v>
      </c>
      <c r="Y49">
        <f t="shared" si="72"/>
        <v>4.8879480823435655</v>
      </c>
      <c r="AA49">
        <f t="shared" si="69"/>
        <v>-0.84335033597240727</v>
      </c>
      <c r="AB49">
        <f t="shared" si="54"/>
        <v>-0.84335033597240727</v>
      </c>
      <c r="AC49">
        <v>3</v>
      </c>
      <c r="AN49">
        <f t="shared" si="70"/>
        <v>18.189894035458554</v>
      </c>
      <c r="AO49">
        <f t="shared" si="74"/>
        <v>0.21393239999230818</v>
      </c>
      <c r="AP49">
        <f t="shared" si="74"/>
        <v>0.20458482437901471</v>
      </c>
      <c r="AQ49">
        <f t="shared" si="74"/>
        <v>0.20239895875467945</v>
      </c>
      <c r="AR49">
        <f t="shared" si="74"/>
        <v>0.19974482631400475</v>
      </c>
      <c r="AS49">
        <f t="shared" si="74"/>
        <v>0.19654353762573556</v>
      </c>
      <c r="AT49">
        <f t="shared" si="74"/>
        <v>0.19271321456583507</v>
      </c>
      <c r="AU49">
        <f t="shared" si="74"/>
        <v>0.18817409651619768</v>
      </c>
      <c r="AV49">
        <f t="shared" si="74"/>
        <v>0.18285589297152272</v>
      </c>
      <c r="AW49">
        <f t="shared" si="74"/>
        <v>0.17670733705065075</v>
      </c>
      <c r="AX49">
        <f t="shared" si="74"/>
        <v>0.16970731147744827</v>
      </c>
      <c r="AY49">
        <f t="shared" si="74"/>
        <v>0.16187613146884247</v>
      </c>
      <c r="AZ49">
        <f t="shared" si="74"/>
        <v>0.15328476250188955</v>
      </c>
      <c r="BA49">
        <f t="shared" si="74"/>
        <v>0.14405927093901674</v>
      </c>
      <c r="BB49">
        <f t="shared" si="74"/>
        <v>0.134378064835741</v>
      </c>
      <c r="BC49">
        <f t="shared" si="74"/>
        <v>0.12446073442251263</v>
      </c>
      <c r="BD49">
        <f t="shared" si="74"/>
        <v>0.11454937740579099</v>
      </c>
      <c r="BE49">
        <f t="shared" si="74"/>
        <v>0.18793262690305704</v>
      </c>
      <c r="BF49">
        <f t="shared" si="74"/>
        <v>0.17448053250973974</v>
      </c>
      <c r="BG49">
        <f t="shared" si="74"/>
        <v>0.17265852396966017</v>
      </c>
      <c r="BH49">
        <f t="shared" si="74"/>
        <v>0.17080236824181713</v>
      </c>
      <c r="BI49">
        <f t="shared" si="74"/>
        <v>0.16895765048278372</v>
      </c>
      <c r="BJ49">
        <f t="shared" si="74"/>
        <v>0.16716884799196799</v>
      </c>
      <c r="BK49">
        <f t="shared" si="74"/>
        <v>0.16547516635684167</v>
      </c>
      <c r="BL49">
        <f t="shared" si="74"/>
        <v>0.16390739410316663</v>
      </c>
      <c r="BM49">
        <f t="shared" si="74"/>
        <v>0.16248624946683701</v>
      </c>
      <c r="BN49">
        <f t="shared" si="74"/>
        <v>0.16122226897708763</v>
      </c>
      <c r="BO49">
        <f t="shared" si="74"/>
        <v>0.16011693303867211</v>
      </c>
      <c r="BP49">
        <f t="shared" si="74"/>
        <v>0.15916454149780349</v>
      </c>
      <c r="BQ49">
        <f t="shared" si="74"/>
        <v>0.15835434845129504</v>
      </c>
      <c r="BR49">
        <f t="shared" si="74"/>
        <v>0.15767257962173314</v>
      </c>
      <c r="BS49">
        <f t="shared" si="74"/>
        <v>0.15710411052540768</v>
      </c>
      <c r="BT49">
        <f t="shared" si="74"/>
        <v>0.15663372236471587</v>
      </c>
    </row>
    <row r="50" spans="23:72">
      <c r="W50">
        <f t="shared" si="68"/>
        <v>4.8828834885227668</v>
      </c>
      <c r="X50">
        <f t="shared" si="58"/>
        <v>4.8828834885227668</v>
      </c>
      <c r="Y50">
        <f>AP34</f>
        <v>4.0865572843050693</v>
      </c>
      <c r="AA50">
        <f t="shared" si="69"/>
        <v>-0.79632620421769751</v>
      </c>
      <c r="AB50">
        <f t="shared" si="54"/>
        <v>-0.79632620421769751</v>
      </c>
      <c r="AC50">
        <v>3</v>
      </c>
      <c r="AN50">
        <f t="shared" si="70"/>
        <v>22.737367544323188</v>
      </c>
      <c r="AO50">
        <f t="shared" si="74"/>
        <v>0.25626993984896207</v>
      </c>
      <c r="AP50">
        <f t="shared" si="74"/>
        <v>0.24470475523263169</v>
      </c>
      <c r="AQ50">
        <f t="shared" si="74"/>
        <v>0.24200031714753328</v>
      </c>
      <c r="AR50">
        <f t="shared" si="74"/>
        <v>0.23871652111929456</v>
      </c>
      <c r="AS50">
        <f t="shared" si="74"/>
        <v>0.23475576207099644</v>
      </c>
      <c r="AT50">
        <f t="shared" si="74"/>
        <v>0.23001673719860716</v>
      </c>
      <c r="AU50">
        <f t="shared" si="74"/>
        <v>0.22440076355890551</v>
      </c>
      <c r="AV50">
        <f t="shared" si="74"/>
        <v>0.2178208750010725</v>
      </c>
      <c r="AW50">
        <f t="shared" si="74"/>
        <v>0.21021364214300511</v>
      </c>
      <c r="AX50">
        <f t="shared" si="74"/>
        <v>0.20155293786819939</v>
      </c>
      <c r="AY50">
        <f t="shared" si="74"/>
        <v>0.19186389695427075</v>
      </c>
      <c r="AZ50">
        <f t="shared" si="74"/>
        <v>0.1812343206533828</v>
      </c>
      <c r="BA50">
        <f t="shared" si="74"/>
        <v>0.16982018317913877</v>
      </c>
      <c r="BB50">
        <f t="shared" si="74"/>
        <v>0.15784221792642666</v>
      </c>
      <c r="BC50">
        <f t="shared" si="74"/>
        <v>0.14557211048091726</v>
      </c>
      <c r="BD50">
        <f t="shared" si="74"/>
        <v>0.1333093935542167</v>
      </c>
      <c r="BE50">
        <f t="shared" si="74"/>
        <v>0.21824911696215457</v>
      </c>
      <c r="BF50">
        <f t="shared" si="74"/>
        <v>0.20479702256883728</v>
      </c>
      <c r="BG50">
        <f t="shared" si="74"/>
        <v>0.2029750140287577</v>
      </c>
      <c r="BH50">
        <f t="shared" si="74"/>
        <v>0.20111885830091467</v>
      </c>
      <c r="BI50">
        <f t="shared" si="74"/>
        <v>0.19927414054188128</v>
      </c>
      <c r="BJ50">
        <f t="shared" si="74"/>
        <v>0.19748533805106555</v>
      </c>
      <c r="BK50">
        <f t="shared" si="74"/>
        <v>0.19579165641593921</v>
      </c>
      <c r="BL50">
        <f t="shared" si="74"/>
        <v>0.19422388416226419</v>
      </c>
      <c r="BM50">
        <f t="shared" si="74"/>
        <v>0.19280273952593457</v>
      </c>
      <c r="BN50">
        <f t="shared" si="74"/>
        <v>0.19153875903618517</v>
      </c>
      <c r="BO50">
        <f t="shared" si="74"/>
        <v>0.1904334230977697</v>
      </c>
      <c r="BP50">
        <f t="shared" si="74"/>
        <v>0.18948103155690108</v>
      </c>
      <c r="BQ50">
        <f t="shared" si="74"/>
        <v>0.1886708385103926</v>
      </c>
      <c r="BR50">
        <f t="shared" si="74"/>
        <v>0.18798906968083071</v>
      </c>
      <c r="BS50">
        <f t="shared" si="74"/>
        <v>0.18742060058450527</v>
      </c>
      <c r="BT50">
        <f t="shared" si="74"/>
        <v>0.18695021242381343</v>
      </c>
    </row>
    <row r="51" spans="23:72">
      <c r="W51">
        <f>E4*E20</f>
        <v>17.223790138304945</v>
      </c>
      <c r="X51">
        <f t="shared" si="58"/>
        <v>17.223790138304945</v>
      </c>
      <c r="Y51">
        <f>AQ20</f>
        <v>18.974627814739307</v>
      </c>
      <c r="AA51">
        <f t="shared" ref="AA51:AA65" si="75">Z4-E4</f>
        <v>1.7508376764343616</v>
      </c>
      <c r="AB51">
        <f t="shared" si="54"/>
        <v>1.7508376764343616</v>
      </c>
      <c r="AC51">
        <v>3</v>
      </c>
    </row>
    <row r="52" spans="23:72">
      <c r="W52">
        <f t="shared" ref="W52:W65" si="76">E5*E21</f>
        <v>16.743155801994128</v>
      </c>
      <c r="X52">
        <f t="shared" si="58"/>
        <v>16.743155801994128</v>
      </c>
      <c r="Y52">
        <f t="shared" ref="Y52:Y65" si="77">AQ21</f>
        <v>18.221885228234427</v>
      </c>
      <c r="AA52">
        <f t="shared" si="75"/>
        <v>1.4787294262402995</v>
      </c>
      <c r="AB52">
        <f t="shared" si="54"/>
        <v>1.4787294262402995</v>
      </c>
      <c r="AC52">
        <v>3</v>
      </c>
      <c r="AO52">
        <f t="shared" ref="AO52:AO66" si="78">C4*C20</f>
        <v>13.636363636363635</v>
      </c>
      <c r="AP52">
        <f t="shared" ref="AP52:AP66" si="79">D4*D20</f>
        <v>16.699721276670907</v>
      </c>
      <c r="AQ52">
        <f t="shared" ref="AQ52:AQ66" si="80">E4*E20</f>
        <v>17.223790138304945</v>
      </c>
      <c r="AR52">
        <f t="shared" ref="AR52:AR66" si="81">F4*F20</f>
        <v>17.792620881229677</v>
      </c>
      <c r="AS52">
        <f t="shared" ref="AS52:AS66" si="82">G4*G20</f>
        <v>18.396435374221959</v>
      </c>
      <c r="AT52">
        <f t="shared" ref="AT52:AT66" si="83">H4*H20</f>
        <v>19.02241727156165</v>
      </c>
      <c r="AU52">
        <f t="shared" ref="AU52:AU66" si="84">I4*I20</f>
        <v>19.655682452551567</v>
      </c>
      <c r="AV52">
        <f t="shared" ref="AV52:AV66" si="85">J4*J20</f>
        <v>20.280643325973504</v>
      </c>
      <c r="AW52">
        <f t="shared" ref="AW52:AW66" si="86">K4*K20</f>
        <v>20.88251343744907</v>
      </c>
      <c r="AX52">
        <f t="shared" ref="AX52:AX66" si="87">L4*L20</f>
        <v>21.448652542283984</v>
      </c>
      <c r="AY52">
        <f t="shared" ref="AY52:AY66" si="88">M4*M20</f>
        <v>21.969504826413239</v>
      </c>
      <c r="AZ52">
        <f t="shared" ref="AZ52:AZ66" si="89">N4*N20</f>
        <v>22.439009014688267</v>
      </c>
      <c r="BA52">
        <f t="shared" ref="BA52:BA66" si="90">O4*O20</f>
        <v>22.854502244520731</v>
      </c>
      <c r="BB52">
        <f t="shared" ref="BB52:BB66" si="91">P4*P20</f>
        <v>23.216245883644344</v>
      </c>
      <c r="BC52">
        <f t="shared" ref="BC52:BC66" si="92">Q4*Q20</f>
        <v>23.526745240253856</v>
      </c>
      <c r="BD52">
        <f t="shared" ref="BD52:BD66" si="93">R4*R20</f>
        <v>23.790022338049141</v>
      </c>
    </row>
    <row r="53" spans="23:72">
      <c r="W53">
        <f t="shared" si="76"/>
        <v>16.178813318488242</v>
      </c>
      <c r="X53">
        <f t="shared" si="58"/>
        <v>16.178813318488242</v>
      </c>
      <c r="Y53">
        <f t="shared" si="77"/>
        <v>17.36097598568513</v>
      </c>
      <c r="AA53">
        <f t="shared" si="75"/>
        <v>1.1821626671968879</v>
      </c>
      <c r="AB53">
        <f t="shared" si="54"/>
        <v>1.1821626671968879</v>
      </c>
      <c r="AC53">
        <v>3</v>
      </c>
      <c r="AO53">
        <f t="shared" si="78"/>
        <v>13.333333333333332</v>
      </c>
      <c r="AP53">
        <f t="shared" si="79"/>
        <v>16.247506558394129</v>
      </c>
      <c r="AQ53">
        <f t="shared" si="80"/>
        <v>16.743155801994128</v>
      </c>
      <c r="AR53">
        <f t="shared" si="81"/>
        <v>17.280187829874031</v>
      </c>
      <c r="AS53">
        <f t="shared" si="82"/>
        <v>17.849166963347106</v>
      </c>
      <c r="AT53">
        <f t="shared" si="83"/>
        <v>18.437862740486139</v>
      </c>
      <c r="AU53">
        <f t="shared" si="84"/>
        <v>19.032197727701767</v>
      </c>
      <c r="AV53">
        <f t="shared" si="85"/>
        <v>19.617549131207213</v>
      </c>
      <c r="AW53">
        <f t="shared" si="86"/>
        <v>20.1801593559161</v>
      </c>
      <c r="AX53">
        <f t="shared" si="87"/>
        <v>20.708374654484839</v>
      </c>
      <c r="AY53">
        <f t="shared" si="88"/>
        <v>21.193487451650626</v>
      </c>
      <c r="AZ53">
        <f t="shared" si="89"/>
        <v>21.630079756931256</v>
      </c>
      <c r="BA53">
        <f t="shared" si="90"/>
        <v>22.015898251192368</v>
      </c>
      <c r="BB53">
        <f t="shared" si="91"/>
        <v>22.351387054161165</v>
      </c>
      <c r="BC53">
        <f t="shared" si="92"/>
        <v>22.639040348964016</v>
      </c>
      <c r="BD53">
        <f t="shared" si="93"/>
        <v>22.882721575649057</v>
      </c>
    </row>
    <row r="54" spans="23:72">
      <c r="W54">
        <f t="shared" si="76"/>
        <v>15.52472071867294</v>
      </c>
      <c r="X54">
        <f t="shared" si="58"/>
        <v>15.52472071867294</v>
      </c>
      <c r="Y54">
        <f t="shared" si="77"/>
        <v>16.392857021534223</v>
      </c>
      <c r="AA54">
        <f t="shared" si="75"/>
        <v>0.86813630286128252</v>
      </c>
      <c r="AB54">
        <f t="shared" si="54"/>
        <v>0.86813630286128252</v>
      </c>
      <c r="AC54">
        <v>3</v>
      </c>
      <c r="AO54">
        <f t="shared" si="78"/>
        <v>12.972972972972974</v>
      </c>
      <c r="AP54">
        <f t="shared" si="79"/>
        <v>15.715551302445661</v>
      </c>
      <c r="AQ54">
        <f t="shared" si="80"/>
        <v>16.178813318488242</v>
      </c>
      <c r="AR54">
        <f t="shared" si="81"/>
        <v>16.67971168233468</v>
      </c>
      <c r="AS54">
        <f t="shared" si="82"/>
        <v>17.209228639800816</v>
      </c>
      <c r="AT54">
        <f t="shared" si="83"/>
        <v>17.755822294024298</v>
      </c>
      <c r="AU54">
        <f t="shared" si="84"/>
        <v>18.306343660578055</v>
      </c>
      <c r="AV54">
        <f t="shared" si="85"/>
        <v>18.847263470536273</v>
      </c>
      <c r="AW54">
        <f t="shared" si="86"/>
        <v>19.365975058493007</v>
      </c>
      <c r="AX54">
        <f t="shared" si="87"/>
        <v>19.85191448218109</v>
      </c>
      <c r="AY54">
        <f t="shared" si="88"/>
        <v>20.297298810718612</v>
      </c>
      <c r="AZ54">
        <f t="shared" si="89"/>
        <v>20.697399741972998</v>
      </c>
      <c r="BA54">
        <f t="shared" si="90"/>
        <v>21.050391426617011</v>
      </c>
      <c r="BB54">
        <f t="shared" si="91"/>
        <v>21.356894919532976</v>
      </c>
      <c r="BC54">
        <f t="shared" si="92"/>
        <v>21.619369955740694</v>
      </c>
      <c r="BD54">
        <f t="shared" si="93"/>
        <v>21.841486861781672</v>
      </c>
    </row>
    <row r="55" spans="23:72">
      <c r="W55">
        <f t="shared" si="76"/>
        <v>14.777901718082981</v>
      </c>
      <c r="X55">
        <f t="shared" si="58"/>
        <v>14.777901718082981</v>
      </c>
      <c r="Y55">
        <f t="shared" si="77"/>
        <v>15.324650597358916</v>
      </c>
      <c r="AA55">
        <f t="shared" si="75"/>
        <v>0.54674887927593474</v>
      </c>
      <c r="AB55">
        <f t="shared" si="54"/>
        <v>0.54674887927593474</v>
      </c>
      <c r="AC55">
        <v>3</v>
      </c>
      <c r="AO55">
        <f t="shared" si="78"/>
        <v>12.549019607843137</v>
      </c>
      <c r="AP55">
        <f t="shared" si="79"/>
        <v>15.097665528587131</v>
      </c>
      <c r="AQ55">
        <f t="shared" si="80"/>
        <v>15.52472071867294</v>
      </c>
      <c r="AR55">
        <f t="shared" si="81"/>
        <v>15.985359625831297</v>
      </c>
      <c r="AS55">
        <f t="shared" si="82"/>
        <v>16.471066281519605</v>
      </c>
      <c r="AT55">
        <f t="shared" si="83"/>
        <v>16.971093839967843</v>
      </c>
      <c r="AU55">
        <f t="shared" si="84"/>
        <v>17.473341090521824</v>
      </c>
      <c r="AV55">
        <f t="shared" si="85"/>
        <v>17.965491711017314</v>
      </c>
      <c r="AW55">
        <f t="shared" si="86"/>
        <v>18.436196611236053</v>
      </c>
      <c r="AX55">
        <f t="shared" si="87"/>
        <v>18.876065428418045</v>
      </c>
      <c r="AY55">
        <f t="shared" si="88"/>
        <v>19.278295368886376</v>
      </c>
      <c r="AZ55">
        <f t="shared" si="89"/>
        <v>19.638874640620351</v>
      </c>
      <c r="BA55">
        <f t="shared" si="90"/>
        <v>19.956406607461318</v>
      </c>
      <c r="BB55">
        <f t="shared" si="91"/>
        <v>20.23167177341006</v>
      </c>
      <c r="BC55">
        <f t="shared" si="92"/>
        <v>20.467065130322265</v>
      </c>
      <c r="BD55">
        <f t="shared" si="93"/>
        <v>20.66602658042347</v>
      </c>
    </row>
    <row r="56" spans="23:72">
      <c r="W56">
        <f t="shared" si="76"/>
        <v>13.939688246072961</v>
      </c>
      <c r="X56">
        <f t="shared" si="58"/>
        <v>13.939688246072961</v>
      </c>
      <c r="Y56">
        <f t="shared" si="77"/>
        <v>14.170418310920649</v>
      </c>
      <c r="AA56">
        <f t="shared" si="75"/>
        <v>0.23073006484768754</v>
      </c>
      <c r="AB56">
        <f t="shared" si="54"/>
        <v>0.23073006484768754</v>
      </c>
      <c r="AC56">
        <v>3</v>
      </c>
      <c r="AO56">
        <f t="shared" si="78"/>
        <v>12.05651491365777</v>
      </c>
      <c r="AP56">
        <f t="shared" si="79"/>
        <v>14.390432654159531</v>
      </c>
      <c r="AQ56">
        <f t="shared" si="80"/>
        <v>14.777901718082981</v>
      </c>
      <c r="AR56">
        <f t="shared" si="81"/>
        <v>15.194693480981794</v>
      </c>
      <c r="AS56">
        <f t="shared" si="82"/>
        <v>15.6328819248918</v>
      </c>
      <c r="AT56">
        <f t="shared" si="83"/>
        <v>16.082618489765334</v>
      </c>
      <c r="AU56">
        <f t="shared" si="84"/>
        <v>16.532956986794034</v>
      </c>
      <c r="AV56">
        <f t="shared" si="85"/>
        <v>16.9728928632113</v>
      </c>
      <c r="AW56">
        <f t="shared" si="86"/>
        <v>17.392414166209107</v>
      </c>
      <c r="AX56">
        <f t="shared" si="87"/>
        <v>17.783357671441827</v>
      </c>
      <c r="AY56">
        <f t="shared" si="88"/>
        <v>18.139926669950054</v>
      </c>
      <c r="AZ56">
        <f t="shared" si="89"/>
        <v>18.458827139924217</v>
      </c>
      <c r="BA56">
        <f t="shared" si="90"/>
        <v>18.739073990282357</v>
      </c>
      <c r="BB56">
        <f t="shared" si="91"/>
        <v>18.981577240617721</v>
      </c>
      <c r="BC56">
        <f t="shared" si="92"/>
        <v>19.188631013416909</v>
      </c>
      <c r="BD56">
        <f t="shared" si="93"/>
        <v>19.363407156638772</v>
      </c>
    </row>
    <row r="57" spans="23:72">
      <c r="W57">
        <f t="shared" si="76"/>
        <v>13.016786123440282</v>
      </c>
      <c r="X57">
        <f t="shared" si="58"/>
        <v>13.016786123440282</v>
      </c>
      <c r="Y57">
        <f t="shared" si="77"/>
        <v>12.951094326844936</v>
      </c>
      <c r="AA57">
        <f t="shared" si="75"/>
        <v>-6.5691796595345409E-2</v>
      </c>
      <c r="AB57">
        <f t="shared" si="54"/>
        <v>-6.5691796595345409E-2</v>
      </c>
      <c r="AC57">
        <v>3</v>
      </c>
      <c r="AO57">
        <f t="shared" si="78"/>
        <v>11.49270482603816</v>
      </c>
      <c r="AP57">
        <f t="shared" si="79"/>
        <v>13.594414174154938</v>
      </c>
      <c r="AQ57">
        <f t="shared" si="80"/>
        <v>13.939688246072961</v>
      </c>
      <c r="AR57">
        <f t="shared" si="81"/>
        <v>14.309947140913312</v>
      </c>
      <c r="AS57">
        <f t="shared" si="82"/>
        <v>14.697940638511128</v>
      </c>
      <c r="AT57">
        <f t="shared" si="83"/>
        <v>15.094809022463313</v>
      </c>
      <c r="AU57">
        <f t="shared" si="84"/>
        <v>15.490844877238063</v>
      </c>
      <c r="AV57">
        <f t="shared" si="85"/>
        <v>15.876421504004544</v>
      </c>
      <c r="AW57">
        <f t="shared" si="86"/>
        <v>16.24290515833091</v>
      </c>
      <c r="AX57">
        <f t="shared" si="87"/>
        <v>16.583373680706252</v>
      </c>
      <c r="AY57">
        <f t="shared" si="88"/>
        <v>16.893026211342864</v>
      </c>
      <c r="AZ57">
        <f t="shared" si="89"/>
        <v>17.169258553650987</v>
      </c>
      <c r="BA57">
        <f t="shared" si="90"/>
        <v>17.411459157021433</v>
      </c>
      <c r="BB57">
        <f t="shared" si="91"/>
        <v>17.620626390747745</v>
      </c>
      <c r="BC57">
        <f t="shared" si="92"/>
        <v>17.798914226579011</v>
      </c>
      <c r="BD57">
        <f t="shared" si="93"/>
        <v>17.949192015339499</v>
      </c>
    </row>
    <row r="58" spans="23:72">
      <c r="W58">
        <f t="shared" si="76"/>
        <v>12.021873903415372</v>
      </c>
      <c r="X58">
        <f t="shared" si="58"/>
        <v>12.021873903415372</v>
      </c>
      <c r="Y58">
        <f t="shared" si="77"/>
        <v>11.693368197569642</v>
      </c>
      <c r="AA58">
        <f t="shared" si="75"/>
        <v>-0.32850570584573013</v>
      </c>
      <c r="AB58">
        <f t="shared" si="54"/>
        <v>-0.32850570584573013</v>
      </c>
      <c r="AC58">
        <v>3</v>
      </c>
      <c r="AO58">
        <f t="shared" si="78"/>
        <v>10.858001237076964</v>
      </c>
      <c r="AP58">
        <f t="shared" si="79"/>
        <v>12.715223050377695</v>
      </c>
      <c r="AQ58">
        <f t="shared" si="80"/>
        <v>13.016786123440282</v>
      </c>
      <c r="AR58">
        <f t="shared" si="81"/>
        <v>13.33907391769289</v>
      </c>
      <c r="AS58">
        <f t="shared" si="82"/>
        <v>13.675586707711018</v>
      </c>
      <c r="AT58">
        <f t="shared" si="83"/>
        <v>14.018520708308433</v>
      </c>
      <c r="AU58">
        <f t="shared" si="84"/>
        <v>14.359455995089533</v>
      </c>
      <c r="AV58">
        <f t="shared" si="85"/>
        <v>14.690166257673143</v>
      </c>
      <c r="AW58">
        <f t="shared" si="86"/>
        <v>15.003389790584274</v>
      </c>
      <c r="AX58">
        <f t="shared" si="87"/>
        <v>15.293413970395379</v>
      </c>
      <c r="AY58">
        <f t="shared" si="88"/>
        <v>15.556384698928648</v>
      </c>
      <c r="AZ58">
        <f t="shared" si="89"/>
        <v>15.790330592479963</v>
      </c>
      <c r="BA58">
        <f t="shared" si="90"/>
        <v>15.994957539968921</v>
      </c>
      <c r="BB58">
        <f t="shared" si="91"/>
        <v>16.1713033958087</v>
      </c>
      <c r="BC58">
        <f t="shared" si="92"/>
        <v>16.321343651078216</v>
      </c>
      <c r="BD58">
        <f t="shared" si="93"/>
        <v>16.447618048149934</v>
      </c>
    </row>
    <row r="59" spans="23:72">
      <c r="W59">
        <f t="shared" si="76"/>
        <v>10.973455984492851</v>
      </c>
      <c r="X59">
        <f t="shared" si="58"/>
        <v>10.973455984492851</v>
      </c>
      <c r="Y59">
        <f t="shared" si="77"/>
        <v>10.427548502622241</v>
      </c>
      <c r="AA59">
        <f t="shared" si="75"/>
        <v>-0.54590748187061067</v>
      </c>
      <c r="AB59">
        <f t="shared" si="54"/>
        <v>-0.54590748187061067</v>
      </c>
      <c r="AC59">
        <v>3</v>
      </c>
      <c r="AO59">
        <f t="shared" si="78"/>
        <v>10.156840865414422</v>
      </c>
      <c r="AP59">
        <f t="shared" si="79"/>
        <v>11.764191558325733</v>
      </c>
      <c r="AQ59">
        <f t="shared" si="80"/>
        <v>12.021873903415372</v>
      </c>
      <c r="AR59">
        <f t="shared" si="81"/>
        <v>12.296258393748875</v>
      </c>
      <c r="AS59">
        <f t="shared" si="82"/>
        <v>12.581649538392391</v>
      </c>
      <c r="AT59">
        <f t="shared" si="83"/>
        <v>12.871332863168263</v>
      </c>
      <c r="AU59">
        <f t="shared" si="84"/>
        <v>13.158180407749915</v>
      </c>
      <c r="AV59">
        <f t="shared" si="85"/>
        <v>13.435338408890871</v>
      </c>
      <c r="AW59">
        <f t="shared" si="86"/>
        <v>13.696860219204472</v>
      </c>
      <c r="AX59">
        <f t="shared" si="87"/>
        <v>13.938165604500131</v>
      </c>
      <c r="AY59">
        <f t="shared" si="88"/>
        <v>14.156262007532545</v>
      </c>
      <c r="AZ59">
        <f t="shared" si="89"/>
        <v>14.349729424626368</v>
      </c>
      <c r="BA59">
        <f t="shared" si="90"/>
        <v>14.518522507733</v>
      </c>
      <c r="BB59">
        <f t="shared" si="91"/>
        <v>14.663667537615892</v>
      </c>
      <c r="BC59">
        <f t="shared" si="92"/>
        <v>14.786929039296949</v>
      </c>
      <c r="BD59">
        <f t="shared" si="93"/>
        <v>14.890501356225776</v>
      </c>
    </row>
    <row r="60" spans="23:72">
      <c r="W60">
        <f t="shared" si="76"/>
        <v>9.8948081906164358</v>
      </c>
      <c r="X60">
        <f t="shared" si="58"/>
        <v>9.8948081906164358</v>
      </c>
      <c r="Y60">
        <f t="shared" si="77"/>
        <v>9.1847276796186659</v>
      </c>
      <c r="AA60">
        <f t="shared" si="75"/>
        <v>-0.71008051099776992</v>
      </c>
      <c r="AB60">
        <f t="shared" si="54"/>
        <v>-0.71008051099776992</v>
      </c>
      <c r="AC60">
        <v>3</v>
      </c>
      <c r="AO60">
        <f t="shared" si="78"/>
        <v>9.3982227278593875</v>
      </c>
      <c r="AP60">
        <f t="shared" si="79"/>
        <v>10.758356307661559</v>
      </c>
      <c r="AQ60">
        <f t="shared" si="80"/>
        <v>10.973455984492851</v>
      </c>
      <c r="AR60">
        <f t="shared" si="81"/>
        <v>11.201615452356709</v>
      </c>
      <c r="AS60">
        <f t="shared" si="82"/>
        <v>11.437967542873823</v>
      </c>
      <c r="AT60">
        <f t="shared" si="83"/>
        <v>11.676879591714892</v>
      </c>
      <c r="AU60">
        <f t="shared" si="84"/>
        <v>11.912471547048572</v>
      </c>
      <c r="AV60">
        <f t="shared" si="85"/>
        <v>12.139183451454191</v>
      </c>
      <c r="AW60">
        <f t="shared" si="86"/>
        <v>12.352279234575748</v>
      </c>
      <c r="AX60">
        <f t="shared" si="87"/>
        <v>12.548194699804997</v>
      </c>
      <c r="AY60">
        <f t="shared" si="88"/>
        <v>12.724685716122877</v>
      </c>
      <c r="AZ60">
        <f t="shared" si="89"/>
        <v>12.880786460654424</v>
      </c>
      <c r="BA60">
        <f t="shared" si="90"/>
        <v>13.01662698571926</v>
      </c>
      <c r="BB60">
        <f t="shared" si="91"/>
        <v>13.133175122863575</v>
      </c>
      <c r="BC60">
        <f t="shared" si="92"/>
        <v>13.231962362967579</v>
      </c>
      <c r="BD60">
        <f t="shared" si="93"/>
        <v>13.314836011884998</v>
      </c>
    </row>
    <row r="61" spans="23:72">
      <c r="W61">
        <f t="shared" si="76"/>
        <v>8.8120683806077587</v>
      </c>
      <c r="X61">
        <f t="shared" si="58"/>
        <v>8.8120683806077587</v>
      </c>
      <c r="Y61">
        <f t="shared" si="77"/>
        <v>7.9937899653142024</v>
      </c>
      <c r="AA61">
        <f t="shared" si="75"/>
        <v>-0.81827841529355627</v>
      </c>
      <c r="AB61">
        <f t="shared" si="54"/>
        <v>-0.81827841529355627</v>
      </c>
      <c r="AC61">
        <v>3</v>
      </c>
      <c r="AO61">
        <f t="shared" si="78"/>
        <v>8.595702542208933</v>
      </c>
      <c r="AP61">
        <f t="shared" si="79"/>
        <v>9.7195794806673792</v>
      </c>
      <c r="AQ61">
        <f t="shared" si="80"/>
        <v>9.8948081906164358</v>
      </c>
      <c r="AR61">
        <f t="shared" si="81"/>
        <v>10.079939431579477</v>
      </c>
      <c r="AS61">
        <f t="shared" si="82"/>
        <v>10.270923591921392</v>
      </c>
      <c r="AT61">
        <f t="shared" si="83"/>
        <v>10.463159599902244</v>
      </c>
      <c r="AU61">
        <f t="shared" si="84"/>
        <v>10.65192514837592</v>
      </c>
      <c r="AV61">
        <f t="shared" si="85"/>
        <v>10.832831183448617</v>
      </c>
      <c r="AW61">
        <f t="shared" si="86"/>
        <v>11.002210432357664</v>
      </c>
      <c r="AX61">
        <f t="shared" si="87"/>
        <v>11.15737130148289</v>
      </c>
      <c r="AY61">
        <f t="shared" si="88"/>
        <v>11.296689343637146</v>
      </c>
      <c r="AZ61">
        <f t="shared" si="89"/>
        <v>11.419550822042686</v>
      </c>
      <c r="BA61">
        <f t="shared" si="90"/>
        <v>11.526191615643933</v>
      </c>
      <c r="BB61">
        <f t="shared" si="91"/>
        <v>11.617484107967519</v>
      </c>
      <c r="BC61">
        <f t="shared" si="92"/>
        <v>11.694718139709217</v>
      </c>
      <c r="BD61">
        <f t="shared" si="93"/>
        <v>11.759407309079942</v>
      </c>
    </row>
    <row r="62" spans="23:72">
      <c r="W62">
        <f t="shared" si="76"/>
        <v>7.751771033908736</v>
      </c>
      <c r="X62">
        <f t="shared" si="58"/>
        <v>7.751771033908736</v>
      </c>
      <c r="Y62">
        <f t="shared" si="77"/>
        <v>6.8788563326101775</v>
      </c>
      <c r="AA62">
        <f t="shared" si="75"/>
        <v>-0.87291470129855853</v>
      </c>
      <c r="AB62">
        <f t="shared" si="54"/>
        <v>-0.87291470129855853</v>
      </c>
      <c r="AC62">
        <v>3</v>
      </c>
      <c r="AO62">
        <f t="shared" si="78"/>
        <v>7.7666984258113727</v>
      </c>
      <c r="AP62">
        <f t="shared" si="79"/>
        <v>8.6728204902266324</v>
      </c>
      <c r="AQ62">
        <f t="shared" si="80"/>
        <v>8.8120683806077587</v>
      </c>
      <c r="AR62">
        <f t="shared" si="81"/>
        <v>8.9586003653248767</v>
      </c>
      <c r="AS62">
        <f t="shared" si="82"/>
        <v>9.1091388056714742</v>
      </c>
      <c r="AT62">
        <f t="shared" si="83"/>
        <v>9.2600258353553677</v>
      </c>
      <c r="AU62">
        <f t="shared" si="84"/>
        <v>9.4075697920212473</v>
      </c>
      <c r="AV62">
        <f t="shared" si="85"/>
        <v>9.5483984223109193</v>
      </c>
      <c r="AW62">
        <f t="shared" si="86"/>
        <v>9.6797492825302616</v>
      </c>
      <c r="AX62">
        <f t="shared" si="87"/>
        <v>9.7996481167740654</v>
      </c>
      <c r="AY62">
        <f t="shared" si="88"/>
        <v>9.906959341839773</v>
      </c>
      <c r="AZ62">
        <f t="shared" si="89"/>
        <v>10.001324885264344</v>
      </c>
      <c r="BA62">
        <f t="shared" si="90"/>
        <v>10.083027697800729</v>
      </c>
      <c r="BB62">
        <f t="shared" si="91"/>
        <v>10.152821175408381</v>
      </c>
      <c r="BC62">
        <f t="shared" si="92"/>
        <v>10.211759007086171</v>
      </c>
      <c r="BD62">
        <f t="shared" si="93"/>
        <v>10.261047853347081</v>
      </c>
    </row>
    <row r="63" spans="23:72">
      <c r="W63">
        <f t="shared" si="76"/>
        <v>6.7383023712585546</v>
      </c>
      <c r="X63">
        <f t="shared" si="58"/>
        <v>6.7383023712585546</v>
      </c>
      <c r="Y63">
        <f t="shared" si="77"/>
        <v>5.8576175303038767</v>
      </c>
      <c r="AA63">
        <f t="shared" si="75"/>
        <v>-0.88068484095467792</v>
      </c>
      <c r="AB63">
        <f t="shared" si="54"/>
        <v>-0.88068484095467792</v>
      </c>
      <c r="AC63">
        <v>3</v>
      </c>
      <c r="AO63">
        <f t="shared" si="78"/>
        <v>6.9311173873333018</v>
      </c>
      <c r="AP63">
        <f t="shared" si="79"/>
        <v>7.6438114234455048</v>
      </c>
      <c r="AQ63">
        <f t="shared" si="80"/>
        <v>7.751771033908736</v>
      </c>
      <c r="AR63">
        <f t="shared" si="81"/>
        <v>7.8649356144236373</v>
      </c>
      <c r="AS63">
        <f t="shared" si="82"/>
        <v>7.9807246475194047</v>
      </c>
      <c r="AT63">
        <f t="shared" si="83"/>
        <v>8.0963070421104533</v>
      </c>
      <c r="AU63">
        <f t="shared" si="84"/>
        <v>8.2088717421718407</v>
      </c>
      <c r="AV63">
        <f t="shared" si="85"/>
        <v>8.3158943195806057</v>
      </c>
      <c r="AW63">
        <f t="shared" si="86"/>
        <v>8.4153476437057222</v>
      </c>
      <c r="AX63">
        <f t="shared" si="87"/>
        <v>8.5058226780799622</v>
      </c>
      <c r="AY63">
        <f t="shared" si="88"/>
        <v>8.586551646292591</v>
      </c>
      <c r="AZ63">
        <f t="shared" si="89"/>
        <v>8.6573493642985948</v>
      </c>
      <c r="BA63">
        <f t="shared" si="90"/>
        <v>8.7185020207999706</v>
      </c>
      <c r="BB63">
        <f t="shared" si="91"/>
        <v>8.7706346990460382</v>
      </c>
      <c r="BC63">
        <f t="shared" si="92"/>
        <v>8.8145827523175484</v>
      </c>
      <c r="BD63">
        <f t="shared" si="93"/>
        <v>8.8512826073688249</v>
      </c>
    </row>
    <row r="64" spans="23:72">
      <c r="W64">
        <f t="shared" si="76"/>
        <v>5.7917789229781764</v>
      </c>
      <c r="X64">
        <f t="shared" si="58"/>
        <v>5.7917789229781764</v>
      </c>
      <c r="Y64">
        <f t="shared" si="77"/>
        <v>4.9407368800353577</v>
      </c>
      <c r="AA64">
        <f t="shared" si="75"/>
        <v>-0.85104204294281871</v>
      </c>
      <c r="AB64">
        <f t="shared" si="54"/>
        <v>-0.85104204294281871</v>
      </c>
      <c r="AC64">
        <v>3</v>
      </c>
      <c r="AO64">
        <f t="shared" si="78"/>
        <v>6.1095030104491679</v>
      </c>
      <c r="AP64">
        <f t="shared" si="79"/>
        <v>6.6565779366231723</v>
      </c>
      <c r="AQ64">
        <f t="shared" si="80"/>
        <v>6.7383023712585546</v>
      </c>
      <c r="AR64">
        <f t="shared" si="81"/>
        <v>6.8236480474822603</v>
      </c>
      <c r="AS64">
        <f t="shared" si="82"/>
        <v>6.9106371069119277</v>
      </c>
      <c r="AT64">
        <f t="shared" si="83"/>
        <v>6.9971340325864091</v>
      </c>
      <c r="AU64">
        <f t="shared" si="84"/>
        <v>7.0810509829579669</v>
      </c>
      <c r="AV64">
        <f t="shared" si="85"/>
        <v>7.1605435803486071</v>
      </c>
      <c r="AW64">
        <f t="shared" si="86"/>
        <v>7.2341596045643666</v>
      </c>
      <c r="AX64">
        <f t="shared" si="87"/>
        <v>7.300918005839045</v>
      </c>
      <c r="AY64">
        <f t="shared" si="88"/>
        <v>7.3603155095173083</v>
      </c>
      <c r="AZ64">
        <f t="shared" si="89"/>
        <v>7.412274831382657</v>
      </c>
      <c r="BA64">
        <f t="shared" si="90"/>
        <v>7.4570572455559025</v>
      </c>
      <c r="BB64">
        <f t="shared" si="91"/>
        <v>7.4951625710464835</v>
      </c>
      <c r="BC64">
        <f t="shared" si="92"/>
        <v>7.5272343725995654</v>
      </c>
      <c r="BD64">
        <f t="shared" si="93"/>
        <v>7.5539809185087936</v>
      </c>
    </row>
    <row r="65" spans="23:74">
      <c r="W65">
        <f t="shared" si="76"/>
        <v>4.9267147721853046</v>
      </c>
      <c r="X65">
        <f t="shared" si="58"/>
        <v>4.9267147721853046</v>
      </c>
      <c r="Y65">
        <f t="shared" si="77"/>
        <v>4.1322259895649607</v>
      </c>
      <c r="AA65">
        <f t="shared" si="75"/>
        <v>-0.79448878262034395</v>
      </c>
      <c r="AB65">
        <f t="shared" si="54"/>
        <v>-0.79448878262034395</v>
      </c>
      <c r="AC65">
        <v>3</v>
      </c>
      <c r="AO65">
        <f t="shared" si="78"/>
        <v>5.321055829841824</v>
      </c>
      <c r="AP65">
        <f t="shared" si="79"/>
        <v>5.7312984183159728</v>
      </c>
      <c r="AQ65">
        <f t="shared" si="80"/>
        <v>5.7917789229781764</v>
      </c>
      <c r="AR65">
        <f t="shared" si="81"/>
        <v>5.8547197576571568</v>
      </c>
      <c r="AS65">
        <f t="shared" si="82"/>
        <v>5.9186429092886623</v>
      </c>
      <c r="AT65">
        <f t="shared" si="83"/>
        <v>5.9819757808467235</v>
      </c>
      <c r="AU65">
        <f t="shared" si="84"/>
        <v>6.0432028685412131</v>
      </c>
      <c r="AV65">
        <f t="shared" si="85"/>
        <v>6.1010060313116794</v>
      </c>
      <c r="AW65">
        <f t="shared" si="86"/>
        <v>6.1543669281633404</v>
      </c>
      <c r="AX65">
        <f t="shared" si="87"/>
        <v>6.2026170847534505</v>
      </c>
      <c r="AY65">
        <f t="shared" si="88"/>
        <v>6.2454356389556613</v>
      </c>
      <c r="AZ65">
        <f t="shared" si="89"/>
        <v>6.2828064001541462</v>
      </c>
      <c r="BA65">
        <f t="shared" si="90"/>
        <v>6.3149513087578359</v>
      </c>
      <c r="BB65">
        <f t="shared" si="91"/>
        <v>6.3422568616500445</v>
      </c>
      <c r="BC65">
        <f t="shared" si="92"/>
        <v>6.3652058285150659</v>
      </c>
      <c r="BD65">
        <f t="shared" si="93"/>
        <v>6.384321236212064</v>
      </c>
    </row>
    <row r="66" spans="23:74">
      <c r="W66">
        <f>F4*F20</f>
        <v>17.792620881229677</v>
      </c>
      <c r="X66">
        <f t="shared" si="58"/>
        <v>17.792620881229677</v>
      </c>
      <c r="Y66">
        <f>AR20</f>
        <v>19.073772491699877</v>
      </c>
      <c r="AA66">
        <f t="shared" ref="AA66:AA80" si="94">AA4-F4</f>
        <v>1.2811516104702001</v>
      </c>
      <c r="AB66">
        <f t="shared" si="54"/>
        <v>1.2811516104702001</v>
      </c>
      <c r="AC66">
        <v>3</v>
      </c>
      <c r="AO66">
        <f t="shared" si="78"/>
        <v>4.5819200275316794</v>
      </c>
      <c r="AP66">
        <f t="shared" si="79"/>
        <v>4.8828834885227668</v>
      </c>
      <c r="AQ66">
        <f t="shared" si="80"/>
        <v>4.9267147721853046</v>
      </c>
      <c r="AR66">
        <f t="shared" si="81"/>
        <v>4.9721841524368484</v>
      </c>
      <c r="AS66">
        <f t="shared" si="82"/>
        <v>5.0182125853395956</v>
      </c>
      <c r="AT66">
        <f t="shared" si="83"/>
        <v>5.0636670543178299</v>
      </c>
      <c r="AU66">
        <f t="shared" si="84"/>
        <v>5.107469941801825</v>
      </c>
      <c r="AV66">
        <f t="shared" si="85"/>
        <v>5.1486973618782681</v>
      </c>
      <c r="AW66">
        <f t="shared" si="86"/>
        <v>5.1866482937888261</v>
      </c>
      <c r="AX66">
        <f t="shared" si="87"/>
        <v>5.2208754250677885</v>
      </c>
      <c r="AY66">
        <f t="shared" si="88"/>
        <v>5.2511790405962184</v>
      </c>
      <c r="AZ66">
        <f t="shared" si="89"/>
        <v>5.2775731258339729</v>
      </c>
      <c r="BA66">
        <f t="shared" si="90"/>
        <v>5.3002361567652478</v>
      </c>
      <c r="BB66">
        <f t="shared" si="91"/>
        <v>5.3194582094470055</v>
      </c>
      <c r="BC66">
        <f t="shared" si="92"/>
        <v>5.3355927623821389</v>
      </c>
      <c r="BD66">
        <f t="shared" si="93"/>
        <v>5.3490177252808593</v>
      </c>
    </row>
    <row r="67" spans="23:74" ht="15" thickBot="1">
      <c r="W67">
        <f t="shared" ref="W67:W80" si="95">F5*F21</f>
        <v>17.280187829874031</v>
      </c>
      <c r="X67">
        <f t="shared" si="58"/>
        <v>17.280187829874031</v>
      </c>
      <c r="Y67">
        <f t="shared" ref="Y67:Y80" si="96">AR21</f>
        <v>18.324917465308737</v>
      </c>
      <c r="AA67">
        <f t="shared" si="94"/>
        <v>1.044729635434706</v>
      </c>
      <c r="AB67">
        <f t="shared" si="54"/>
        <v>1.044729635434706</v>
      </c>
      <c r="AC67">
        <v>3</v>
      </c>
    </row>
    <row r="68" spans="23:74" ht="15" thickBot="1">
      <c r="W68">
        <f t="shared" si="95"/>
        <v>16.67971168233468</v>
      </c>
      <c r="X68">
        <f t="shared" si="58"/>
        <v>16.67971168233468</v>
      </c>
      <c r="Y68">
        <f t="shared" si="96"/>
        <v>17.46767012612959</v>
      </c>
      <c r="AA68">
        <f t="shared" si="94"/>
        <v>0.78795844379490987</v>
      </c>
      <c r="AB68">
        <f t="shared" si="54"/>
        <v>0.78795844379490987</v>
      </c>
      <c r="AC68">
        <v>3</v>
      </c>
      <c r="AO68" t="s">
        <v>114</v>
      </c>
      <c r="AP68" s="75">
        <f>C3</f>
        <v>0</v>
      </c>
      <c r="AQ68" s="75">
        <f t="shared" ref="AQ68:BE68" si="97">D3</f>
        <v>4.3980465111040035E-2</v>
      </c>
      <c r="AR68" s="75">
        <f t="shared" si="97"/>
        <v>5.4975581388800036E-2</v>
      </c>
      <c r="AS68" s="75">
        <f t="shared" si="97"/>
        <v>6.871947673600004E-2</v>
      </c>
      <c r="AT68" s="75">
        <f t="shared" si="97"/>
        <v>8.589934592000005E-2</v>
      </c>
      <c r="AU68" s="75">
        <f t="shared" si="97"/>
        <v>0.10737418240000006</v>
      </c>
      <c r="AV68" s="75">
        <f t="shared" si="97"/>
        <v>0.13421772800000006</v>
      </c>
      <c r="AW68" s="75">
        <f t="shared" si="97"/>
        <v>0.16777216000000009</v>
      </c>
      <c r="AX68" s="75">
        <f t="shared" si="97"/>
        <v>0.2097152000000001</v>
      </c>
      <c r="AY68" s="75">
        <f t="shared" si="97"/>
        <v>0.2621440000000001</v>
      </c>
      <c r="AZ68" s="75">
        <f t="shared" si="97"/>
        <v>0.32768000000000014</v>
      </c>
      <c r="BA68" s="75">
        <f t="shared" si="97"/>
        <v>0.40960000000000013</v>
      </c>
      <c r="BB68" s="75">
        <f t="shared" si="97"/>
        <v>0.51200000000000012</v>
      </c>
      <c r="BC68" s="75">
        <f t="shared" si="97"/>
        <v>0.64000000000000012</v>
      </c>
      <c r="BD68" s="75">
        <f t="shared" si="97"/>
        <v>0.8</v>
      </c>
      <c r="BE68" s="75">
        <f t="shared" si="97"/>
        <v>1</v>
      </c>
      <c r="BF68" s="75">
        <f t="shared" ref="BF68:BU68" si="98">AP68</f>
        <v>0</v>
      </c>
      <c r="BG68" s="75">
        <f t="shared" si="98"/>
        <v>4.3980465111040035E-2</v>
      </c>
      <c r="BH68" s="75">
        <f t="shared" si="98"/>
        <v>5.4975581388800036E-2</v>
      </c>
      <c r="BI68" s="75">
        <f t="shared" si="98"/>
        <v>6.871947673600004E-2</v>
      </c>
      <c r="BJ68" s="75">
        <f t="shared" si="98"/>
        <v>8.589934592000005E-2</v>
      </c>
      <c r="BK68" s="75">
        <f t="shared" si="98"/>
        <v>0.10737418240000006</v>
      </c>
      <c r="BL68" s="75">
        <f t="shared" si="98"/>
        <v>0.13421772800000006</v>
      </c>
      <c r="BM68" s="75">
        <f t="shared" si="98"/>
        <v>0.16777216000000009</v>
      </c>
      <c r="BN68" s="75">
        <f t="shared" si="98"/>
        <v>0.2097152000000001</v>
      </c>
      <c r="BO68" s="75">
        <f t="shared" si="98"/>
        <v>0.2621440000000001</v>
      </c>
      <c r="BP68" s="75">
        <f t="shared" si="98"/>
        <v>0.32768000000000014</v>
      </c>
      <c r="BQ68" s="75">
        <f t="shared" si="98"/>
        <v>0.40960000000000013</v>
      </c>
      <c r="BR68" s="75">
        <f t="shared" si="98"/>
        <v>0.51200000000000012</v>
      </c>
      <c r="BS68" s="75">
        <f t="shared" si="98"/>
        <v>0.64000000000000012</v>
      </c>
      <c r="BT68" s="75">
        <f t="shared" si="98"/>
        <v>0.8</v>
      </c>
      <c r="BU68" s="75">
        <f t="shared" si="98"/>
        <v>1</v>
      </c>
    </row>
    <row r="69" spans="23:74">
      <c r="W69">
        <f t="shared" si="95"/>
        <v>15.985359625831297</v>
      </c>
      <c r="X69">
        <f t="shared" si="58"/>
        <v>15.985359625831297</v>
      </c>
      <c r="Y69">
        <f t="shared" si="96"/>
        <v>16.502667949719019</v>
      </c>
      <c r="AA69">
        <f t="shared" si="94"/>
        <v>0.51730832388772185</v>
      </c>
      <c r="AB69">
        <f t="shared" si="54"/>
        <v>0.51730832388772185</v>
      </c>
      <c r="AC69">
        <v>3</v>
      </c>
      <c r="AN69">
        <v>1</v>
      </c>
      <c r="AO69">
        <f>AN36</f>
        <v>1</v>
      </c>
      <c r="AP69">
        <f t="shared" ref="AP69:BU77" si="99">AO36</f>
        <v>5.3892364038456847E-2</v>
      </c>
      <c r="AQ69">
        <f t="shared" si="99"/>
        <v>5.2927567060371099E-2</v>
      </c>
      <c r="AR69">
        <f t="shared" si="99"/>
        <v>5.2701955988997566E-2</v>
      </c>
      <c r="AS69">
        <f t="shared" si="99"/>
        <v>5.2428013411356299E-2</v>
      </c>
      <c r="AT69">
        <f t="shared" si="99"/>
        <v>5.2097596864842381E-2</v>
      </c>
      <c r="AU69">
        <f t="shared" si="99"/>
        <v>5.1702255413094311E-2</v>
      </c>
      <c r="AV69">
        <f t="shared" si="99"/>
        <v>5.1233756675171653E-2</v>
      </c>
      <c r="AW69">
        <f t="shared" si="99"/>
        <v>5.0684845714617295E-2</v>
      </c>
      <c r="AX69">
        <f t="shared" si="99"/>
        <v>5.0050231091804065E-2</v>
      </c>
      <c r="AY69">
        <f t="shared" si="99"/>
        <v>4.9327733216532083E-2</v>
      </c>
      <c r="AZ69">
        <f t="shared" si="99"/>
        <v>4.8519448895579007E-2</v>
      </c>
      <c r="BA69">
        <f t="shared" si="99"/>
        <v>4.7632702731670154E-2</v>
      </c>
      <c r="BB69">
        <f t="shared" si="99"/>
        <v>4.6680506488554735E-2</v>
      </c>
      <c r="BC69">
        <f t="shared" si="99"/>
        <v>4.5681274304823334E-2</v>
      </c>
      <c r="BD69">
        <f t="shared" si="99"/>
        <v>4.4657670879807605E-2</v>
      </c>
      <c r="BE69">
        <f t="shared" si="99"/>
        <v>4.3634683990580091E-2</v>
      </c>
      <c r="BF69">
        <f t="shared" si="99"/>
        <v>7.3333333333333348E-2</v>
      </c>
      <c r="BG69">
        <f t="shared" si="99"/>
        <v>5.988123894001602E-2</v>
      </c>
      <c r="BH69">
        <f t="shared" si="99"/>
        <v>5.8059230399936441E-2</v>
      </c>
      <c r="BI69">
        <f t="shared" si="99"/>
        <v>5.6203074672093407E-2</v>
      </c>
      <c r="BJ69">
        <f t="shared" si="99"/>
        <v>5.4358356913060013E-2</v>
      </c>
      <c r="BK69">
        <f t="shared" si="99"/>
        <v>5.2569554422244293E-2</v>
      </c>
      <c r="BL69">
        <f t="shared" si="99"/>
        <v>5.087587278711795E-2</v>
      </c>
      <c r="BM69">
        <f t="shared" si="99"/>
        <v>4.9308100533442936E-2</v>
      </c>
      <c r="BN69">
        <f t="shared" si="99"/>
        <v>4.7886955897113323E-2</v>
      </c>
      <c r="BO69">
        <f t="shared" si="99"/>
        <v>4.6622975407363931E-2</v>
      </c>
      <c r="BP69">
        <f t="shared" si="99"/>
        <v>4.551763946894842E-2</v>
      </c>
      <c r="BQ69">
        <f t="shared" si="99"/>
        <v>4.4565247928079789E-2</v>
      </c>
      <c r="BR69">
        <f t="shared" si="99"/>
        <v>4.3755054881571345E-2</v>
      </c>
      <c r="BS69">
        <f t="shared" si="99"/>
        <v>4.3073286052009462E-2</v>
      </c>
      <c r="BT69">
        <f t="shared" si="99"/>
        <v>4.2504816955684005E-2</v>
      </c>
      <c r="BU69">
        <f t="shared" si="99"/>
        <v>4.2034428794992182E-2</v>
      </c>
      <c r="BV69">
        <v>16</v>
      </c>
    </row>
    <row r="70" spans="23:74">
      <c r="W70">
        <f t="shared" si="95"/>
        <v>15.194693480981794</v>
      </c>
      <c r="X70">
        <f t="shared" si="58"/>
        <v>15.194693480981794</v>
      </c>
      <c r="Y70">
        <f t="shared" si="96"/>
        <v>15.436668680387479</v>
      </c>
      <c r="AA70">
        <f t="shared" si="94"/>
        <v>0.2419751994056849</v>
      </c>
      <c r="AB70">
        <f t="shared" si="54"/>
        <v>0.2419751994056849</v>
      </c>
      <c r="AC70">
        <v>3</v>
      </c>
      <c r="AN70">
        <v>2</v>
      </c>
      <c r="AO70">
        <f t="shared" ref="AO70:BD83" si="100">AN37</f>
        <v>1.25</v>
      </c>
      <c r="AP70">
        <f t="shared" si="100"/>
        <v>5.6219894906647881E-2</v>
      </c>
      <c r="AQ70">
        <f t="shared" si="100"/>
        <v>5.5133183584327138E-2</v>
      </c>
      <c r="AR70">
        <f t="shared" si="100"/>
        <v>5.4879063690430947E-2</v>
      </c>
      <c r="AS70">
        <f t="shared" si="100"/>
        <v>5.4570504990983988E-2</v>
      </c>
      <c r="AT70">
        <f t="shared" si="100"/>
        <v>5.4198336119879911E-2</v>
      </c>
      <c r="AU70">
        <f t="shared" si="100"/>
        <v>5.375303825768122E-2</v>
      </c>
      <c r="AV70">
        <f t="shared" si="100"/>
        <v>5.3225338757622996E-2</v>
      </c>
      <c r="AW70">
        <f t="shared" si="100"/>
        <v>5.2607065929940744E-2</v>
      </c>
      <c r="AX70">
        <f t="shared" si="100"/>
        <v>5.189225969444676E-2</v>
      </c>
      <c r="AY70">
        <f t="shared" si="100"/>
        <v>5.1078465042054134E-2</v>
      </c>
      <c r="AZ70">
        <f t="shared" si="100"/>
        <v>5.0168043737691417E-2</v>
      </c>
      <c r="BA70">
        <f t="shared" si="100"/>
        <v>4.9169245940608571E-2</v>
      </c>
      <c r="BB70">
        <f t="shared" si="100"/>
        <v>4.8096727616061319E-2</v>
      </c>
      <c r="BC70">
        <f t="shared" si="100"/>
        <v>4.6971229762779593E-2</v>
      </c>
      <c r="BD70">
        <f t="shared" si="100"/>
        <v>4.5818281052535992E-2</v>
      </c>
      <c r="BE70">
        <f t="shared" si="99"/>
        <v>4.4666026785203074E-2</v>
      </c>
      <c r="BF70">
        <f t="shared" si="99"/>
        <v>7.5000000000000011E-2</v>
      </c>
      <c r="BG70">
        <f t="shared" si="99"/>
        <v>6.1547905606682704E-2</v>
      </c>
      <c r="BH70">
        <f t="shared" si="99"/>
        <v>5.9725897066603112E-2</v>
      </c>
      <c r="BI70">
        <f t="shared" si="99"/>
        <v>5.7869741338760078E-2</v>
      </c>
      <c r="BJ70">
        <f t="shared" si="99"/>
        <v>5.6025023579726677E-2</v>
      </c>
      <c r="BK70">
        <f t="shared" si="99"/>
        <v>5.4236221088910963E-2</v>
      </c>
      <c r="BL70">
        <f t="shared" si="99"/>
        <v>5.2542539453784613E-2</v>
      </c>
      <c r="BM70">
        <f t="shared" si="99"/>
        <v>5.09747672001096E-2</v>
      </c>
      <c r="BN70">
        <f t="shared" si="99"/>
        <v>4.9553622563779993E-2</v>
      </c>
      <c r="BO70">
        <f t="shared" si="99"/>
        <v>4.8289642074030602E-2</v>
      </c>
      <c r="BP70">
        <f t="shared" si="99"/>
        <v>4.7184306135615091E-2</v>
      </c>
      <c r="BQ70">
        <f t="shared" si="99"/>
        <v>4.6231914594746459E-2</v>
      </c>
      <c r="BR70">
        <f t="shared" si="99"/>
        <v>4.5421721548238016E-2</v>
      </c>
      <c r="BS70">
        <f t="shared" si="99"/>
        <v>4.4739952718676118E-2</v>
      </c>
      <c r="BT70">
        <f t="shared" si="99"/>
        <v>4.4171483622350668E-2</v>
      </c>
      <c r="BU70">
        <f t="shared" si="99"/>
        <v>4.3701095461658845E-2</v>
      </c>
      <c r="BV70">
        <v>17</v>
      </c>
    </row>
    <row r="71" spans="23:74">
      <c r="W71">
        <f t="shared" si="95"/>
        <v>14.309947140913312</v>
      </c>
      <c r="X71">
        <f t="shared" si="58"/>
        <v>14.309947140913312</v>
      </c>
      <c r="Y71">
        <f t="shared" si="96"/>
        <v>14.283365945638961</v>
      </c>
      <c r="AA71">
        <f t="shared" si="94"/>
        <v>-2.6581195274351543E-2</v>
      </c>
      <c r="AB71">
        <f t="shared" si="54"/>
        <v>-2.6581195274351543E-2</v>
      </c>
      <c r="AC71">
        <v>3</v>
      </c>
      <c r="AN71">
        <v>3</v>
      </c>
      <c r="AO71">
        <f t="shared" si="100"/>
        <v>1.5624999999999998</v>
      </c>
      <c r="AP71">
        <f t="shared" si="99"/>
        <v>5.912930849188669E-2</v>
      </c>
      <c r="AQ71">
        <f t="shared" si="99"/>
        <v>5.78902042392722E-2</v>
      </c>
      <c r="AR71">
        <f t="shared" si="99"/>
        <v>5.7600448317222656E-2</v>
      </c>
      <c r="AS71">
        <f t="shared" si="99"/>
        <v>5.724861946551859E-2</v>
      </c>
      <c r="AT71">
        <f t="shared" si="99"/>
        <v>5.6824260188676819E-2</v>
      </c>
      <c r="AU71">
        <f t="shared" si="99"/>
        <v>5.6316516813414839E-2</v>
      </c>
      <c r="AV71">
        <f t="shared" si="99"/>
        <v>5.5714816360687168E-2</v>
      </c>
      <c r="AW71">
        <f t="shared" si="99"/>
        <v>5.500984119909505E-2</v>
      </c>
      <c r="AX71">
        <f t="shared" si="99"/>
        <v>5.4194795447750126E-2</v>
      </c>
      <c r="AY71">
        <f t="shared" si="99"/>
        <v>5.3266879823956705E-2</v>
      </c>
      <c r="AZ71">
        <f t="shared" si="99"/>
        <v>5.2228787290331931E-2</v>
      </c>
      <c r="BA71">
        <f t="shared" si="99"/>
        <v>5.1089924951781593E-2</v>
      </c>
      <c r="BB71">
        <f t="shared" si="99"/>
        <v>4.9867004025444514E-2</v>
      </c>
      <c r="BC71">
        <f t="shared" si="99"/>
        <v>4.8583674085224904E-2</v>
      </c>
      <c r="BD71">
        <f t="shared" si="99"/>
        <v>4.7269043768446477E-2</v>
      </c>
      <c r="BE71">
        <f t="shared" si="99"/>
        <v>4.5955205278481799E-2</v>
      </c>
      <c r="BF71">
        <f t="shared" si="99"/>
        <v>7.7083333333333323E-2</v>
      </c>
      <c r="BG71">
        <f t="shared" si="99"/>
        <v>6.363123894001603E-2</v>
      </c>
      <c r="BH71">
        <f t="shared" si="99"/>
        <v>6.1809230399936438E-2</v>
      </c>
      <c r="BI71">
        <f t="shared" si="99"/>
        <v>5.9953074672093418E-2</v>
      </c>
      <c r="BJ71">
        <f t="shared" si="99"/>
        <v>5.8108356913060003E-2</v>
      </c>
      <c r="BK71">
        <f t="shared" si="99"/>
        <v>5.6319554422244296E-2</v>
      </c>
      <c r="BL71">
        <f t="shared" si="99"/>
        <v>5.4625872787117953E-2</v>
      </c>
      <c r="BM71">
        <f t="shared" si="99"/>
        <v>5.3058100533442926E-2</v>
      </c>
      <c r="BN71">
        <f t="shared" si="99"/>
        <v>5.1636955897113326E-2</v>
      </c>
      <c r="BO71">
        <f t="shared" si="99"/>
        <v>5.0372975407363935E-2</v>
      </c>
      <c r="BP71">
        <f t="shared" si="99"/>
        <v>4.9267639468948417E-2</v>
      </c>
      <c r="BQ71">
        <f t="shared" si="99"/>
        <v>4.8315247928079785E-2</v>
      </c>
      <c r="BR71">
        <f t="shared" si="99"/>
        <v>4.7505054881571342E-2</v>
      </c>
      <c r="BS71">
        <f t="shared" si="99"/>
        <v>4.6823286052009458E-2</v>
      </c>
      <c r="BT71">
        <f t="shared" si="99"/>
        <v>4.6254816955684001E-2</v>
      </c>
      <c r="BU71">
        <f t="shared" si="99"/>
        <v>4.5784428794992171E-2</v>
      </c>
      <c r="BV71">
        <v>18</v>
      </c>
    </row>
    <row r="72" spans="23:74">
      <c r="W72">
        <f t="shared" si="95"/>
        <v>13.33907391769289</v>
      </c>
      <c r="X72">
        <f t="shared" si="58"/>
        <v>13.33907391769289</v>
      </c>
      <c r="Y72">
        <f t="shared" si="96"/>
        <v>13.063378755131167</v>
      </c>
      <c r="AA72">
        <f t="shared" si="94"/>
        <v>-0.275695162561723</v>
      </c>
      <c r="AB72">
        <f t="shared" si="54"/>
        <v>-0.275695162561723</v>
      </c>
      <c r="AC72">
        <v>3</v>
      </c>
      <c r="AN72">
        <v>4</v>
      </c>
      <c r="AO72">
        <f t="shared" si="100"/>
        <v>1.9531249999999996</v>
      </c>
      <c r="AP72">
        <f t="shared" si="99"/>
        <v>6.2766075473435184E-2</v>
      </c>
      <c r="AQ72">
        <f t="shared" si="99"/>
        <v>6.133648005795353E-2</v>
      </c>
      <c r="AR72">
        <f t="shared" si="99"/>
        <v>6.100217910071231E-2</v>
      </c>
      <c r="AS72">
        <f t="shared" si="99"/>
        <v>6.0596262558686845E-2</v>
      </c>
      <c r="AT72">
        <f t="shared" si="99"/>
        <v>6.0106665274672962E-2</v>
      </c>
      <c r="AU72">
        <f t="shared" si="99"/>
        <v>5.9520865008081882E-2</v>
      </c>
      <c r="AV72">
        <f t="shared" si="99"/>
        <v>5.8826663364517411E-2</v>
      </c>
      <c r="AW72">
        <f t="shared" si="99"/>
        <v>5.8013310285537932E-2</v>
      </c>
      <c r="AX72">
        <f t="shared" si="99"/>
        <v>5.7072965139379338E-2</v>
      </c>
      <c r="AY72">
        <f t="shared" si="99"/>
        <v>5.6002398301334903E-2</v>
      </c>
      <c r="AZ72">
        <f t="shared" si="99"/>
        <v>5.4804716731132574E-2</v>
      </c>
      <c r="BA72">
        <f t="shared" si="99"/>
        <v>5.3490773715747862E-2</v>
      </c>
      <c r="BB72">
        <f t="shared" si="99"/>
        <v>5.2079849537173518E-2</v>
      </c>
      <c r="BC72">
        <f t="shared" si="99"/>
        <v>5.059922948828155E-2</v>
      </c>
      <c r="BD72">
        <f t="shared" si="99"/>
        <v>4.9082497163334585E-2</v>
      </c>
      <c r="BE72">
        <f t="shared" si="99"/>
        <v>4.7566678395080213E-2</v>
      </c>
      <c r="BF72">
        <f t="shared" si="99"/>
        <v>7.9687499999999994E-2</v>
      </c>
      <c r="BG72">
        <f t="shared" si="99"/>
        <v>6.6235405606682687E-2</v>
      </c>
      <c r="BH72">
        <f t="shared" si="99"/>
        <v>6.4413397066603109E-2</v>
      </c>
      <c r="BI72">
        <f t="shared" si="99"/>
        <v>6.2557241338760075E-2</v>
      </c>
      <c r="BJ72">
        <f t="shared" si="99"/>
        <v>6.0712523579726681E-2</v>
      </c>
      <c r="BK72">
        <f t="shared" si="99"/>
        <v>5.892372108891096E-2</v>
      </c>
      <c r="BL72">
        <f t="shared" si="99"/>
        <v>5.7230039453784624E-2</v>
      </c>
      <c r="BM72">
        <f t="shared" si="99"/>
        <v>5.5662267200109604E-2</v>
      </c>
      <c r="BN72">
        <f t="shared" si="99"/>
        <v>5.4241122563779991E-2</v>
      </c>
      <c r="BO72">
        <f t="shared" si="99"/>
        <v>5.2977142074030599E-2</v>
      </c>
      <c r="BP72">
        <f t="shared" si="99"/>
        <v>5.1871806135615074E-2</v>
      </c>
      <c r="BQ72">
        <f t="shared" si="99"/>
        <v>5.0919414594746457E-2</v>
      </c>
      <c r="BR72">
        <f t="shared" si="99"/>
        <v>5.0109221548238006E-2</v>
      </c>
      <c r="BS72">
        <f t="shared" si="99"/>
        <v>4.9427452718676122E-2</v>
      </c>
      <c r="BT72">
        <f t="shared" si="99"/>
        <v>4.8858983622350666E-2</v>
      </c>
      <c r="BU72">
        <f t="shared" si="99"/>
        <v>4.8388595461658836E-2</v>
      </c>
      <c r="BV72">
        <v>19</v>
      </c>
    </row>
    <row r="73" spans="23:74">
      <c r="W73">
        <f t="shared" si="95"/>
        <v>12.296258393748875</v>
      </c>
      <c r="X73">
        <f t="shared" si="58"/>
        <v>12.296258393748875</v>
      </c>
      <c r="Y73">
        <f t="shared" si="96"/>
        <v>11.803193883467014</v>
      </c>
      <c r="AA73">
        <f t="shared" si="94"/>
        <v>-0.4930645102818616</v>
      </c>
      <c r="AB73">
        <f t="shared" si="54"/>
        <v>-0.4930645102818616</v>
      </c>
      <c r="AC73">
        <v>3</v>
      </c>
      <c r="AN73">
        <v>5</v>
      </c>
      <c r="AO73">
        <f t="shared" si="100"/>
        <v>2.4414062499999991</v>
      </c>
      <c r="AP73">
        <f t="shared" si="99"/>
        <v>6.731203420037081E-2</v>
      </c>
      <c r="AQ73">
        <f t="shared" si="99"/>
        <v>6.5644324831305167E-2</v>
      </c>
      <c r="AR73">
        <f t="shared" si="99"/>
        <v>6.525434258007437E-2</v>
      </c>
      <c r="AS73">
        <f t="shared" si="99"/>
        <v>6.4780816425147159E-2</v>
      </c>
      <c r="AT73">
        <f t="shared" si="99"/>
        <v>6.4209671632168147E-2</v>
      </c>
      <c r="AU73">
        <f t="shared" si="99"/>
        <v>6.3526300251415674E-2</v>
      </c>
      <c r="AV73">
        <f t="shared" si="99"/>
        <v>6.2716472119305186E-2</v>
      </c>
      <c r="AW73">
        <f t="shared" si="99"/>
        <v>6.176764664359153E-2</v>
      </c>
      <c r="AX73">
        <f t="shared" si="99"/>
        <v>6.0670677253915839E-2</v>
      </c>
      <c r="AY73">
        <f t="shared" si="99"/>
        <v>5.9421796398057669E-2</v>
      </c>
      <c r="AZ73">
        <f t="shared" si="99"/>
        <v>5.8024628532133374E-2</v>
      </c>
      <c r="BA73">
        <f t="shared" si="99"/>
        <v>5.6491834670705725E-2</v>
      </c>
      <c r="BB73">
        <f t="shared" si="99"/>
        <v>5.4845906426834776E-2</v>
      </c>
      <c r="BC73">
        <f t="shared" si="99"/>
        <v>5.3118673742102371E-2</v>
      </c>
      <c r="BD73">
        <f t="shared" si="99"/>
        <v>5.1349313906944714E-2</v>
      </c>
      <c r="BE73">
        <f t="shared" si="99"/>
        <v>4.9581019790828212E-2</v>
      </c>
      <c r="BF73">
        <f t="shared" si="99"/>
        <v>8.2942708333333337E-2</v>
      </c>
      <c r="BG73">
        <f t="shared" si="99"/>
        <v>6.9490613940016016E-2</v>
      </c>
      <c r="BH73">
        <f t="shared" si="99"/>
        <v>6.7668605399936438E-2</v>
      </c>
      <c r="BI73">
        <f t="shared" si="99"/>
        <v>6.5812449672093404E-2</v>
      </c>
      <c r="BJ73">
        <f t="shared" si="99"/>
        <v>6.3967731913060003E-2</v>
      </c>
      <c r="BK73">
        <f t="shared" si="99"/>
        <v>6.2178929422244303E-2</v>
      </c>
      <c r="BL73">
        <f t="shared" si="99"/>
        <v>6.0485247787117946E-2</v>
      </c>
      <c r="BM73">
        <f t="shared" si="99"/>
        <v>5.891747553344294E-2</v>
      </c>
      <c r="BN73">
        <f t="shared" si="99"/>
        <v>5.7496330897113312E-2</v>
      </c>
      <c r="BO73">
        <f t="shared" si="99"/>
        <v>5.6232350407363914E-2</v>
      </c>
      <c r="BP73">
        <f t="shared" si="99"/>
        <v>5.5127014468948424E-2</v>
      </c>
      <c r="BQ73">
        <f t="shared" si="99"/>
        <v>5.4174622928079792E-2</v>
      </c>
      <c r="BR73">
        <f t="shared" si="99"/>
        <v>5.3364429881571335E-2</v>
      </c>
      <c r="BS73">
        <f t="shared" si="99"/>
        <v>5.2682661052009437E-2</v>
      </c>
      <c r="BT73">
        <f t="shared" si="99"/>
        <v>5.2114191955684001E-2</v>
      </c>
      <c r="BU73">
        <f t="shared" si="99"/>
        <v>5.1643803794992171E-2</v>
      </c>
      <c r="BV73">
        <v>20</v>
      </c>
    </row>
    <row r="74" spans="23:74">
      <c r="W74">
        <f t="shared" si="95"/>
        <v>11.201615452356709</v>
      </c>
      <c r="X74">
        <f t="shared" si="58"/>
        <v>11.201615452356709</v>
      </c>
      <c r="Y74">
        <f t="shared" si="96"/>
        <v>10.533076149692098</v>
      </c>
      <c r="AA74">
        <f t="shared" si="94"/>
        <v>-0.6685393026646107</v>
      </c>
      <c r="AB74">
        <f t="shared" si="54"/>
        <v>-0.6685393026646107</v>
      </c>
      <c r="AC74">
        <v>3</v>
      </c>
      <c r="AN74">
        <v>6</v>
      </c>
      <c r="AO74">
        <f t="shared" si="100"/>
        <v>3.0517578124999987</v>
      </c>
      <c r="AP74">
        <f t="shared" si="99"/>
        <v>7.2994482609040318E-2</v>
      </c>
      <c r="AQ74">
        <f t="shared" si="99"/>
        <v>7.1029130797994736E-2</v>
      </c>
      <c r="AR74">
        <f t="shared" si="99"/>
        <v>7.0569546929276944E-2</v>
      </c>
      <c r="AS74">
        <f t="shared" si="99"/>
        <v>7.0011508758222568E-2</v>
      </c>
      <c r="AT74">
        <f t="shared" si="99"/>
        <v>6.9338429579037103E-2</v>
      </c>
      <c r="AU74">
        <f t="shared" si="99"/>
        <v>6.8533094305582937E-2</v>
      </c>
      <c r="AV74">
        <f t="shared" si="99"/>
        <v>6.7578733062789914E-2</v>
      </c>
      <c r="AW74">
        <f t="shared" si="99"/>
        <v>6.6460567091158537E-2</v>
      </c>
      <c r="AX74">
        <f t="shared" si="99"/>
        <v>6.5167817397086464E-2</v>
      </c>
      <c r="AY74">
        <f t="shared" si="99"/>
        <v>6.3696044018961132E-2</v>
      </c>
      <c r="AZ74">
        <f t="shared" si="99"/>
        <v>6.2049518283384363E-2</v>
      </c>
      <c r="BA74">
        <f t="shared" si="99"/>
        <v>6.0243160864403025E-2</v>
      </c>
      <c r="BB74">
        <f t="shared" si="99"/>
        <v>5.8303477538911359E-2</v>
      </c>
      <c r="BC74">
        <f t="shared" si="99"/>
        <v>5.6267979059378366E-2</v>
      </c>
      <c r="BD74">
        <f t="shared" si="99"/>
        <v>5.4182834836457382E-2</v>
      </c>
      <c r="BE74">
        <f t="shared" si="99"/>
        <v>5.2098946535513217E-2</v>
      </c>
      <c r="BF74">
        <f t="shared" si="99"/>
        <v>8.7011718749999994E-2</v>
      </c>
      <c r="BG74">
        <f t="shared" si="99"/>
        <v>7.3559624356682687E-2</v>
      </c>
      <c r="BH74">
        <f t="shared" si="99"/>
        <v>7.1737615816603095E-2</v>
      </c>
      <c r="BI74">
        <f t="shared" si="99"/>
        <v>6.9881460088760075E-2</v>
      </c>
      <c r="BJ74">
        <f t="shared" si="99"/>
        <v>6.8036742329726674E-2</v>
      </c>
      <c r="BK74">
        <f t="shared" si="99"/>
        <v>6.624793983891096E-2</v>
      </c>
      <c r="BL74">
        <f t="shared" si="99"/>
        <v>6.4554258203784604E-2</v>
      </c>
      <c r="BM74">
        <f t="shared" si="99"/>
        <v>6.2986485950109597E-2</v>
      </c>
      <c r="BN74">
        <f t="shared" si="99"/>
        <v>6.1565341313779984E-2</v>
      </c>
      <c r="BO74">
        <f t="shared" si="99"/>
        <v>6.0301360824030592E-2</v>
      </c>
      <c r="BP74">
        <f t="shared" si="99"/>
        <v>5.9196024885615081E-2</v>
      </c>
      <c r="BQ74">
        <f t="shared" si="99"/>
        <v>5.8243633344746457E-2</v>
      </c>
      <c r="BR74">
        <f t="shared" si="99"/>
        <v>5.7433440298238013E-2</v>
      </c>
      <c r="BS74">
        <f t="shared" si="99"/>
        <v>5.6751671468676101E-2</v>
      </c>
      <c r="BT74">
        <f t="shared" si="99"/>
        <v>5.6183202372350673E-2</v>
      </c>
      <c r="BU74">
        <f t="shared" si="99"/>
        <v>5.571281421165885E-2</v>
      </c>
      <c r="BV74">
        <v>21</v>
      </c>
    </row>
    <row r="75" spans="23:74">
      <c r="W75">
        <f t="shared" si="95"/>
        <v>10.079939431579477</v>
      </c>
      <c r="X75">
        <f t="shared" si="58"/>
        <v>10.079939431579477</v>
      </c>
      <c r="Y75">
        <f t="shared" si="96"/>
        <v>9.2842517892311349</v>
      </c>
      <c r="AA75">
        <f t="shared" si="94"/>
        <v>-0.79568764234834255</v>
      </c>
      <c r="AB75">
        <f t="shared" si="54"/>
        <v>-0.79568764234834255</v>
      </c>
      <c r="AC75">
        <v>3</v>
      </c>
      <c r="AN75">
        <v>7</v>
      </c>
      <c r="AO75">
        <f t="shared" si="100"/>
        <v>3.8146972656249987</v>
      </c>
      <c r="AP75">
        <f t="shared" si="99"/>
        <v>8.009754311987724E-2</v>
      </c>
      <c r="AQ75">
        <f t="shared" si="99"/>
        <v>7.7760138256356706E-2</v>
      </c>
      <c r="AR75">
        <f t="shared" si="99"/>
        <v>7.7213552365780175E-2</v>
      </c>
      <c r="AS75">
        <f t="shared" si="99"/>
        <v>7.6549874174566809E-2</v>
      </c>
      <c r="AT75">
        <f t="shared" si="99"/>
        <v>7.5749377012623326E-2</v>
      </c>
      <c r="AU75">
        <f t="shared" si="99"/>
        <v>7.4791586873291988E-2</v>
      </c>
      <c r="AV75">
        <f t="shared" si="99"/>
        <v>7.3656559242145828E-2</v>
      </c>
      <c r="AW75">
        <f t="shared" si="99"/>
        <v>7.2326717650617295E-2</v>
      </c>
      <c r="AX75">
        <f t="shared" si="99"/>
        <v>7.0789242576049752E-2</v>
      </c>
      <c r="AY75">
        <f t="shared" si="99"/>
        <v>6.9038853545090456E-2</v>
      </c>
      <c r="AZ75">
        <f t="shared" si="99"/>
        <v>6.7080630472448124E-2</v>
      </c>
      <c r="BA75">
        <f t="shared" si="99"/>
        <v>6.4932318606524667E-2</v>
      </c>
      <c r="BB75">
        <f t="shared" si="99"/>
        <v>6.2625441429007084E-2</v>
      </c>
      <c r="BC75">
        <f t="shared" si="99"/>
        <v>6.0204610705973376E-2</v>
      </c>
      <c r="BD75">
        <f t="shared" si="99"/>
        <v>5.772473599834823E-2</v>
      </c>
      <c r="BE75">
        <f t="shared" si="99"/>
        <v>5.5246354966369482E-2</v>
      </c>
      <c r="BF75">
        <f t="shared" si="99"/>
        <v>9.2097981770833337E-2</v>
      </c>
      <c r="BG75">
        <f t="shared" si="99"/>
        <v>7.864588737751603E-2</v>
      </c>
      <c r="BH75">
        <f t="shared" si="99"/>
        <v>7.6823878837436424E-2</v>
      </c>
      <c r="BI75">
        <f t="shared" si="99"/>
        <v>7.4967723109593418E-2</v>
      </c>
      <c r="BJ75">
        <f t="shared" si="99"/>
        <v>7.3123005350560003E-2</v>
      </c>
      <c r="BK75">
        <f t="shared" si="99"/>
        <v>7.1334202859744289E-2</v>
      </c>
      <c r="BL75">
        <f t="shared" si="99"/>
        <v>6.9640521224617946E-2</v>
      </c>
      <c r="BM75">
        <f t="shared" si="99"/>
        <v>6.8072748970942926E-2</v>
      </c>
      <c r="BN75">
        <f t="shared" si="99"/>
        <v>6.6651604334613312E-2</v>
      </c>
      <c r="BO75">
        <f t="shared" si="99"/>
        <v>6.5387623844863921E-2</v>
      </c>
      <c r="BP75">
        <f t="shared" si="99"/>
        <v>6.428228790644841E-2</v>
      </c>
      <c r="BQ75">
        <f t="shared" si="99"/>
        <v>6.3329896365579785E-2</v>
      </c>
      <c r="BR75">
        <f t="shared" si="99"/>
        <v>6.2519703319071335E-2</v>
      </c>
      <c r="BS75">
        <f t="shared" si="99"/>
        <v>6.1837934489509444E-2</v>
      </c>
      <c r="BT75">
        <f t="shared" si="99"/>
        <v>6.1269465393183994E-2</v>
      </c>
      <c r="BU75">
        <f t="shared" si="99"/>
        <v>6.0799077232492171E-2</v>
      </c>
      <c r="BV75">
        <v>22</v>
      </c>
    </row>
    <row r="76" spans="23:74">
      <c r="W76">
        <f t="shared" si="95"/>
        <v>8.9586003653248767</v>
      </c>
      <c r="X76">
        <f t="shared" si="58"/>
        <v>8.9586003653248767</v>
      </c>
      <c r="Y76">
        <f t="shared" si="96"/>
        <v>8.0858995476951705</v>
      </c>
      <c r="AA76">
        <f t="shared" si="94"/>
        <v>-0.87270081762970619</v>
      </c>
      <c r="AB76">
        <f t="shared" si="54"/>
        <v>-0.87270081762970619</v>
      </c>
      <c r="AC76">
        <v>3</v>
      </c>
      <c r="AN76">
        <v>8</v>
      </c>
      <c r="AO76">
        <f t="shared" si="100"/>
        <v>4.7683715820312473</v>
      </c>
      <c r="AP76">
        <f t="shared" si="99"/>
        <v>8.8976368758423352E-2</v>
      </c>
      <c r="AQ76">
        <f t="shared" si="99"/>
        <v>8.6173897579309169E-2</v>
      </c>
      <c r="AR76">
        <f t="shared" si="99"/>
        <v>8.5518559161409172E-2</v>
      </c>
      <c r="AS76">
        <f t="shared" si="99"/>
        <v>8.4722830944997135E-2</v>
      </c>
      <c r="AT76">
        <f t="shared" si="99"/>
        <v>8.376306130460609E-2</v>
      </c>
      <c r="AU76">
        <f t="shared" si="99"/>
        <v>8.2614702582928315E-2</v>
      </c>
      <c r="AV76">
        <f t="shared" si="99"/>
        <v>8.1253841966340723E-2</v>
      </c>
      <c r="AW76">
        <f t="shared" si="99"/>
        <v>7.9659405849940745E-2</v>
      </c>
      <c r="AX76">
        <f t="shared" si="99"/>
        <v>7.7816024049753879E-2</v>
      </c>
      <c r="AY76">
        <f t="shared" si="99"/>
        <v>7.5717365452752095E-2</v>
      </c>
      <c r="AZ76">
        <f t="shared" si="99"/>
        <v>7.3369520708777808E-2</v>
      </c>
      <c r="BA76">
        <f t="shared" si="99"/>
        <v>7.079376578417669E-2</v>
      </c>
      <c r="BB76">
        <f t="shared" si="99"/>
        <v>6.8027896291626713E-2</v>
      </c>
      <c r="BC76">
        <f t="shared" si="99"/>
        <v>6.512540026421712E-2</v>
      </c>
      <c r="BD76">
        <f t="shared" si="99"/>
        <v>6.2152112450711762E-2</v>
      </c>
      <c r="BE76">
        <f t="shared" si="99"/>
        <v>5.9180615504939811E-2</v>
      </c>
      <c r="BF76">
        <f t="shared" si="99"/>
        <v>9.8455810546874981E-2</v>
      </c>
      <c r="BG76">
        <f t="shared" si="99"/>
        <v>8.5003716153557687E-2</v>
      </c>
      <c r="BH76">
        <f t="shared" si="99"/>
        <v>8.3181707613478081E-2</v>
      </c>
      <c r="BI76">
        <f t="shared" si="99"/>
        <v>8.1325551885635075E-2</v>
      </c>
      <c r="BJ76">
        <f t="shared" si="99"/>
        <v>7.948083412660166E-2</v>
      </c>
      <c r="BK76">
        <f t="shared" si="99"/>
        <v>7.7692031635785946E-2</v>
      </c>
      <c r="BL76">
        <f t="shared" si="99"/>
        <v>7.5998350000659604E-2</v>
      </c>
      <c r="BM76">
        <f t="shared" si="99"/>
        <v>7.4430577746984569E-2</v>
      </c>
      <c r="BN76">
        <f t="shared" si="99"/>
        <v>7.3009433110654984E-2</v>
      </c>
      <c r="BO76">
        <f t="shared" si="99"/>
        <v>7.1745452620905578E-2</v>
      </c>
      <c r="BP76">
        <f t="shared" si="99"/>
        <v>7.0640116682490067E-2</v>
      </c>
      <c r="BQ76">
        <f t="shared" si="99"/>
        <v>6.9687725141621443E-2</v>
      </c>
      <c r="BR76">
        <f t="shared" si="99"/>
        <v>6.8877532095112992E-2</v>
      </c>
      <c r="BS76">
        <f t="shared" si="99"/>
        <v>6.8195763265551101E-2</v>
      </c>
      <c r="BT76">
        <f t="shared" si="99"/>
        <v>6.7627294169225652E-2</v>
      </c>
      <c r="BU76">
        <f t="shared" si="99"/>
        <v>6.7156906008533829E-2</v>
      </c>
      <c r="BV76">
        <v>23</v>
      </c>
    </row>
    <row r="77" spans="23:74">
      <c r="W77">
        <f t="shared" si="95"/>
        <v>7.8649356144236373</v>
      </c>
      <c r="X77">
        <f t="shared" si="58"/>
        <v>7.8649356144236373</v>
      </c>
      <c r="Y77">
        <f t="shared" si="96"/>
        <v>6.9625477554645947</v>
      </c>
      <c r="AA77">
        <f t="shared" si="94"/>
        <v>-0.90238785895904261</v>
      </c>
      <c r="AB77">
        <f t="shared" si="54"/>
        <v>-0.90238785895904261</v>
      </c>
      <c r="AC77">
        <v>3</v>
      </c>
      <c r="AN77">
        <v>9</v>
      </c>
      <c r="AO77">
        <f t="shared" si="100"/>
        <v>5.9604644775390598</v>
      </c>
      <c r="AP77">
        <f t="shared" si="99"/>
        <v>0.10007490080660605</v>
      </c>
      <c r="AQ77">
        <f t="shared" si="99"/>
        <v>9.6691096732999721E-2</v>
      </c>
      <c r="AR77">
        <f t="shared" si="99"/>
        <v>9.5899817655945463E-2</v>
      </c>
      <c r="AS77">
        <f t="shared" si="99"/>
        <v>9.4939026908035018E-2</v>
      </c>
      <c r="AT77">
        <f t="shared" si="99"/>
        <v>9.3780166669584553E-2</v>
      </c>
      <c r="AU77">
        <f t="shared" si="99"/>
        <v>9.2393597219973714E-2</v>
      </c>
      <c r="AV77">
        <f t="shared" si="99"/>
        <v>9.0750445371584304E-2</v>
      </c>
      <c r="AW77">
        <f t="shared" si="99"/>
        <v>8.8825266099095052E-2</v>
      </c>
      <c r="AX77">
        <f t="shared" si="99"/>
        <v>8.6599500891884021E-2</v>
      </c>
      <c r="AY77">
        <f t="shared" si="99"/>
        <v>8.4065505337329177E-2</v>
      </c>
      <c r="AZ77">
        <f t="shared" si="99"/>
        <v>8.1230633504189922E-2</v>
      </c>
      <c r="BA77">
        <f t="shared" si="99"/>
        <v>7.8120574756241734E-2</v>
      </c>
      <c r="BB77">
        <f t="shared" si="99"/>
        <v>7.4780964869901281E-2</v>
      </c>
      <c r="BC77">
        <f t="shared" si="99"/>
        <v>7.1276387212021841E-2</v>
      </c>
      <c r="BD77">
        <f t="shared" ref="AP77:BU83" si="101">BC44</f>
        <v>6.7686333016166181E-2</v>
      </c>
      <c r="BE77">
        <f t="shared" si="101"/>
        <v>6.4098441178152721E-2</v>
      </c>
      <c r="BF77">
        <f t="shared" si="101"/>
        <v>0.10640309651692707</v>
      </c>
      <c r="BG77">
        <f t="shared" si="101"/>
        <v>9.2951002123609752E-2</v>
      </c>
      <c r="BH77">
        <f t="shared" si="101"/>
        <v>9.1128993583530188E-2</v>
      </c>
      <c r="BI77">
        <f t="shared" si="101"/>
        <v>8.927283785568714E-2</v>
      </c>
      <c r="BJ77">
        <f t="shared" si="101"/>
        <v>8.7428120096653739E-2</v>
      </c>
      <c r="BK77">
        <f t="shared" si="101"/>
        <v>8.5639317605838039E-2</v>
      </c>
      <c r="BL77">
        <f t="shared" si="101"/>
        <v>8.3945635970711682E-2</v>
      </c>
      <c r="BM77">
        <f t="shared" si="101"/>
        <v>8.2377863717036662E-2</v>
      </c>
      <c r="BN77">
        <f t="shared" si="101"/>
        <v>8.0956719080707049E-2</v>
      </c>
      <c r="BO77">
        <f t="shared" si="101"/>
        <v>7.9692738590957657E-2</v>
      </c>
      <c r="BP77">
        <f t="shared" si="101"/>
        <v>7.8587402652542132E-2</v>
      </c>
      <c r="BQ77">
        <f t="shared" si="101"/>
        <v>7.7635011111673521E-2</v>
      </c>
      <c r="BR77">
        <f t="shared" si="101"/>
        <v>7.6824818065165057E-2</v>
      </c>
      <c r="BS77">
        <f t="shared" si="101"/>
        <v>7.614304923560318E-2</v>
      </c>
      <c r="BT77">
        <f t="shared" si="101"/>
        <v>7.5574580139277731E-2</v>
      </c>
      <c r="BU77">
        <f t="shared" si="101"/>
        <v>7.5104191978585907E-2</v>
      </c>
      <c r="BV77">
        <v>24</v>
      </c>
    </row>
    <row r="78" spans="23:74">
      <c r="W78">
        <f t="shared" si="95"/>
        <v>6.8236480474822603</v>
      </c>
      <c r="X78">
        <f t="shared" si="58"/>
        <v>6.8236480474822603</v>
      </c>
      <c r="Y78">
        <f t="shared" si="96"/>
        <v>5.9323426828031884</v>
      </c>
      <c r="AA78">
        <f t="shared" si="94"/>
        <v>-0.89130536467907184</v>
      </c>
      <c r="AB78">
        <f t="shared" si="54"/>
        <v>-0.89130536467907184</v>
      </c>
      <c r="AC78">
        <v>3</v>
      </c>
      <c r="AN78">
        <v>10</v>
      </c>
      <c r="AO78">
        <f t="shared" si="100"/>
        <v>7.4505805969238246</v>
      </c>
      <c r="AP78">
        <f t="shared" si="101"/>
        <v>0.1139480658668344</v>
      </c>
      <c r="AQ78">
        <f t="shared" si="101"/>
        <v>0.10983759567511292</v>
      </c>
      <c r="AR78">
        <f t="shared" si="101"/>
        <v>0.10887639077411583</v>
      </c>
      <c r="AS78">
        <f t="shared" si="101"/>
        <v>0.10770927186183238</v>
      </c>
      <c r="AT78">
        <f t="shared" si="101"/>
        <v>0.10630154837580764</v>
      </c>
      <c r="AU78">
        <f t="shared" si="101"/>
        <v>0.10461721551628048</v>
      </c>
      <c r="AV78">
        <f t="shared" si="101"/>
        <v>0.10262119962813884</v>
      </c>
      <c r="AW78">
        <f t="shared" si="101"/>
        <v>0.10028259141053791</v>
      </c>
      <c r="AX78">
        <f t="shared" si="101"/>
        <v>9.7578846944546702E-2</v>
      </c>
      <c r="AY78">
        <f t="shared" si="101"/>
        <v>9.4500680193050482E-2</v>
      </c>
      <c r="AZ78">
        <f t="shared" si="101"/>
        <v>9.1057024498455069E-2</v>
      </c>
      <c r="BA78">
        <f t="shared" si="101"/>
        <v>8.727908597132307E-2</v>
      </c>
      <c r="BB78">
        <f t="shared" si="101"/>
        <v>8.3222300592744464E-2</v>
      </c>
      <c r="BC78">
        <f t="shared" si="101"/>
        <v>7.8965120896777735E-2</v>
      </c>
      <c r="BD78">
        <f t="shared" si="101"/>
        <v>7.4604108722984216E-2</v>
      </c>
      <c r="BE78">
        <f t="shared" si="101"/>
        <v>7.0245723269668853E-2</v>
      </c>
      <c r="BF78">
        <f t="shared" si="101"/>
        <v>0.11633720397949217</v>
      </c>
      <c r="BG78">
        <f t="shared" si="101"/>
        <v>0.10288510958617487</v>
      </c>
      <c r="BH78">
        <f t="shared" si="101"/>
        <v>0.10106310104609527</v>
      </c>
      <c r="BI78">
        <f t="shared" si="101"/>
        <v>9.9206945318252263E-2</v>
      </c>
      <c r="BJ78">
        <f t="shared" si="101"/>
        <v>9.7362227559218847E-2</v>
      </c>
      <c r="BK78">
        <f t="shared" si="101"/>
        <v>9.5573425068403134E-2</v>
      </c>
      <c r="BL78">
        <f t="shared" si="101"/>
        <v>9.3879743433276777E-2</v>
      </c>
      <c r="BM78">
        <f t="shared" si="101"/>
        <v>9.2311971179601771E-2</v>
      </c>
      <c r="BN78">
        <f t="shared" si="101"/>
        <v>9.0890826543272171E-2</v>
      </c>
      <c r="BO78">
        <f t="shared" si="101"/>
        <v>8.962684605352278E-2</v>
      </c>
      <c r="BP78">
        <f t="shared" si="101"/>
        <v>8.8521510115107255E-2</v>
      </c>
      <c r="BQ78">
        <f t="shared" si="101"/>
        <v>8.7569118574238616E-2</v>
      </c>
      <c r="BR78">
        <f t="shared" si="101"/>
        <v>8.675892552773018E-2</v>
      </c>
      <c r="BS78">
        <f t="shared" si="101"/>
        <v>8.6077156698168289E-2</v>
      </c>
      <c r="BT78">
        <f t="shared" si="101"/>
        <v>8.5508687601842839E-2</v>
      </c>
      <c r="BU78">
        <f t="shared" si="101"/>
        <v>8.5038299441151016E-2</v>
      </c>
      <c r="BV78">
        <v>25</v>
      </c>
    </row>
    <row r="79" spans="23:74">
      <c r="W79">
        <f t="shared" si="95"/>
        <v>5.8547197576571568</v>
      </c>
      <c r="X79">
        <f t="shared" si="58"/>
        <v>5.8547197576571568</v>
      </c>
      <c r="Y79">
        <f t="shared" si="96"/>
        <v>5.0063874917489501</v>
      </c>
      <c r="AA79">
        <f t="shared" si="94"/>
        <v>-0.84833226590820665</v>
      </c>
      <c r="AB79">
        <f t="shared" si="54"/>
        <v>-0.84833226590820665</v>
      </c>
      <c r="AC79">
        <v>3</v>
      </c>
      <c r="AN79">
        <v>11</v>
      </c>
      <c r="AO79">
        <f t="shared" si="100"/>
        <v>9.3132257461547798</v>
      </c>
      <c r="AP79">
        <f t="shared" si="101"/>
        <v>0.13128952219211984</v>
      </c>
      <c r="AQ79">
        <f t="shared" si="101"/>
        <v>0.12627071935275441</v>
      </c>
      <c r="AR79">
        <f t="shared" si="101"/>
        <v>0.12509710717182876</v>
      </c>
      <c r="AS79">
        <f t="shared" si="101"/>
        <v>0.12367207805407909</v>
      </c>
      <c r="AT79">
        <f t="shared" si="101"/>
        <v>0.12195327550858648</v>
      </c>
      <c r="AU79">
        <f t="shared" si="101"/>
        <v>0.11989673838666393</v>
      </c>
      <c r="AV79">
        <f t="shared" si="101"/>
        <v>0.11745964244883197</v>
      </c>
      <c r="AW79">
        <f t="shared" si="101"/>
        <v>0.11460424804984151</v>
      </c>
      <c r="AX79">
        <f t="shared" si="101"/>
        <v>0.11130302951037505</v>
      </c>
      <c r="AY79">
        <f t="shared" si="101"/>
        <v>0.10754464876270214</v>
      </c>
      <c r="AZ79">
        <f t="shared" si="101"/>
        <v>0.1033400132412865</v>
      </c>
      <c r="BA79">
        <f t="shared" si="101"/>
        <v>9.8727224990174695E-2</v>
      </c>
      <c r="BB79">
        <f t="shared" si="101"/>
        <v>9.3773970246298452E-2</v>
      </c>
      <c r="BC79">
        <f t="shared" si="101"/>
        <v>8.8576038002722582E-2</v>
      </c>
      <c r="BD79">
        <f t="shared" si="101"/>
        <v>8.3251328356506754E-2</v>
      </c>
      <c r="BE79">
        <f t="shared" si="101"/>
        <v>7.7929825884064025E-2</v>
      </c>
      <c r="BF79">
        <f t="shared" si="101"/>
        <v>0.12875483830769854</v>
      </c>
      <c r="BG79">
        <f t="shared" si="101"/>
        <v>0.11530274391438126</v>
      </c>
      <c r="BH79">
        <f t="shared" si="101"/>
        <v>0.11348073537430166</v>
      </c>
      <c r="BI79">
        <f t="shared" si="101"/>
        <v>0.11162457964645862</v>
      </c>
      <c r="BJ79">
        <f t="shared" si="101"/>
        <v>0.10977986188742522</v>
      </c>
      <c r="BK79">
        <f t="shared" si="101"/>
        <v>0.1079910593966095</v>
      </c>
      <c r="BL79">
        <f t="shared" si="101"/>
        <v>0.10629737776148315</v>
      </c>
      <c r="BM79">
        <f t="shared" si="101"/>
        <v>0.10472960550780812</v>
      </c>
      <c r="BN79">
        <f t="shared" si="101"/>
        <v>0.10330846087147855</v>
      </c>
      <c r="BO79">
        <f t="shared" si="101"/>
        <v>0.10204448038172914</v>
      </c>
      <c r="BP79">
        <f t="shared" si="101"/>
        <v>0.10093914444331362</v>
      </c>
      <c r="BQ79">
        <f t="shared" si="101"/>
        <v>9.9986752902444992E-2</v>
      </c>
      <c r="BR79">
        <f t="shared" si="101"/>
        <v>9.9176559855936541E-2</v>
      </c>
      <c r="BS79">
        <f t="shared" si="101"/>
        <v>9.8494791026374665E-2</v>
      </c>
      <c r="BT79">
        <f t="shared" si="101"/>
        <v>9.7926321930049215E-2</v>
      </c>
      <c r="BU79">
        <f t="shared" si="101"/>
        <v>9.7455933769357392E-2</v>
      </c>
      <c r="BV79">
        <v>26</v>
      </c>
    </row>
    <row r="80" spans="23:74">
      <c r="W80">
        <f t="shared" si="95"/>
        <v>4.9721841524368484</v>
      </c>
      <c r="X80">
        <f t="shared" si="58"/>
        <v>4.9721841524368484</v>
      </c>
      <c r="Y80">
        <f t="shared" si="96"/>
        <v>4.1890690904475223</v>
      </c>
      <c r="AA80">
        <f t="shared" si="94"/>
        <v>-0.78311506198932612</v>
      </c>
      <c r="AB80">
        <f t="shared" si="54"/>
        <v>-0.78311506198932612</v>
      </c>
      <c r="AC80">
        <v>3</v>
      </c>
      <c r="AN80">
        <v>12</v>
      </c>
      <c r="AO80">
        <f t="shared" si="100"/>
        <v>11.641532182693474</v>
      </c>
      <c r="AP80">
        <f t="shared" si="101"/>
        <v>0.15296634259872657</v>
      </c>
      <c r="AQ80">
        <f t="shared" si="101"/>
        <v>0.14681212394980631</v>
      </c>
      <c r="AR80">
        <f t="shared" si="101"/>
        <v>0.14537300266896994</v>
      </c>
      <c r="AS80">
        <f t="shared" si="101"/>
        <v>0.14362558579438747</v>
      </c>
      <c r="AT80">
        <f t="shared" si="101"/>
        <v>0.14151793442456001</v>
      </c>
      <c r="AU80">
        <f t="shared" si="101"/>
        <v>0.13899614197464324</v>
      </c>
      <c r="AV80">
        <f t="shared" si="101"/>
        <v>0.13600769597469836</v>
      </c>
      <c r="AW80">
        <f t="shared" si="101"/>
        <v>0.13250631884897102</v>
      </c>
      <c r="AX80">
        <f t="shared" si="101"/>
        <v>0.12845825771766048</v>
      </c>
      <c r="AY80">
        <f t="shared" si="101"/>
        <v>0.12384960947476671</v>
      </c>
      <c r="AZ80">
        <f t="shared" si="101"/>
        <v>0.11869374916982578</v>
      </c>
      <c r="BA80">
        <f t="shared" si="101"/>
        <v>0.11303739876373925</v>
      </c>
      <c r="BB80">
        <f t="shared" si="101"/>
        <v>0.10696355731324098</v>
      </c>
      <c r="BC80">
        <f t="shared" si="101"/>
        <v>0.10058968438515364</v>
      </c>
      <c r="BD80">
        <f t="shared" si="101"/>
        <v>9.406035289840993E-2</v>
      </c>
      <c r="BE80">
        <f t="shared" si="101"/>
        <v>8.7534954152057989E-2</v>
      </c>
      <c r="BF80">
        <f t="shared" si="101"/>
        <v>0.14427688121795654</v>
      </c>
      <c r="BG80">
        <f t="shared" si="101"/>
        <v>0.13082478682463919</v>
      </c>
      <c r="BH80">
        <f t="shared" si="101"/>
        <v>0.12900277828455961</v>
      </c>
      <c r="BI80">
        <f t="shared" si="101"/>
        <v>0.12714662255671658</v>
      </c>
      <c r="BJ80">
        <f t="shared" si="101"/>
        <v>0.12530190479768316</v>
      </c>
      <c r="BK80">
        <f t="shared" si="101"/>
        <v>0.12351310230686748</v>
      </c>
      <c r="BL80">
        <f t="shared" si="101"/>
        <v>0.12181942067174113</v>
      </c>
      <c r="BM80">
        <f t="shared" si="101"/>
        <v>0.1202516484180661</v>
      </c>
      <c r="BN80">
        <f t="shared" si="101"/>
        <v>0.11883050378173649</v>
      </c>
      <c r="BO80">
        <f t="shared" si="101"/>
        <v>0.11756652329198711</v>
      </c>
      <c r="BP80">
        <f t="shared" si="101"/>
        <v>0.11646118735357158</v>
      </c>
      <c r="BQ80">
        <f t="shared" si="101"/>
        <v>0.11550879581270294</v>
      </c>
      <c r="BR80">
        <f t="shared" si="101"/>
        <v>0.11469860276619452</v>
      </c>
      <c r="BS80">
        <f t="shared" si="101"/>
        <v>0.11401683393663263</v>
      </c>
      <c r="BT80">
        <f t="shared" si="101"/>
        <v>0.11344836484030715</v>
      </c>
      <c r="BU80">
        <f t="shared" si="101"/>
        <v>0.11297797667961534</v>
      </c>
      <c r="BV80">
        <v>27</v>
      </c>
    </row>
    <row r="81" spans="23:74">
      <c r="W81">
        <f>G4*G20</f>
        <v>18.396435374221959</v>
      </c>
      <c r="X81">
        <f t="shared" si="58"/>
        <v>18.396435374221959</v>
      </c>
      <c r="Y81">
        <f>AS20</f>
        <v>19.19474333133476</v>
      </c>
      <c r="AA81">
        <f t="shared" ref="AA81:AA95" si="102">AB4-G4</f>
        <v>0.79830795711280089</v>
      </c>
      <c r="AB81">
        <f t="shared" si="54"/>
        <v>0.79830795711280089</v>
      </c>
      <c r="AC81">
        <v>3</v>
      </c>
      <c r="AN81">
        <v>13</v>
      </c>
      <c r="AO81">
        <f t="shared" si="100"/>
        <v>14.551915228366843</v>
      </c>
      <c r="AP81">
        <f t="shared" si="101"/>
        <v>0.18006236810698506</v>
      </c>
      <c r="AQ81">
        <f t="shared" si="101"/>
        <v>0.17248887969612117</v>
      </c>
      <c r="AR81">
        <f t="shared" si="101"/>
        <v>0.1707178720403964</v>
      </c>
      <c r="AS81">
        <f t="shared" si="101"/>
        <v>0.16856747046977294</v>
      </c>
      <c r="AT81">
        <f t="shared" si="101"/>
        <v>0.16597375806952694</v>
      </c>
      <c r="AU81">
        <f t="shared" si="101"/>
        <v>0.16287039645961737</v>
      </c>
      <c r="AV81">
        <f t="shared" si="101"/>
        <v>0.15919276288203141</v>
      </c>
      <c r="AW81">
        <f t="shared" si="101"/>
        <v>0.15488390734788288</v>
      </c>
      <c r="AX81">
        <f t="shared" si="101"/>
        <v>0.14990229297676727</v>
      </c>
      <c r="AY81">
        <f t="shared" si="101"/>
        <v>0.14423081036484739</v>
      </c>
      <c r="AZ81">
        <f t="shared" si="101"/>
        <v>0.13788591908049988</v>
      </c>
      <c r="BA81">
        <f t="shared" si="101"/>
        <v>0.13092511598069495</v>
      </c>
      <c r="BB81">
        <f t="shared" si="101"/>
        <v>0.12345054114691907</v>
      </c>
      <c r="BC81">
        <f t="shared" si="101"/>
        <v>0.11560674236319246</v>
      </c>
      <c r="BD81">
        <f t="shared" si="101"/>
        <v>0.10757163357578892</v>
      </c>
      <c r="BE81">
        <f t="shared" si="101"/>
        <v>9.9541364487050449E-2</v>
      </c>
      <c r="BF81">
        <f t="shared" si="101"/>
        <v>0.16367943485577896</v>
      </c>
      <c r="BG81">
        <f t="shared" si="101"/>
        <v>0.15022734046246169</v>
      </c>
      <c r="BH81">
        <f t="shared" si="101"/>
        <v>0.14840533192238206</v>
      </c>
      <c r="BI81">
        <f t="shared" si="101"/>
        <v>0.14654917619453903</v>
      </c>
      <c r="BJ81">
        <f t="shared" si="101"/>
        <v>0.14470445843550564</v>
      </c>
      <c r="BK81">
        <f t="shared" si="101"/>
        <v>0.14291565594468991</v>
      </c>
      <c r="BL81">
        <f t="shared" si="101"/>
        <v>0.1412219743095636</v>
      </c>
      <c r="BM81">
        <f t="shared" si="101"/>
        <v>0.13965420205588855</v>
      </c>
      <c r="BN81">
        <f t="shared" si="101"/>
        <v>0.13823305741955896</v>
      </c>
      <c r="BO81">
        <f t="shared" si="101"/>
        <v>0.13696907692980956</v>
      </c>
      <c r="BP81">
        <f t="shared" si="101"/>
        <v>0.13586374099139403</v>
      </c>
      <c r="BQ81">
        <f t="shared" si="101"/>
        <v>0.13491134945052541</v>
      </c>
      <c r="BR81">
        <f t="shared" si="101"/>
        <v>0.13410115640401696</v>
      </c>
      <c r="BS81">
        <f t="shared" si="101"/>
        <v>0.13341938757445507</v>
      </c>
      <c r="BT81">
        <f t="shared" si="101"/>
        <v>0.1328509184781296</v>
      </c>
      <c r="BU81">
        <f t="shared" si="101"/>
        <v>0.13238053031743779</v>
      </c>
      <c r="BV81">
        <v>28</v>
      </c>
    </row>
    <row r="82" spans="23:74">
      <c r="W82">
        <f t="shared" ref="W82:W95" si="103">G5*G21</f>
        <v>17.849166963347106</v>
      </c>
      <c r="X82">
        <f t="shared" si="58"/>
        <v>17.849166963347106</v>
      </c>
      <c r="Y82">
        <f t="shared" ref="Y82:Y95" si="104">AS21</f>
        <v>18.450750919513943</v>
      </c>
      <c r="AA82">
        <f t="shared" si="102"/>
        <v>0.60158395616683791</v>
      </c>
      <c r="AB82">
        <f t="shared" si="54"/>
        <v>0.60158395616683791</v>
      </c>
      <c r="AC82">
        <v>3</v>
      </c>
      <c r="AN82">
        <v>14</v>
      </c>
      <c r="AO82">
        <f t="shared" si="100"/>
        <v>18.189894035458554</v>
      </c>
      <c r="AP82">
        <f t="shared" si="101"/>
        <v>0.21393239999230818</v>
      </c>
      <c r="AQ82">
        <f t="shared" si="101"/>
        <v>0.20458482437901471</v>
      </c>
      <c r="AR82">
        <f t="shared" si="101"/>
        <v>0.20239895875467945</v>
      </c>
      <c r="AS82">
        <f t="shared" si="101"/>
        <v>0.19974482631400475</v>
      </c>
      <c r="AT82">
        <f t="shared" si="101"/>
        <v>0.19654353762573556</v>
      </c>
      <c r="AU82">
        <f t="shared" si="101"/>
        <v>0.19271321456583507</v>
      </c>
      <c r="AV82">
        <f t="shared" si="101"/>
        <v>0.18817409651619768</v>
      </c>
      <c r="AW82">
        <f t="shared" si="101"/>
        <v>0.18285589297152272</v>
      </c>
      <c r="AX82">
        <f t="shared" si="101"/>
        <v>0.17670733705065075</v>
      </c>
      <c r="AY82">
        <f t="shared" si="101"/>
        <v>0.16970731147744827</v>
      </c>
      <c r="AZ82">
        <f t="shared" si="101"/>
        <v>0.16187613146884247</v>
      </c>
      <c r="BA82">
        <f t="shared" si="101"/>
        <v>0.15328476250188955</v>
      </c>
      <c r="BB82">
        <f t="shared" si="101"/>
        <v>0.14405927093901674</v>
      </c>
      <c r="BC82">
        <f t="shared" si="101"/>
        <v>0.134378064835741</v>
      </c>
      <c r="BD82">
        <f t="shared" si="101"/>
        <v>0.12446073442251263</v>
      </c>
      <c r="BE82">
        <f t="shared" si="101"/>
        <v>0.11454937740579099</v>
      </c>
      <c r="BF82">
        <f t="shared" si="101"/>
        <v>0.18793262690305704</v>
      </c>
      <c r="BG82">
        <f t="shared" si="101"/>
        <v>0.17448053250973974</v>
      </c>
      <c r="BH82">
        <f t="shared" si="101"/>
        <v>0.17265852396966017</v>
      </c>
      <c r="BI82">
        <f t="shared" si="101"/>
        <v>0.17080236824181713</v>
      </c>
      <c r="BJ82">
        <f t="shared" si="101"/>
        <v>0.16895765048278372</v>
      </c>
      <c r="BK82">
        <f t="shared" si="101"/>
        <v>0.16716884799196799</v>
      </c>
      <c r="BL82">
        <f t="shared" si="101"/>
        <v>0.16547516635684167</v>
      </c>
      <c r="BM82">
        <f t="shared" si="101"/>
        <v>0.16390739410316663</v>
      </c>
      <c r="BN82">
        <f t="shared" si="101"/>
        <v>0.16248624946683701</v>
      </c>
      <c r="BO82">
        <f t="shared" si="101"/>
        <v>0.16122226897708763</v>
      </c>
      <c r="BP82">
        <f t="shared" si="101"/>
        <v>0.16011693303867211</v>
      </c>
      <c r="BQ82">
        <f t="shared" si="101"/>
        <v>0.15916454149780349</v>
      </c>
      <c r="BR82">
        <f t="shared" si="101"/>
        <v>0.15835434845129504</v>
      </c>
      <c r="BS82">
        <f t="shared" si="101"/>
        <v>0.15767257962173314</v>
      </c>
      <c r="BT82">
        <f t="shared" si="101"/>
        <v>0.15710411052540768</v>
      </c>
      <c r="BU82">
        <f t="shared" si="101"/>
        <v>0.15663372236471587</v>
      </c>
      <c r="BV82">
        <v>29</v>
      </c>
    </row>
    <row r="83" spans="23:74">
      <c r="W83">
        <f t="shared" si="103"/>
        <v>17.209228639800816</v>
      </c>
      <c r="X83">
        <f t="shared" si="58"/>
        <v>17.209228639800816</v>
      </c>
      <c r="Y83">
        <f t="shared" si="104"/>
        <v>17.598117365358444</v>
      </c>
      <c r="AA83">
        <f t="shared" si="102"/>
        <v>0.38888872555762788</v>
      </c>
      <c r="AB83">
        <f t="shared" si="54"/>
        <v>0.38888872555762788</v>
      </c>
      <c r="AC83">
        <v>3</v>
      </c>
      <c r="AN83">
        <v>15</v>
      </c>
      <c r="AO83">
        <f t="shared" si="100"/>
        <v>22.737367544323188</v>
      </c>
      <c r="AP83">
        <f t="shared" si="101"/>
        <v>0.25626993984896207</v>
      </c>
      <c r="AQ83">
        <f t="shared" si="101"/>
        <v>0.24470475523263169</v>
      </c>
      <c r="AR83">
        <f t="shared" si="101"/>
        <v>0.24200031714753328</v>
      </c>
      <c r="AS83">
        <f t="shared" si="101"/>
        <v>0.23871652111929456</v>
      </c>
      <c r="AT83">
        <f t="shared" si="101"/>
        <v>0.23475576207099644</v>
      </c>
      <c r="AU83">
        <f t="shared" si="101"/>
        <v>0.23001673719860716</v>
      </c>
      <c r="AV83">
        <f t="shared" si="101"/>
        <v>0.22440076355890551</v>
      </c>
      <c r="AW83">
        <f t="shared" si="101"/>
        <v>0.2178208750010725</v>
      </c>
      <c r="AX83">
        <f t="shared" si="101"/>
        <v>0.21021364214300511</v>
      </c>
      <c r="AY83">
        <f t="shared" si="101"/>
        <v>0.20155293786819939</v>
      </c>
      <c r="AZ83">
        <f t="shared" si="101"/>
        <v>0.19186389695427075</v>
      </c>
      <c r="BA83">
        <f t="shared" si="101"/>
        <v>0.1812343206533828</v>
      </c>
      <c r="BB83">
        <f t="shared" si="101"/>
        <v>0.16982018317913877</v>
      </c>
      <c r="BC83">
        <f t="shared" si="101"/>
        <v>0.15784221792642666</v>
      </c>
      <c r="BD83">
        <f t="shared" si="101"/>
        <v>0.14557211048091726</v>
      </c>
      <c r="BE83">
        <f t="shared" si="101"/>
        <v>0.1333093935542167</v>
      </c>
      <c r="BF83">
        <f t="shared" si="101"/>
        <v>0.21824911696215457</v>
      </c>
      <c r="BG83">
        <f t="shared" si="101"/>
        <v>0.20479702256883728</v>
      </c>
      <c r="BH83">
        <f t="shared" si="101"/>
        <v>0.2029750140287577</v>
      </c>
      <c r="BI83">
        <f t="shared" si="101"/>
        <v>0.20111885830091467</v>
      </c>
      <c r="BJ83">
        <f t="shared" si="101"/>
        <v>0.19927414054188128</v>
      </c>
      <c r="BK83">
        <f t="shared" si="101"/>
        <v>0.19748533805106555</v>
      </c>
      <c r="BL83">
        <f t="shared" si="101"/>
        <v>0.19579165641593921</v>
      </c>
      <c r="BM83">
        <f t="shared" si="101"/>
        <v>0.19422388416226419</v>
      </c>
      <c r="BN83">
        <f t="shared" si="101"/>
        <v>0.19280273952593457</v>
      </c>
      <c r="BO83">
        <f t="shared" si="101"/>
        <v>0.19153875903618517</v>
      </c>
      <c r="BP83">
        <f t="shared" si="101"/>
        <v>0.1904334230977697</v>
      </c>
      <c r="BQ83">
        <f t="shared" si="101"/>
        <v>0.18948103155690108</v>
      </c>
      <c r="BR83">
        <f t="shared" si="101"/>
        <v>0.1886708385103926</v>
      </c>
      <c r="BS83">
        <f t="shared" si="101"/>
        <v>0.18798906968083071</v>
      </c>
      <c r="BT83">
        <f t="shared" si="101"/>
        <v>0.18742060058450527</v>
      </c>
      <c r="BU83">
        <f t="shared" si="101"/>
        <v>0.18695021242381343</v>
      </c>
      <c r="BV83">
        <v>30</v>
      </c>
    </row>
    <row r="84" spans="23:74">
      <c r="W84">
        <f t="shared" si="103"/>
        <v>16.471066281519605</v>
      </c>
      <c r="X84">
        <f t="shared" si="58"/>
        <v>16.471066281519605</v>
      </c>
      <c r="Y84">
        <f t="shared" si="104"/>
        <v>16.637090003749854</v>
      </c>
      <c r="AA84">
        <f t="shared" si="102"/>
        <v>0.16602372223024986</v>
      </c>
      <c r="AB84">
        <f t="shared" si="54"/>
        <v>0.16602372223024986</v>
      </c>
      <c r="AC84">
        <v>3</v>
      </c>
    </row>
    <row r="85" spans="23:74">
      <c r="W85">
        <f t="shared" si="103"/>
        <v>15.6328819248918</v>
      </c>
      <c r="X85">
        <f t="shared" si="58"/>
        <v>15.6328819248918</v>
      </c>
      <c r="Y85">
        <f t="shared" si="104"/>
        <v>15.573977791517221</v>
      </c>
      <c r="AA85">
        <f t="shared" si="102"/>
        <v>-5.8904133374579004E-2</v>
      </c>
      <c r="AB85">
        <f t="shared" si="54"/>
        <v>-5.8904133374579004E-2</v>
      </c>
      <c r="AC85">
        <v>3</v>
      </c>
    </row>
    <row r="86" spans="23:74">
      <c r="W86">
        <f t="shared" si="103"/>
        <v>14.697940638511128</v>
      </c>
      <c r="X86">
        <f t="shared" si="58"/>
        <v>14.697940638511128</v>
      </c>
      <c r="Y86">
        <f t="shared" si="104"/>
        <v>14.422016853729367</v>
      </c>
      <c r="AA86">
        <f t="shared" si="102"/>
        <v>-0.27592378478176016</v>
      </c>
      <c r="AB86">
        <f t="shared" ref="AB86:AB149" si="105">IFERROR(AA86,"")</f>
        <v>-0.27592378478176016</v>
      </c>
      <c r="AC86">
        <v>3</v>
      </c>
    </row>
    <row r="87" spans="23:74">
      <c r="W87">
        <f t="shared" si="103"/>
        <v>13.675586707711018</v>
      </c>
      <c r="X87">
        <f t="shared" si="58"/>
        <v>13.675586707711018</v>
      </c>
      <c r="Y87">
        <f t="shared" si="104"/>
        <v>13.201428703939758</v>
      </c>
      <c r="AA87">
        <f t="shared" si="102"/>
        <v>-0.47415800377125983</v>
      </c>
      <c r="AB87">
        <f t="shared" si="105"/>
        <v>-0.47415800377125983</v>
      </c>
      <c r="AC87">
        <v>3</v>
      </c>
    </row>
    <row r="88" spans="23:74">
      <c r="W88">
        <f t="shared" si="103"/>
        <v>12.581649538392391</v>
      </c>
      <c r="X88">
        <f t="shared" si="58"/>
        <v>12.581649538392391</v>
      </c>
      <c r="Y88">
        <f t="shared" si="104"/>
        <v>11.938436638119988</v>
      </c>
      <c r="AA88">
        <f t="shared" si="102"/>
        <v>-0.64321290027240252</v>
      </c>
      <c r="AB88">
        <f t="shared" si="105"/>
        <v>-0.64321290027240252</v>
      </c>
      <c r="AC88">
        <v>3</v>
      </c>
    </row>
    <row r="89" spans="23:74">
      <c r="W89">
        <f t="shared" si="103"/>
        <v>11.437967542873823</v>
      </c>
      <c r="X89">
        <f t="shared" ref="X89:X152" si="106">IFERROR(W89, NA())</f>
        <v>11.437967542873823</v>
      </c>
      <c r="Y89">
        <f t="shared" si="104"/>
        <v>10.663235474119999</v>
      </c>
      <c r="AA89">
        <f t="shared" si="102"/>
        <v>-0.77473206875382417</v>
      </c>
      <c r="AB89">
        <f t="shared" si="105"/>
        <v>-0.77473206875382417</v>
      </c>
      <c r="AC89">
        <v>3</v>
      </c>
    </row>
    <row r="90" spans="23:74">
      <c r="W90">
        <f t="shared" si="103"/>
        <v>10.270923591921392</v>
      </c>
      <c r="X90">
        <f t="shared" si="106"/>
        <v>10.270923591921392</v>
      </c>
      <c r="Y90">
        <f t="shared" si="104"/>
        <v>9.4072006972532716</v>
      </c>
      <c r="AA90">
        <f t="shared" si="102"/>
        <v>-0.86372289466812013</v>
      </c>
      <c r="AB90">
        <f t="shared" si="105"/>
        <v>-0.86372289466812013</v>
      </c>
      <c r="AC90">
        <v>3</v>
      </c>
    </row>
    <row r="91" spans="23:74">
      <c r="W91">
        <f t="shared" si="103"/>
        <v>9.1091388056714742</v>
      </c>
      <c r="X91">
        <f t="shared" si="106"/>
        <v>9.1091388056714742</v>
      </c>
      <c r="Y91">
        <f t="shared" si="104"/>
        <v>8.1998617571333057</v>
      </c>
      <c r="AA91">
        <f t="shared" si="102"/>
        <v>-0.90927704853816849</v>
      </c>
      <c r="AB91">
        <f t="shared" si="105"/>
        <v>-0.90927704853816849</v>
      </c>
      <c r="AC91">
        <v>3</v>
      </c>
    </row>
    <row r="92" spans="23:74">
      <c r="W92">
        <f t="shared" si="103"/>
        <v>7.9807246475194047</v>
      </c>
      <c r="X92">
        <f t="shared" si="106"/>
        <v>7.9807246475194047</v>
      </c>
      <c r="Y92">
        <f t="shared" si="104"/>
        <v>7.066242197967334</v>
      </c>
      <c r="AA92">
        <f t="shared" si="102"/>
        <v>-0.9144824495520707</v>
      </c>
      <c r="AB92">
        <f t="shared" si="105"/>
        <v>-0.9144824495520707</v>
      </c>
      <c r="AC92">
        <v>3</v>
      </c>
    </row>
    <row r="93" spans="23:74">
      <c r="W93">
        <f t="shared" si="103"/>
        <v>6.9106371069119277</v>
      </c>
      <c r="X93">
        <f t="shared" si="106"/>
        <v>6.9106371069119277</v>
      </c>
      <c r="Y93">
        <f t="shared" si="104"/>
        <v>6.0250488488734275</v>
      </c>
      <c r="AA93">
        <f t="shared" si="102"/>
        <v>-0.88558825803850016</v>
      </c>
      <c r="AB93">
        <f t="shared" si="105"/>
        <v>-0.88558825803850016</v>
      </c>
      <c r="AC93">
        <v>3</v>
      </c>
    </row>
    <row r="94" spans="23:74">
      <c r="W94">
        <f t="shared" si="103"/>
        <v>5.9186429092886623</v>
      </c>
      <c r="X94">
        <f t="shared" si="106"/>
        <v>5.9186429092886623</v>
      </c>
      <c r="Y94">
        <f t="shared" si="104"/>
        <v>5.0879312140205375</v>
      </c>
      <c r="AA94">
        <f t="shared" si="102"/>
        <v>-0.83071169526812483</v>
      </c>
      <c r="AB94">
        <f t="shared" si="105"/>
        <v>-0.83071169526812483</v>
      </c>
      <c r="AC94">
        <v>3</v>
      </c>
    </row>
    <row r="95" spans="23:74">
      <c r="W95">
        <f t="shared" si="103"/>
        <v>5.0182125853395956</v>
      </c>
      <c r="X95">
        <f t="shared" si="106"/>
        <v>5.0182125853395956</v>
      </c>
      <c r="Y95">
        <f t="shared" si="104"/>
        <v>4.2597463473444934</v>
      </c>
      <c r="AA95">
        <f t="shared" si="102"/>
        <v>-0.75846623799510215</v>
      </c>
      <c r="AB95">
        <f t="shared" si="105"/>
        <v>-0.75846623799510215</v>
      </c>
      <c r="AC95">
        <v>3</v>
      </c>
    </row>
    <row r="96" spans="23:74">
      <c r="W96">
        <f>H4*H20</f>
        <v>19.02241727156165</v>
      </c>
      <c r="X96">
        <f t="shared" si="106"/>
        <v>19.02241727156165</v>
      </c>
      <c r="Y96">
        <f>AT20</f>
        <v>19.341515994034104</v>
      </c>
      <c r="AA96">
        <f t="shared" ref="AA96:AA110" si="107">AC4-H4</f>
        <v>0.31909872247245374</v>
      </c>
      <c r="AB96">
        <f t="shared" si="105"/>
        <v>0.31909872247245374</v>
      </c>
      <c r="AC96">
        <v>3</v>
      </c>
    </row>
    <row r="97" spans="23:29">
      <c r="W97">
        <f t="shared" ref="W97:W110" si="108">H5*H21</f>
        <v>18.437862740486139</v>
      </c>
      <c r="X97">
        <f t="shared" si="106"/>
        <v>18.437862740486139</v>
      </c>
      <c r="Y97">
        <f t="shared" ref="Y97:Y110" si="109">AT21</f>
        <v>18.603599580849771</v>
      </c>
      <c r="AA97">
        <f t="shared" si="107"/>
        <v>0.1657368403636319</v>
      </c>
      <c r="AB97">
        <f t="shared" si="105"/>
        <v>0.1657368403636319</v>
      </c>
      <c r="AC97">
        <v>3</v>
      </c>
    </row>
    <row r="98" spans="23:29">
      <c r="W98">
        <f t="shared" si="108"/>
        <v>17.755822294024298</v>
      </c>
      <c r="X98">
        <f t="shared" si="106"/>
        <v>17.755822294024298</v>
      </c>
      <c r="Y98">
        <f t="shared" si="109"/>
        <v>17.756780010261494</v>
      </c>
      <c r="AA98">
        <f t="shared" si="107"/>
        <v>9.5771623719542731E-4</v>
      </c>
      <c r="AB98">
        <f t="shared" si="105"/>
        <v>9.5771623719542731E-4</v>
      </c>
      <c r="AC98">
        <v>3</v>
      </c>
    </row>
    <row r="99" spans="23:29">
      <c r="W99">
        <f t="shared" si="108"/>
        <v>16.971093839967843</v>
      </c>
      <c r="X99">
        <f t="shared" si="106"/>
        <v>16.971093839967843</v>
      </c>
      <c r="Y99">
        <f t="shared" si="109"/>
        <v>16.800831101231772</v>
      </c>
      <c r="AA99">
        <f t="shared" si="107"/>
        <v>-0.17026273873607067</v>
      </c>
      <c r="AB99">
        <f t="shared" si="105"/>
        <v>-0.17026273873607067</v>
      </c>
      <c r="AC99">
        <v>3</v>
      </c>
    </row>
    <row r="100" spans="23:29">
      <c r="W100">
        <f t="shared" si="108"/>
        <v>16.082618489765334</v>
      </c>
      <c r="X100">
        <f t="shared" si="106"/>
        <v>16.082618489765334</v>
      </c>
      <c r="Y100">
        <f t="shared" si="109"/>
        <v>15.741511721009049</v>
      </c>
      <c r="AA100">
        <f t="shared" si="107"/>
        <v>-0.34110676875628521</v>
      </c>
      <c r="AB100">
        <f t="shared" si="105"/>
        <v>-0.34110676875628521</v>
      </c>
      <c r="AC100">
        <v>3</v>
      </c>
    </row>
    <row r="101" spans="23:29">
      <c r="W101">
        <f t="shared" si="108"/>
        <v>15.094809022463313</v>
      </c>
      <c r="X101">
        <f t="shared" si="106"/>
        <v>15.094809022463313</v>
      </c>
      <c r="Y101">
        <f t="shared" si="109"/>
        <v>14.591490580318604</v>
      </c>
      <c r="AA101">
        <f t="shared" si="107"/>
        <v>-0.50331844214470856</v>
      </c>
      <c r="AB101">
        <f t="shared" si="105"/>
        <v>-0.50331844214470856</v>
      </c>
      <c r="AC101">
        <v>3</v>
      </c>
    </row>
    <row r="102" spans="23:29">
      <c r="W102">
        <f t="shared" si="108"/>
        <v>14.018520708308433</v>
      </c>
      <c r="X102">
        <f t="shared" si="106"/>
        <v>14.018520708308433</v>
      </c>
      <c r="Y102">
        <f t="shared" si="109"/>
        <v>13.370487802246366</v>
      </c>
      <c r="AA102">
        <f t="shared" si="107"/>
        <v>-0.64803290606206687</v>
      </c>
      <c r="AB102">
        <f t="shared" si="105"/>
        <v>-0.64803290606206687</v>
      </c>
      <c r="AC102">
        <v>3</v>
      </c>
    </row>
    <row r="103" spans="23:29">
      <c r="W103">
        <f t="shared" si="108"/>
        <v>12.871332863168263</v>
      </c>
      <c r="X103">
        <f t="shared" si="106"/>
        <v>12.871332863168263</v>
      </c>
      <c r="Y103">
        <f t="shared" si="109"/>
        <v>12.104382981905719</v>
      </c>
      <c r="AA103">
        <f t="shared" si="107"/>
        <v>-0.76694988126254415</v>
      </c>
      <c r="AB103">
        <f t="shared" si="105"/>
        <v>-0.76694988126254415</v>
      </c>
      <c r="AC103">
        <v>3</v>
      </c>
    </row>
    <row r="104" spans="23:29">
      <c r="W104">
        <f t="shared" si="108"/>
        <v>11.676879591714892</v>
      </c>
      <c r="X104">
        <f t="shared" si="106"/>
        <v>11.676879591714892</v>
      </c>
      <c r="Y104">
        <f t="shared" si="109"/>
        <v>10.823260811235297</v>
      </c>
      <c r="AA104">
        <f t="shared" si="107"/>
        <v>-0.85361878047959472</v>
      </c>
      <c r="AB104">
        <f t="shared" si="105"/>
        <v>-0.85361878047959472</v>
      </c>
      <c r="AC104">
        <v>3</v>
      </c>
    </row>
    <row r="105" spans="23:29">
      <c r="W105">
        <f t="shared" si="108"/>
        <v>10.463159599902244</v>
      </c>
      <c r="X105">
        <f t="shared" si="106"/>
        <v>10.463159599902244</v>
      </c>
      <c r="Y105">
        <f t="shared" si="109"/>
        <v>9.5586562408973741</v>
      </c>
      <c r="AA105">
        <f t="shared" si="107"/>
        <v>-0.90450335900487033</v>
      </c>
      <c r="AB105">
        <f t="shared" si="105"/>
        <v>-0.90450335900487033</v>
      </c>
      <c r="AC105">
        <v>3</v>
      </c>
    </row>
    <row r="106" spans="23:29">
      <c r="W106">
        <f t="shared" si="108"/>
        <v>9.2600258353553677</v>
      </c>
      <c r="X106">
        <f t="shared" si="106"/>
        <v>9.2600258353553677</v>
      </c>
      <c r="Y106">
        <f t="shared" si="109"/>
        <v>8.3405104547133337</v>
      </c>
      <c r="AA106">
        <f t="shared" si="107"/>
        <v>-0.91951538064203397</v>
      </c>
      <c r="AB106">
        <f t="shared" si="105"/>
        <v>-0.91951538064203397</v>
      </c>
      <c r="AC106">
        <v>3</v>
      </c>
    </row>
    <row r="107" spans="23:29">
      <c r="W107">
        <f t="shared" si="108"/>
        <v>8.0963070421104533</v>
      </c>
      <c r="X107">
        <f t="shared" si="106"/>
        <v>8.0963070421104533</v>
      </c>
      <c r="Y107">
        <f t="shared" si="109"/>
        <v>7.1944442902769765</v>
      </c>
      <c r="AA107">
        <f t="shared" si="107"/>
        <v>-0.90186275183347675</v>
      </c>
      <c r="AB107">
        <f t="shared" si="105"/>
        <v>-0.90186275183347675</v>
      </c>
      <c r="AC107">
        <v>3</v>
      </c>
    </row>
    <row r="108" spans="23:29">
      <c r="W108">
        <f t="shared" si="108"/>
        <v>6.9971340325864091</v>
      </c>
      <c r="X108">
        <f t="shared" si="106"/>
        <v>6.9971340325864091</v>
      </c>
      <c r="Y108">
        <f t="shared" si="109"/>
        <v>6.1398512052369405</v>
      </c>
      <c r="AA108">
        <f t="shared" si="107"/>
        <v>-0.85728282734946859</v>
      </c>
      <c r="AB108">
        <f t="shared" si="105"/>
        <v>-0.85728282734946859</v>
      </c>
      <c r="AC108">
        <v>3</v>
      </c>
    </row>
    <row r="109" spans="23:29">
      <c r="W109">
        <f t="shared" si="108"/>
        <v>5.9819757808467235</v>
      </c>
      <c r="X109">
        <f t="shared" si="106"/>
        <v>5.9819757808467235</v>
      </c>
      <c r="Y109">
        <f t="shared" si="109"/>
        <v>5.1890577522299495</v>
      </c>
      <c r="AA109">
        <f t="shared" si="107"/>
        <v>-0.79291802861677407</v>
      </c>
      <c r="AB109">
        <f t="shared" si="105"/>
        <v>-0.79291802861677407</v>
      </c>
      <c r="AC109">
        <v>3</v>
      </c>
    </row>
    <row r="110" spans="23:29">
      <c r="W110">
        <f t="shared" si="108"/>
        <v>5.0636670543178299</v>
      </c>
      <c r="X110">
        <f t="shared" si="106"/>
        <v>5.0636670543178299</v>
      </c>
      <c r="Y110">
        <f t="shared" si="109"/>
        <v>4.3475097168105359</v>
      </c>
      <c r="AA110">
        <f t="shared" si="107"/>
        <v>-0.71615733750729405</v>
      </c>
      <c r="AB110">
        <f t="shared" si="105"/>
        <v>-0.71615733750729405</v>
      </c>
      <c r="AC110">
        <v>3</v>
      </c>
    </row>
    <row r="111" spans="23:29">
      <c r="W111">
        <f>I4*I20</f>
        <v>19.655682452551567</v>
      </c>
      <c r="X111">
        <f t="shared" si="106"/>
        <v>19.655682452551567</v>
      </c>
      <c r="Y111">
        <f>AU20</f>
        <v>19.518381334793066</v>
      </c>
      <c r="AA111">
        <f t="shared" ref="AA111:AA125" si="110">AD4-I4</f>
        <v>-0.13730111775850062</v>
      </c>
      <c r="AB111">
        <f t="shared" si="105"/>
        <v>-0.13730111775850062</v>
      </c>
      <c r="AC111">
        <v>3</v>
      </c>
    </row>
    <row r="112" spans="23:29">
      <c r="W112">
        <f t="shared" ref="W112:W125" si="111">I5*I21</f>
        <v>19.032197727701767</v>
      </c>
      <c r="X112">
        <f t="shared" si="106"/>
        <v>19.032197727701767</v>
      </c>
      <c r="Y112">
        <f t="shared" ref="Y112:Y125" si="112">AU21</f>
        <v>18.78804387800686</v>
      </c>
      <c r="AA112">
        <f t="shared" si="110"/>
        <v>-0.24415384969490717</v>
      </c>
      <c r="AB112">
        <f t="shared" si="105"/>
        <v>-0.24415384969490717</v>
      </c>
      <c r="AC112">
        <v>3</v>
      </c>
    </row>
    <row r="113" spans="23:29">
      <c r="W113">
        <f t="shared" si="111"/>
        <v>18.306343660578055</v>
      </c>
      <c r="X113">
        <f t="shared" si="106"/>
        <v>18.306343660578055</v>
      </c>
      <c r="Y113">
        <f t="shared" si="112"/>
        <v>17.948546999171448</v>
      </c>
      <c r="AA113">
        <f t="shared" si="110"/>
        <v>-0.35779666140660638</v>
      </c>
      <c r="AB113">
        <f t="shared" si="105"/>
        <v>-0.35779666140660638</v>
      </c>
      <c r="AC113">
        <v>3</v>
      </c>
    </row>
    <row r="114" spans="23:29">
      <c r="W114">
        <f t="shared" si="111"/>
        <v>17.473341090521824</v>
      </c>
      <c r="X114">
        <f t="shared" si="106"/>
        <v>17.473341090521824</v>
      </c>
      <c r="Y114">
        <f t="shared" si="112"/>
        <v>16.999094335905713</v>
      </c>
      <c r="AA114">
        <f t="shared" si="110"/>
        <v>-0.47424675461611088</v>
      </c>
      <c r="AB114">
        <f t="shared" si="105"/>
        <v>-0.47424675461611088</v>
      </c>
      <c r="AC114">
        <v>3</v>
      </c>
    </row>
    <row r="115" spans="23:29">
      <c r="W115">
        <f t="shared" si="111"/>
        <v>16.532956986794034</v>
      </c>
      <c r="X115">
        <f t="shared" si="106"/>
        <v>16.532956986794034</v>
      </c>
      <c r="Y115">
        <f t="shared" si="112"/>
        <v>15.944774414251262</v>
      </c>
      <c r="AA115">
        <f t="shared" si="110"/>
        <v>-0.58818257254277206</v>
      </c>
      <c r="AB115">
        <f t="shared" si="105"/>
        <v>-0.58818257254277206</v>
      </c>
      <c r="AC115">
        <v>3</v>
      </c>
    </row>
    <row r="116" spans="23:29">
      <c r="W116">
        <f t="shared" si="111"/>
        <v>15.490844877238063</v>
      </c>
      <c r="X116">
        <f t="shared" si="106"/>
        <v>15.490844877238063</v>
      </c>
      <c r="Y116">
        <f t="shared" si="112"/>
        <v>14.797554714008367</v>
      </c>
      <c r="AA116">
        <f t="shared" si="110"/>
        <v>-0.69329016322969572</v>
      </c>
      <c r="AB116">
        <f t="shared" si="105"/>
        <v>-0.69329016322969572</v>
      </c>
      <c r="AC116">
        <v>3</v>
      </c>
    </row>
    <row r="117" spans="23:29">
      <c r="W117">
        <f t="shared" si="111"/>
        <v>14.359455995089533</v>
      </c>
      <c r="X117">
        <f t="shared" si="106"/>
        <v>14.359455995089533</v>
      </c>
      <c r="Y117">
        <f t="shared" si="112"/>
        <v>13.576523398445772</v>
      </c>
      <c r="AA117">
        <f t="shared" si="110"/>
        <v>-0.7829325966437608</v>
      </c>
      <c r="AB117">
        <f t="shared" si="105"/>
        <v>-0.7829325966437608</v>
      </c>
      <c r="AC117">
        <v>3</v>
      </c>
    </row>
    <row r="118" spans="23:29">
      <c r="W118">
        <f t="shared" si="111"/>
        <v>13.158180407749915</v>
      </c>
      <c r="X118">
        <f t="shared" si="106"/>
        <v>13.158180407749915</v>
      </c>
      <c r="Y118">
        <f t="shared" si="112"/>
        <v>12.307110356877013</v>
      </c>
      <c r="AA118">
        <f t="shared" si="110"/>
        <v>-0.85107005087290233</v>
      </c>
      <c r="AB118">
        <f t="shared" si="105"/>
        <v>-0.85107005087290233</v>
      </c>
      <c r="AC118">
        <v>3</v>
      </c>
    </row>
    <row r="119" spans="23:29">
      <c r="W119">
        <f t="shared" si="111"/>
        <v>11.912471547048572</v>
      </c>
      <c r="X119">
        <f t="shared" si="106"/>
        <v>11.912471547048572</v>
      </c>
      <c r="Y119">
        <f t="shared" si="112"/>
        <v>11.019229667749036</v>
      </c>
      <c r="AA119">
        <f t="shared" si="110"/>
        <v>-0.89324187929953602</v>
      </c>
      <c r="AB119">
        <f t="shared" si="105"/>
        <v>-0.89324187929953602</v>
      </c>
      <c r="AC119">
        <v>3</v>
      </c>
    </row>
    <row r="120" spans="23:29">
      <c r="W120">
        <f t="shared" si="111"/>
        <v>10.65192514837592</v>
      </c>
      <c r="X120">
        <f t="shared" si="106"/>
        <v>10.65192514837592</v>
      </c>
      <c r="Y120">
        <f t="shared" si="112"/>
        <v>9.7445752302996755</v>
      </c>
      <c r="AA120">
        <f t="shared" si="110"/>
        <v>-0.90734991807624432</v>
      </c>
      <c r="AB120">
        <f t="shared" si="105"/>
        <v>-0.90734991807624432</v>
      </c>
      <c r="AC120">
        <v>3</v>
      </c>
    </row>
    <row r="121" spans="23:29">
      <c r="W121">
        <f t="shared" si="111"/>
        <v>9.4075697920212473</v>
      </c>
      <c r="X121">
        <f t="shared" si="106"/>
        <v>9.4075697920212473</v>
      </c>
      <c r="Y121">
        <f t="shared" si="112"/>
        <v>8.5135624385679716</v>
      </c>
      <c r="AA121">
        <f t="shared" si="110"/>
        <v>-0.89400735345327575</v>
      </c>
      <c r="AB121">
        <f t="shared" si="105"/>
        <v>-0.89400735345327575</v>
      </c>
      <c r="AC121">
        <v>3</v>
      </c>
    </row>
    <row r="122" spans="23:29">
      <c r="W122">
        <f t="shared" si="111"/>
        <v>8.2088717421718407</v>
      </c>
      <c r="X122">
        <f t="shared" si="106"/>
        <v>8.2088717421718407</v>
      </c>
      <c r="Y122">
        <f t="shared" si="112"/>
        <v>7.3525251114174512</v>
      </c>
      <c r="AA122">
        <f t="shared" si="110"/>
        <v>-0.85634663075438944</v>
      </c>
      <c r="AB122">
        <f t="shared" si="105"/>
        <v>-0.85634663075438944</v>
      </c>
      <c r="AC122">
        <v>3</v>
      </c>
    </row>
    <row r="123" spans="23:29">
      <c r="W123">
        <f t="shared" si="111"/>
        <v>7.0810509829579669</v>
      </c>
      <c r="X123">
        <f t="shared" si="106"/>
        <v>7.0810509829579669</v>
      </c>
      <c r="Y123">
        <f t="shared" si="112"/>
        <v>6.2816925964218768</v>
      </c>
      <c r="AA123">
        <f t="shared" si="110"/>
        <v>-0.79935838653609004</v>
      </c>
      <c r="AB123">
        <f t="shared" si="105"/>
        <v>-0.79935838653609004</v>
      </c>
      <c r="AC123">
        <v>3</v>
      </c>
    </row>
    <row r="124" spans="23:29">
      <c r="W124">
        <f t="shared" si="111"/>
        <v>6.0432028685412131</v>
      </c>
      <c r="X124">
        <f t="shared" si="106"/>
        <v>6.0432028685412131</v>
      </c>
      <c r="Y124">
        <f t="shared" si="112"/>
        <v>5.3142277205721662</v>
      </c>
      <c r="AA124">
        <f t="shared" si="110"/>
        <v>-0.72897514796904694</v>
      </c>
      <c r="AB124">
        <f t="shared" si="105"/>
        <v>-0.72897514796904694</v>
      </c>
      <c r="AC124">
        <v>3</v>
      </c>
    </row>
    <row r="125" spans="23:29">
      <c r="W125">
        <f t="shared" si="111"/>
        <v>5.107469941801825</v>
      </c>
      <c r="X125">
        <f t="shared" si="106"/>
        <v>5.107469941801825</v>
      </c>
      <c r="Y125">
        <f t="shared" si="112"/>
        <v>4.4563128223826149</v>
      </c>
      <c r="AA125">
        <f t="shared" si="110"/>
        <v>-0.65115711941921006</v>
      </c>
      <c r="AB125">
        <f t="shared" si="105"/>
        <v>-0.65115711941921006</v>
      </c>
      <c r="AC125">
        <v>3</v>
      </c>
    </row>
    <row r="126" spans="23:29">
      <c r="W126">
        <f>J4*J20</f>
        <v>20.280643325973504</v>
      </c>
      <c r="X126">
        <f t="shared" si="106"/>
        <v>20.280643325973504</v>
      </c>
      <c r="Y126">
        <f>AV20</f>
        <v>19.729763125462256</v>
      </c>
      <c r="AA126">
        <f t="shared" ref="AA126:AA140" si="113">AE4-J4</f>
        <v>-0.55088020051124786</v>
      </c>
      <c r="AB126">
        <f t="shared" si="105"/>
        <v>-0.55088020051124786</v>
      </c>
      <c r="AC126">
        <v>3</v>
      </c>
    </row>
    <row r="127" spans="23:29">
      <c r="W127">
        <f t="shared" ref="W127:W140" si="114">J5*J21</f>
        <v>19.617549131207213</v>
      </c>
      <c r="X127">
        <f t="shared" si="106"/>
        <v>19.617549131207213</v>
      </c>
      <c r="Y127">
        <f t="shared" ref="Y127:Y139" si="115">AV21</f>
        <v>19.008853322702812</v>
      </c>
      <c r="AA127">
        <f t="shared" si="113"/>
        <v>-0.6086958085044003</v>
      </c>
      <c r="AB127">
        <f t="shared" si="105"/>
        <v>-0.6086958085044003</v>
      </c>
      <c r="AC127">
        <v>3</v>
      </c>
    </row>
    <row r="128" spans="23:29">
      <c r="W128">
        <f t="shared" si="114"/>
        <v>18.847263470536273</v>
      </c>
      <c r="X128">
        <f t="shared" si="106"/>
        <v>18.847263470536273</v>
      </c>
      <c r="Y128">
        <f t="shared" si="115"/>
        <v>18.178565474870897</v>
      </c>
      <c r="AA128">
        <f t="shared" si="113"/>
        <v>-0.6686979956653758</v>
      </c>
      <c r="AB128">
        <f t="shared" si="105"/>
        <v>-0.6686979956653758</v>
      </c>
      <c r="AC128">
        <v>3</v>
      </c>
    </row>
    <row r="129" spans="23:29">
      <c r="W129">
        <f t="shared" si="114"/>
        <v>17.965491711017314</v>
      </c>
      <c r="X129">
        <f t="shared" si="106"/>
        <v>17.965491711017314</v>
      </c>
      <c r="Y129">
        <f t="shared" si="115"/>
        <v>17.237423533979733</v>
      </c>
      <c r="AA129">
        <f t="shared" si="113"/>
        <v>-0.72806817703758142</v>
      </c>
      <c r="AB129">
        <f t="shared" si="105"/>
        <v>-0.72806817703758142</v>
      </c>
      <c r="AC129">
        <v>3</v>
      </c>
    </row>
    <row r="130" spans="23:29">
      <c r="W130">
        <f t="shared" si="114"/>
        <v>16.9728928632113</v>
      </c>
      <c r="X130">
        <f t="shared" si="106"/>
        <v>16.9728928632113</v>
      </c>
      <c r="Y130">
        <f t="shared" si="115"/>
        <v>16.189705360965881</v>
      </c>
      <c r="AA130">
        <f t="shared" si="113"/>
        <v>-0.78318750224541844</v>
      </c>
      <c r="AB130">
        <f t="shared" si="105"/>
        <v>-0.78318750224541844</v>
      </c>
      <c r="AC130">
        <v>3</v>
      </c>
    </row>
    <row r="131" spans="23:29">
      <c r="W131">
        <f t="shared" si="114"/>
        <v>15.876421504004544</v>
      </c>
      <c r="X131">
        <f t="shared" si="106"/>
        <v>15.876421504004544</v>
      </c>
      <c r="Y131">
        <f t="shared" si="115"/>
        <v>15.046516209053433</v>
      </c>
      <c r="AA131">
        <f t="shared" si="113"/>
        <v>-0.82990529495111076</v>
      </c>
      <c r="AB131">
        <f t="shared" si="105"/>
        <v>-0.82990529495111076</v>
      </c>
      <c r="AC131">
        <v>3</v>
      </c>
    </row>
    <row r="132" spans="23:29">
      <c r="W132">
        <f t="shared" si="114"/>
        <v>14.690166257673143</v>
      </c>
      <c r="X132">
        <f t="shared" si="106"/>
        <v>14.690166257673143</v>
      </c>
      <c r="Y132">
        <f t="shared" si="115"/>
        <v>13.826149346782435</v>
      </c>
      <c r="AA132">
        <f t="shared" si="113"/>
        <v>-0.86401691089070809</v>
      </c>
      <c r="AB132">
        <f t="shared" si="105"/>
        <v>-0.86401691089070809</v>
      </c>
      <c r="AC132">
        <v>3</v>
      </c>
    </row>
    <row r="133" spans="23:29">
      <c r="W133">
        <f t="shared" si="114"/>
        <v>13.435338408890871</v>
      </c>
      <c r="X133">
        <f t="shared" si="106"/>
        <v>13.435338408890871</v>
      </c>
      <c r="Y133">
        <f t="shared" si="115"/>
        <v>12.553445375725758</v>
      </c>
      <c r="AA133">
        <f t="shared" si="113"/>
        <v>-0.88189303316511314</v>
      </c>
      <c r="AB133">
        <f t="shared" si="105"/>
        <v>-0.88189303316511314</v>
      </c>
      <c r="AC133">
        <v>3</v>
      </c>
    </row>
    <row r="134" spans="23:29">
      <c r="W134">
        <f t="shared" si="114"/>
        <v>12.139183451454191</v>
      </c>
      <c r="X134">
        <f t="shared" si="106"/>
        <v>12.139183451454191</v>
      </c>
      <c r="Y134">
        <f t="shared" si="115"/>
        <v>11.258058026917501</v>
      </c>
      <c r="AA134">
        <f t="shared" si="113"/>
        <v>-0.88112542453668929</v>
      </c>
      <c r="AB134">
        <f t="shared" si="105"/>
        <v>-0.88112542453668929</v>
      </c>
      <c r="AC134">
        <v>3</v>
      </c>
    </row>
    <row r="135" spans="23:29">
      <c r="W135">
        <f t="shared" si="114"/>
        <v>10.832831183448617</v>
      </c>
      <c r="X135">
        <f t="shared" si="106"/>
        <v>10.832831183448617</v>
      </c>
      <c r="Y135">
        <f t="shared" si="115"/>
        <v>9.971820491815869</v>
      </c>
      <c r="AA135">
        <f t="shared" si="113"/>
        <v>-0.86101069163274779</v>
      </c>
      <c r="AB135">
        <f t="shared" si="105"/>
        <v>-0.86101069163274779</v>
      </c>
      <c r="AC135">
        <v>3</v>
      </c>
    </row>
    <row r="136" spans="23:29">
      <c r="W136">
        <f t="shared" si="114"/>
        <v>9.5483984223109193</v>
      </c>
      <c r="X136">
        <f t="shared" si="106"/>
        <v>9.5483984223109193</v>
      </c>
      <c r="Y136">
        <f t="shared" si="115"/>
        <v>8.7256800425504206</v>
      </c>
      <c r="AA136">
        <f t="shared" si="113"/>
        <v>-0.82271837976049866</v>
      </c>
      <c r="AB136">
        <f t="shared" si="105"/>
        <v>-0.82271837976049866</v>
      </c>
      <c r="AC136">
        <v>3</v>
      </c>
    </row>
    <row r="137" spans="23:29">
      <c r="W137">
        <f t="shared" si="114"/>
        <v>8.3158943195806057</v>
      </c>
      <c r="X137">
        <f t="shared" si="106"/>
        <v>8.3158943195806057</v>
      </c>
      <c r="Y137">
        <f t="shared" si="115"/>
        <v>7.5468099082866162</v>
      </c>
      <c r="AA137">
        <f t="shared" si="113"/>
        <v>-0.76908441129398941</v>
      </c>
      <c r="AB137">
        <f t="shared" si="105"/>
        <v>-0.76908441129398941</v>
      </c>
      <c r="AC137">
        <v>3</v>
      </c>
    </row>
    <row r="138" spans="23:29">
      <c r="W138">
        <f t="shared" si="114"/>
        <v>7.1605435803486071</v>
      </c>
      <c r="X138">
        <f t="shared" si="106"/>
        <v>7.1605435803486071</v>
      </c>
      <c r="Y138">
        <f t="shared" si="115"/>
        <v>6.4564486854913348</v>
      </c>
      <c r="AA138">
        <f t="shared" si="113"/>
        <v>-0.70409489485727228</v>
      </c>
      <c r="AB138">
        <f t="shared" si="105"/>
        <v>-0.70409489485727228</v>
      </c>
      <c r="AC138">
        <v>3</v>
      </c>
    </row>
    <row r="139" spans="23:29">
      <c r="W139">
        <f t="shared" si="114"/>
        <v>6.1010060313116794</v>
      </c>
      <c r="X139">
        <f t="shared" si="106"/>
        <v>6.1010060313116794</v>
      </c>
      <c r="Y139">
        <f t="shared" si="115"/>
        <v>5.468787380867929</v>
      </c>
      <c r="AA139">
        <f t="shared" si="113"/>
        <v>-0.63221865044375036</v>
      </c>
      <c r="AB139">
        <f t="shared" si="105"/>
        <v>-0.63221865044375036</v>
      </c>
      <c r="AC139">
        <v>3</v>
      </c>
    </row>
    <row r="140" spans="23:29">
      <c r="W140">
        <f t="shared" si="114"/>
        <v>5.1486973618782681</v>
      </c>
      <c r="X140">
        <f t="shared" si="106"/>
        <v>5.1486973618782681</v>
      </c>
      <c r="Y140">
        <f>AV34</f>
        <v>4.5909282110590928</v>
      </c>
      <c r="AA140">
        <f t="shared" si="113"/>
        <v>-0.55776915081917533</v>
      </c>
      <c r="AB140">
        <f t="shared" si="105"/>
        <v>-0.55776915081917533</v>
      </c>
      <c r="AC140">
        <v>3</v>
      </c>
    </row>
    <row r="141" spans="23:29">
      <c r="W141">
        <f>K4*K20</f>
        <v>20.88251343744907</v>
      </c>
      <c r="X141">
        <f t="shared" si="106"/>
        <v>20.88251343744907</v>
      </c>
      <c r="Y141">
        <f>AW20</f>
        <v>19.979927728320803</v>
      </c>
      <c r="AA141">
        <f t="shared" ref="AA141:AA155" si="116">AF4-K4</f>
        <v>-0.90258570912826741</v>
      </c>
      <c r="AB141">
        <f t="shared" si="105"/>
        <v>-0.90258570912826741</v>
      </c>
      <c r="AC141">
        <v>3</v>
      </c>
    </row>
    <row r="142" spans="23:29">
      <c r="W142">
        <f t="shared" ref="W142:W155" si="117">K5*K21</f>
        <v>20.1801593559161</v>
      </c>
      <c r="X142">
        <f t="shared" si="106"/>
        <v>20.1801593559161</v>
      </c>
      <c r="Y142">
        <f t="shared" ref="Y142:Y155" si="118">AW21</f>
        <v>19.270696745299276</v>
      </c>
      <c r="AA142">
        <f t="shared" si="116"/>
        <v>-0.90946261061682421</v>
      </c>
      <c r="AB142">
        <f t="shared" si="105"/>
        <v>-0.90946261061682421</v>
      </c>
      <c r="AC142">
        <v>3</v>
      </c>
    </row>
    <row r="143" spans="23:29">
      <c r="W143">
        <f t="shared" si="117"/>
        <v>19.365975058493007</v>
      </c>
      <c r="X143">
        <f t="shared" si="106"/>
        <v>19.365975058493007</v>
      </c>
      <c r="Y143">
        <f t="shared" si="118"/>
        <v>18.451956350017269</v>
      </c>
      <c r="AA143">
        <f t="shared" si="116"/>
        <v>-0.91401870847573718</v>
      </c>
      <c r="AB143">
        <f t="shared" si="105"/>
        <v>-0.91401870847573718</v>
      </c>
      <c r="AC143">
        <v>3</v>
      </c>
    </row>
    <row r="144" spans="23:29">
      <c r="W144">
        <f t="shared" si="117"/>
        <v>18.436196611236053</v>
      </c>
      <c r="X144">
        <f t="shared" si="106"/>
        <v>18.436196611236053</v>
      </c>
      <c r="Y144">
        <f t="shared" si="118"/>
        <v>17.521430638094142</v>
      </c>
      <c r="AA144">
        <f t="shared" si="116"/>
        <v>-0.9147659731419111</v>
      </c>
      <c r="AB144">
        <f t="shared" si="105"/>
        <v>-0.9147659731419111</v>
      </c>
      <c r="AC144">
        <v>3</v>
      </c>
    </row>
    <row r="145" spans="23:29">
      <c r="W145">
        <f t="shared" si="117"/>
        <v>17.392414166209107</v>
      </c>
      <c r="X145">
        <f t="shared" si="106"/>
        <v>17.392414166209107</v>
      </c>
      <c r="Y145">
        <f t="shared" si="118"/>
        <v>16.482426853665253</v>
      </c>
      <c r="AA145">
        <f t="shared" si="116"/>
        <v>-0.9099873125438549</v>
      </c>
      <c r="AB145">
        <f t="shared" si="105"/>
        <v>-0.9099873125438549</v>
      </c>
      <c r="AC145">
        <v>3</v>
      </c>
    </row>
    <row r="146" spans="23:29">
      <c r="W146">
        <f t="shared" si="117"/>
        <v>16.24290515833091</v>
      </c>
      <c r="X146">
        <f t="shared" si="106"/>
        <v>16.24290515833091</v>
      </c>
      <c r="Y146">
        <f t="shared" si="118"/>
        <v>15.344997576130394</v>
      </c>
      <c r="AA146">
        <f t="shared" si="116"/>
        <v>-0.89790758220051536</v>
      </c>
      <c r="AB146">
        <f t="shared" si="105"/>
        <v>-0.89790758220051536</v>
      </c>
      <c r="AC146">
        <v>3</v>
      </c>
    </row>
    <row r="147" spans="23:29">
      <c r="W147">
        <f t="shared" si="117"/>
        <v>15.003389790584274</v>
      </c>
      <c r="X147">
        <f t="shared" si="106"/>
        <v>15.003389790584274</v>
      </c>
      <c r="Y147">
        <f t="shared" si="118"/>
        <v>14.126440170986259</v>
      </c>
      <c r="AA147">
        <f t="shared" si="116"/>
        <v>-0.87694961959801532</v>
      </c>
      <c r="AB147">
        <f t="shared" si="105"/>
        <v>-0.87694961959801532</v>
      </c>
      <c r="AC147">
        <v>3</v>
      </c>
    </row>
    <row r="148" spans="23:29">
      <c r="W148">
        <f t="shared" si="117"/>
        <v>13.696860219204472</v>
      </c>
      <c r="X148">
        <f t="shared" si="106"/>
        <v>13.696860219204472</v>
      </c>
      <c r="Y148">
        <f t="shared" si="118"/>
        <v>12.850823621631218</v>
      </c>
      <c r="AA148">
        <f t="shared" si="116"/>
        <v>-0.84603659757325467</v>
      </c>
      <c r="AB148">
        <f t="shared" si="105"/>
        <v>-0.84603659757325467</v>
      </c>
      <c r="AC148">
        <v>3</v>
      </c>
    </row>
    <row r="149" spans="23:29">
      <c r="W149">
        <f t="shared" si="117"/>
        <v>12.352279234575748</v>
      </c>
      <c r="X149">
        <f t="shared" si="106"/>
        <v>12.352279234575748</v>
      </c>
      <c r="Y149">
        <f t="shared" si="118"/>
        <v>11.547410662891229</v>
      </c>
      <c r="AA149">
        <f t="shared" si="116"/>
        <v>-0.8048685716845192</v>
      </c>
      <c r="AB149">
        <f t="shared" si="105"/>
        <v>-0.8048685716845192</v>
      </c>
      <c r="AC149">
        <v>3</v>
      </c>
    </row>
    <row r="150" spans="23:29">
      <c r="W150">
        <f t="shared" si="117"/>
        <v>11.002210432357664</v>
      </c>
      <c r="X150">
        <f t="shared" si="106"/>
        <v>11.002210432357664</v>
      </c>
      <c r="Y150">
        <f t="shared" si="118"/>
        <v>10.24812273676786</v>
      </c>
      <c r="AA150">
        <f t="shared" si="116"/>
        <v>-0.7540876955898046</v>
      </c>
      <c r="AB150">
        <f t="shared" ref="AB150:AB213" si="119">IFERROR(AA150,"")</f>
        <v>-0.7540876955898046</v>
      </c>
      <c r="AC150">
        <v>3</v>
      </c>
    </row>
    <row r="151" spans="23:29">
      <c r="W151">
        <f t="shared" si="117"/>
        <v>9.6797492825302616</v>
      </c>
      <c r="X151">
        <f t="shared" si="106"/>
        <v>9.6797492825302616</v>
      </c>
      <c r="Y151">
        <f t="shared" si="118"/>
        <v>8.9844814143786227</v>
      </c>
      <c r="AA151">
        <f t="shared" si="116"/>
        <v>-0.69526786815163888</v>
      </c>
      <c r="AB151">
        <f t="shared" si="119"/>
        <v>-0.69526786815163888</v>
      </c>
      <c r="AC151">
        <v>3</v>
      </c>
    </row>
    <row r="152" spans="23:29">
      <c r="W152">
        <f t="shared" si="117"/>
        <v>8.4153476437057222</v>
      </c>
      <c r="X152">
        <f t="shared" si="106"/>
        <v>8.4153476437057222</v>
      </c>
      <c r="Y152">
        <f t="shared" si="118"/>
        <v>7.7846299472464331</v>
      </c>
      <c r="AA152">
        <f t="shared" si="116"/>
        <v>-0.6307176964592891</v>
      </c>
      <c r="AB152">
        <f t="shared" si="119"/>
        <v>-0.6307176964592891</v>
      </c>
      <c r="AC152">
        <v>3</v>
      </c>
    </row>
    <row r="153" spans="23:29">
      <c r="W153">
        <f t="shared" si="117"/>
        <v>7.2341596045643666</v>
      </c>
      <c r="X153">
        <f t="shared" ref="X153:X216" si="120">IFERROR(W153, NA())</f>
        <v>7.2341596045643666</v>
      </c>
      <c r="Y153">
        <f t="shared" si="118"/>
        <v>6.6710120315169945</v>
      </c>
      <c r="AA153">
        <f t="shared" si="116"/>
        <v>-0.56314757304737206</v>
      </c>
      <c r="AB153">
        <f t="shared" si="119"/>
        <v>-0.56314757304737206</v>
      </c>
      <c r="AC153">
        <v>3</v>
      </c>
    </row>
    <row r="154" spans="23:29">
      <c r="W154">
        <f t="shared" si="117"/>
        <v>6.1543669281633404</v>
      </c>
      <c r="X154">
        <f t="shared" si="120"/>
        <v>6.1543669281633404</v>
      </c>
      <c r="Y154">
        <f t="shared" si="118"/>
        <v>5.6590745845112451</v>
      </c>
      <c r="AA154">
        <f t="shared" si="116"/>
        <v>-0.49529234365209529</v>
      </c>
      <c r="AB154">
        <f t="shared" si="119"/>
        <v>-0.49529234365209529</v>
      </c>
      <c r="AC154">
        <v>3</v>
      </c>
    </row>
    <row r="155" spans="23:29">
      <c r="W155">
        <f t="shared" si="117"/>
        <v>5.1866482937888261</v>
      </c>
      <c r="X155">
        <f t="shared" si="120"/>
        <v>5.1866482937888261</v>
      </c>
      <c r="Y155">
        <f t="shared" si="118"/>
        <v>4.7570651923708898</v>
      </c>
      <c r="AA155">
        <f t="shared" si="116"/>
        <v>-0.42958310141793632</v>
      </c>
      <c r="AB155">
        <f t="shared" si="119"/>
        <v>-0.42958310141793632</v>
      </c>
      <c r="AC155">
        <v>3</v>
      </c>
    </row>
    <row r="156" spans="23:29">
      <c r="W156">
        <f>L4*L20</f>
        <v>21.448652542283984</v>
      </c>
      <c r="X156">
        <f t="shared" si="120"/>
        <v>21.448652542283984</v>
      </c>
      <c r="Y156">
        <f>AX20</f>
        <v>20.272571529089689</v>
      </c>
      <c r="AA156">
        <f t="shared" ref="AA156:AA170" si="121">AG4-L4</f>
        <v>-1.1760810131942954</v>
      </c>
      <c r="AB156">
        <f t="shared" si="119"/>
        <v>-1.1760810131942954</v>
      </c>
      <c r="AC156">
        <v>3</v>
      </c>
    </row>
    <row r="157" spans="23:29">
      <c r="W157">
        <f t="shared" ref="W157:W170" si="122">L5*L21</f>
        <v>20.708374654484839</v>
      </c>
      <c r="X157">
        <f t="shared" si="120"/>
        <v>20.708374654484839</v>
      </c>
      <c r="Y157">
        <f t="shared" ref="Y157:Y170" si="123">AX21</f>
        <v>19.577722219660984</v>
      </c>
      <c r="AA157">
        <f t="shared" si="121"/>
        <v>-1.1306524348238547</v>
      </c>
      <c r="AB157">
        <f t="shared" si="119"/>
        <v>-1.1306524348238547</v>
      </c>
      <c r="AC157">
        <v>3</v>
      </c>
    </row>
    <row r="158" spans="23:29">
      <c r="W158">
        <f t="shared" si="122"/>
        <v>19.85191448218109</v>
      </c>
      <c r="X158">
        <f t="shared" si="120"/>
        <v>19.85191448218109</v>
      </c>
      <c r="Y158">
        <f t="shared" si="123"/>
        <v>18.773391708035646</v>
      </c>
      <c r="AA158">
        <f t="shared" si="121"/>
        <v>-1.0785227741454442</v>
      </c>
      <c r="AB158">
        <f t="shared" si="119"/>
        <v>-1.0785227741454442</v>
      </c>
      <c r="AC158">
        <v>3</v>
      </c>
    </row>
    <row r="159" spans="23:29">
      <c r="W159">
        <f t="shared" si="122"/>
        <v>18.876065428418045</v>
      </c>
      <c r="X159">
        <f t="shared" si="120"/>
        <v>18.876065428418045</v>
      </c>
      <c r="Y159">
        <f t="shared" si="123"/>
        <v>17.856378125437594</v>
      </c>
      <c r="AA159">
        <f t="shared" si="121"/>
        <v>-1.0196873029804507</v>
      </c>
      <c r="AB159">
        <f t="shared" si="119"/>
        <v>-1.0196873029804507</v>
      </c>
      <c r="AC159">
        <v>3</v>
      </c>
    </row>
    <row r="160" spans="23:29">
      <c r="W160">
        <f t="shared" si="122"/>
        <v>17.783357671441827</v>
      </c>
      <c r="X160">
        <f t="shared" si="120"/>
        <v>17.783357671441827</v>
      </c>
      <c r="Y160">
        <f t="shared" si="123"/>
        <v>16.828841613961828</v>
      </c>
      <c r="AA160">
        <f t="shared" si="121"/>
        <v>-0.95451605747999935</v>
      </c>
      <c r="AB160">
        <f t="shared" si="119"/>
        <v>-0.95451605747999935</v>
      </c>
      <c r="AC160">
        <v>3</v>
      </c>
    </row>
    <row r="161" spans="23:29">
      <c r="W161">
        <f t="shared" si="122"/>
        <v>16.583373680706252</v>
      </c>
      <c r="X161">
        <f t="shared" si="120"/>
        <v>16.583373680706252</v>
      </c>
      <c r="Y161">
        <f t="shared" si="123"/>
        <v>15.69956212197917</v>
      </c>
      <c r="AA161">
        <f t="shared" si="121"/>
        <v>-0.88381155872708206</v>
      </c>
      <c r="AB161">
        <f t="shared" si="119"/>
        <v>-0.88381155872708206</v>
      </c>
      <c r="AC161">
        <v>3</v>
      </c>
    </row>
    <row r="162" spans="23:29">
      <c r="W162">
        <f t="shared" si="122"/>
        <v>15.293413970395379</v>
      </c>
      <c r="X162">
        <f t="shared" si="120"/>
        <v>15.293413970395379</v>
      </c>
      <c r="Y162">
        <f t="shared" si="123"/>
        <v>14.484597420883922</v>
      </c>
      <c r="AA162">
        <f t="shared" si="121"/>
        <v>-0.80881654951145698</v>
      </c>
      <c r="AB162">
        <f t="shared" si="119"/>
        <v>-0.80881654951145698</v>
      </c>
      <c r="AC162">
        <v>3</v>
      </c>
    </row>
    <row r="163" spans="23:29">
      <c r="W163">
        <f t="shared" si="122"/>
        <v>13.938165604500131</v>
      </c>
      <c r="X163">
        <f t="shared" si="120"/>
        <v>13.938165604500131</v>
      </c>
      <c r="Y163">
        <f t="shared" si="123"/>
        <v>13.207009964233418</v>
      </c>
      <c r="AA163">
        <f t="shared" si="121"/>
        <v>-0.73115564026671365</v>
      </c>
      <c r="AB163">
        <f t="shared" si="119"/>
        <v>-0.73115564026671365</v>
      </c>
      <c r="AC163">
        <v>3</v>
      </c>
    </row>
    <row r="164" spans="23:29">
      <c r="W164">
        <f t="shared" si="122"/>
        <v>12.548194699804997</v>
      </c>
      <c r="X164">
        <f t="shared" si="120"/>
        <v>12.548194699804997</v>
      </c>
      <c r="Y164">
        <f t="shared" si="123"/>
        <v>11.89548550249363</v>
      </c>
      <c r="AA164">
        <f t="shared" si="121"/>
        <v>-0.65270919731136701</v>
      </c>
      <c r="AB164">
        <f t="shared" si="119"/>
        <v>-0.65270919731136701</v>
      </c>
      <c r="AC164">
        <v>3</v>
      </c>
    </row>
    <row r="165" spans="23:29">
      <c r="W165">
        <f t="shared" si="122"/>
        <v>11.15737130148289</v>
      </c>
      <c r="X165">
        <f t="shared" si="120"/>
        <v>11.15737130148289</v>
      </c>
      <c r="Y165">
        <f t="shared" si="123"/>
        <v>10.581934415256615</v>
      </c>
      <c r="AA165">
        <f t="shared" si="121"/>
        <v>-0.57543688622627442</v>
      </c>
      <c r="AB165">
        <f t="shared" si="119"/>
        <v>-0.57543688622627442</v>
      </c>
      <c r="AC165">
        <v>3</v>
      </c>
    </row>
    <row r="166" spans="23:29">
      <c r="W166">
        <f t="shared" si="122"/>
        <v>9.7996481167740654</v>
      </c>
      <c r="X166">
        <f t="shared" si="120"/>
        <v>9.7996481167740654</v>
      </c>
      <c r="Y166">
        <f t="shared" si="123"/>
        <v>9.298463582381542</v>
      </c>
      <c r="AA166">
        <f t="shared" si="121"/>
        <v>-0.50118453439252342</v>
      </c>
      <c r="AB166">
        <f t="shared" si="119"/>
        <v>-0.50118453439252342</v>
      </c>
      <c r="AC166">
        <v>3</v>
      </c>
    </row>
    <row r="167" spans="23:29">
      <c r="W167">
        <f t="shared" si="122"/>
        <v>8.5058226780799622</v>
      </c>
      <c r="X167">
        <f t="shared" si="120"/>
        <v>8.5058226780799622</v>
      </c>
      <c r="Y167">
        <f t="shared" si="123"/>
        <v>8.0743088673504566</v>
      </c>
      <c r="AA167">
        <f t="shared" si="121"/>
        <v>-0.43151381072950556</v>
      </c>
      <c r="AB167">
        <f t="shared" si="119"/>
        <v>-0.43151381072950556</v>
      </c>
      <c r="AC167">
        <v>3</v>
      </c>
    </row>
    <row r="168" spans="23:29">
      <c r="W168">
        <f t="shared" si="122"/>
        <v>7.300918005839045</v>
      </c>
      <c r="X168">
        <f t="shared" si="120"/>
        <v>7.300918005839045</v>
      </c>
      <c r="Y168">
        <f t="shared" si="123"/>
        <v>6.9333313559730554</v>
      </c>
      <c r="AA168">
        <f t="shared" si="121"/>
        <v>-0.36758664986598966</v>
      </c>
      <c r="AB168">
        <f t="shared" si="119"/>
        <v>-0.36758664986598966</v>
      </c>
      <c r="AC168">
        <v>3</v>
      </c>
    </row>
    <row r="169" spans="23:29">
      <c r="W169">
        <f t="shared" si="122"/>
        <v>6.2026170847534505</v>
      </c>
      <c r="X169">
        <f t="shared" si="120"/>
        <v>6.2026170847534505</v>
      </c>
      <c r="Y169">
        <f t="shared" si="123"/>
        <v>5.892498038500162</v>
      </c>
      <c r="AA169">
        <f t="shared" si="121"/>
        <v>-0.31011904625328857</v>
      </c>
      <c r="AB169">
        <f t="shared" si="119"/>
        <v>-0.31011904625328857</v>
      </c>
      <c r="AC169">
        <v>3</v>
      </c>
    </row>
    <row r="170" spans="23:29">
      <c r="W170">
        <f t="shared" si="122"/>
        <v>5.2208754250677885</v>
      </c>
      <c r="X170">
        <f t="shared" si="120"/>
        <v>5.2208754250677885</v>
      </c>
      <c r="Y170">
        <f t="shared" si="123"/>
        <v>4.9614756826513018</v>
      </c>
      <c r="AA170">
        <f t="shared" si="121"/>
        <v>-0.25939974241648667</v>
      </c>
      <c r="AB170">
        <f t="shared" si="119"/>
        <v>-0.25939974241648667</v>
      </c>
      <c r="AC170">
        <v>3</v>
      </c>
    </row>
    <row r="171" spans="23:29">
      <c r="W171">
        <f>M4*M20</f>
        <v>21.969504826413239</v>
      </c>
      <c r="X171">
        <f t="shared" si="120"/>
        <v>21.969504826413239</v>
      </c>
      <c r="Y171">
        <f>AY20</f>
        <v>20.61029180591369</v>
      </c>
      <c r="AA171">
        <f t="shared" ref="AA171:AA185" si="124">AH4-M4</f>
        <v>-1.3592130204995492</v>
      </c>
      <c r="AB171">
        <f t="shared" si="119"/>
        <v>-1.3592130204995492</v>
      </c>
      <c r="AC171">
        <v>3</v>
      </c>
    </row>
    <row r="172" spans="23:29">
      <c r="W172">
        <f t="shared" ref="W172:W185" si="125">M5*M21</f>
        <v>21.193487451650626</v>
      </c>
      <c r="X172">
        <f t="shared" si="120"/>
        <v>21.193487451650626</v>
      </c>
      <c r="Y172">
        <f t="shared" ref="Y172:Y185" si="126">AY21</f>
        <v>19.933007657795049</v>
      </c>
      <c r="AA172">
        <f t="shared" si="124"/>
        <v>-1.260479793855577</v>
      </c>
      <c r="AB172">
        <f t="shared" si="119"/>
        <v>-1.260479793855577</v>
      </c>
      <c r="AC172">
        <v>3</v>
      </c>
    </row>
    <row r="173" spans="23:29">
      <c r="W173">
        <f t="shared" si="125"/>
        <v>20.297298810718612</v>
      </c>
      <c r="X173">
        <f t="shared" si="120"/>
        <v>20.297298810718612</v>
      </c>
      <c r="Y173">
        <f t="shared" si="126"/>
        <v>19.14652918209935</v>
      </c>
      <c r="AA173">
        <f t="shared" si="124"/>
        <v>-1.1507696286192619</v>
      </c>
      <c r="AB173">
        <f t="shared" si="119"/>
        <v>-1.1507696286192619</v>
      </c>
      <c r="AC173">
        <v>3</v>
      </c>
    </row>
    <row r="174" spans="23:29">
      <c r="W174">
        <f t="shared" si="125"/>
        <v>19.278295368886376</v>
      </c>
      <c r="X174">
        <f t="shared" si="120"/>
        <v>19.278295368886376</v>
      </c>
      <c r="Y174">
        <f t="shared" si="126"/>
        <v>18.246604665542158</v>
      </c>
      <c r="AA174">
        <f t="shared" si="124"/>
        <v>-1.0316907033442178</v>
      </c>
      <c r="AB174">
        <f t="shared" si="119"/>
        <v>-1.0316907033442178</v>
      </c>
      <c r="AC174">
        <v>3</v>
      </c>
    </row>
    <row r="175" spans="23:29">
      <c r="W175">
        <f t="shared" si="125"/>
        <v>18.139926669950054</v>
      </c>
      <c r="X175">
        <f t="shared" si="120"/>
        <v>18.139926669950054</v>
      </c>
      <c r="Y175">
        <f t="shared" si="126"/>
        <v>17.234061213269317</v>
      </c>
      <c r="AA175">
        <f t="shared" si="124"/>
        <v>-0.90586545668073626</v>
      </c>
      <c r="AB175">
        <f t="shared" si="119"/>
        <v>-0.90586545668073626</v>
      </c>
      <c r="AC175">
        <v>3</v>
      </c>
    </row>
    <row r="176" spans="23:29">
      <c r="W176">
        <f t="shared" si="125"/>
        <v>16.893026211342864</v>
      </c>
      <c r="X176">
        <f t="shared" si="120"/>
        <v>16.893026211342864</v>
      </c>
      <c r="Y176">
        <f t="shared" si="126"/>
        <v>16.116160570867482</v>
      </c>
      <c r="AA176">
        <f t="shared" si="124"/>
        <v>-0.77686564047538198</v>
      </c>
      <c r="AB176">
        <f t="shared" si="119"/>
        <v>-0.77686564047538198</v>
      </c>
      <c r="AC176">
        <v>3</v>
      </c>
    </row>
    <row r="177" spans="23:29">
      <c r="W177">
        <f t="shared" si="125"/>
        <v>15.556384698928648</v>
      </c>
      <c r="X177">
        <f t="shared" si="120"/>
        <v>15.556384698928648</v>
      </c>
      <c r="Y177">
        <f t="shared" si="126"/>
        <v>14.907432934917445</v>
      </c>
      <c r="AA177">
        <f t="shared" si="124"/>
        <v>-0.64895176401120303</v>
      </c>
      <c r="AB177">
        <f t="shared" si="119"/>
        <v>-0.64895176401120303</v>
      </c>
      <c r="AC177">
        <v>3</v>
      </c>
    </row>
    <row r="178" spans="23:29">
      <c r="W178">
        <f t="shared" si="125"/>
        <v>14.156262007532545</v>
      </c>
      <c r="X178">
        <f t="shared" si="120"/>
        <v>14.156262007532545</v>
      </c>
      <c r="Y178">
        <f t="shared" si="126"/>
        <v>13.629637897857519</v>
      </c>
      <c r="AA178">
        <f t="shared" si="124"/>
        <v>-0.52662410967502638</v>
      </c>
      <c r="AB178">
        <f t="shared" si="119"/>
        <v>-0.52662410967502638</v>
      </c>
      <c r="AC178">
        <v>3</v>
      </c>
    </row>
    <row r="179" spans="23:29">
      <c r="W179">
        <f t="shared" si="125"/>
        <v>12.724685716122877</v>
      </c>
      <c r="X179">
        <f t="shared" si="120"/>
        <v>12.724685716122877</v>
      </c>
      <c r="Y179">
        <f t="shared" si="126"/>
        <v>12.310626630142179</v>
      </c>
      <c r="AA179">
        <f t="shared" si="124"/>
        <v>-0.41405908598069807</v>
      </c>
      <c r="AB179">
        <f t="shared" si="119"/>
        <v>-0.41405908598069807</v>
      </c>
      <c r="AC179">
        <v>3</v>
      </c>
    </row>
    <row r="180" spans="23:29">
      <c r="W180">
        <f t="shared" si="125"/>
        <v>11.296689343637146</v>
      </c>
      <c r="X180">
        <f t="shared" si="120"/>
        <v>11.296689343637146</v>
      </c>
      <c r="Y180">
        <f t="shared" si="126"/>
        <v>10.982129116430404</v>
      </c>
      <c r="AA180">
        <f t="shared" si="124"/>
        <v>-0.31456022720674248</v>
      </c>
      <c r="AB180">
        <f t="shared" si="119"/>
        <v>-0.31456022720674248</v>
      </c>
      <c r="AC180">
        <v>3</v>
      </c>
    </row>
    <row r="181" spans="23:29">
      <c r="W181">
        <f t="shared" si="125"/>
        <v>9.906959341839773</v>
      </c>
      <c r="X181">
        <f t="shared" si="120"/>
        <v>9.906959341839773</v>
      </c>
      <c r="Y181">
        <f t="shared" si="126"/>
        <v>9.6767938055622302</v>
      </c>
      <c r="AA181">
        <f t="shared" si="124"/>
        <v>-0.23016553627754277</v>
      </c>
      <c r="AB181">
        <f t="shared" si="119"/>
        <v>-0.23016553627754277</v>
      </c>
      <c r="AC181">
        <v>3</v>
      </c>
    </row>
    <row r="182" spans="23:29">
      <c r="W182">
        <f t="shared" si="125"/>
        <v>8.586551646292591</v>
      </c>
      <c r="X182">
        <f t="shared" si="120"/>
        <v>8.586551646292591</v>
      </c>
      <c r="Y182">
        <f t="shared" si="126"/>
        <v>8.4250435005571394</v>
      </c>
      <c r="AA182">
        <f t="shared" si="124"/>
        <v>-0.16150814573545169</v>
      </c>
      <c r="AB182">
        <f t="shared" si="119"/>
        <v>-0.16150814573545169</v>
      </c>
      <c r="AC182">
        <v>3</v>
      </c>
    </row>
    <row r="183" spans="23:29">
      <c r="W183">
        <f t="shared" si="125"/>
        <v>7.3603155095173083</v>
      </c>
      <c r="X183">
        <f t="shared" si="120"/>
        <v>7.3603155095173083</v>
      </c>
      <c r="Y183">
        <f t="shared" si="126"/>
        <v>7.2523721542312449</v>
      </c>
      <c r="AA183">
        <f t="shared" si="124"/>
        <v>-0.10794335528606336</v>
      </c>
      <c r="AB183">
        <f t="shared" si="119"/>
        <v>-0.10794335528606336</v>
      </c>
      <c r="AC183">
        <v>3</v>
      </c>
    </row>
    <row r="184" spans="23:29">
      <c r="W184">
        <f t="shared" si="125"/>
        <v>6.2454356389556613</v>
      </c>
      <c r="X184">
        <f t="shared" si="120"/>
        <v>6.2454356389556613</v>
      </c>
      <c r="Y184">
        <f t="shared" si="126"/>
        <v>6.1775629978683897</v>
      </c>
      <c r="AA184">
        <f t="shared" si="124"/>
        <v>-6.7872641087271646E-2</v>
      </c>
      <c r="AB184">
        <f t="shared" si="119"/>
        <v>-6.7872641087271646E-2</v>
      </c>
      <c r="AC184">
        <v>3</v>
      </c>
    </row>
    <row r="185" spans="23:29">
      <c r="W185">
        <f t="shared" si="125"/>
        <v>5.2511790405962184</v>
      </c>
      <c r="X185">
        <f t="shared" si="120"/>
        <v>5.2511790405962184</v>
      </c>
      <c r="Y185">
        <f t="shared" si="126"/>
        <v>5.2120279837657115</v>
      </c>
      <c r="AA185">
        <f t="shared" si="124"/>
        <v>-3.9151056830506903E-2</v>
      </c>
      <c r="AB185">
        <f t="shared" si="119"/>
        <v>-3.9151056830506903E-2</v>
      </c>
      <c r="AC185">
        <v>3</v>
      </c>
    </row>
    <row r="186" spans="23:29">
      <c r="W186">
        <f>N4*N20</f>
        <v>22.439009014688267</v>
      </c>
      <c r="X186">
        <f t="shared" si="120"/>
        <v>22.439009014688267</v>
      </c>
      <c r="Y186">
        <f>AZ20</f>
        <v>20.993979821663938</v>
      </c>
      <c r="AA186">
        <f t="shared" ref="AA186:AA200" si="127">AI4-N4</f>
        <v>-1.4450291930243289</v>
      </c>
      <c r="AB186">
        <f t="shared" si="119"/>
        <v>-1.4450291930243289</v>
      </c>
      <c r="AC186">
        <v>3</v>
      </c>
    </row>
    <row r="187" spans="23:29">
      <c r="W187">
        <f t="shared" ref="W187:W200" si="128">N5*N21</f>
        <v>21.630079756931256</v>
      </c>
      <c r="X187">
        <f t="shared" si="120"/>
        <v>21.630079756931256</v>
      </c>
      <c r="Y187">
        <f t="shared" ref="Y187:Y200" si="129">AZ21</f>
        <v>20.337916127652189</v>
      </c>
      <c r="AA187">
        <f t="shared" si="127"/>
        <v>-1.2921636292790666</v>
      </c>
      <c r="AB187">
        <f t="shared" si="119"/>
        <v>-1.2921636292790666</v>
      </c>
      <c r="AC187">
        <v>3</v>
      </c>
    </row>
    <row r="188" spans="23:29">
      <c r="W188">
        <f t="shared" si="128"/>
        <v>20.697399741972998</v>
      </c>
      <c r="X188">
        <f t="shared" si="120"/>
        <v>20.697399741972998</v>
      </c>
      <c r="Y188">
        <f t="shared" si="129"/>
        <v>19.573330768126883</v>
      </c>
      <c r="AA188">
        <f t="shared" si="127"/>
        <v>-1.1240689738461143</v>
      </c>
      <c r="AB188">
        <f t="shared" si="119"/>
        <v>-1.1240689738461143</v>
      </c>
      <c r="AC188">
        <v>3</v>
      </c>
    </row>
    <row r="189" spans="23:29">
      <c r="W189">
        <f t="shared" si="128"/>
        <v>19.638874640620351</v>
      </c>
      <c r="X189">
        <f t="shared" si="120"/>
        <v>19.638874640620351</v>
      </c>
      <c r="Y189">
        <f t="shared" si="129"/>
        <v>18.694812778630581</v>
      </c>
      <c r="AA189">
        <f t="shared" si="127"/>
        <v>-0.94406186198976982</v>
      </c>
      <c r="AB189">
        <f t="shared" si="119"/>
        <v>-0.94406186198976982</v>
      </c>
      <c r="AC189">
        <v>3</v>
      </c>
    </row>
    <row r="190" spans="23:29">
      <c r="W190">
        <f t="shared" si="128"/>
        <v>18.458827139924217</v>
      </c>
      <c r="X190">
        <f t="shared" si="120"/>
        <v>18.458827139924217</v>
      </c>
      <c r="Y190">
        <f t="shared" si="129"/>
        <v>17.701673274183069</v>
      </c>
      <c r="AA190">
        <f t="shared" si="127"/>
        <v>-0.75715386574114873</v>
      </c>
      <c r="AB190">
        <f t="shared" si="119"/>
        <v>-0.75715386574114873</v>
      </c>
      <c r="AC190">
        <v>3</v>
      </c>
    </row>
    <row r="191" spans="23:29">
      <c r="W191">
        <f t="shared" si="128"/>
        <v>17.169258553650987</v>
      </c>
      <c r="X191">
        <f t="shared" si="120"/>
        <v>17.169258553650987</v>
      </c>
      <c r="Y191">
        <f t="shared" si="129"/>
        <v>16.599394614283732</v>
      </c>
      <c r="AA191">
        <f t="shared" si="127"/>
        <v>-0.56986393936725577</v>
      </c>
      <c r="AB191">
        <f t="shared" si="119"/>
        <v>-0.56986393936725577</v>
      </c>
      <c r="AC191">
        <v>3</v>
      </c>
    </row>
    <row r="192" spans="23:29">
      <c r="W192">
        <f t="shared" si="128"/>
        <v>15.790330592479963</v>
      </c>
      <c r="X192">
        <f t="shared" si="120"/>
        <v>15.790330592479963</v>
      </c>
      <c r="Y192">
        <f t="shared" si="129"/>
        <v>15.400651346824322</v>
      </c>
      <c r="AA192">
        <f t="shared" si="127"/>
        <v>-0.38967924565564083</v>
      </c>
      <c r="AB192">
        <f t="shared" si="119"/>
        <v>-0.38967924565564083</v>
      </c>
      <c r="AC192">
        <v>3</v>
      </c>
    </row>
    <row r="193" spans="23:29">
      <c r="W193">
        <f t="shared" si="128"/>
        <v>14.349729424626368</v>
      </c>
      <c r="X193">
        <f t="shared" si="120"/>
        <v>14.349729424626368</v>
      </c>
      <c r="Y193">
        <f t="shared" si="129"/>
        <v>14.125537593926282</v>
      </c>
      <c r="AA193">
        <f t="shared" si="127"/>
        <v>-0.22419183070008586</v>
      </c>
      <c r="AB193">
        <f t="shared" si="119"/>
        <v>-0.22419183070008586</v>
      </c>
      <c r="AC193">
        <v>3</v>
      </c>
    </row>
    <row r="194" spans="23:29">
      <c r="W194">
        <f t="shared" si="128"/>
        <v>12.880786460654424</v>
      </c>
      <c r="X194">
        <f t="shared" si="120"/>
        <v>12.880786460654424</v>
      </c>
      <c r="Y194">
        <f t="shared" si="129"/>
        <v>12.800725073007751</v>
      </c>
      <c r="AA194">
        <f t="shared" si="127"/>
        <v>-8.0061387646672699E-2</v>
      </c>
      <c r="AB194">
        <f t="shared" si="119"/>
        <v>-8.0061387646672699E-2</v>
      </c>
      <c r="AC194">
        <v>3</v>
      </c>
    </row>
    <row r="195" spans="23:29">
      <c r="W195">
        <f t="shared" si="128"/>
        <v>11.419550822042686</v>
      </c>
      <c r="X195">
        <f t="shared" si="120"/>
        <v>11.419550822042686</v>
      </c>
      <c r="Y195">
        <f t="shared" si="129"/>
        <v>11.457498538980643</v>
      </c>
      <c r="AA195">
        <f t="shared" si="127"/>
        <v>3.7947716937956955E-2</v>
      </c>
      <c r="AB195">
        <f t="shared" si="119"/>
        <v>3.7947716937956955E-2</v>
      </c>
      <c r="AC195">
        <v>3</v>
      </c>
    </row>
    <row r="196" spans="23:29">
      <c r="W196">
        <f t="shared" si="128"/>
        <v>10.001324885264344</v>
      </c>
      <c r="X196">
        <f t="shared" si="120"/>
        <v>10.001324885264344</v>
      </c>
      <c r="Y196">
        <f t="shared" si="129"/>
        <v>10.128918341415144</v>
      </c>
      <c r="AA196">
        <f t="shared" si="127"/>
        <v>0.12759345615079987</v>
      </c>
      <c r="AB196">
        <f t="shared" si="119"/>
        <v>0.12759345615079987</v>
      </c>
      <c r="AC196">
        <v>3</v>
      </c>
    </row>
    <row r="197" spans="23:29">
      <c r="W197">
        <f t="shared" si="128"/>
        <v>8.6573493642985948</v>
      </c>
      <c r="X197">
        <f t="shared" si="120"/>
        <v>8.6573493642985948</v>
      </c>
      <c r="Y197">
        <f t="shared" si="129"/>
        <v>8.8466296193714733</v>
      </c>
      <c r="AA197">
        <f t="shared" si="127"/>
        <v>0.18928025507287849</v>
      </c>
      <c r="AB197">
        <f t="shared" si="119"/>
        <v>0.18928025507287849</v>
      </c>
      <c r="AC197">
        <v>3</v>
      </c>
    </row>
    <row r="198" spans="23:29">
      <c r="W198">
        <f t="shared" si="128"/>
        <v>7.412274831382657</v>
      </c>
      <c r="X198">
        <f t="shared" si="120"/>
        <v>7.412274831382657</v>
      </c>
      <c r="Y198">
        <f t="shared" si="129"/>
        <v>7.6379538983753976</v>
      </c>
      <c r="AA198">
        <f t="shared" si="127"/>
        <v>0.22567906699274065</v>
      </c>
      <c r="AB198">
        <f t="shared" si="119"/>
        <v>0.22567906699274065</v>
      </c>
      <c r="AC198">
        <v>3</v>
      </c>
    </row>
    <row r="199" spans="23:29">
      <c r="W199">
        <f t="shared" si="128"/>
        <v>6.2828064001541462</v>
      </c>
      <c r="X199">
        <f t="shared" si="120"/>
        <v>6.2828064001541462</v>
      </c>
      <c r="Y199">
        <f t="shared" si="129"/>
        <v>6.5238056521611076</v>
      </c>
      <c r="AA199">
        <f t="shared" si="127"/>
        <v>0.24099925200696148</v>
      </c>
      <c r="AB199">
        <f t="shared" si="119"/>
        <v>0.24099925200696148</v>
      </c>
      <c r="AC199">
        <v>3</v>
      </c>
    </row>
    <row r="200" spans="23:29">
      <c r="W200">
        <f t="shared" si="128"/>
        <v>5.2775731258339729</v>
      </c>
      <c r="X200">
        <f t="shared" si="120"/>
        <v>5.2775731258339729</v>
      </c>
      <c r="Y200">
        <f t="shared" si="129"/>
        <v>5.5177186991670091</v>
      </c>
      <c r="AA200">
        <f t="shared" si="127"/>
        <v>0.24014557333303621</v>
      </c>
      <c r="AB200">
        <f t="shared" si="119"/>
        <v>0.24014557333303621</v>
      </c>
      <c r="AC200">
        <v>3</v>
      </c>
    </row>
    <row r="201" spans="23:29">
      <c r="W201">
        <f>O4*O20</f>
        <v>22.854502244520731</v>
      </c>
      <c r="X201">
        <f t="shared" si="120"/>
        <v>22.854502244520731</v>
      </c>
      <c r="Y201">
        <f>BA20</f>
        <v>21.42221829245111</v>
      </c>
      <c r="AA201">
        <f t="shared" ref="AA201:AA215" si="130">AJ4-O4</f>
        <v>-1.4322839520696213</v>
      </c>
      <c r="AB201">
        <f t="shared" si="119"/>
        <v>-1.4322839520696213</v>
      </c>
      <c r="AC201">
        <v>3</v>
      </c>
    </row>
    <row r="202" spans="23:29">
      <c r="W202">
        <f t="shared" ref="W202:W215" si="131">O5*O21</f>
        <v>22.015898251192368</v>
      </c>
      <c r="X202">
        <f t="shared" si="120"/>
        <v>22.015898251192368</v>
      </c>
      <c r="Y202">
        <f t="shared" ref="Y202:Y215" si="132">BA21</f>
        <v>20.791435292285087</v>
      </c>
      <c r="AA202">
        <f t="shared" si="130"/>
        <v>-1.2244629589072815</v>
      </c>
      <c r="AB202">
        <f t="shared" si="119"/>
        <v>-1.2244629589072815</v>
      </c>
      <c r="AC202">
        <v>3</v>
      </c>
    </row>
    <row r="203" spans="23:29">
      <c r="W203">
        <f t="shared" si="131"/>
        <v>21.050391426617011</v>
      </c>
      <c r="X203">
        <f t="shared" si="120"/>
        <v>21.050391426617011</v>
      </c>
      <c r="Y203">
        <f t="shared" si="132"/>
        <v>20.053340270647752</v>
      </c>
      <c r="AA203">
        <f t="shared" si="130"/>
        <v>-0.99705115596925964</v>
      </c>
      <c r="AB203">
        <f t="shared" si="119"/>
        <v>-0.99705115596925964</v>
      </c>
      <c r="AC203">
        <v>3</v>
      </c>
    </row>
    <row r="204" spans="23:29">
      <c r="W204">
        <f t="shared" si="131"/>
        <v>19.956406607461318</v>
      </c>
      <c r="X204">
        <f t="shared" si="120"/>
        <v>19.956406607461318</v>
      </c>
      <c r="Y204">
        <f t="shared" si="132"/>
        <v>19.201284352525263</v>
      </c>
      <c r="AA204">
        <f t="shared" si="130"/>
        <v>-0.75512225493605456</v>
      </c>
      <c r="AB204">
        <f t="shared" si="119"/>
        <v>-0.75512225493605456</v>
      </c>
      <c r="AC204">
        <v>3</v>
      </c>
    </row>
    <row r="205" spans="23:29">
      <c r="W205">
        <f t="shared" si="131"/>
        <v>18.739073990282357</v>
      </c>
      <c r="X205">
        <f t="shared" si="120"/>
        <v>18.739073990282357</v>
      </c>
      <c r="Y205">
        <f t="shared" si="132"/>
        <v>18.232901325717251</v>
      </c>
      <c r="AA205">
        <f t="shared" si="130"/>
        <v>-0.50617266456510634</v>
      </c>
      <c r="AB205">
        <f t="shared" si="119"/>
        <v>-0.50617266456510634</v>
      </c>
      <c r="AC205">
        <v>3</v>
      </c>
    </row>
    <row r="206" spans="23:29">
      <c r="W206">
        <f t="shared" si="131"/>
        <v>17.411459157021433</v>
      </c>
      <c r="X206">
        <f t="shared" si="120"/>
        <v>17.411459157021433</v>
      </c>
      <c r="Y206">
        <f t="shared" si="132"/>
        <v>17.151635583531128</v>
      </c>
      <c r="AA206">
        <f t="shared" si="130"/>
        <v>-0.25982357349030494</v>
      </c>
      <c r="AB206">
        <f t="shared" si="119"/>
        <v>-0.25982357349030494</v>
      </c>
      <c r="AC206">
        <v>3</v>
      </c>
    </row>
    <row r="207" spans="23:29">
      <c r="W207">
        <f t="shared" si="131"/>
        <v>15.994957539968921</v>
      </c>
      <c r="X207">
        <f t="shared" si="120"/>
        <v>15.994957539968921</v>
      </c>
      <c r="Y207">
        <f t="shared" si="132"/>
        <v>15.967951317893887</v>
      </c>
      <c r="AA207">
        <f t="shared" si="130"/>
        <v>-2.7006222075034003E-2</v>
      </c>
      <c r="AB207">
        <f t="shared" si="119"/>
        <v>-2.7006222075034003E-2</v>
      </c>
      <c r="AC207">
        <v>3</v>
      </c>
    </row>
    <row r="208" spans="23:29">
      <c r="W208">
        <f t="shared" si="131"/>
        <v>14.518522507733</v>
      </c>
      <c r="X208">
        <f t="shared" si="120"/>
        <v>14.518522507733</v>
      </c>
      <c r="Y208">
        <f t="shared" si="132"/>
        <v>14.699851891834646</v>
      </c>
      <c r="AA208">
        <f t="shared" si="130"/>
        <v>0.18132938410164634</v>
      </c>
      <c r="AB208">
        <f t="shared" si="119"/>
        <v>0.18132938410164634</v>
      </c>
      <c r="AC208">
        <v>3</v>
      </c>
    </row>
    <row r="209" spans="23:29">
      <c r="W209">
        <f t="shared" si="131"/>
        <v>13.01662698571926</v>
      </c>
      <c r="X209">
        <f t="shared" si="120"/>
        <v>13.01662698571926</v>
      </c>
      <c r="Y209">
        <f t="shared" si="132"/>
        <v>13.372386966920399</v>
      </c>
      <c r="AA209">
        <f t="shared" si="130"/>
        <v>0.35575998120113894</v>
      </c>
      <c r="AB209">
        <f t="shared" si="119"/>
        <v>0.35575998120113894</v>
      </c>
      <c r="AC209">
        <v>3</v>
      </c>
    </row>
    <row r="210" spans="23:29">
      <c r="W210">
        <f t="shared" si="131"/>
        <v>11.526191615643933</v>
      </c>
      <c r="X210">
        <f t="shared" si="120"/>
        <v>11.526191615643933</v>
      </c>
      <c r="Y210">
        <f t="shared" si="132"/>
        <v>12.016010046316632</v>
      </c>
      <c r="AA210">
        <f t="shared" si="130"/>
        <v>0.48981843067269892</v>
      </c>
      <c r="AB210">
        <f t="shared" si="119"/>
        <v>0.48981843067269892</v>
      </c>
      <c r="AC210">
        <v>3</v>
      </c>
    </row>
    <row r="211" spans="23:29">
      <c r="W211">
        <f t="shared" si="131"/>
        <v>10.083027697800729</v>
      </c>
      <c r="X211">
        <f t="shared" si="120"/>
        <v>10.083027697800729</v>
      </c>
      <c r="Y211">
        <f t="shared" si="132"/>
        <v>10.663940082450258</v>
      </c>
      <c r="AA211">
        <f t="shared" si="130"/>
        <v>0.58091238464952966</v>
      </c>
      <c r="AB211">
        <f t="shared" si="119"/>
        <v>0.58091238464952966</v>
      </c>
      <c r="AC211">
        <v>3</v>
      </c>
    </row>
    <row r="212" spans="23:29">
      <c r="W212">
        <f t="shared" si="131"/>
        <v>8.7185020207999706</v>
      </c>
      <c r="X212">
        <f t="shared" si="120"/>
        <v>8.7185020207999706</v>
      </c>
      <c r="Y212">
        <f t="shared" si="132"/>
        <v>9.3489785223907322</v>
      </c>
      <c r="AA212">
        <f t="shared" si="130"/>
        <v>0.63047650159076163</v>
      </c>
      <c r="AB212">
        <f t="shared" si="119"/>
        <v>0.63047650159076163</v>
      </c>
      <c r="AC212">
        <v>3</v>
      </c>
    </row>
    <row r="213" spans="23:29">
      <c r="W213">
        <f t="shared" si="131"/>
        <v>7.4570572455559025</v>
      </c>
      <c r="X213">
        <f t="shared" si="120"/>
        <v>7.4570572455559025</v>
      </c>
      <c r="Y213">
        <f t="shared" si="132"/>
        <v>8.1004100161043056</v>
      </c>
      <c r="AA213">
        <f t="shared" si="130"/>
        <v>0.64335277054840301</v>
      </c>
      <c r="AB213">
        <f t="shared" si="119"/>
        <v>0.64335277054840301</v>
      </c>
      <c r="AC213">
        <v>3</v>
      </c>
    </row>
    <row r="214" spans="23:29">
      <c r="W214">
        <f t="shared" si="131"/>
        <v>6.3149513087578359</v>
      </c>
      <c r="X214">
        <f t="shared" si="120"/>
        <v>6.3149513087578359</v>
      </c>
      <c r="Y214">
        <f t="shared" si="132"/>
        <v>6.9415872611442033</v>
      </c>
      <c r="AA214">
        <f t="shared" si="130"/>
        <v>0.62663595238636738</v>
      </c>
      <c r="AB214">
        <f t="shared" ref="AB214:AB260" si="133">IFERROR(AA214,"")</f>
        <v>0.62663595238636738</v>
      </c>
      <c r="AC214">
        <v>3</v>
      </c>
    </row>
    <row r="215" spans="23:29">
      <c r="W215">
        <f t="shared" si="131"/>
        <v>5.3002361567652478</v>
      </c>
      <c r="X215">
        <f t="shared" si="120"/>
        <v>5.3002361567652478</v>
      </c>
      <c r="Y215">
        <f t="shared" si="132"/>
        <v>5.8885815648021458</v>
      </c>
      <c r="AA215">
        <f t="shared" si="130"/>
        <v>0.58834540803689794</v>
      </c>
      <c r="AB215">
        <f t="shared" si="133"/>
        <v>0.58834540803689794</v>
      </c>
      <c r="AC215">
        <v>3</v>
      </c>
    </row>
    <row r="216" spans="23:29">
      <c r="W216">
        <f>P4*P20</f>
        <v>23.216245883644344</v>
      </c>
      <c r="X216">
        <f t="shared" si="120"/>
        <v>23.216245883644344</v>
      </c>
      <c r="Y216">
        <f>BB20</f>
        <v>21.890807890497339</v>
      </c>
      <c r="AA216">
        <f t="shared" ref="AA216:AA230" si="134">AK4-P4</f>
        <v>-1.3254379931470055</v>
      </c>
      <c r="AB216">
        <f t="shared" si="133"/>
        <v>-1.3254379931470055</v>
      </c>
      <c r="AC216">
        <v>3</v>
      </c>
    </row>
    <row r="217" spans="23:29">
      <c r="W217">
        <f t="shared" ref="W217:W230" si="135">P5*P21</f>
        <v>22.351387054161165</v>
      </c>
      <c r="X217">
        <f t="shared" ref="X217:X260" si="136">IFERROR(W217, NA())</f>
        <v>22.351387054161165</v>
      </c>
      <c r="Y217">
        <f t="shared" ref="Y217:Y230" si="137">BB21</f>
        <v>21.289627822186777</v>
      </c>
      <c r="AA217">
        <f t="shared" si="134"/>
        <v>-1.0617592319743885</v>
      </c>
      <c r="AB217">
        <f t="shared" si="133"/>
        <v>-1.0617592319743885</v>
      </c>
      <c r="AC217">
        <v>3</v>
      </c>
    </row>
    <row r="218" spans="23:29">
      <c r="W218">
        <f t="shared" si="135"/>
        <v>21.356894919532976</v>
      </c>
      <c r="X218">
        <f t="shared" si="136"/>
        <v>21.356894919532976</v>
      </c>
      <c r="Y218">
        <f t="shared" si="137"/>
        <v>20.583046029944377</v>
      </c>
      <c r="AA218">
        <f t="shared" si="134"/>
        <v>-0.77384888958859932</v>
      </c>
      <c r="AB218">
        <f t="shared" si="133"/>
        <v>-0.77384888958859932</v>
      </c>
      <c r="AC218">
        <v>3</v>
      </c>
    </row>
    <row r="219" spans="23:29">
      <c r="W219">
        <f t="shared" si="135"/>
        <v>20.23167177341006</v>
      </c>
      <c r="X219">
        <f t="shared" si="136"/>
        <v>20.23167177341006</v>
      </c>
      <c r="Y219">
        <f t="shared" si="137"/>
        <v>19.763146793205486</v>
      </c>
      <c r="AA219">
        <f t="shared" si="134"/>
        <v>-0.46852498020457389</v>
      </c>
      <c r="AB219">
        <f t="shared" si="133"/>
        <v>-0.46852498020457389</v>
      </c>
      <c r="AC219">
        <v>3</v>
      </c>
    </row>
    <row r="220" spans="23:29">
      <c r="W220">
        <f t="shared" si="135"/>
        <v>18.981577240617721</v>
      </c>
      <c r="X220">
        <f t="shared" si="136"/>
        <v>18.981577240617721</v>
      </c>
      <c r="Y220">
        <f t="shared" si="137"/>
        <v>18.825771231697573</v>
      </c>
      <c r="AA220">
        <f t="shared" si="134"/>
        <v>-0.15580600892014829</v>
      </c>
      <c r="AB220">
        <f t="shared" si="133"/>
        <v>-0.15580600892014829</v>
      </c>
      <c r="AC220">
        <v>3</v>
      </c>
    </row>
    <row r="221" spans="23:29">
      <c r="W221">
        <f t="shared" si="135"/>
        <v>17.620626390747745</v>
      </c>
      <c r="X221">
        <f t="shared" si="136"/>
        <v>17.620626390747745</v>
      </c>
      <c r="Y221">
        <f t="shared" si="137"/>
        <v>17.772097322790319</v>
      </c>
      <c r="AA221">
        <f t="shared" si="134"/>
        <v>0.15147093204257445</v>
      </c>
      <c r="AB221">
        <f t="shared" si="133"/>
        <v>0.15147093204257445</v>
      </c>
      <c r="AC221">
        <v>3</v>
      </c>
    </row>
    <row r="222" spans="23:29">
      <c r="W222">
        <f t="shared" si="135"/>
        <v>16.1713033958087</v>
      </c>
      <c r="X222">
        <f t="shared" si="136"/>
        <v>16.1713033958087</v>
      </c>
      <c r="Y222">
        <f t="shared" si="137"/>
        <v>16.610023522679835</v>
      </c>
      <c r="AA222">
        <f t="shared" si="134"/>
        <v>0.43872012687113582</v>
      </c>
      <c r="AB222">
        <f t="shared" si="133"/>
        <v>0.43872012687113582</v>
      </c>
      <c r="AC222">
        <v>3</v>
      </c>
    </row>
    <row r="223" spans="23:29">
      <c r="W223">
        <f t="shared" si="135"/>
        <v>14.663667537615892</v>
      </c>
      <c r="X223">
        <f t="shared" si="136"/>
        <v>14.663667537615892</v>
      </c>
      <c r="Y223">
        <f t="shared" si="137"/>
        <v>15.354991999173105</v>
      </c>
      <c r="AA223">
        <f t="shared" si="134"/>
        <v>0.69132446155721361</v>
      </c>
      <c r="AB223">
        <f t="shared" si="133"/>
        <v>0.69132446155721361</v>
      </c>
      <c r="AC223">
        <v>3</v>
      </c>
    </row>
    <row r="224" spans="23:29">
      <c r="W224">
        <f t="shared" si="135"/>
        <v>13.133175122863575</v>
      </c>
      <c r="X224">
        <f t="shared" si="136"/>
        <v>13.133175122863575</v>
      </c>
      <c r="Y224">
        <f t="shared" si="137"/>
        <v>14.029891793271682</v>
      </c>
      <c r="AA224">
        <f t="shared" si="134"/>
        <v>0.89671667040810732</v>
      </c>
      <c r="AB224">
        <f t="shared" si="133"/>
        <v>0.89671667040810732</v>
      </c>
      <c r="AC224">
        <v>3</v>
      </c>
    </row>
    <row r="225" spans="23:29">
      <c r="W225">
        <f t="shared" si="135"/>
        <v>11.617484107967519</v>
      </c>
      <c r="X225">
        <f t="shared" si="136"/>
        <v>11.617484107967519</v>
      </c>
      <c r="Y225">
        <f t="shared" si="137"/>
        <v>12.66381902089643</v>
      </c>
      <c r="AA225">
        <f t="shared" si="134"/>
        <v>1.046334912928911</v>
      </c>
      <c r="AB225">
        <f t="shared" si="133"/>
        <v>1.046334912928911</v>
      </c>
      <c r="AC225">
        <v>3</v>
      </c>
    </row>
    <row r="226" spans="23:29">
      <c r="W226">
        <f t="shared" si="135"/>
        <v>10.152821175408381</v>
      </c>
      <c r="X226">
        <f t="shared" si="136"/>
        <v>10.152821175408381</v>
      </c>
      <c r="Y226">
        <f t="shared" si="137"/>
        <v>11.289735040635513</v>
      </c>
      <c r="AA226">
        <f t="shared" si="134"/>
        <v>1.1369138652271324</v>
      </c>
      <c r="AB226">
        <f t="shared" si="133"/>
        <v>1.1369138652271324</v>
      </c>
      <c r="AC226">
        <v>3</v>
      </c>
    </row>
    <row r="227" spans="23:29">
      <c r="W227">
        <f t="shared" si="135"/>
        <v>8.7706346990460382</v>
      </c>
      <c r="X227">
        <f t="shared" si="136"/>
        <v>8.7706346990460382</v>
      </c>
      <c r="Y227">
        <f t="shared" si="137"/>
        <v>9.9413772506835034</v>
      </c>
      <c r="AA227">
        <f t="shared" si="134"/>
        <v>1.1707425516374652</v>
      </c>
      <c r="AB227">
        <f t="shared" si="133"/>
        <v>1.1707425516374652</v>
      </c>
      <c r="AC227">
        <v>3</v>
      </c>
    </row>
    <row r="228" spans="23:29">
      <c r="W228">
        <f t="shared" si="135"/>
        <v>7.4951625710464835</v>
      </c>
      <c r="X228">
        <f t="shared" si="136"/>
        <v>7.4951625710464835</v>
      </c>
      <c r="Y228">
        <f t="shared" si="137"/>
        <v>8.6500145195544036</v>
      </c>
      <c r="AA228">
        <f t="shared" si="134"/>
        <v>1.1548519485079201</v>
      </c>
      <c r="AB228">
        <f t="shared" si="133"/>
        <v>1.1548519485079201</v>
      </c>
      <c r="AC228">
        <v>3</v>
      </c>
    </row>
    <row r="229" spans="23:29">
      <c r="W229">
        <f t="shared" si="135"/>
        <v>6.3422568616500445</v>
      </c>
      <c r="X229">
        <f t="shared" si="136"/>
        <v>6.3422568616500445</v>
      </c>
      <c r="Y229">
        <f>BB33</f>
        <v>7.4416907344391712</v>
      </c>
      <c r="AA229">
        <f t="shared" si="134"/>
        <v>1.0994338727891266</v>
      </c>
      <c r="AB229">
        <f t="shared" si="133"/>
        <v>1.0994338727891266</v>
      </c>
      <c r="AC229">
        <v>3</v>
      </c>
    </row>
    <row r="230" spans="23:29">
      <c r="W230">
        <f t="shared" si="135"/>
        <v>5.3194582094470055</v>
      </c>
      <c r="X230">
        <f t="shared" si="136"/>
        <v>5.3194582094470055</v>
      </c>
      <c r="Y230">
        <f t="shared" si="137"/>
        <v>6.3354406263229244</v>
      </c>
      <c r="AA230">
        <f t="shared" si="134"/>
        <v>1.0159824168759188</v>
      </c>
      <c r="AB230">
        <f t="shared" si="133"/>
        <v>1.0159824168759188</v>
      </c>
      <c r="AC230">
        <v>3</v>
      </c>
    </row>
    <row r="231" spans="23:29">
      <c r="W231">
        <f>Q4*Q20</f>
        <v>23.526745240253856</v>
      </c>
      <c r="X231">
        <f t="shared" si="136"/>
        <v>23.526745240253856</v>
      </c>
      <c r="Y231">
        <f>BC20</f>
        <v>22.392569524985227</v>
      </c>
      <c r="AA231">
        <f t="shared" ref="AA231:AA245" si="138">AL4-Q4</f>
        <v>-1.1341757152686291</v>
      </c>
      <c r="AB231">
        <f t="shared" si="133"/>
        <v>-1.1341757152686291</v>
      </c>
      <c r="AC231">
        <v>3</v>
      </c>
    </row>
    <row r="232" spans="23:29">
      <c r="W232">
        <f t="shared" ref="W232:W245" si="139">Q5*Q21</f>
        <v>22.639040348964016</v>
      </c>
      <c r="X232">
        <f t="shared" si="136"/>
        <v>22.639040348964016</v>
      </c>
      <c r="Y232">
        <f t="shared" ref="Y232:Y245" si="140">BC21</f>
        <v>21.825349555418363</v>
      </c>
      <c r="AA232">
        <f t="shared" si="138"/>
        <v>-0.81369079354565343</v>
      </c>
      <c r="AB232">
        <f t="shared" si="133"/>
        <v>-0.81369079354565343</v>
      </c>
      <c r="AC232">
        <v>3</v>
      </c>
    </row>
    <row r="233" spans="23:29">
      <c r="W233">
        <f t="shared" si="139"/>
        <v>21.619369955740694</v>
      </c>
      <c r="X233">
        <f t="shared" si="136"/>
        <v>21.619369955740694</v>
      </c>
      <c r="Y233">
        <f t="shared" si="140"/>
        <v>21.155494595969177</v>
      </c>
      <c r="AA233">
        <f t="shared" si="138"/>
        <v>-0.46387535977151728</v>
      </c>
      <c r="AB233">
        <f t="shared" si="133"/>
        <v>-0.46387535977151728</v>
      </c>
      <c r="AC233">
        <v>3</v>
      </c>
    </row>
    <row r="234" spans="23:29">
      <c r="W234">
        <f t="shared" si="139"/>
        <v>20.467065130322265</v>
      </c>
      <c r="X234">
        <f t="shared" si="136"/>
        <v>20.467065130322265</v>
      </c>
      <c r="Y234">
        <f t="shared" si="140"/>
        <v>20.373861514670775</v>
      </c>
      <c r="AA234">
        <f t="shared" si="138"/>
        <v>-9.3203615651489713E-2</v>
      </c>
      <c r="AB234">
        <f t="shared" si="133"/>
        <v>-9.3203615651489713E-2</v>
      </c>
      <c r="AC234">
        <v>3</v>
      </c>
    </row>
    <row r="235" spans="23:29">
      <c r="W235">
        <f t="shared" si="139"/>
        <v>19.188631013416909</v>
      </c>
      <c r="X235">
        <f t="shared" si="136"/>
        <v>19.188631013416909</v>
      </c>
      <c r="Y235">
        <f t="shared" si="140"/>
        <v>19.474456889768792</v>
      </c>
      <c r="AA235">
        <f t="shared" si="138"/>
        <v>0.28582587635188261</v>
      </c>
      <c r="AB235">
        <f t="shared" si="133"/>
        <v>0.28582587635188261</v>
      </c>
      <c r="AC235">
        <v>3</v>
      </c>
    </row>
    <row r="236" spans="23:29">
      <c r="W236">
        <f t="shared" si="139"/>
        <v>17.798914226579011</v>
      </c>
      <c r="X236">
        <f t="shared" si="136"/>
        <v>17.798914226579011</v>
      </c>
      <c r="Y236">
        <f t="shared" si="140"/>
        <v>18.456029534415233</v>
      </c>
      <c r="AA236">
        <f t="shared" si="138"/>
        <v>0.65711530783622152</v>
      </c>
      <c r="AB236">
        <f t="shared" si="133"/>
        <v>0.65711530783622152</v>
      </c>
      <c r="AC236">
        <v>3</v>
      </c>
    </row>
    <row r="237" spans="23:29">
      <c r="W237">
        <f t="shared" si="139"/>
        <v>16.321343651078216</v>
      </c>
      <c r="X237">
        <f t="shared" si="136"/>
        <v>16.321343651078216</v>
      </c>
      <c r="Y237">
        <f t="shared" si="140"/>
        <v>17.323595902259555</v>
      </c>
      <c r="AA237">
        <f t="shared" si="138"/>
        <v>1.0022522511813392</v>
      </c>
      <c r="AB237">
        <f t="shared" si="133"/>
        <v>1.0022522511813392</v>
      </c>
      <c r="AC237">
        <v>3</v>
      </c>
    </row>
    <row r="238" spans="23:29">
      <c r="W238">
        <f t="shared" si="139"/>
        <v>14.786929039296949</v>
      </c>
      <c r="X238">
        <f t="shared" si="136"/>
        <v>14.786929039296949</v>
      </c>
      <c r="Y238">
        <f t="shared" si="140"/>
        <v>16.089557708807178</v>
      </c>
      <c r="AA238">
        <f t="shared" si="138"/>
        <v>1.3026286695102289</v>
      </c>
      <c r="AB238">
        <f t="shared" si="133"/>
        <v>1.3026286695102289</v>
      </c>
      <c r="AC238">
        <v>3</v>
      </c>
    </row>
    <row r="239" spans="23:29">
      <c r="W239">
        <f t="shared" si="139"/>
        <v>13.231962362967579</v>
      </c>
      <c r="X239">
        <f t="shared" si="136"/>
        <v>13.231962362967579</v>
      </c>
      <c r="Y239">
        <f t="shared" si="140"/>
        <v>14.774031262133233</v>
      </c>
      <c r="AA239">
        <f t="shared" si="138"/>
        <v>1.5420688991656544</v>
      </c>
      <c r="AB239">
        <f t="shared" si="133"/>
        <v>1.5420688991656544</v>
      </c>
      <c r="AC239">
        <v>3</v>
      </c>
    </row>
    <row r="240" spans="23:29">
      <c r="W240">
        <f t="shared" si="139"/>
        <v>11.694718139709217</v>
      </c>
      <c r="X240">
        <f t="shared" si="136"/>
        <v>11.694718139709217</v>
      </c>
      <c r="Y240">
        <f t="shared" si="140"/>
        <v>13.404087484151091</v>
      </c>
      <c r="AA240">
        <f t="shared" si="138"/>
        <v>1.7093693444418747</v>
      </c>
      <c r="AB240">
        <f t="shared" si="133"/>
        <v>1.7093693444418747</v>
      </c>
      <c r="AC240">
        <v>3</v>
      </c>
    </row>
    <row r="241" spans="23:29">
      <c r="W241">
        <f t="shared" si="139"/>
        <v>10.211759007086171</v>
      </c>
      <c r="X241">
        <f t="shared" si="136"/>
        <v>10.211759007086171</v>
      </c>
      <c r="Y241">
        <f t="shared" si="140"/>
        <v>12.011820348591975</v>
      </c>
      <c r="AA241">
        <f t="shared" si="138"/>
        <v>1.8000613415058044</v>
      </c>
      <c r="AB241">
        <f t="shared" si="133"/>
        <v>1.8000613415058044</v>
      </c>
      <c r="AC241">
        <v>3</v>
      </c>
    </row>
    <row r="242" spans="23:29">
      <c r="W242">
        <f t="shared" si="139"/>
        <v>8.8145827523175484</v>
      </c>
      <c r="X242">
        <f t="shared" si="136"/>
        <v>8.8145827523175484</v>
      </c>
      <c r="Y242">
        <f t="shared" si="140"/>
        <v>10.631471913358139</v>
      </c>
      <c r="AA242">
        <f t="shared" si="138"/>
        <v>1.8168891610405904</v>
      </c>
      <c r="AB242">
        <f t="shared" si="133"/>
        <v>1.8168891610405904</v>
      </c>
      <c r="AC242">
        <v>3</v>
      </c>
    </row>
    <row r="243" spans="23:29">
      <c r="W243">
        <f t="shared" si="139"/>
        <v>7.5272343725995654</v>
      </c>
      <c r="X243">
        <f t="shared" si="136"/>
        <v>7.5272343725995654</v>
      </c>
      <c r="Y243">
        <f t="shared" si="140"/>
        <v>9.2961310222685825</v>
      </c>
      <c r="AA243">
        <f t="shared" si="138"/>
        <v>1.7688966496690171</v>
      </c>
      <c r="AB243">
        <f t="shared" si="133"/>
        <v>1.7688966496690171</v>
      </c>
      <c r="AC243">
        <v>3</v>
      </c>
    </row>
    <row r="244" spans="23:29">
      <c r="W244">
        <f t="shared" si="139"/>
        <v>6.3652058285150659</v>
      </c>
      <c r="X244">
        <f t="shared" si="136"/>
        <v>6.3652058285150659</v>
      </c>
      <c r="Y244">
        <f t="shared" si="140"/>
        <v>8.0346625354567944</v>
      </c>
      <c r="AA244">
        <f t="shared" si="138"/>
        <v>1.6694567069417285</v>
      </c>
      <c r="AB244">
        <f t="shared" si="133"/>
        <v>1.6694567069417285</v>
      </c>
      <c r="AC244">
        <v>3</v>
      </c>
    </row>
    <row r="245" spans="23:29">
      <c r="W245">
        <f t="shared" si="139"/>
        <v>5.3355927623821389</v>
      </c>
      <c r="X245">
        <f t="shared" si="136"/>
        <v>5.3355927623821389</v>
      </c>
      <c r="Y245">
        <f t="shared" si="140"/>
        <v>6.8694477032473058</v>
      </c>
      <c r="AA245">
        <f t="shared" si="138"/>
        <v>1.5338549408651669</v>
      </c>
      <c r="AB245">
        <f t="shared" si="133"/>
        <v>1.5338549408651669</v>
      </c>
      <c r="AC245">
        <v>3</v>
      </c>
    </row>
    <row r="246" spans="23:29">
      <c r="W246">
        <f>R4*R20</f>
        <v>23.790022338049141</v>
      </c>
      <c r="X246">
        <f t="shared" si="136"/>
        <v>23.790022338049141</v>
      </c>
      <c r="Y246">
        <f>BD20</f>
        <v>22.917548806263412</v>
      </c>
      <c r="AA246">
        <f t="shared" ref="AA246:AA260" si="141">AM4-R4</f>
        <v>-0.87247353178572951</v>
      </c>
      <c r="AB246">
        <f t="shared" si="133"/>
        <v>-0.87247353178572951</v>
      </c>
      <c r="AC246">
        <v>3</v>
      </c>
    </row>
    <row r="247" spans="23:29">
      <c r="W247">
        <f t="shared" ref="W247:W260" si="142">R5*R21</f>
        <v>22.882721575649057</v>
      </c>
      <c r="X247">
        <f t="shared" si="136"/>
        <v>22.882721575649057</v>
      </c>
      <c r="Y247">
        <f t="shared" ref="Y247:Y260" si="143">BD21</f>
        <v>22.388380430812781</v>
      </c>
      <c r="AA247">
        <f t="shared" si="141"/>
        <v>-0.49434114483627667</v>
      </c>
      <c r="AB247">
        <f t="shared" si="133"/>
        <v>-0.49434114483627667</v>
      </c>
      <c r="AC247">
        <v>3</v>
      </c>
    </row>
    <row r="248" spans="23:29">
      <c r="W248">
        <f t="shared" si="142"/>
        <v>21.841486861781672</v>
      </c>
      <c r="X248">
        <f t="shared" si="136"/>
        <v>21.841486861781672</v>
      </c>
      <c r="Y248">
        <f t="shared" si="143"/>
        <v>21.76032059785495</v>
      </c>
      <c r="AA248">
        <f t="shared" si="141"/>
        <v>-8.1166263926721882E-2</v>
      </c>
      <c r="AB248">
        <f t="shared" si="133"/>
        <v>-8.1166263926721882E-2</v>
      </c>
      <c r="AC248">
        <v>3</v>
      </c>
    </row>
    <row r="249" spans="23:29">
      <c r="W249">
        <f t="shared" si="142"/>
        <v>20.66602658042347</v>
      </c>
      <c r="X249">
        <f t="shared" si="136"/>
        <v>20.66602658042347</v>
      </c>
      <c r="Y249">
        <f t="shared" si="143"/>
        <v>21.023120254354975</v>
      </c>
      <c r="AA249">
        <f t="shared" si="141"/>
        <v>0.35709367393150515</v>
      </c>
      <c r="AB249">
        <f t="shared" si="133"/>
        <v>0.35709367393150515</v>
      </c>
      <c r="AC249">
        <v>3</v>
      </c>
    </row>
    <row r="250" spans="23:29">
      <c r="W250">
        <f t="shared" si="142"/>
        <v>19.363407156638772</v>
      </c>
      <c r="X250">
        <f t="shared" si="136"/>
        <v>19.363407156638772</v>
      </c>
      <c r="Y250">
        <f t="shared" si="143"/>
        <v>20.16900830637989</v>
      </c>
      <c r="AA250">
        <f t="shared" si="141"/>
        <v>0.80560114974111841</v>
      </c>
      <c r="AB250">
        <f t="shared" si="133"/>
        <v>0.80560114974111841</v>
      </c>
      <c r="AC250">
        <v>3</v>
      </c>
    </row>
    <row r="251" spans="23:29">
      <c r="W251">
        <f t="shared" si="142"/>
        <v>17.949192015339499</v>
      </c>
      <c r="X251">
        <f t="shared" si="136"/>
        <v>17.949192015339499</v>
      </c>
      <c r="Y251">
        <f t="shared" si="143"/>
        <v>19.194246074022832</v>
      </c>
      <c r="AA251">
        <f t="shared" si="141"/>
        <v>1.2450540586833334</v>
      </c>
      <c r="AB251">
        <f t="shared" si="133"/>
        <v>1.2450540586833334</v>
      </c>
      <c r="AC251">
        <v>3</v>
      </c>
    </row>
    <row r="252" spans="23:29">
      <c r="W252">
        <f t="shared" si="142"/>
        <v>16.447618048149934</v>
      </c>
      <c r="X252">
        <f t="shared" si="136"/>
        <v>16.447618048149934</v>
      </c>
      <c r="Y252">
        <f t="shared" si="143"/>
        <v>18.100741679858107</v>
      </c>
      <c r="AA252">
        <f t="shared" si="141"/>
        <v>1.6531236317081728</v>
      </c>
      <c r="AB252">
        <f t="shared" si="133"/>
        <v>1.6531236317081728</v>
      </c>
      <c r="AC252">
        <v>3</v>
      </c>
    </row>
    <row r="253" spans="23:29">
      <c r="W253">
        <f t="shared" si="142"/>
        <v>14.890501356225776</v>
      </c>
      <c r="X253">
        <f t="shared" si="136"/>
        <v>14.890501356225776</v>
      </c>
      <c r="Y253">
        <f t="shared" si="143"/>
        <v>16.897424798100147</v>
      </c>
      <c r="AA253">
        <f t="shared" si="141"/>
        <v>2.0069234418743704</v>
      </c>
      <c r="AB253">
        <f t="shared" si="133"/>
        <v>2.0069234418743704</v>
      </c>
      <c r="AC253">
        <v>3</v>
      </c>
    </row>
    <row r="254" spans="23:29">
      <c r="W254">
        <f t="shared" si="142"/>
        <v>13.314836011884998</v>
      </c>
      <c r="X254">
        <f t="shared" si="136"/>
        <v>13.314836011884998</v>
      </c>
      <c r="Y254">
        <f t="shared" si="143"/>
        <v>15.601003419422305</v>
      </c>
      <c r="AA254">
        <f t="shared" si="141"/>
        <v>2.2861674075373077</v>
      </c>
      <c r="AB254">
        <f t="shared" si="133"/>
        <v>2.2861674075373077</v>
      </c>
      <c r="AC254">
        <v>3</v>
      </c>
    </row>
    <row r="255" spans="23:29">
      <c r="W255">
        <f t="shared" si="142"/>
        <v>11.759407309079942</v>
      </c>
      <c r="X255">
        <f t="shared" si="136"/>
        <v>11.759407309079942</v>
      </c>
      <c r="Y255">
        <f t="shared" si="143"/>
        <v>14.235742098647966</v>
      </c>
      <c r="AA255">
        <f t="shared" si="141"/>
        <v>2.4763347895680248</v>
      </c>
      <c r="AB255">
        <f t="shared" si="133"/>
        <v>2.4763347895680248</v>
      </c>
      <c r="AC255">
        <v>3</v>
      </c>
    </row>
    <row r="256" spans="23:29">
      <c r="W256">
        <f t="shared" si="142"/>
        <v>10.261047853347081</v>
      </c>
      <c r="X256">
        <f t="shared" si="136"/>
        <v>10.261047853347081</v>
      </c>
      <c r="Y256">
        <f t="shared" si="143"/>
        <v>12.832057413905904</v>
      </c>
      <c r="AA256">
        <f t="shared" si="141"/>
        <v>2.5710095605588226</v>
      </c>
      <c r="AB256">
        <f t="shared" si="133"/>
        <v>2.5710095605588226</v>
      </c>
      <c r="AC256">
        <v>3</v>
      </c>
    </row>
    <row r="257" spans="23:29">
      <c r="W257">
        <f t="shared" si="142"/>
        <v>8.8512826073688249</v>
      </c>
      <c r="X257">
        <f t="shared" si="136"/>
        <v>8.8512826073688249</v>
      </c>
      <c r="Y257">
        <f t="shared" si="143"/>
        <v>11.424007811358287</v>
      </c>
      <c r="AA257">
        <f t="shared" si="141"/>
        <v>2.5727252039894619</v>
      </c>
      <c r="AB257">
        <f t="shared" si="133"/>
        <v>2.5727252039894619</v>
      </c>
      <c r="AC257">
        <v>3</v>
      </c>
    </row>
    <row r="258" spans="23:29">
      <c r="W258">
        <f t="shared" si="142"/>
        <v>7.5539809185087936</v>
      </c>
      <c r="X258">
        <f t="shared" si="136"/>
        <v>7.5539809185087936</v>
      </c>
      <c r="Y258">
        <f t="shared" si="143"/>
        <v>10.04607486699755</v>
      </c>
      <c r="AA258">
        <f t="shared" si="141"/>
        <v>2.4920939484887565</v>
      </c>
      <c r="AB258">
        <f t="shared" si="133"/>
        <v>2.4920939484887565</v>
      </c>
      <c r="AC258">
        <v>3</v>
      </c>
    </row>
    <row r="259" spans="23:29">
      <c r="W259">
        <f t="shared" si="142"/>
        <v>6.384321236212064</v>
      </c>
      <c r="X259">
        <f t="shared" si="136"/>
        <v>6.384321236212064</v>
      </c>
      <c r="Y259">
        <f t="shared" si="143"/>
        <v>8.7298597569631617</v>
      </c>
      <c r="AA259">
        <f t="shared" si="141"/>
        <v>2.3455385207510977</v>
      </c>
      <c r="AB259">
        <f t="shared" si="133"/>
        <v>2.3455385207510977</v>
      </c>
      <c r="AC259">
        <v>3</v>
      </c>
    </row>
    <row r="260" spans="23:29">
      <c r="W260">
        <f t="shared" si="142"/>
        <v>5.3490177252808593</v>
      </c>
      <c r="X260">
        <f t="shared" si="136"/>
        <v>5.3490177252808593</v>
      </c>
      <c r="Y260">
        <f t="shared" si="143"/>
        <v>7.5013468544007873</v>
      </c>
      <c r="AA260">
        <f t="shared" si="141"/>
        <v>2.152329129119928</v>
      </c>
      <c r="AB260">
        <f t="shared" si="133"/>
        <v>2.152329129119928</v>
      </c>
      <c r="AC260">
        <v>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C260"/>
  <sheetViews>
    <sheetView topLeftCell="U25" zoomScale="80" zoomScaleNormal="80" workbookViewId="0">
      <selection activeCell="AM39" sqref="AM39"/>
    </sheetView>
  </sheetViews>
  <sheetFormatPr defaultRowHeight="14.5"/>
  <cols>
    <col min="3" max="3" width="10.81640625" customWidth="1"/>
  </cols>
  <sheetData>
    <row r="1" spans="1:107" ht="16.5">
      <c r="S1" t="s">
        <v>103</v>
      </c>
      <c r="X1" t="s">
        <v>34</v>
      </c>
      <c r="BF1" t="s">
        <v>36</v>
      </c>
      <c r="BI1" t="s">
        <v>37</v>
      </c>
      <c r="BJ1">
        <f>SUM(BF4:BU18)</f>
        <v>1.8144610826555455E-6</v>
      </c>
      <c r="BW1" t="s">
        <v>38</v>
      </c>
      <c r="CN1" t="s">
        <v>35</v>
      </c>
      <c r="CQ1" t="s">
        <v>40</v>
      </c>
      <c r="CR1">
        <f>SUM(CN4:DC18)</f>
        <v>1.0559927782112864E-3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S2" s="65" t="s">
        <v>105</v>
      </c>
      <c r="T2" s="3"/>
      <c r="U2" s="60"/>
      <c r="V2" s="3" t="s">
        <v>106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t="s">
        <v>107</v>
      </c>
      <c r="V3" s="5" t="s">
        <v>104</v>
      </c>
      <c r="W3" s="64" t="s">
        <v>98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16.699721276670907</v>
      </c>
      <c r="E4">
        <f>'Raw data and fitting summary'!E6</f>
        <v>17.223790138304945</v>
      </c>
      <c r="F4">
        <f>'Raw data and fitting summary'!F6</f>
        <v>17.792620881229677</v>
      </c>
      <c r="G4">
        <f>'Raw data and fitting summary'!G6</f>
        <v>18.396435374221959</v>
      </c>
      <c r="H4">
        <f>'Raw data and fitting summary'!H6</f>
        <v>19.02241727156165</v>
      </c>
      <c r="I4">
        <f>'Raw data and fitting summary'!I6</f>
        <v>19.655682452551567</v>
      </c>
      <c r="J4">
        <f>'Raw data and fitting summary'!J6</f>
        <v>20.280643325973504</v>
      </c>
      <c r="K4">
        <f>'Raw data and fitting summary'!K6</f>
        <v>20.88251343744907</v>
      </c>
      <c r="L4">
        <f>'Raw data and fitting summary'!L6</f>
        <v>21.448652542283984</v>
      </c>
      <c r="M4">
        <f>'Raw data and fitting summary'!M6</f>
        <v>21.969504826413239</v>
      </c>
      <c r="N4">
        <f>'Raw data and fitting summary'!N6</f>
        <v>22.439009014688267</v>
      </c>
      <c r="O4">
        <f>'Raw data and fitting summary'!O6</f>
        <v>22.854502244520731</v>
      </c>
      <c r="P4">
        <f>'Raw data and fitting summary'!P6</f>
        <v>23.216245883644344</v>
      </c>
      <c r="Q4">
        <f>'Raw data and fitting summary'!Q6</f>
        <v>23.526745240253856</v>
      </c>
      <c r="R4">
        <f>'Raw data and fitting summary'!R6</f>
        <v>23.790022338049141</v>
      </c>
      <c r="S4">
        <f>'Raw data and fitting summary'!D43</f>
        <v>9.9996838622023992E-2</v>
      </c>
      <c r="T4">
        <f>'Raw data and fitting summary'!F43</f>
        <v>14.999452393163706</v>
      </c>
      <c r="U4">
        <f>'Raw data and fitting summary'!H43</f>
        <v>0.12998081964276903</v>
      </c>
      <c r="V4">
        <f>'Raw data and fitting summary'!E43</f>
        <v>0.19999364660651034</v>
      </c>
      <c r="W4">
        <f>'Raw data and fitting summary'!I43</f>
        <v>2.0000352452306691</v>
      </c>
      <c r="X4">
        <f>($T$4*((1+($X$3/($U$4))*($W$4))*(B4/$S$4 )))/((1+($X$3/($U$4 )))*((B4/$S$4 )+((1+($X$3/($U$4 ))*(($V$4)/$S$4 )))/((1+($X$3/($U$4 ))) )) )*C20</f>
        <v>13.635905001284964</v>
      </c>
      <c r="Y4">
        <f>($T$4*((1+($Y$3/($U$4))*($W$4))*(B4/$S$4 )))/((1+($Y$3/($U$4 )))*((B4/$S$4 )+((1+($Y$3/($U$4 ))*(($V$4)/$S$4 )))/((1+($Y$3/($U$4 ))) )) )*D20</f>
        <v>16.699619438816168</v>
      </c>
      <c r="Z4">
        <f>($T$4*((1+($Z$3/($U$4))*($W$4))*(B4/$S$4 )))/((1+($Z$3/($U$4 )))*((B4/$S$4 )+((1+($Z$3/($U$4 ))*(($V$4)/$S$4 )))/((1+($Z$3/($U$4 ))) )) )*E20</f>
        <v>17.223725325358821</v>
      </c>
      <c r="AA4">
        <f>($T$4*((1+($AA$3/($U$4))*($W$4))*(B4/$S$4 )))/((1+($AA$3/($U$4 )))*((B4/$S$4 )+((1+($AA$3/($U$4 ))*(($V$4)/$S$4 )))/((1+($AA$3/($U$4 ))) )) )*F20</f>
        <v>17.792588315086405</v>
      </c>
      <c r="AB4">
        <f>($T$4*((1+($AB$3/($U$4))*($W$4))*(B4/$S$4 )))/((1+($AB$3/($U$4 )))*((B4/$S$4 )+((1+($AB$3/($U$4 ))*(($V$4)/$S$4 )))/((1+($AB$3/($U$4 ))) )) )*G20</f>
        <v>18.396427994432148</v>
      </c>
      <c r="AC4">
        <f>($T$4*((1+($AC$3/($U$4))*($W$4))*(B4/$S$4 )))/((1+($AC$3/($U$4 )))*((B4/$S$4 )+((1+($AC$3/($U$4 ))*(($V$4)/$S$4 )))/((1+($AC$3/($U$4 ))) )) )*H20</f>
        <v>19.022426170378832</v>
      </c>
      <c r="AD4">
        <f>($T$4*((1+($AD$3/($U$4))*($W$4))*(B4/$S$4 )))/((1+($AD$3/($U$4 )))*((B4/$S$4 )+((1+($AD$3/($U$4 ))*(($V$4)/$S$4 )))/((1+($AD$3/($U$4 ))) )) )*I20</f>
        <v>19.655697634622815</v>
      </c>
      <c r="AE4">
        <f>($T$4*((1+($AE$3/($U$4))*($W$4))*(B4/$S$4 )))/((1+($AE$3/($U$4 )))*((B4/$S$4 )+((1+($AE$3/($U$4 ))*(($V$4)/$S$4 )))/((1+($AE$3/($U$4 ))) )) )*J20</f>
        <v>20.280654666098318</v>
      </c>
      <c r="AF4">
        <f>($T$4*((1+($AF$3/($U$4))*($W$4))*(B4/$S$4 )))/((1+($AF$3/($U$4 )))*((B4/$S$4 )+((1+($AF$3/($U$4 ))*(($V$4)/$S$4 )))/((1+($AF$3/($U$4 ))) )) )*K20</f>
        <v>20.882511647381609</v>
      </c>
      <c r="AG4">
        <f>($T$4*((1+($AG$3/($U$4))*($W$4))*(B4/$S$4 )))/((1+($AG$3/($U$4 )))*((B4/$S$4 )+((1+($AG$3/($U$4 ))*(($V$4)/$S$4 )))/((1+($AG$3/($U$4 ))) )) )*L20</f>
        <v>21.448629956654919</v>
      </c>
      <c r="AH4">
        <f>($T$4*((1+($AH$3/($U$4))*($W$4))*(B4/$S$4 )))/((1+($AH$3/($U$4 )))*((B4/$S$4 )+((1+($AH$3/($U$4 ))*(($V$4)/$S$4 )))/((1+($AH$3/($U$4 ))) )) )*M20</f>
        <v>21.969455878438129</v>
      </c>
      <c r="AI4">
        <f>($T$4*((1+($AI$3/($U$4))*($W$4))*(B4/$S$4 )))/((1+($AI$3/($U$4 )))*((B4/$S$4 )+((1+($AI$3/($U$4 ))*(($V$4)/$S$4 )))/((1+($AI$3/($U$4 ))) )) )*N20</f>
        <v>22.438930365345982</v>
      </c>
      <c r="AJ4">
        <f>($T$4*((1+($AJ$3/($U$4))*($W$4))*(B4/$S$4 )))/((1+($AJ$3/($U$4 )))*((B4/$S$4 )+((1+($AJ$3/($U$4 ))*(($V$4)/$S$4 )))/((1+($AJ$3/($U$4 ))) )) )*O20</f>
        <v>22.85439261487231</v>
      </c>
      <c r="AK4">
        <f>($T$4*((1+($AK$3/($U$4))*($W$4))*(B4/$S$4 )))/((1+($AK$3/($U$4 )))*((B4/$S$4 )+((1+($AK$3/($U$4 ))*(($V$4)/$S$4 )))/((1+($AK$3/($U$4 ))) )) )*P20</f>
        <v>23.216105690988861</v>
      </c>
      <c r="AL4">
        <f>($T$4*((1+($AL$3/($U$4))*($W$4))*(B4/$S$4 )))/((1+($AL$3/($U$4 )))*((B4/$S$4 )+((1+($AL$3/($U$4 ))*(($V$4)/$S$4 )))/((1+($AL$3/($U$4 ))) )) )*Q20</f>
        <v>23.526576148663711</v>
      </c>
      <c r="AM4">
        <f>($T$4*((1+($AM$3/($U$4))*($W$4))*(B4/$S$4 )))/((1+($AM$3/($U$4 )))*((B4/$S$4 )+((1+($AM$3/($U$4 ))*(($V$4)/$S$4 )))/((1+($AM$3/($U$4 ))) )) )*R20</f>
        <v>23.789826813602541</v>
      </c>
      <c r="AO4">
        <f>IFERROR(X4, 0)</f>
        <v>13.635905001284964</v>
      </c>
      <c r="AP4">
        <f t="shared" ref="AP4:BD18" si="4">IFERROR(Y4, 0)</f>
        <v>16.699619438816168</v>
      </c>
      <c r="AQ4">
        <f t="shared" si="4"/>
        <v>17.223725325358821</v>
      </c>
      <c r="AR4">
        <f t="shared" si="4"/>
        <v>17.792588315086405</v>
      </c>
      <c r="AS4">
        <f t="shared" si="4"/>
        <v>18.396427994432148</v>
      </c>
      <c r="AT4">
        <f t="shared" si="4"/>
        <v>19.022426170378832</v>
      </c>
      <c r="AU4">
        <f t="shared" si="4"/>
        <v>19.655697634622815</v>
      </c>
      <c r="AV4">
        <f t="shared" si="4"/>
        <v>20.280654666098318</v>
      </c>
      <c r="AW4">
        <f t="shared" si="4"/>
        <v>20.882511647381609</v>
      </c>
      <c r="AX4">
        <f t="shared" si="4"/>
        <v>21.448629956654919</v>
      </c>
      <c r="AY4">
        <f t="shared" si="4"/>
        <v>21.969455878438129</v>
      </c>
      <c r="AZ4">
        <f t="shared" si="4"/>
        <v>22.438930365345982</v>
      </c>
      <c r="BA4">
        <f t="shared" si="4"/>
        <v>22.85439261487231</v>
      </c>
      <c r="BB4">
        <f t="shared" si="4"/>
        <v>23.216105690988861</v>
      </c>
      <c r="BC4">
        <f t="shared" si="4"/>
        <v>23.526576148663711</v>
      </c>
      <c r="BD4">
        <f t="shared" si="4"/>
        <v>23.789826813602541</v>
      </c>
      <c r="BF4">
        <f>(C4-AO4)^2</f>
        <v>2.1034613538719717E-7</v>
      </c>
      <c r="BG4">
        <f>(D4-AP4)^2</f>
        <v>1.0370948657897242E-8</v>
      </c>
      <c r="BH4">
        <f t="shared" ref="BH4:BU18" si="5">(E4-AQ4)^2</f>
        <v>4.2007179853637555E-9</v>
      </c>
      <c r="BI4">
        <f t="shared" si="5"/>
        <v>1.0605536876026922E-9</v>
      </c>
      <c r="BJ4">
        <f t="shared" si="5"/>
        <v>5.4461297645060907E-11</v>
      </c>
      <c r="BK4">
        <f t="shared" si="5"/>
        <v>7.9188947235127956E-11</v>
      </c>
      <c r="BL4">
        <f t="shared" si="5"/>
        <v>2.3049528738470752E-10</v>
      </c>
      <c r="BM4">
        <f t="shared" si="5"/>
        <v>1.2859843080382004E-10</v>
      </c>
      <c r="BN4">
        <f t="shared" si="5"/>
        <v>3.2043415162604205E-12</v>
      </c>
      <c r="BO4">
        <f t="shared" si="5"/>
        <v>5.1011064025111845E-10</v>
      </c>
      <c r="BP4">
        <f t="shared" si="5"/>
        <v>2.3959042673270893E-9</v>
      </c>
      <c r="BQ4">
        <f t="shared" si="5"/>
        <v>6.1857190418749437E-9</v>
      </c>
      <c r="BR4">
        <f t="shared" si="5"/>
        <v>1.2018659812835433E-8</v>
      </c>
      <c r="BS4">
        <f t="shared" si="5"/>
        <v>1.9653980651293006E-8</v>
      </c>
      <c r="BT4">
        <f t="shared" si="5"/>
        <v>2.8591965857726617E-8</v>
      </c>
      <c r="BU4">
        <f t="shared" si="5"/>
        <v>3.8229809218098848E-8</v>
      </c>
      <c r="BW4">
        <f>ABS((AO4-C4)/AO4)</f>
        <v>3.3634370335330995E-5</v>
      </c>
      <c r="BX4">
        <f t="shared" ref="BX4:CL18" si="6">ABS((AP4-D4)/AP4)</f>
        <v>6.0982141007694805E-6</v>
      </c>
      <c r="BY4">
        <f t="shared" si="6"/>
        <v>3.763003932098153E-6</v>
      </c>
      <c r="BZ4">
        <f t="shared" si="6"/>
        <v>1.8303207321577558E-6</v>
      </c>
      <c r="CA4">
        <f t="shared" si="6"/>
        <v>4.011534093787864E-7</v>
      </c>
      <c r="CB4">
        <f t="shared" si="6"/>
        <v>4.6780663528917311E-7</v>
      </c>
      <c r="CC4">
        <f t="shared" si="6"/>
        <v>7.7240052886415076E-7</v>
      </c>
      <c r="CD4">
        <f t="shared" si="6"/>
        <v>5.5915970174536889E-7</v>
      </c>
      <c r="CE4">
        <f t="shared" si="6"/>
        <v>8.5720888923616962E-8</v>
      </c>
      <c r="CF4">
        <f t="shared" si="6"/>
        <v>1.0530103372759449E-6</v>
      </c>
      <c r="CG4">
        <f t="shared" si="6"/>
        <v>2.2280012477509706E-6</v>
      </c>
      <c r="CH4">
        <f t="shared" si="6"/>
        <v>3.5050397235751965E-6</v>
      </c>
      <c r="CI4">
        <f t="shared" si="6"/>
        <v>4.7968742931855421E-6</v>
      </c>
      <c r="CJ4">
        <f t="shared" si="6"/>
        <v>6.0385948164046182E-6</v>
      </c>
      <c r="CK4">
        <f t="shared" si="6"/>
        <v>7.1872587441709728E-6</v>
      </c>
      <c r="CL4">
        <f t="shared" si="6"/>
        <v>8.2188259768184492E-6</v>
      </c>
      <c r="CN4">
        <f>IFERROR(BW4, 0)</f>
        <v>3.3634370335330995E-5</v>
      </c>
      <c r="CO4">
        <f t="shared" ref="CO4:DC18" si="7">IFERROR(BX4, 0)</f>
        <v>6.0982141007694805E-6</v>
      </c>
      <c r="CP4">
        <f t="shared" si="7"/>
        <v>3.763003932098153E-6</v>
      </c>
      <c r="CQ4">
        <f t="shared" si="7"/>
        <v>1.8303207321577558E-6</v>
      </c>
      <c r="CR4">
        <f t="shared" si="7"/>
        <v>4.011534093787864E-7</v>
      </c>
      <c r="CS4">
        <f t="shared" si="7"/>
        <v>4.6780663528917311E-7</v>
      </c>
      <c r="CT4">
        <f t="shared" si="7"/>
        <v>7.7240052886415076E-7</v>
      </c>
      <c r="CU4">
        <f t="shared" si="7"/>
        <v>5.5915970174536889E-7</v>
      </c>
      <c r="CV4">
        <f t="shared" si="7"/>
        <v>8.5720888923616962E-8</v>
      </c>
      <c r="CW4">
        <f t="shared" si="7"/>
        <v>1.0530103372759449E-6</v>
      </c>
      <c r="CX4">
        <f t="shared" si="7"/>
        <v>2.2280012477509706E-6</v>
      </c>
      <c r="CY4">
        <f t="shared" si="7"/>
        <v>3.5050397235751965E-6</v>
      </c>
      <c r="CZ4">
        <f t="shared" si="7"/>
        <v>4.7968742931855421E-6</v>
      </c>
      <c r="DA4">
        <f t="shared" si="7"/>
        <v>6.0385948164046182E-6</v>
      </c>
      <c r="DB4">
        <f t="shared" si="7"/>
        <v>7.1872587441709728E-6</v>
      </c>
      <c r="DC4">
        <f t="shared" si="7"/>
        <v>8.2188259768184492E-6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16.247506558394129</v>
      </c>
      <c r="E5">
        <f>'Raw data and fitting summary'!E7</f>
        <v>16.743155801994128</v>
      </c>
      <c r="F5">
        <f>'Raw data and fitting summary'!F7</f>
        <v>17.280187829874031</v>
      </c>
      <c r="G5">
        <f>'Raw data and fitting summary'!G7</f>
        <v>17.849166963347106</v>
      </c>
      <c r="H5">
        <f>'Raw data and fitting summary'!H7</f>
        <v>18.437862740486139</v>
      </c>
      <c r="I5">
        <f>'Raw data and fitting summary'!I7</f>
        <v>19.032197727701767</v>
      </c>
      <c r="J5">
        <f>'Raw data and fitting summary'!J7</f>
        <v>19.617549131207213</v>
      </c>
      <c r="K5">
        <f>'Raw data and fitting summary'!K7</f>
        <v>20.1801593559161</v>
      </c>
      <c r="L5">
        <f>'Raw data and fitting summary'!L7</f>
        <v>20.708374654484839</v>
      </c>
      <c r="M5">
        <f>'Raw data and fitting summary'!M7</f>
        <v>21.193487451650626</v>
      </c>
      <c r="N5">
        <f>'Raw data and fitting summary'!N7</f>
        <v>21.630079756931256</v>
      </c>
      <c r="O5">
        <f>'Raw data and fitting summary'!O7</f>
        <v>22.015898251192368</v>
      </c>
      <c r="P5">
        <f>'Raw data and fitting summary'!P7</f>
        <v>22.351387054161165</v>
      </c>
      <c r="Q5">
        <f>'Raw data and fitting summary'!Q7</f>
        <v>22.639040348964016</v>
      </c>
      <c r="R5">
        <f>'Raw data and fitting summary'!R7</f>
        <v>22.882721575649057</v>
      </c>
      <c r="X5">
        <f t="shared" ref="X5:X18" si="8">($T$4*((1+($X$3/($U$4))*($W$4))*(B5/$S$4 )))/((1+($X$3/($U$4 )))*((B5/$S$4 )+((1+($X$3/($U$4 ))*(($V$4)/$S$4 )))/((1+($X$3/($U$4 ))) )) )*C21</f>
        <v>13.332893405385036</v>
      </c>
      <c r="Y5">
        <f t="shared" ref="Y5:Y18" si="9">($T$4*((1+($Y$3/($U$4))*($W$4))*(B5/$S$4 )))/((1+($Y$3/($U$4 )))*((B5/$S$4 )+((1+($Y$3/($U$4 ))*(($V$4)/$S$4 )))/((1+($Y$3/($U$4 ))) )) )*D21</f>
        <v>16.247411164665809</v>
      </c>
      <c r="Z5">
        <f t="shared" ref="Z5:Z18" si="10">($T$4*((1+($Z$3/($U$4))*($W$4))*(B5/$S$4 )))/((1+($Z$3/($U$4 )))*((B5/$S$4 )+((1+($Z$3/($U$4 ))*(($V$4)/$S$4 )))/((1+($Z$3/($U$4 ))) )) )*E21</f>
        <v>16.743096075392991</v>
      </c>
      <c r="AA5">
        <f t="shared" ref="AA5:AA18" si="11">($T$4*((1+($AA$3/($U$4))*($W$4))*(B5/$S$4 )))/((1+($AA$3/($U$4 )))*((B5/$S$4 )+((1+($AA$3/($U$4 ))*(($V$4)/$S$4 )))/((1+($AA$3/($U$4 ))) )) )*F21</f>
        <v>17.280159223786683</v>
      </c>
      <c r="AB5">
        <f t="shared" ref="AB5:AB18" si="12">($T$4*((1+($AB$3/($U$4))*($W$4))*(B5/$S$4 )))/((1+($AB$3/($U$4 )))*((B5/$S$4 )+((1+($AB$3/($U$4 ))*(($V$4)/$S$4 )))/((1+($AB$3/($U$4 ))) )) )*G21</f>
        <v>17.849162791010414</v>
      </c>
      <c r="AC5">
        <f t="shared" ref="AC5:AC18" si="13">($T$4*((1+($AC$3/($U$4))*($W$4))*(B5/$S$4 )))/((1+($AC$3/($U$4 )))*((B5/$S$4 )+((1+($AC$3/($U$4 ))*(($V$4)/$S$4 )))/((1+($AC$3/($U$4 ))) )) )*H21</f>
        <v>18.437874602222983</v>
      </c>
      <c r="AD5">
        <f t="shared" ref="AD5:AD18" si="14">($T$4*((1+($AD$3/($U$4))*($W$4))*(B5/$S$4 )))/((1+($AD$3/($U$4 )))*((B5/$S$4 )+((1+($AD$3/($U$4 ))*(($V$4)/$S$4 )))/((1+($AD$3/($U$4 ))) )) )*I21</f>
        <v>19.032216237930015</v>
      </c>
      <c r="AE5">
        <f t="shared" ref="AE5:AE18" si="15">($T$4*((1+($AE$3/($U$4))*($W$4))*(B5/$S$4 )))/((1+($AE$3/($U$4 )))*((B5/$S$4 )+((1+($AE$3/($U$4 ))*(($V$4)/$S$4 )))/((1+($AE$3/($U$4 ))) )) )*J21</f>
        <v>19.617564821229447</v>
      </c>
      <c r="AF5">
        <f t="shared" ref="AF5:AF18" si="16">($T$4*((1+($AF$3/($U$4))*($W$4))*(B5/$S$4 )))/((1+($AF$3/($U$4 )))*((B5/$S$4 )+((1+($AF$3/($U$4 ))*(($V$4)/$S$4 )))/((1+($AF$3/($U$4 ))) )) )*K21</f>
        <v>20.180163573408766</v>
      </c>
      <c r="AG5">
        <f t="shared" ref="AG5:AG18" si="17">($T$4*((1+($AG$3/($U$4))*($W$4))*(B5/$S$4 )))/((1+($AG$3/($U$4 )))*((B5/$S$4 )+((1+($AG$3/($U$4 ))*(($V$4)/$S$4 )))/((1+($AG$3/($U$4 ))) )) )*L21</f>
        <v>20.708360284192509</v>
      </c>
      <c r="AH5">
        <f t="shared" ref="AH5:AH18" si="18">($T$4*((1+($AH$3/($U$4))*($W$4))*(B5/$S$4 )))/((1+($AH$3/($U$4 )))*((B5/$S$4 )+((1+($AH$3/($U$4 ))*(($V$4)/$S$4 )))/((1+($AH$3/($U$4 ))) )) )*M21</f>
        <v>21.193449341713816</v>
      </c>
      <c r="AI5">
        <f t="shared" ref="AI5:AI18" si="19">($T$4*((1+($AI$3/($U$4))*($W$4))*(B5/$S$4 )))/((1+($AI$3/($U$4 )))*((B5/$S$4 )+((1+($AI$3/($U$4 ))*(($V$4)/$S$4 )))/((1+($AI$3/($U$4 ))) )) )*N21</f>
        <v>21.630014822890036</v>
      </c>
      <c r="AJ5">
        <f t="shared" ref="AJ5:AJ18" si="20">($T$4*((1+($AJ$3/($U$4))*($W$4))*(B5/$S$4 )))/((1+($AJ$3/($U$4 )))*((B5/$S$4 )+((1+($AJ$3/($U$4 ))*(($V$4)/$S$4 )))/((1+($AJ$3/($U$4 ))) )) )*O21</f>
        <v>22.015805308307581</v>
      </c>
      <c r="AK5">
        <f t="shared" ref="AK5:AK18" si="21">($T$4*((1+($AK$3/($U$4))*($W$4))*(B5/$S$4 )))/((1+($AK$3/($U$4 )))*((B5/$S$4 )+((1+($AK$3/($U$4 ))*(($V$4)/$S$4 )))/((1+($AK$3/($U$4 ))) )) )*P21</f>
        <v>22.351266473555146</v>
      </c>
      <c r="AL5">
        <f t="shared" ref="AL5:AL18" si="22">($T$4*((1+($AL$3/($U$4))*($W$4))*(B5/$S$4 )))/((1+($AL$3/($U$4 )))*((B5/$S$4 )+((1+($AL$3/($U$4 ))*(($V$4)/$S$4 )))/((1+($AL$3/($U$4 ))) )) )*Q21</f>
        <v>22.638893639865774</v>
      </c>
      <c r="AM5">
        <f t="shared" ref="AM5:AM18" si="23">($T$4*((1+($AM$3/($U$4))*($W$4))*(B5/$S$4 )))/((1+($AM$3/($U$4 )))*((B5/$S$4 )+((1+($AM$3/($U$4 ))*(($V$4)/$S$4 )))/((1+($AM$3/($U$4 ))) )) )*R21</f>
        <v>22.882550975882026</v>
      </c>
      <c r="AO5">
        <f t="shared" ref="AO5:AO18" si="24">IFERROR(X5, 0)</f>
        <v>13.332893405385036</v>
      </c>
      <c r="AP5">
        <f t="shared" si="4"/>
        <v>16.247411164665809</v>
      </c>
      <c r="AQ5">
        <f t="shared" si="4"/>
        <v>16.743096075392991</v>
      </c>
      <c r="AR5">
        <f t="shared" si="4"/>
        <v>17.280159223786683</v>
      </c>
      <c r="AS5">
        <f t="shared" si="4"/>
        <v>17.849162791010414</v>
      </c>
      <c r="AT5">
        <f t="shared" si="4"/>
        <v>18.437874602222983</v>
      </c>
      <c r="AU5">
        <f t="shared" si="4"/>
        <v>19.032216237930015</v>
      </c>
      <c r="AV5">
        <f t="shared" si="4"/>
        <v>19.617564821229447</v>
      </c>
      <c r="AW5">
        <f t="shared" si="4"/>
        <v>20.180163573408766</v>
      </c>
      <c r="AX5">
        <f t="shared" si="4"/>
        <v>20.708360284192509</v>
      </c>
      <c r="AY5">
        <f t="shared" si="4"/>
        <v>21.193449341713816</v>
      </c>
      <c r="AZ5">
        <f t="shared" si="4"/>
        <v>21.630014822890036</v>
      </c>
      <c r="BA5">
        <f t="shared" si="4"/>
        <v>22.015805308307581</v>
      </c>
      <c r="BB5">
        <f t="shared" si="4"/>
        <v>22.351266473555146</v>
      </c>
      <c r="BC5">
        <f t="shared" si="4"/>
        <v>22.638893639865774</v>
      </c>
      <c r="BD5">
        <f t="shared" si="4"/>
        <v>22.882550975882026</v>
      </c>
      <c r="BF5">
        <f t="shared" ref="BF5:BG18" si="25">(C5-AO5)^2</f>
        <v>1.9353659969198033E-7</v>
      </c>
      <c r="BG5">
        <f t="shared" si="25"/>
        <v>9.0999634026444802E-9</v>
      </c>
      <c r="BH5">
        <f t="shared" si="5"/>
        <v>3.5672668833597376E-9</v>
      </c>
      <c r="BI5">
        <f t="shared" si="5"/>
        <v>8.1830823334894774E-10</v>
      </c>
      <c r="BJ5">
        <f t="shared" si="5"/>
        <v>1.7408393465192228E-11</v>
      </c>
      <c r="BK5">
        <f t="shared" si="5"/>
        <v>1.4070080096365397E-10</v>
      </c>
      <c r="BL5">
        <f t="shared" si="5"/>
        <v>3.4262854979112024E-10</v>
      </c>
      <c r="BM5">
        <f t="shared" si="5"/>
        <v>2.4617679771402489E-10</v>
      </c>
      <c r="BN5">
        <f t="shared" si="5"/>
        <v>1.7787244389570428E-11</v>
      </c>
      <c r="BO5">
        <f t="shared" si="5"/>
        <v>2.0650530165863526E-10</v>
      </c>
      <c r="BP5">
        <f t="shared" si="5"/>
        <v>1.4523672836515451E-9</v>
      </c>
      <c r="BQ5">
        <f t="shared" si="5"/>
        <v>4.2164297091014741E-9</v>
      </c>
      <c r="BR5">
        <f t="shared" si="5"/>
        <v>8.6383798326338928E-9</v>
      </c>
      <c r="BS5">
        <f t="shared" si="5"/>
        <v>1.4539682547948015E-8</v>
      </c>
      <c r="BT5">
        <f t="shared" si="5"/>
        <v>2.1523559507076406E-8</v>
      </c>
      <c r="BU5">
        <f t="shared" si="5"/>
        <v>2.910428051115989E-8</v>
      </c>
      <c r="BW5">
        <f t="shared" ref="BW5:BW18" si="26">ABS((AO5-C5)/AO5)</f>
        <v>3.2995684801498261E-5</v>
      </c>
      <c r="BX5">
        <f t="shared" si="6"/>
        <v>5.8713186582423494E-6</v>
      </c>
      <c r="BY5">
        <f t="shared" si="6"/>
        <v>3.5672375567756397E-6</v>
      </c>
      <c r="BZ5">
        <f t="shared" si="6"/>
        <v>1.6554296159728129E-6</v>
      </c>
      <c r="CA5">
        <f t="shared" si="6"/>
        <v>2.337553161516519E-7</v>
      </c>
      <c r="CB5">
        <f t="shared" si="6"/>
        <v>6.433353681057992E-7</v>
      </c>
      <c r="CC5">
        <f t="shared" si="6"/>
        <v>9.7257345211630975E-7</v>
      </c>
      <c r="CD5">
        <f t="shared" si="6"/>
        <v>7.9979459108803014E-7</v>
      </c>
      <c r="CE5">
        <f t="shared" si="6"/>
        <v>2.0899199606942431E-7</v>
      </c>
      <c r="CF5">
        <f t="shared" si="6"/>
        <v>6.9393675467785808E-7</v>
      </c>
      <c r="CG5">
        <f t="shared" si="6"/>
        <v>1.7981941587418128E-6</v>
      </c>
      <c r="CH5">
        <f t="shared" si="6"/>
        <v>3.0020340601351599E-6</v>
      </c>
      <c r="CI5">
        <f t="shared" si="6"/>
        <v>4.2216436549104864E-6</v>
      </c>
      <c r="CJ5">
        <f t="shared" si="6"/>
        <v>5.3947997157935203E-6</v>
      </c>
      <c r="CK5">
        <f t="shared" si="6"/>
        <v>6.4804005255795551E-6</v>
      </c>
      <c r="CL5">
        <f t="shared" si="6"/>
        <v>7.4554522881293595E-6</v>
      </c>
      <c r="CN5">
        <f t="shared" ref="CN5:CN18" si="27">IFERROR(BW5, 0)</f>
        <v>3.2995684801498261E-5</v>
      </c>
      <c r="CO5">
        <f t="shared" si="7"/>
        <v>5.8713186582423494E-6</v>
      </c>
      <c r="CP5">
        <f t="shared" si="7"/>
        <v>3.5672375567756397E-6</v>
      </c>
      <c r="CQ5">
        <f t="shared" si="7"/>
        <v>1.6554296159728129E-6</v>
      </c>
      <c r="CR5">
        <f t="shared" si="7"/>
        <v>2.337553161516519E-7</v>
      </c>
      <c r="CS5">
        <f t="shared" si="7"/>
        <v>6.433353681057992E-7</v>
      </c>
      <c r="CT5">
        <f t="shared" si="7"/>
        <v>9.7257345211630975E-7</v>
      </c>
      <c r="CU5">
        <f t="shared" si="7"/>
        <v>7.9979459108803014E-7</v>
      </c>
      <c r="CV5">
        <f t="shared" si="7"/>
        <v>2.0899199606942431E-7</v>
      </c>
      <c r="CW5">
        <f t="shared" si="7"/>
        <v>6.9393675467785808E-7</v>
      </c>
      <c r="CX5">
        <f t="shared" si="7"/>
        <v>1.7981941587418128E-6</v>
      </c>
      <c r="CY5">
        <f t="shared" si="7"/>
        <v>3.0020340601351599E-6</v>
      </c>
      <c r="CZ5">
        <f t="shared" si="7"/>
        <v>4.2216436549104864E-6</v>
      </c>
      <c r="DA5">
        <f t="shared" si="7"/>
        <v>5.3947997157935203E-6</v>
      </c>
      <c r="DB5">
        <f t="shared" si="7"/>
        <v>6.4804005255795551E-6</v>
      </c>
      <c r="DC5">
        <f t="shared" si="7"/>
        <v>7.4554522881293595E-6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15.715551302445661</v>
      </c>
      <c r="E6">
        <f>'Raw data and fitting summary'!E8</f>
        <v>16.178813318488242</v>
      </c>
      <c r="F6">
        <f>'Raw data and fitting summary'!F8</f>
        <v>16.67971168233468</v>
      </c>
      <c r="G6">
        <f>'Raw data and fitting summary'!G8</f>
        <v>17.209228639800816</v>
      </c>
      <c r="H6">
        <f>'Raw data and fitting summary'!H8</f>
        <v>17.755822294024298</v>
      </c>
      <c r="I6">
        <f>'Raw data and fitting summary'!I8</f>
        <v>18.306343660578055</v>
      </c>
      <c r="J6">
        <f>'Raw data and fitting summary'!J8</f>
        <v>18.847263470536273</v>
      </c>
      <c r="K6">
        <f>'Raw data and fitting summary'!K8</f>
        <v>19.365975058493007</v>
      </c>
      <c r="L6">
        <f>'Raw data and fitting summary'!L8</f>
        <v>19.85191448218109</v>
      </c>
      <c r="M6">
        <f>'Raw data and fitting summary'!M8</f>
        <v>20.297298810718612</v>
      </c>
      <c r="N6">
        <f>'Raw data and fitting summary'!N8</f>
        <v>20.697399741972998</v>
      </c>
      <c r="O6">
        <f>'Raw data and fitting summary'!O8</f>
        <v>21.050391426617011</v>
      </c>
      <c r="P6">
        <f>'Raw data and fitting summary'!P8</f>
        <v>21.356894919532976</v>
      </c>
      <c r="Q6">
        <f>'Raw data and fitting summary'!Q8</f>
        <v>21.619369955740694</v>
      </c>
      <c r="R6">
        <f>'Raw data and fitting summary'!R8</f>
        <v>21.841486861781672</v>
      </c>
      <c r="U6" t="str">
        <f>BI1</f>
        <v>Sum R2</v>
      </c>
      <c r="V6">
        <f>BJ1</f>
        <v>1.8144610826555455E-6</v>
      </c>
      <c r="X6">
        <f t="shared" si="8"/>
        <v>12.972554787532122</v>
      </c>
      <c r="Y6">
        <f t="shared" si="9"/>
        <v>15.715463226483831</v>
      </c>
      <c r="Z6">
        <f t="shared" si="10"/>
        <v>16.178759323882652</v>
      </c>
      <c r="AA6">
        <f t="shared" si="11"/>
        <v>16.679687488618384</v>
      </c>
      <c r="AB6">
        <f t="shared" si="12"/>
        <v>17.209227985653765</v>
      </c>
      <c r="AC6">
        <f t="shared" si="13"/>
        <v>17.755837353406118</v>
      </c>
      <c r="AD6">
        <f t="shared" si="14"/>
        <v>18.306365730962696</v>
      </c>
      <c r="AE6">
        <f t="shared" si="15"/>
        <v>18.847283812955155</v>
      </c>
      <c r="AF6">
        <f t="shared" si="16"/>
        <v>19.365985721979019</v>
      </c>
      <c r="AG6">
        <f t="shared" si="17"/>
        <v>19.851908953252259</v>
      </c>
      <c r="AH6">
        <f t="shared" si="18"/>
        <v>20.297272387147164</v>
      </c>
      <c r="AI6">
        <f t="shared" si="19"/>
        <v>20.697349611375405</v>
      </c>
      <c r="AJ6">
        <f t="shared" si="20"/>
        <v>21.050316500846737</v>
      </c>
      <c r="AK6">
        <f t="shared" si="21"/>
        <v>21.356795514190431</v>
      </c>
      <c r="AL6">
        <f t="shared" si="22"/>
        <v>21.61924740787283</v>
      </c>
      <c r="AM6">
        <f t="shared" si="23"/>
        <v>21.8413431590477</v>
      </c>
      <c r="AO6">
        <f t="shared" si="24"/>
        <v>12.972554787532122</v>
      </c>
      <c r="AP6">
        <f t="shared" si="4"/>
        <v>15.715463226483831</v>
      </c>
      <c r="AQ6">
        <f t="shared" si="4"/>
        <v>16.178759323882652</v>
      </c>
      <c r="AR6">
        <f t="shared" si="4"/>
        <v>16.679687488618384</v>
      </c>
      <c r="AS6">
        <f t="shared" si="4"/>
        <v>17.209227985653765</v>
      </c>
      <c r="AT6">
        <f t="shared" si="4"/>
        <v>17.755837353406118</v>
      </c>
      <c r="AU6">
        <f t="shared" si="4"/>
        <v>18.306365730962696</v>
      </c>
      <c r="AV6">
        <f t="shared" si="4"/>
        <v>18.847283812955155</v>
      </c>
      <c r="AW6">
        <f t="shared" si="4"/>
        <v>19.365985721979019</v>
      </c>
      <c r="AX6">
        <f t="shared" si="4"/>
        <v>19.851908953252259</v>
      </c>
      <c r="AY6">
        <f t="shared" si="4"/>
        <v>20.297272387147164</v>
      </c>
      <c r="AZ6">
        <f t="shared" si="4"/>
        <v>20.697349611375405</v>
      </c>
      <c r="BA6">
        <f t="shared" si="4"/>
        <v>21.050316500846737</v>
      </c>
      <c r="BB6">
        <f t="shared" si="4"/>
        <v>21.356795514190431</v>
      </c>
      <c r="BC6">
        <f t="shared" si="4"/>
        <v>21.61924740787283</v>
      </c>
      <c r="BD6">
        <f t="shared" si="4"/>
        <v>21.8413431590477</v>
      </c>
      <c r="BF6">
        <f t="shared" si="25"/>
        <v>1.7487906294042675E-7</v>
      </c>
      <c r="BG6">
        <f t="shared" si="25"/>
        <v>7.7573750523623013E-9</v>
      </c>
      <c r="BH6">
        <f t="shared" si="5"/>
        <v>2.9154174328402592E-9</v>
      </c>
      <c r="BI6">
        <f t="shared" si="5"/>
        <v>5.8533590821807155E-10</v>
      </c>
      <c r="BJ6">
        <f t="shared" si="5"/>
        <v>4.2790836458499017E-13</v>
      </c>
      <c r="BK6">
        <f t="shared" si="5"/>
        <v>2.2678498079397903E-10</v>
      </c>
      <c r="BL6">
        <f t="shared" si="5"/>
        <v>4.8710187822980723E-10</v>
      </c>
      <c r="BM6">
        <f t="shared" si="5"/>
        <v>4.1381400596361573E-10</v>
      </c>
      <c r="BN6">
        <f t="shared" si="5"/>
        <v>1.1370993393705233E-10</v>
      </c>
      <c r="BO6">
        <f t="shared" si="5"/>
        <v>3.0569054020596598E-11</v>
      </c>
      <c r="BP6">
        <f t="shared" si="5"/>
        <v>6.9820512807917229E-10</v>
      </c>
      <c r="BQ6">
        <f t="shared" si="5"/>
        <v>2.5130768150380856E-9</v>
      </c>
      <c r="BR6">
        <f t="shared" si="5"/>
        <v>5.6138710512043362E-9</v>
      </c>
      <c r="BS6">
        <f t="shared" si="5"/>
        <v>9.8814221266521893E-9</v>
      </c>
      <c r="BT6">
        <f t="shared" si="5"/>
        <v>1.5017979918047279E-8</v>
      </c>
      <c r="BU6">
        <f t="shared" si="5"/>
        <v>2.0650475751000553E-8</v>
      </c>
      <c r="BW6">
        <f t="shared" si="26"/>
        <v>3.2236166869284023E-5</v>
      </c>
      <c r="BX6">
        <f t="shared" si="6"/>
        <v>5.6044139813863739E-6</v>
      </c>
      <c r="BY6">
        <f t="shared" si="6"/>
        <v>3.3373761553202268E-6</v>
      </c>
      <c r="BZ6">
        <f t="shared" si="6"/>
        <v>1.4504897836154374E-6</v>
      </c>
      <c r="CA6">
        <f t="shared" si="6"/>
        <v>3.8011411769237839E-8</v>
      </c>
      <c r="CB6">
        <f t="shared" si="6"/>
        <v>8.4813695462766178E-7</v>
      </c>
      <c r="CC6">
        <f t="shared" si="6"/>
        <v>1.2056125702934038E-6</v>
      </c>
      <c r="CD6">
        <f t="shared" si="6"/>
        <v>1.0793289411730389E-6</v>
      </c>
      <c r="CE6">
        <f t="shared" si="6"/>
        <v>5.5062965373957407E-7</v>
      </c>
      <c r="CF6">
        <f t="shared" si="6"/>
        <v>2.7850867361071846E-7</v>
      </c>
      <c r="CG6">
        <f t="shared" si="6"/>
        <v>1.3018286863486104E-6</v>
      </c>
      <c r="CH6">
        <f t="shared" si="6"/>
        <v>2.4220781179400666E-6</v>
      </c>
      <c r="CI6">
        <f t="shared" si="6"/>
        <v>3.5593654979645518E-6</v>
      </c>
      <c r="CJ6">
        <f t="shared" si="6"/>
        <v>4.6545064534504924E-6</v>
      </c>
      <c r="CK6">
        <f t="shared" si="6"/>
        <v>5.66846132763694E-6</v>
      </c>
      <c r="CL6">
        <f t="shared" si="6"/>
        <v>6.5793908792819931E-6</v>
      </c>
      <c r="CN6">
        <f t="shared" si="27"/>
        <v>3.2236166869284023E-5</v>
      </c>
      <c r="CO6">
        <f t="shared" si="7"/>
        <v>5.6044139813863739E-6</v>
      </c>
      <c r="CP6">
        <f t="shared" si="7"/>
        <v>3.3373761553202268E-6</v>
      </c>
      <c r="CQ6">
        <f t="shared" si="7"/>
        <v>1.4504897836154374E-6</v>
      </c>
      <c r="CR6">
        <f t="shared" si="7"/>
        <v>3.8011411769237839E-8</v>
      </c>
      <c r="CS6">
        <f t="shared" si="7"/>
        <v>8.4813695462766178E-7</v>
      </c>
      <c r="CT6">
        <f t="shared" si="7"/>
        <v>1.2056125702934038E-6</v>
      </c>
      <c r="CU6">
        <f t="shared" si="7"/>
        <v>1.0793289411730389E-6</v>
      </c>
      <c r="CV6">
        <f t="shared" si="7"/>
        <v>5.5062965373957407E-7</v>
      </c>
      <c r="CW6">
        <f t="shared" si="7"/>
        <v>2.7850867361071846E-7</v>
      </c>
      <c r="CX6">
        <f t="shared" si="7"/>
        <v>1.3018286863486104E-6</v>
      </c>
      <c r="CY6">
        <f t="shared" si="7"/>
        <v>2.4220781179400666E-6</v>
      </c>
      <c r="CZ6">
        <f t="shared" si="7"/>
        <v>3.5593654979645518E-6</v>
      </c>
      <c r="DA6">
        <f t="shared" si="7"/>
        <v>4.6545064534504924E-6</v>
      </c>
      <c r="DB6">
        <f t="shared" si="7"/>
        <v>5.66846132763694E-6</v>
      </c>
      <c r="DC6">
        <f t="shared" si="7"/>
        <v>6.5793908792819931E-6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15.097665528587131</v>
      </c>
      <c r="E7">
        <f>'Raw data and fitting summary'!E9</f>
        <v>15.52472071867294</v>
      </c>
      <c r="F7">
        <f>'Raw data and fitting summary'!F9</f>
        <v>15.985359625831297</v>
      </c>
      <c r="G7">
        <f>'Raw data and fitting summary'!G9</f>
        <v>16.471066281519605</v>
      </c>
      <c r="H7">
        <f>'Raw data and fitting summary'!H9</f>
        <v>16.971093839967843</v>
      </c>
      <c r="I7">
        <f>'Raw data and fitting summary'!I9</f>
        <v>17.473341090521824</v>
      </c>
      <c r="J7">
        <f>'Raw data and fitting summary'!J9</f>
        <v>17.965491711017314</v>
      </c>
      <c r="K7">
        <f>'Raw data and fitting summary'!K9</f>
        <v>18.436196611236053</v>
      </c>
      <c r="L7">
        <f>'Raw data and fitting summary'!L9</f>
        <v>18.876065428418045</v>
      </c>
      <c r="M7">
        <f>'Raw data and fitting summary'!M9</f>
        <v>19.278295368886376</v>
      </c>
      <c r="N7">
        <f>'Raw data and fitting summary'!N9</f>
        <v>19.638874640620351</v>
      </c>
      <c r="O7">
        <f>'Raw data and fitting summary'!O9</f>
        <v>19.956406607461318</v>
      </c>
      <c r="P7">
        <f>'Raw data and fitting summary'!P9</f>
        <v>20.23167177341006</v>
      </c>
      <c r="Q7">
        <f>'Raw data and fitting summary'!Q9</f>
        <v>20.467065130322265</v>
      </c>
      <c r="R7">
        <f>'Raw data and fitting summary'!R9</f>
        <v>20.66602658042347</v>
      </c>
      <c r="U7" s="4" t="s">
        <v>39</v>
      </c>
      <c r="V7">
        <f>CR1</f>
        <v>1.0559927782112864E-3</v>
      </c>
      <c r="X7">
        <f t="shared" si="8"/>
        <v>12.548626301063129</v>
      </c>
      <c r="Y7">
        <f t="shared" si="9"/>
        <v>15.097585596016106</v>
      </c>
      <c r="Z7">
        <f t="shared" si="10"/>
        <v>15.524673043041911</v>
      </c>
      <c r="AA7">
        <f t="shared" si="11"/>
        <v>15.985340227452738</v>
      </c>
      <c r="AB7">
        <f t="shared" si="12"/>
        <v>16.471069374410796</v>
      </c>
      <c r="AC7">
        <f t="shared" si="13"/>
        <v>16.971112232808988</v>
      </c>
      <c r="AD7">
        <f t="shared" si="14"/>
        <v>17.473366829704268</v>
      </c>
      <c r="AE7">
        <f t="shared" si="15"/>
        <v>17.965516850547019</v>
      </c>
      <c r="AF7">
        <f t="shared" si="16"/>
        <v>18.436213955499937</v>
      </c>
      <c r="AG7">
        <f t="shared" si="17"/>
        <v>18.876069106028879</v>
      </c>
      <c r="AH7">
        <f t="shared" si="18"/>
        <v>19.278281152297708</v>
      </c>
      <c r="AI7">
        <f t="shared" si="19"/>
        <v>19.638840000267329</v>
      </c>
      <c r="AJ7">
        <f t="shared" si="20"/>
        <v>19.956350550883688</v>
      </c>
      <c r="AK7">
        <f t="shared" si="21"/>
        <v>20.231594551479208</v>
      </c>
      <c r="AL7">
        <f t="shared" si="22"/>
        <v>20.466967893630592</v>
      </c>
      <c r="AM7">
        <f t="shared" si="23"/>
        <v>20.665911049788871</v>
      </c>
      <c r="AO7">
        <f t="shared" si="24"/>
        <v>12.548626301063129</v>
      </c>
      <c r="AP7">
        <f t="shared" si="4"/>
        <v>15.097585596016106</v>
      </c>
      <c r="AQ7">
        <f t="shared" si="4"/>
        <v>15.524673043041911</v>
      </c>
      <c r="AR7">
        <f t="shared" si="4"/>
        <v>15.985340227452738</v>
      </c>
      <c r="AS7">
        <f t="shared" si="4"/>
        <v>16.471069374410796</v>
      </c>
      <c r="AT7">
        <f t="shared" si="4"/>
        <v>16.971112232808988</v>
      </c>
      <c r="AU7">
        <f t="shared" si="4"/>
        <v>17.473366829704268</v>
      </c>
      <c r="AV7">
        <f t="shared" si="4"/>
        <v>17.965516850547019</v>
      </c>
      <c r="AW7">
        <f t="shared" si="4"/>
        <v>18.436213955499937</v>
      </c>
      <c r="AX7">
        <f t="shared" si="4"/>
        <v>18.876069106028879</v>
      </c>
      <c r="AY7">
        <f t="shared" si="4"/>
        <v>19.278281152297708</v>
      </c>
      <c r="AZ7">
        <f t="shared" si="4"/>
        <v>19.638840000267329</v>
      </c>
      <c r="BA7">
        <f t="shared" si="4"/>
        <v>19.956350550883688</v>
      </c>
      <c r="BB7">
        <f t="shared" si="4"/>
        <v>20.231594551479208</v>
      </c>
      <c r="BC7">
        <f t="shared" si="4"/>
        <v>20.466967893630592</v>
      </c>
      <c r="BD7">
        <f t="shared" si="4"/>
        <v>20.665911049788871</v>
      </c>
      <c r="BF7">
        <f t="shared" si="25"/>
        <v>1.5469022320055501E-7</v>
      </c>
      <c r="BG7">
        <f t="shared" si="25"/>
        <v>6.3892159105617501E-9</v>
      </c>
      <c r="BH7">
        <f t="shared" si="5"/>
        <v>2.2729657939951892E-9</v>
      </c>
      <c r="BI7">
        <f t="shared" si="5"/>
        <v>3.7629709070186683E-10</v>
      </c>
      <c r="BJ7">
        <f t="shared" si="5"/>
        <v>9.5659759203473418E-12</v>
      </c>
      <c r="BK7">
        <f t="shared" si="5"/>
        <v>3.3829660539413485E-10</v>
      </c>
      <c r="BL7">
        <f t="shared" si="5"/>
        <v>6.6250551288986587E-10</v>
      </c>
      <c r="BM7">
        <f t="shared" si="5"/>
        <v>6.3199595374718602E-10</v>
      </c>
      <c r="BN7">
        <f t="shared" si="5"/>
        <v>3.0082348970094974E-10</v>
      </c>
      <c r="BO7">
        <f t="shared" si="5"/>
        <v>1.3524821450247532E-11</v>
      </c>
      <c r="BP7">
        <f t="shared" si="5"/>
        <v>2.0211139333184471E-10</v>
      </c>
      <c r="BQ7">
        <f t="shared" si="5"/>
        <v>1.1999540574601463E-9</v>
      </c>
      <c r="BR7">
        <f t="shared" si="5"/>
        <v>3.1423398956346868E-9</v>
      </c>
      <c r="BS7">
        <f t="shared" si="5"/>
        <v>5.9632266044460011E-9</v>
      </c>
      <c r="BT7">
        <f t="shared" si="5"/>
        <v>9.4549742074555453E-9</v>
      </c>
      <c r="BU7">
        <f t="shared" si="5"/>
        <v>1.3347327530748464E-8</v>
      </c>
      <c r="BW7">
        <f t="shared" si="26"/>
        <v>3.1342616360728833E-5</v>
      </c>
      <c r="BX7">
        <f t="shared" si="6"/>
        <v>5.2943942934449075E-6</v>
      </c>
      <c r="BY7">
        <f t="shared" si="6"/>
        <v>3.070958782618457E-6</v>
      </c>
      <c r="BZ7">
        <f t="shared" si="6"/>
        <v>1.2135105216755406E-6</v>
      </c>
      <c r="CA7">
        <f t="shared" si="6"/>
        <v>1.8777719411247281E-7</v>
      </c>
      <c r="CB7">
        <f t="shared" si="6"/>
        <v>1.0837734671087286E-6</v>
      </c>
      <c r="CC7">
        <f t="shared" si="6"/>
        <v>1.4730522568969663E-6</v>
      </c>
      <c r="CD7">
        <f t="shared" si="6"/>
        <v>1.3993212615762463E-6</v>
      </c>
      <c r="CE7">
        <f t="shared" si="6"/>
        <v>9.4077145809497428E-7</v>
      </c>
      <c r="CF7">
        <f t="shared" si="6"/>
        <v>1.9482927371540137E-7</v>
      </c>
      <c r="CG7">
        <f t="shared" si="6"/>
        <v>7.3744067507218984E-7</v>
      </c>
      <c r="CH7">
        <f t="shared" si="6"/>
        <v>1.7638696084450557E-6</v>
      </c>
      <c r="CI7">
        <f t="shared" si="6"/>
        <v>2.8089593579489539E-6</v>
      </c>
      <c r="CJ7">
        <f t="shared" si="6"/>
        <v>3.81689790466529E-6</v>
      </c>
      <c r="CK7">
        <f t="shared" si="6"/>
        <v>4.7509084969532839E-6</v>
      </c>
      <c r="CL7">
        <f t="shared" si="6"/>
        <v>5.5903963933760867E-6</v>
      </c>
      <c r="CN7">
        <f t="shared" si="27"/>
        <v>3.1342616360728833E-5</v>
      </c>
      <c r="CO7">
        <f t="shared" si="7"/>
        <v>5.2943942934449075E-6</v>
      </c>
      <c r="CP7">
        <f t="shared" si="7"/>
        <v>3.070958782618457E-6</v>
      </c>
      <c r="CQ7">
        <f t="shared" si="7"/>
        <v>1.2135105216755406E-6</v>
      </c>
      <c r="CR7">
        <f t="shared" si="7"/>
        <v>1.8777719411247281E-7</v>
      </c>
      <c r="CS7">
        <f t="shared" si="7"/>
        <v>1.0837734671087286E-6</v>
      </c>
      <c r="CT7">
        <f t="shared" si="7"/>
        <v>1.4730522568969663E-6</v>
      </c>
      <c r="CU7">
        <f t="shared" si="7"/>
        <v>1.3993212615762463E-6</v>
      </c>
      <c r="CV7">
        <f t="shared" si="7"/>
        <v>9.4077145809497428E-7</v>
      </c>
      <c r="CW7">
        <f t="shared" si="7"/>
        <v>1.9482927371540137E-7</v>
      </c>
      <c r="CX7">
        <f t="shared" si="7"/>
        <v>7.3744067507218984E-7</v>
      </c>
      <c r="CY7">
        <f t="shared" si="7"/>
        <v>1.7638696084450557E-6</v>
      </c>
      <c r="CZ7">
        <f t="shared" si="7"/>
        <v>2.8089593579489539E-6</v>
      </c>
      <c r="DA7">
        <f t="shared" si="7"/>
        <v>3.81689790466529E-6</v>
      </c>
      <c r="DB7">
        <f t="shared" si="7"/>
        <v>4.7509084969532839E-6</v>
      </c>
      <c r="DC7">
        <f t="shared" si="7"/>
        <v>5.5903963933760867E-6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14.390432654159531</v>
      </c>
      <c r="E8">
        <f>'Raw data and fitting summary'!E10</f>
        <v>14.777901718082981</v>
      </c>
      <c r="F8">
        <f>'Raw data and fitting summary'!F10</f>
        <v>15.194693480981794</v>
      </c>
      <c r="G8">
        <f>'Raw data and fitting summary'!G10</f>
        <v>15.6328819248918</v>
      </c>
      <c r="H8">
        <f>'Raw data and fitting summary'!H10</f>
        <v>16.082618489765334</v>
      </c>
      <c r="I8">
        <f>'Raw data and fitting summary'!I10</f>
        <v>16.532956986794034</v>
      </c>
      <c r="J8">
        <f>'Raw data and fitting summary'!J10</f>
        <v>16.9728928632113</v>
      </c>
      <c r="K8">
        <f>'Raw data and fitting summary'!K10</f>
        <v>17.392414166209107</v>
      </c>
      <c r="L8">
        <f>'Raw data and fitting summary'!L10</f>
        <v>17.783357671441827</v>
      </c>
      <c r="M8">
        <f>'Raw data and fitting summary'!M10</f>
        <v>18.139926669950054</v>
      </c>
      <c r="N8">
        <f>'Raw data and fitting summary'!N10</f>
        <v>18.458827139924217</v>
      </c>
      <c r="O8">
        <f>'Raw data and fitting summary'!O10</f>
        <v>18.739073990282357</v>
      </c>
      <c r="P8">
        <f>'Raw data and fitting summary'!P10</f>
        <v>18.981577240617721</v>
      </c>
      <c r="Q8">
        <f>'Raw data and fitting summary'!Q10</f>
        <v>19.188631013416909</v>
      </c>
      <c r="R8">
        <f>'Raw data and fitting summary'!R10</f>
        <v>19.363407156638772</v>
      </c>
      <c r="X8">
        <f t="shared" si="8"/>
        <v>12.056149557075235</v>
      </c>
      <c r="Y8">
        <f t="shared" si="9"/>
        <v>14.390361572315975</v>
      </c>
      <c r="Z8">
        <f t="shared" si="10"/>
        <v>14.777860831094078</v>
      </c>
      <c r="AA8">
        <f t="shared" si="11"/>
        <v>15.194679142375566</v>
      </c>
      <c r="AB8">
        <f t="shared" si="12"/>
        <v>15.632888868402933</v>
      </c>
      <c r="AC8">
        <f t="shared" si="13"/>
        <v>16.082640210382003</v>
      </c>
      <c r="AD8">
        <f t="shared" si="14"/>
        <v>16.532986332304599</v>
      </c>
      <c r="AE8">
        <f t="shared" si="15"/>
        <v>16.972922727618744</v>
      </c>
      <c r="AF8">
        <f t="shared" si="16"/>
        <v>17.392438146036152</v>
      </c>
      <c r="AG8">
        <f t="shared" si="17"/>
        <v>17.783370561714737</v>
      </c>
      <c r="AH8">
        <f t="shared" si="18"/>
        <v>18.139924730053835</v>
      </c>
      <c r="AI8">
        <f t="shared" si="19"/>
        <v>18.458808125571487</v>
      </c>
      <c r="AJ8">
        <f t="shared" si="20"/>
        <v>18.739037000468343</v>
      </c>
      <c r="AK8">
        <f t="shared" si="21"/>
        <v>18.981522453567351</v>
      </c>
      <c r="AL8">
        <f t="shared" si="22"/>
        <v>19.18855938402293</v>
      </c>
      <c r="AM8">
        <f t="shared" si="23"/>
        <v>19.363320129856003</v>
      </c>
      <c r="AO8">
        <f t="shared" si="24"/>
        <v>12.056149557075235</v>
      </c>
      <c r="AP8">
        <f t="shared" si="4"/>
        <v>14.390361572315975</v>
      </c>
      <c r="AQ8">
        <f t="shared" si="4"/>
        <v>14.777860831094078</v>
      </c>
      <c r="AR8">
        <f t="shared" si="4"/>
        <v>15.194679142375566</v>
      </c>
      <c r="AS8">
        <f t="shared" si="4"/>
        <v>15.632888868402933</v>
      </c>
      <c r="AT8">
        <f t="shared" si="4"/>
        <v>16.082640210382003</v>
      </c>
      <c r="AU8">
        <f t="shared" si="4"/>
        <v>16.532986332304599</v>
      </c>
      <c r="AV8">
        <f t="shared" si="4"/>
        <v>16.972922727618744</v>
      </c>
      <c r="AW8">
        <f t="shared" si="4"/>
        <v>17.392438146036152</v>
      </c>
      <c r="AX8">
        <f t="shared" si="4"/>
        <v>17.783370561714737</v>
      </c>
      <c r="AY8">
        <f t="shared" si="4"/>
        <v>18.139924730053835</v>
      </c>
      <c r="AZ8">
        <f t="shared" si="4"/>
        <v>18.458808125571487</v>
      </c>
      <c r="BA8">
        <f t="shared" si="4"/>
        <v>18.739037000468343</v>
      </c>
      <c r="BB8">
        <f t="shared" si="4"/>
        <v>18.981522453567351</v>
      </c>
      <c r="BC8">
        <f t="shared" si="4"/>
        <v>19.18855938402293</v>
      </c>
      <c r="BD8">
        <f t="shared" si="4"/>
        <v>19.363320129856003</v>
      </c>
      <c r="BF8">
        <f t="shared" si="25"/>
        <v>1.3348543240133238E-7</v>
      </c>
      <c r="BG8">
        <f t="shared" si="25"/>
        <v>5.0526284833319861E-9</v>
      </c>
      <c r="BH8">
        <f t="shared" si="5"/>
        <v>1.671745861629355E-9</v>
      </c>
      <c r="BI8">
        <f t="shared" si="5"/>
        <v>2.0559562855251511E-10</v>
      </c>
      <c r="BJ8">
        <f t="shared" si="5"/>
        <v>4.821234685649489E-11</v>
      </c>
      <c r="BK8">
        <f t="shared" si="5"/>
        <v>4.7178518847425394E-10</v>
      </c>
      <c r="BL8">
        <f t="shared" si="5"/>
        <v>8.611589903527033E-10</v>
      </c>
      <c r="BM8">
        <f t="shared" si="5"/>
        <v>8.9188283202846939E-10</v>
      </c>
      <c r="BN8">
        <f t="shared" si="5"/>
        <v>5.7503210510522812E-10</v>
      </c>
      <c r="BO8">
        <f t="shared" si="5"/>
        <v>1.6615913568180062E-10</v>
      </c>
      <c r="BP8">
        <f t="shared" si="5"/>
        <v>3.7631973396067535E-12</v>
      </c>
      <c r="BQ8">
        <f t="shared" si="5"/>
        <v>3.6154560976180672E-10</v>
      </c>
      <c r="BR8">
        <f t="shared" si="5"/>
        <v>1.3682463407582071E-9</v>
      </c>
      <c r="BS8">
        <f t="shared" si="5"/>
        <v>3.0016208882677732E-9</v>
      </c>
      <c r="BT8">
        <f t="shared" si="5"/>
        <v>5.1307700817797523E-9</v>
      </c>
      <c r="BU8">
        <f t="shared" si="5"/>
        <v>7.5736609190561832E-9</v>
      </c>
      <c r="BW8">
        <f t="shared" si="26"/>
        <v>3.0304582802736338E-5</v>
      </c>
      <c r="BX8">
        <f t="shared" si="6"/>
        <v>4.9395453476883593E-6</v>
      </c>
      <c r="BY8">
        <f t="shared" si="6"/>
        <v>2.7667731731436186E-6</v>
      </c>
      <c r="BZ8">
        <f t="shared" si="6"/>
        <v>9.4365969122004557E-7</v>
      </c>
      <c r="CA8">
        <f t="shared" si="6"/>
        <v>4.4416046142354321E-7</v>
      </c>
      <c r="CB8">
        <f t="shared" si="6"/>
        <v>1.3505628668362807E-6</v>
      </c>
      <c r="CC8">
        <f t="shared" si="6"/>
        <v>1.7749673274820671E-6</v>
      </c>
      <c r="CD8">
        <f t="shared" si="6"/>
        <v>1.7595323989895158E-6</v>
      </c>
      <c r="CE8">
        <f t="shared" si="6"/>
        <v>1.3787501696767567E-6</v>
      </c>
      <c r="CF8">
        <f t="shared" si="6"/>
        <v>7.248498176868118E-7</v>
      </c>
      <c r="CG8">
        <f t="shared" si="6"/>
        <v>1.069406983568262E-7</v>
      </c>
      <c r="CH8">
        <f t="shared" si="6"/>
        <v>1.0300964504967011E-6</v>
      </c>
      <c r="CI8">
        <f t="shared" si="6"/>
        <v>1.9739442327074527E-6</v>
      </c>
      <c r="CJ8">
        <f t="shared" si="6"/>
        <v>2.8863359356041545E-6</v>
      </c>
      <c r="CK8">
        <f t="shared" si="6"/>
        <v>3.732921922138052E-6</v>
      </c>
      <c r="CL8">
        <f t="shared" si="6"/>
        <v>4.4944142938809598E-6</v>
      </c>
      <c r="CN8">
        <f t="shared" si="27"/>
        <v>3.0304582802736338E-5</v>
      </c>
      <c r="CO8">
        <f t="shared" si="7"/>
        <v>4.9395453476883593E-6</v>
      </c>
      <c r="CP8">
        <f t="shared" si="7"/>
        <v>2.7667731731436186E-6</v>
      </c>
      <c r="CQ8">
        <f t="shared" si="7"/>
        <v>9.4365969122004557E-7</v>
      </c>
      <c r="CR8">
        <f t="shared" si="7"/>
        <v>4.4416046142354321E-7</v>
      </c>
      <c r="CS8">
        <f t="shared" si="7"/>
        <v>1.3505628668362807E-6</v>
      </c>
      <c r="CT8">
        <f t="shared" si="7"/>
        <v>1.7749673274820671E-6</v>
      </c>
      <c r="CU8">
        <f t="shared" si="7"/>
        <v>1.7595323989895158E-6</v>
      </c>
      <c r="CV8">
        <f t="shared" si="7"/>
        <v>1.3787501696767567E-6</v>
      </c>
      <c r="CW8">
        <f t="shared" si="7"/>
        <v>7.248498176868118E-7</v>
      </c>
      <c r="CX8">
        <f t="shared" si="7"/>
        <v>1.069406983568262E-7</v>
      </c>
      <c r="CY8">
        <f t="shared" si="7"/>
        <v>1.0300964504967011E-6</v>
      </c>
      <c r="CZ8">
        <f t="shared" si="7"/>
        <v>1.9739442327074527E-6</v>
      </c>
      <c r="DA8">
        <f t="shared" si="7"/>
        <v>2.8863359356041545E-6</v>
      </c>
      <c r="DB8">
        <f t="shared" si="7"/>
        <v>3.732921922138052E-6</v>
      </c>
      <c r="DC8">
        <f t="shared" si="7"/>
        <v>4.4944142938809598E-6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13.594414174154938</v>
      </c>
      <c r="E9">
        <f>'Raw data and fitting summary'!E11</f>
        <v>13.939688246072961</v>
      </c>
      <c r="F9">
        <f>'Raw data and fitting summary'!F11</f>
        <v>14.309947140913312</v>
      </c>
      <c r="G9">
        <f>'Raw data and fitting summary'!G11</f>
        <v>14.697940638511128</v>
      </c>
      <c r="H9">
        <f>'Raw data and fitting summary'!H11</f>
        <v>15.094809022463313</v>
      </c>
      <c r="I9">
        <f>'Raw data and fitting summary'!I11</f>
        <v>15.490844877238063</v>
      </c>
      <c r="J9">
        <f>'Raw data and fitting summary'!J11</f>
        <v>15.876421504004544</v>
      </c>
      <c r="K9">
        <f>'Raw data and fitting summary'!K11</f>
        <v>16.24290515833091</v>
      </c>
      <c r="L9">
        <f>'Raw data and fitting summary'!L11</f>
        <v>16.583373680706252</v>
      </c>
      <c r="M9">
        <f>'Raw data and fitting summary'!M11</f>
        <v>16.893026211342864</v>
      </c>
      <c r="N9">
        <f>'Raw data and fitting summary'!N11</f>
        <v>17.169258553650987</v>
      </c>
      <c r="O9">
        <f>'Raw data and fitting summary'!O11</f>
        <v>17.411459157021433</v>
      </c>
      <c r="P9">
        <f>'Raw data and fitting summary'!P11</f>
        <v>17.620626390747745</v>
      </c>
      <c r="Q9">
        <f>'Raw data and fitting summary'!Q11</f>
        <v>17.798914226579011</v>
      </c>
      <c r="R9">
        <f>'Raw data and fitting summary'!R11</f>
        <v>17.949192015339499</v>
      </c>
      <c r="X9">
        <f t="shared" si="8"/>
        <v>11.492370211181166</v>
      </c>
      <c r="Y9">
        <f t="shared" si="9"/>
        <v>13.594352453770993</v>
      </c>
      <c r="Z9">
        <f t="shared" si="10"/>
        <v>13.939654437367119</v>
      </c>
      <c r="AA9">
        <f t="shared" si="11"/>
        <v>14.309937958230286</v>
      </c>
      <c r="AB9">
        <f t="shared" si="12"/>
        <v>14.697951370068544</v>
      </c>
      <c r="AC9">
        <f t="shared" si="13"/>
        <v>15.094833886373204</v>
      </c>
      <c r="AD9">
        <f t="shared" si="14"/>
        <v>15.490877555905554</v>
      </c>
      <c r="AE9">
        <f t="shared" si="15"/>
        <v>15.876455756482367</v>
      </c>
      <c r="AF9">
        <f t="shared" si="16"/>
        <v>16.242935387936409</v>
      </c>
      <c r="AG9">
        <f t="shared" si="17"/>
        <v>16.583395353627886</v>
      </c>
      <c r="AH9">
        <f t="shared" si="18"/>
        <v>16.893036071317663</v>
      </c>
      <c r="AI9">
        <f t="shared" si="19"/>
        <v>17.169254635262057</v>
      </c>
      <c r="AJ9">
        <f t="shared" si="20"/>
        <v>17.411440643744669</v>
      </c>
      <c r="AK9">
        <f t="shared" si="21"/>
        <v>17.620593382913604</v>
      </c>
      <c r="AL9">
        <f t="shared" si="22"/>
        <v>17.798867480993067</v>
      </c>
      <c r="AM9">
        <f t="shared" si="23"/>
        <v>17.949132701727855</v>
      </c>
      <c r="AO9">
        <f t="shared" si="24"/>
        <v>11.492370211181166</v>
      </c>
      <c r="AP9">
        <f t="shared" si="4"/>
        <v>13.594352453770993</v>
      </c>
      <c r="AQ9">
        <f t="shared" si="4"/>
        <v>13.939654437367119</v>
      </c>
      <c r="AR9">
        <f t="shared" si="4"/>
        <v>14.309937958230286</v>
      </c>
      <c r="AS9">
        <f t="shared" si="4"/>
        <v>14.697951370068544</v>
      </c>
      <c r="AT9">
        <f t="shared" si="4"/>
        <v>15.094833886373204</v>
      </c>
      <c r="AU9">
        <f t="shared" si="4"/>
        <v>15.490877555905554</v>
      </c>
      <c r="AV9">
        <f t="shared" si="4"/>
        <v>15.876455756482367</v>
      </c>
      <c r="AW9">
        <f t="shared" si="4"/>
        <v>16.242935387936409</v>
      </c>
      <c r="AX9">
        <f t="shared" si="4"/>
        <v>16.583395353627886</v>
      </c>
      <c r="AY9">
        <f t="shared" si="4"/>
        <v>16.893036071317663</v>
      </c>
      <c r="AZ9">
        <f t="shared" si="4"/>
        <v>17.169254635262057</v>
      </c>
      <c r="BA9">
        <f t="shared" si="4"/>
        <v>17.411440643744669</v>
      </c>
      <c r="BB9">
        <f t="shared" si="4"/>
        <v>17.620593382913604</v>
      </c>
      <c r="BC9">
        <f t="shared" si="4"/>
        <v>17.798867480993067</v>
      </c>
      <c r="BD9">
        <f t="shared" si="4"/>
        <v>17.949132701727855</v>
      </c>
      <c r="BF9">
        <f t="shared" si="25"/>
        <v>1.1196710252129187E-7</v>
      </c>
      <c r="BG9">
        <f t="shared" si="25"/>
        <v>3.8094057943218881E-9</v>
      </c>
      <c r="BH9">
        <f t="shared" si="5"/>
        <v>1.1430285907122375E-9</v>
      </c>
      <c r="BI9">
        <f t="shared" si="5"/>
        <v>8.4321667563512384E-11</v>
      </c>
      <c r="BJ9">
        <f t="shared" si="5"/>
        <v>1.1516632459290804E-10</v>
      </c>
      <c r="BK9">
        <f t="shared" si="5"/>
        <v>6.1821401506687112E-10</v>
      </c>
      <c r="BL9">
        <f t="shared" si="5"/>
        <v>1.0678953089955839E-9</v>
      </c>
      <c r="BM9">
        <f t="shared" si="5"/>
        <v>1.1732322370123845E-9</v>
      </c>
      <c r="BN9">
        <f t="shared" si="5"/>
        <v>9.1382904866741167E-10</v>
      </c>
      <c r="BO9">
        <f t="shared" si="5"/>
        <v>4.6971553212547455E-10</v>
      </c>
      <c r="BP9">
        <f t="shared" si="5"/>
        <v>9.7219103042787462E-11</v>
      </c>
      <c r="BQ9">
        <f t="shared" si="5"/>
        <v>1.5353771811896105E-11</v>
      </c>
      <c r="BR9">
        <f t="shared" si="5"/>
        <v>3.42741416542458E-10</v>
      </c>
      <c r="BS9">
        <f t="shared" si="5"/>
        <v>1.0895171146546298E-9</v>
      </c>
      <c r="BT9">
        <f t="shared" si="5"/>
        <v>2.1851498052766649E-9</v>
      </c>
      <c r="BU9">
        <f t="shared" si="5"/>
        <v>3.5181045262047653E-9</v>
      </c>
      <c r="BW9">
        <f t="shared" si="26"/>
        <v>2.9116261558360732E-5</v>
      </c>
      <c r="BX9">
        <f t="shared" si="6"/>
        <v>4.5401488710048043E-6</v>
      </c>
      <c r="BY9">
        <f t="shared" si="6"/>
        <v>2.4253618333171313E-6</v>
      </c>
      <c r="BZ9">
        <f t="shared" si="6"/>
        <v>6.4169970919603501E-7</v>
      </c>
      <c r="CA9">
        <f t="shared" si="6"/>
        <v>7.3013967366813687E-7</v>
      </c>
      <c r="CB9">
        <f t="shared" si="6"/>
        <v>1.6471800934111479E-6</v>
      </c>
      <c r="CC9">
        <f t="shared" si="6"/>
        <v>2.1095426887980348E-6</v>
      </c>
      <c r="CD9">
        <f t="shared" si="6"/>
        <v>2.1574385586011509E-6</v>
      </c>
      <c r="CE9">
        <f t="shared" si="6"/>
        <v>1.861092516698067E-6</v>
      </c>
      <c r="CF9">
        <f t="shared" si="6"/>
        <v>1.3069049595209719E-6</v>
      </c>
      <c r="CG9">
        <f t="shared" si="6"/>
        <v>5.8367097291876591E-7</v>
      </c>
      <c r="CH9">
        <f t="shared" si="6"/>
        <v>2.2822126026423715E-7</v>
      </c>
      <c r="CI9">
        <f t="shared" si="6"/>
        <v>1.0632823063211075E-6</v>
      </c>
      <c r="CJ9">
        <f t="shared" si="6"/>
        <v>1.8732532681122077E-6</v>
      </c>
      <c r="CK9">
        <f t="shared" si="6"/>
        <v>2.6263236126807581E-6</v>
      </c>
      <c r="CL9">
        <f t="shared" si="6"/>
        <v>3.304539145663826E-6</v>
      </c>
      <c r="CN9">
        <f t="shared" si="27"/>
        <v>2.9116261558360732E-5</v>
      </c>
      <c r="CO9">
        <f t="shared" si="7"/>
        <v>4.5401488710048043E-6</v>
      </c>
      <c r="CP9">
        <f t="shared" si="7"/>
        <v>2.4253618333171313E-6</v>
      </c>
      <c r="CQ9">
        <f t="shared" si="7"/>
        <v>6.4169970919603501E-7</v>
      </c>
      <c r="CR9">
        <f t="shared" si="7"/>
        <v>7.3013967366813687E-7</v>
      </c>
      <c r="CS9">
        <f t="shared" si="7"/>
        <v>1.6471800934111479E-6</v>
      </c>
      <c r="CT9">
        <f t="shared" si="7"/>
        <v>2.1095426887980348E-6</v>
      </c>
      <c r="CU9">
        <f t="shared" si="7"/>
        <v>2.1574385586011509E-6</v>
      </c>
      <c r="CV9">
        <f t="shared" si="7"/>
        <v>1.861092516698067E-6</v>
      </c>
      <c r="CW9">
        <f t="shared" si="7"/>
        <v>1.3069049595209719E-6</v>
      </c>
      <c r="CX9">
        <f t="shared" si="7"/>
        <v>5.8367097291876591E-7</v>
      </c>
      <c r="CY9">
        <f t="shared" si="7"/>
        <v>2.2822126026423715E-7</v>
      </c>
      <c r="CZ9">
        <f t="shared" si="7"/>
        <v>1.0632823063211075E-6</v>
      </c>
      <c r="DA9">
        <f t="shared" si="7"/>
        <v>1.8732532681122077E-6</v>
      </c>
      <c r="DB9">
        <f t="shared" si="7"/>
        <v>2.6263236126807581E-6</v>
      </c>
      <c r="DC9">
        <f t="shared" si="7"/>
        <v>3.304539145663826E-6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12.715223050377695</v>
      </c>
      <c r="E10">
        <f>'Raw data and fitting summary'!E12</f>
        <v>13.016786123440282</v>
      </c>
      <c r="F10">
        <f>'Raw data and fitting summary'!F12</f>
        <v>13.33907391769289</v>
      </c>
      <c r="G10">
        <f>'Raw data and fitting summary'!G12</f>
        <v>13.675586707711018</v>
      </c>
      <c r="H10">
        <f>'Raw data and fitting summary'!H12</f>
        <v>14.018520708308433</v>
      </c>
      <c r="I10">
        <f>'Raw data and fitting summary'!I12</f>
        <v>14.359455995089533</v>
      </c>
      <c r="J10">
        <f>'Raw data and fitting summary'!J12</f>
        <v>14.690166257673143</v>
      </c>
      <c r="K10">
        <f>'Raw data and fitting summary'!K12</f>
        <v>15.003389790584274</v>
      </c>
      <c r="L10">
        <f>'Raw data and fitting summary'!L12</f>
        <v>15.293413970395379</v>
      </c>
      <c r="M10">
        <f>'Raw data and fitting summary'!M12</f>
        <v>15.556384698928648</v>
      </c>
      <c r="N10">
        <f>'Raw data and fitting summary'!N12</f>
        <v>15.790330592479963</v>
      </c>
      <c r="O10">
        <f>'Raw data and fitting summary'!O12</f>
        <v>15.994957539968921</v>
      </c>
      <c r="P10">
        <f>'Raw data and fitting summary'!P12</f>
        <v>16.1713033958087</v>
      </c>
      <c r="Q10">
        <f>'Raw data and fitting summary'!Q12</f>
        <v>16.321343651078216</v>
      </c>
      <c r="R10">
        <f>'Raw data and fitting summary'!R12</f>
        <v>16.447618048149934</v>
      </c>
      <c r="X10">
        <f t="shared" si="8"/>
        <v>10.857699626242532</v>
      </c>
      <c r="Y10">
        <f t="shared" si="9"/>
        <v>12.715170930623435</v>
      </c>
      <c r="Z10">
        <f t="shared" si="10"/>
        <v>13.01675944616324</v>
      </c>
      <c r="AA10">
        <f t="shared" si="11"/>
        <v>13.339069777979201</v>
      </c>
      <c r="AB10">
        <f t="shared" si="12"/>
        <v>13.675600969401838</v>
      </c>
      <c r="AC10">
        <f t="shared" si="13"/>
        <v>14.018548329973147</v>
      </c>
      <c r="AD10">
        <f t="shared" si="14"/>
        <v>14.359491502964557</v>
      </c>
      <c r="AE10">
        <f t="shared" si="15"/>
        <v>14.690204274849727</v>
      </c>
      <c r="AF10">
        <f t="shared" si="16"/>
        <v>15.003425516773939</v>
      </c>
      <c r="AG10">
        <f t="shared" si="17"/>
        <v>15.293443526550858</v>
      </c>
      <c r="AH10">
        <f t="shared" si="18"/>
        <v>15.556405295404968</v>
      </c>
      <c r="AI10">
        <f t="shared" si="19"/>
        <v>15.790340528063425</v>
      </c>
      <c r="AJ10">
        <f t="shared" si="20"/>
        <v>15.994956074038768</v>
      </c>
      <c r="AK10">
        <f t="shared" si="21"/>
        <v>16.1712905495462</v>
      </c>
      <c r="AL10">
        <f t="shared" si="22"/>
        <v>16.321319988927467</v>
      </c>
      <c r="AM10">
        <f t="shared" si="23"/>
        <v>16.447584475947576</v>
      </c>
      <c r="AO10">
        <f t="shared" si="24"/>
        <v>10.857699626242532</v>
      </c>
      <c r="AP10">
        <f t="shared" si="4"/>
        <v>12.715170930623435</v>
      </c>
      <c r="AQ10">
        <f t="shared" si="4"/>
        <v>13.01675944616324</v>
      </c>
      <c r="AR10">
        <f t="shared" si="4"/>
        <v>13.339069777979201</v>
      </c>
      <c r="AS10">
        <f t="shared" si="4"/>
        <v>13.675600969401838</v>
      </c>
      <c r="AT10">
        <f t="shared" si="4"/>
        <v>14.018548329973147</v>
      </c>
      <c r="AU10">
        <f t="shared" si="4"/>
        <v>14.359491502964557</v>
      </c>
      <c r="AV10">
        <f t="shared" si="4"/>
        <v>14.690204274849727</v>
      </c>
      <c r="AW10">
        <f t="shared" si="4"/>
        <v>15.003425516773939</v>
      </c>
      <c r="AX10">
        <f t="shared" si="4"/>
        <v>15.293443526550858</v>
      </c>
      <c r="AY10">
        <f t="shared" si="4"/>
        <v>15.556405295404968</v>
      </c>
      <c r="AZ10">
        <f t="shared" si="4"/>
        <v>15.790340528063425</v>
      </c>
      <c r="BA10">
        <f t="shared" si="4"/>
        <v>15.994956074038768</v>
      </c>
      <c r="BB10">
        <f t="shared" si="4"/>
        <v>16.1712905495462</v>
      </c>
      <c r="BC10">
        <f t="shared" si="4"/>
        <v>16.321319988927467</v>
      </c>
      <c r="BD10">
        <f t="shared" si="4"/>
        <v>16.447584475947576</v>
      </c>
      <c r="BF10">
        <f t="shared" si="25"/>
        <v>9.0969095446920073E-8</v>
      </c>
      <c r="BG10">
        <f t="shared" si="25"/>
        <v>2.7164687841233016E-9</v>
      </c>
      <c r="BH10">
        <f t="shared" si="5"/>
        <v>7.1167711035653833E-10</v>
      </c>
      <c r="BI10">
        <f t="shared" si="5"/>
        <v>1.7137229421009371E-11</v>
      </c>
      <c r="BJ10">
        <f t="shared" si="5"/>
        <v>2.0339582505397938E-10</v>
      </c>
      <c r="BK10">
        <f t="shared" si="5"/>
        <v>7.6295636155640199E-10</v>
      </c>
      <c r="BL10">
        <f t="shared" si="5"/>
        <v>1.2608091887388538E-9</v>
      </c>
      <c r="BM10">
        <f t="shared" si="5"/>
        <v>1.4453057153957268E-9</v>
      </c>
      <c r="BN10">
        <f t="shared" si="5"/>
        <v>1.2763606280007864E-9</v>
      </c>
      <c r="BO10">
        <f t="shared" si="5"/>
        <v>8.735663266761297E-10</v>
      </c>
      <c r="BP10">
        <f t="shared" si="5"/>
        <v>4.242148368012606E-10</v>
      </c>
      <c r="BQ10">
        <f t="shared" si="5"/>
        <v>9.8715818725198199E-11</v>
      </c>
      <c r="BR10">
        <f t="shared" si="5"/>
        <v>2.1489512116505077E-12</v>
      </c>
      <c r="BS10">
        <f t="shared" si="5"/>
        <v>1.6502646021831537E-10</v>
      </c>
      <c r="BT10">
        <f t="shared" si="5"/>
        <v>5.5989737806860194E-10</v>
      </c>
      <c r="BU10">
        <f t="shared" si="5"/>
        <v>1.1270927712038377E-9</v>
      </c>
      <c r="BW10">
        <f t="shared" si="26"/>
        <v>2.7778520756208294E-5</v>
      </c>
      <c r="BX10">
        <f t="shared" si="6"/>
        <v>4.0990211255814749E-6</v>
      </c>
      <c r="BY10">
        <f t="shared" si="6"/>
        <v>2.0494560994215519E-6</v>
      </c>
      <c r="BZ10">
        <f t="shared" si="6"/>
        <v>3.1034500585065482E-7</v>
      </c>
      <c r="CA10">
        <f t="shared" si="6"/>
        <v>1.0428566066101781E-6</v>
      </c>
      <c r="CB10">
        <f t="shared" si="6"/>
        <v>1.9703655516633016E-6</v>
      </c>
      <c r="CC10">
        <f t="shared" si="6"/>
        <v>2.4727808096083865E-6</v>
      </c>
      <c r="CD10">
        <f t="shared" si="6"/>
        <v>2.5879270207821744E-6</v>
      </c>
      <c r="CE10">
        <f t="shared" si="6"/>
        <v>2.3812021878173772E-6</v>
      </c>
      <c r="CF10">
        <f t="shared" si="6"/>
        <v>1.9326030417743298E-6</v>
      </c>
      <c r="CG10">
        <f t="shared" si="6"/>
        <v>1.3239868677185068E-6</v>
      </c>
      <c r="CH10">
        <f t="shared" si="6"/>
        <v>6.2921907504665881E-7</v>
      </c>
      <c r="CI10">
        <f t="shared" si="6"/>
        <v>9.164952661277834E-8</v>
      </c>
      <c r="CJ10">
        <f t="shared" si="6"/>
        <v>7.9438696995877642E-7</v>
      </c>
      <c r="CK10">
        <f t="shared" si="6"/>
        <v>1.4497694282727659E-6</v>
      </c>
      <c r="CL10">
        <f t="shared" si="6"/>
        <v>2.0411630904009636E-6</v>
      </c>
      <c r="CN10">
        <f t="shared" si="27"/>
        <v>2.7778520756208294E-5</v>
      </c>
      <c r="CO10">
        <f t="shared" si="7"/>
        <v>4.0990211255814749E-6</v>
      </c>
      <c r="CP10">
        <f t="shared" si="7"/>
        <v>2.0494560994215519E-6</v>
      </c>
      <c r="CQ10">
        <f t="shared" si="7"/>
        <v>3.1034500585065482E-7</v>
      </c>
      <c r="CR10">
        <f t="shared" si="7"/>
        <v>1.0428566066101781E-6</v>
      </c>
      <c r="CS10">
        <f t="shared" si="7"/>
        <v>1.9703655516633016E-6</v>
      </c>
      <c r="CT10">
        <f t="shared" si="7"/>
        <v>2.4727808096083865E-6</v>
      </c>
      <c r="CU10">
        <f t="shared" si="7"/>
        <v>2.5879270207821744E-6</v>
      </c>
      <c r="CV10">
        <f t="shared" si="7"/>
        <v>2.3812021878173772E-6</v>
      </c>
      <c r="CW10">
        <f t="shared" si="7"/>
        <v>1.9326030417743298E-6</v>
      </c>
      <c r="CX10">
        <f t="shared" si="7"/>
        <v>1.3239868677185068E-6</v>
      </c>
      <c r="CY10">
        <f t="shared" si="7"/>
        <v>6.2921907504665881E-7</v>
      </c>
      <c r="CZ10">
        <f t="shared" si="7"/>
        <v>9.164952661277834E-8</v>
      </c>
      <c r="DA10">
        <f t="shared" si="7"/>
        <v>7.9438696995877642E-7</v>
      </c>
      <c r="DB10">
        <f t="shared" si="7"/>
        <v>1.4497694282727659E-6</v>
      </c>
      <c r="DC10">
        <f t="shared" si="7"/>
        <v>2.0411630904009636E-6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11.764191558325733</v>
      </c>
      <c r="E11">
        <f>'Raw data and fitting summary'!E13</f>
        <v>12.021873903415372</v>
      </c>
      <c r="F11">
        <f>'Raw data and fitting summary'!F13</f>
        <v>12.296258393748875</v>
      </c>
      <c r="G11">
        <f>'Raw data and fitting summary'!G13</f>
        <v>12.581649538392391</v>
      </c>
      <c r="H11">
        <f>'Raw data and fitting summary'!H13</f>
        <v>12.871332863168263</v>
      </c>
      <c r="I11">
        <f>'Raw data and fitting summary'!I13</f>
        <v>13.158180407749915</v>
      </c>
      <c r="J11">
        <f>'Raw data and fitting summary'!J13</f>
        <v>13.435338408890871</v>
      </c>
      <c r="K11">
        <f>'Raw data and fitting summary'!K13</f>
        <v>13.696860219204472</v>
      </c>
      <c r="L11">
        <f>'Raw data and fitting summary'!L13</f>
        <v>13.938165604500131</v>
      </c>
      <c r="M11">
        <f>'Raw data and fitting summary'!M13</f>
        <v>14.156262007532545</v>
      </c>
      <c r="N11">
        <f>'Raw data and fitting summary'!N13</f>
        <v>14.349729424626368</v>
      </c>
      <c r="O11">
        <f>'Raw data and fitting summary'!O13</f>
        <v>14.518522507733</v>
      </c>
      <c r="P11">
        <f>'Raw data and fitting summary'!P13</f>
        <v>14.663667537615892</v>
      </c>
      <c r="Q11">
        <f>'Raw data and fitting summary'!Q13</f>
        <v>14.786929039296949</v>
      </c>
      <c r="R11">
        <f>'Raw data and fitting summary'!R13</f>
        <v>14.890501356225776</v>
      </c>
      <c r="X11">
        <f t="shared" si="8"/>
        <v>10.156573740298635</v>
      </c>
      <c r="Y11">
        <f t="shared" si="9"/>
        <v>11.764148950366399</v>
      </c>
      <c r="Z11">
        <f t="shared" si="10"/>
        <v>12.021854136841741</v>
      </c>
      <c r="AA11">
        <f t="shared" si="11"/>
        <v>12.296258954006813</v>
      </c>
      <c r="AB11">
        <f t="shared" si="12"/>
        <v>12.581666869253155</v>
      </c>
      <c r="AC11">
        <f t="shared" si="13"/>
        <v>12.871362658320642</v>
      </c>
      <c r="AD11">
        <f t="shared" si="14"/>
        <v>13.158218019942565</v>
      </c>
      <c r="AE11">
        <f t="shared" si="15"/>
        <v>13.435379296784362</v>
      </c>
      <c r="AF11">
        <f t="shared" si="16"/>
        <v>13.696900343335871</v>
      </c>
      <c r="AG11">
        <f t="shared" si="17"/>
        <v>13.938201704018043</v>
      </c>
      <c r="AH11">
        <f t="shared" si="18"/>
        <v>14.156291728137877</v>
      </c>
      <c r="AI11">
        <f t="shared" si="19"/>
        <v>14.349751308123905</v>
      </c>
      <c r="AJ11">
        <f t="shared" si="20"/>
        <v>14.518535880667557</v>
      </c>
      <c r="AK11">
        <f t="shared" si="21"/>
        <v>14.663672345643892</v>
      </c>
      <c r="AL11">
        <f t="shared" si="22"/>
        <v>14.786925668592184</v>
      </c>
      <c r="AM11">
        <f t="shared" si="23"/>
        <v>14.890490470455697</v>
      </c>
      <c r="AO11">
        <f t="shared" si="24"/>
        <v>10.156573740298635</v>
      </c>
      <c r="AP11">
        <f t="shared" si="4"/>
        <v>11.764148950366399</v>
      </c>
      <c r="AQ11">
        <f t="shared" si="4"/>
        <v>12.021854136841741</v>
      </c>
      <c r="AR11">
        <f t="shared" si="4"/>
        <v>12.296258954006813</v>
      </c>
      <c r="AS11">
        <f t="shared" si="4"/>
        <v>12.581666869253155</v>
      </c>
      <c r="AT11">
        <f t="shared" si="4"/>
        <v>12.871362658320642</v>
      </c>
      <c r="AU11">
        <f t="shared" si="4"/>
        <v>13.158218019942565</v>
      </c>
      <c r="AV11">
        <f t="shared" si="4"/>
        <v>13.435379296784362</v>
      </c>
      <c r="AW11">
        <f t="shared" si="4"/>
        <v>13.696900343335871</v>
      </c>
      <c r="AX11">
        <f t="shared" si="4"/>
        <v>13.938201704018043</v>
      </c>
      <c r="AY11">
        <f t="shared" si="4"/>
        <v>14.156291728137877</v>
      </c>
      <c r="AZ11">
        <f t="shared" si="4"/>
        <v>14.349751308123905</v>
      </c>
      <c r="BA11">
        <f t="shared" si="4"/>
        <v>14.518535880667557</v>
      </c>
      <c r="BB11">
        <f t="shared" si="4"/>
        <v>14.663672345643892</v>
      </c>
      <c r="BC11">
        <f t="shared" si="4"/>
        <v>14.786925668592184</v>
      </c>
      <c r="BD11">
        <f t="shared" si="4"/>
        <v>14.890490470455697</v>
      </c>
      <c r="BF11">
        <f t="shared" si="25"/>
        <v>7.1355827484261602E-8</v>
      </c>
      <c r="BG11">
        <f t="shared" si="25"/>
        <v>1.8154381985393077E-9</v>
      </c>
      <c r="BH11">
        <f t="shared" si="5"/>
        <v>3.9071743311884681E-10</v>
      </c>
      <c r="BI11">
        <f t="shared" si="5"/>
        <v>3.1388895689093739E-13</v>
      </c>
      <c r="BJ11">
        <f t="shared" si="5"/>
        <v>3.0035873483069555E-10</v>
      </c>
      <c r="BK11">
        <f t="shared" si="5"/>
        <v>8.8775110529429238E-10</v>
      </c>
      <c r="BL11">
        <f t="shared" si="5"/>
        <v>1.4146770358884781E-9</v>
      </c>
      <c r="BM11">
        <f t="shared" si="5"/>
        <v>1.6718198340944611E-9</v>
      </c>
      <c r="BN11">
        <f t="shared" si="5"/>
        <v>1.6099459205045955E-9</v>
      </c>
      <c r="BO11">
        <f t="shared" si="5"/>
        <v>1.3031751934669817E-9</v>
      </c>
      <c r="BP11">
        <f t="shared" si="5"/>
        <v>8.8331438126855601E-10</v>
      </c>
      <c r="BQ11">
        <f t="shared" si="5"/>
        <v>4.7888746444025853E-10</v>
      </c>
      <c r="BR11">
        <f t="shared" si="5"/>
        <v>1.7883537866725843E-10</v>
      </c>
      <c r="BS11">
        <f t="shared" si="5"/>
        <v>2.3117133254790488E-11</v>
      </c>
      <c r="BT11">
        <f t="shared" si="5"/>
        <v>1.1361650607360048E-11</v>
      </c>
      <c r="BU11">
        <f t="shared" si="5"/>
        <v>1.1849999021562994E-10</v>
      </c>
      <c r="BW11">
        <f t="shared" si="26"/>
        <v>2.6300711501477959E-5</v>
      </c>
      <c r="BX11">
        <f t="shared" si="6"/>
        <v>3.621847998776761E-6</v>
      </c>
      <c r="BY11">
        <f t="shared" si="6"/>
        <v>1.6442200517684135E-6</v>
      </c>
      <c r="BZ11">
        <f t="shared" si="6"/>
        <v>4.5563283915551265E-8</v>
      </c>
      <c r="CA11">
        <f t="shared" si="6"/>
        <v>1.3774693722521056E-6</v>
      </c>
      <c r="CB11">
        <f t="shared" si="6"/>
        <v>2.3148405627315225E-6</v>
      </c>
      <c r="CC11">
        <f t="shared" si="6"/>
        <v>2.8584564104577568E-6</v>
      </c>
      <c r="CD11">
        <f t="shared" si="6"/>
        <v>3.0433002736539736E-6</v>
      </c>
      <c r="CE11">
        <f t="shared" si="6"/>
        <v>2.9294315058864823E-6</v>
      </c>
      <c r="CF11">
        <f t="shared" si="6"/>
        <v>2.5899695440215632E-6</v>
      </c>
      <c r="CG11">
        <f t="shared" si="6"/>
        <v>2.099462620736196E-6</v>
      </c>
      <c r="CH11">
        <f t="shared" si="6"/>
        <v>1.5250088358217977E-6</v>
      </c>
      <c r="CI11">
        <f t="shared" si="6"/>
        <v>9.2109388074463798E-7</v>
      </c>
      <c r="CJ11">
        <f t="shared" si="6"/>
        <v>3.2788703179479747E-7</v>
      </c>
      <c r="CK11">
        <f t="shared" si="6"/>
        <v>2.2795169460772044E-7</v>
      </c>
      <c r="CL11">
        <f t="shared" si="6"/>
        <v>7.3105517247575733E-7</v>
      </c>
      <c r="CN11">
        <f t="shared" si="27"/>
        <v>2.6300711501477959E-5</v>
      </c>
      <c r="CO11">
        <f t="shared" si="7"/>
        <v>3.621847998776761E-6</v>
      </c>
      <c r="CP11">
        <f t="shared" si="7"/>
        <v>1.6442200517684135E-6</v>
      </c>
      <c r="CQ11">
        <f t="shared" si="7"/>
        <v>4.5563283915551265E-8</v>
      </c>
      <c r="CR11">
        <f t="shared" si="7"/>
        <v>1.3774693722521056E-6</v>
      </c>
      <c r="CS11">
        <f t="shared" si="7"/>
        <v>2.3148405627315225E-6</v>
      </c>
      <c r="CT11">
        <f t="shared" si="7"/>
        <v>2.8584564104577568E-6</v>
      </c>
      <c r="CU11">
        <f t="shared" si="7"/>
        <v>3.0433002736539736E-6</v>
      </c>
      <c r="CV11">
        <f t="shared" si="7"/>
        <v>2.9294315058864823E-6</v>
      </c>
      <c r="CW11">
        <f t="shared" si="7"/>
        <v>2.5899695440215632E-6</v>
      </c>
      <c r="CX11">
        <f t="shared" si="7"/>
        <v>2.099462620736196E-6</v>
      </c>
      <c r="CY11">
        <f t="shared" si="7"/>
        <v>1.5250088358217977E-6</v>
      </c>
      <c r="CZ11">
        <f t="shared" si="7"/>
        <v>9.2109388074463798E-7</v>
      </c>
      <c r="DA11">
        <f t="shared" si="7"/>
        <v>3.2788703179479747E-7</v>
      </c>
      <c r="DB11">
        <f t="shared" si="7"/>
        <v>2.2795169460772044E-7</v>
      </c>
      <c r="DC11">
        <f t="shared" si="7"/>
        <v>7.3105517247575733E-7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10.758356307661559</v>
      </c>
      <c r="E12">
        <f>'Raw data and fitting summary'!E14</f>
        <v>10.973455984492851</v>
      </c>
      <c r="F12">
        <f>'Raw data and fitting summary'!F14</f>
        <v>11.201615452356709</v>
      </c>
      <c r="G12">
        <f>'Raw data and fitting summary'!G14</f>
        <v>11.437967542873823</v>
      </c>
      <c r="H12">
        <f>'Raw data and fitting summary'!H14</f>
        <v>11.676879591714892</v>
      </c>
      <c r="I12">
        <f>'Raw data and fitting summary'!I14</f>
        <v>11.912471547048572</v>
      </c>
      <c r="J12">
        <f>'Raw data and fitting summary'!J14</f>
        <v>12.139183451454191</v>
      </c>
      <c r="K12">
        <f>'Raw data and fitting summary'!K14</f>
        <v>12.352279234575748</v>
      </c>
      <c r="L12">
        <f>'Raw data and fitting summary'!L14</f>
        <v>12.548194699804997</v>
      </c>
      <c r="M12">
        <f>'Raw data and fitting summary'!M14</f>
        <v>12.724685716122877</v>
      </c>
      <c r="N12">
        <f>'Raw data and fitting summary'!N14</f>
        <v>12.880786460654424</v>
      </c>
      <c r="O12">
        <f>'Raw data and fitting summary'!O14</f>
        <v>13.01662698571926</v>
      </c>
      <c r="P12">
        <f>'Raw data and fitting summary'!P14</f>
        <v>13.133175122863575</v>
      </c>
      <c r="Q12">
        <f>'Raw data and fitting summary'!Q14</f>
        <v>13.231962362967579</v>
      </c>
      <c r="R12">
        <f>'Raw data and fitting summary'!R14</f>
        <v>13.314836011884998</v>
      </c>
      <c r="X12">
        <f t="shared" si="8"/>
        <v>9.3979905805692603</v>
      </c>
      <c r="Y12">
        <f t="shared" si="9"/>
        <v>10.758322772060037</v>
      </c>
      <c r="Z12">
        <f t="shared" si="10"/>
        <v>10.973442627720686</v>
      </c>
      <c r="AA12">
        <f t="shared" si="11"/>
        <v>11.201620147628256</v>
      </c>
      <c r="AB12">
        <f t="shared" si="12"/>
        <v>11.437987299687007</v>
      </c>
      <c r="AC12">
        <f t="shared" si="13"/>
        <v>11.676910810033228</v>
      </c>
      <c r="AD12">
        <f t="shared" si="14"/>
        <v>11.912510362743012</v>
      </c>
      <c r="AE12">
        <f t="shared" si="15"/>
        <v>12.139226104701047</v>
      </c>
      <c r="AF12">
        <f t="shared" si="16"/>
        <v>12.352322388988618</v>
      </c>
      <c r="AG12">
        <f t="shared" si="17"/>
        <v>12.54823565948352</v>
      </c>
      <c r="AH12">
        <f t="shared" si="18"/>
        <v>12.724722520593037</v>
      </c>
      <c r="AI12">
        <f t="shared" si="19"/>
        <v>12.880817869524055</v>
      </c>
      <c r="AJ12">
        <f t="shared" si="20"/>
        <v>13.016652385134078</v>
      </c>
      <c r="AK12">
        <f t="shared" si="21"/>
        <v>13.133194391562006</v>
      </c>
      <c r="AL12">
        <f t="shared" si="22"/>
        <v>13.231975730321739</v>
      </c>
      <c r="AM12">
        <f t="shared" si="23"/>
        <v>13.314843929676577</v>
      </c>
      <c r="AO12">
        <f t="shared" si="24"/>
        <v>9.3979905805692603</v>
      </c>
      <c r="AP12">
        <f t="shared" si="4"/>
        <v>10.758322772060037</v>
      </c>
      <c r="AQ12">
        <f t="shared" si="4"/>
        <v>10.973442627720686</v>
      </c>
      <c r="AR12">
        <f t="shared" si="4"/>
        <v>11.201620147628256</v>
      </c>
      <c r="AS12">
        <f t="shared" si="4"/>
        <v>11.437987299687007</v>
      </c>
      <c r="AT12">
        <f t="shared" si="4"/>
        <v>11.676910810033228</v>
      </c>
      <c r="AU12">
        <f t="shared" si="4"/>
        <v>11.912510362743012</v>
      </c>
      <c r="AV12">
        <f t="shared" si="4"/>
        <v>12.139226104701047</v>
      </c>
      <c r="AW12">
        <f t="shared" si="4"/>
        <v>12.352322388988618</v>
      </c>
      <c r="AX12">
        <f t="shared" si="4"/>
        <v>12.54823565948352</v>
      </c>
      <c r="AY12">
        <f t="shared" si="4"/>
        <v>12.724722520593037</v>
      </c>
      <c r="AZ12">
        <f t="shared" si="4"/>
        <v>12.880817869524055</v>
      </c>
      <c r="BA12">
        <f t="shared" si="4"/>
        <v>13.016652385134078</v>
      </c>
      <c r="BB12">
        <f t="shared" si="4"/>
        <v>13.133194391562006</v>
      </c>
      <c r="BC12">
        <f t="shared" si="4"/>
        <v>13.231975730321739</v>
      </c>
      <c r="BD12">
        <f t="shared" si="4"/>
        <v>13.314843929676577</v>
      </c>
      <c r="BF12">
        <f t="shared" si="25"/>
        <v>5.3892364313409755E-8</v>
      </c>
      <c r="BG12">
        <f t="shared" si="25"/>
        <v>1.1246365694702981E-9</v>
      </c>
      <c r="BH12">
        <f t="shared" si="5"/>
        <v>1.7840336266079891E-10</v>
      </c>
      <c r="BI12">
        <f t="shared" si="5"/>
        <v>2.2045574905337928E-11</v>
      </c>
      <c r="BJ12">
        <f t="shared" si="5"/>
        <v>3.9033166720949052E-10</v>
      </c>
      <c r="BK12">
        <f t="shared" si="5"/>
        <v>9.7458339971198585E-10</v>
      </c>
      <c r="BL12">
        <f t="shared" si="5"/>
        <v>1.5066581348575329E-9</v>
      </c>
      <c r="BM12">
        <f t="shared" si="5"/>
        <v>1.8192994673811613E-9</v>
      </c>
      <c r="BN12">
        <f t="shared" si="5"/>
        <v>1.8623033501405362E-9</v>
      </c>
      <c r="BO12">
        <f t="shared" si="5"/>
        <v>1.6776952647548353E-9</v>
      </c>
      <c r="BP12">
        <f t="shared" si="5"/>
        <v>1.3545690237232791E-9</v>
      </c>
      <c r="BQ12">
        <f t="shared" si="5"/>
        <v>9.8651709152086511E-10</v>
      </c>
      <c r="BR12">
        <f t="shared" si="5"/>
        <v>6.451302731219525E-10</v>
      </c>
      <c r="BS12">
        <f t="shared" si="5"/>
        <v>3.7128273920970967E-10</v>
      </c>
      <c r="BT12">
        <f t="shared" si="5"/>
        <v>1.7868615725130319E-10</v>
      </c>
      <c r="BU12">
        <f t="shared" si="5"/>
        <v>6.2691423499799696E-11</v>
      </c>
      <c r="BW12">
        <f t="shared" si="26"/>
        <v>2.4701800681433982E-5</v>
      </c>
      <c r="BX12">
        <f t="shared" si="6"/>
        <v>3.1171774850918433E-6</v>
      </c>
      <c r="BY12">
        <f t="shared" si="6"/>
        <v>1.2171906864487175E-6</v>
      </c>
      <c r="BZ12">
        <f t="shared" si="6"/>
        <v>4.1916003985864131E-7</v>
      </c>
      <c r="CA12">
        <f t="shared" si="6"/>
        <v>1.7272980522628979E-6</v>
      </c>
      <c r="CB12">
        <f t="shared" si="6"/>
        <v>2.6735083314092166E-6</v>
      </c>
      <c r="CC12">
        <f t="shared" si="6"/>
        <v>3.2583975382194355E-6</v>
      </c>
      <c r="CD12">
        <f t="shared" si="6"/>
        <v>3.5136710106868616E-6</v>
      </c>
      <c r="CE12">
        <f t="shared" si="6"/>
        <v>3.493627474320844E-6</v>
      </c>
      <c r="CF12">
        <f t="shared" si="6"/>
        <v>3.2641782984543996E-6</v>
      </c>
      <c r="CG12">
        <f t="shared" si="6"/>
        <v>2.8923593500731631E-6</v>
      </c>
      <c r="CH12">
        <f t="shared" si="6"/>
        <v>2.4384219969207599E-6</v>
      </c>
      <c r="CI12">
        <f t="shared" si="6"/>
        <v>1.9513016148070674E-6</v>
      </c>
      <c r="CJ12">
        <f t="shared" si="6"/>
        <v>1.4671753007012424E-6</v>
      </c>
      <c r="CK12">
        <f t="shared" si="6"/>
        <v>1.010231157682153E-6</v>
      </c>
      <c r="CL12">
        <f t="shared" si="6"/>
        <v>5.9465898522979853E-7</v>
      </c>
      <c r="CN12">
        <f t="shared" si="27"/>
        <v>2.4701800681433982E-5</v>
      </c>
      <c r="CO12">
        <f t="shared" si="7"/>
        <v>3.1171774850918433E-6</v>
      </c>
      <c r="CP12">
        <f t="shared" si="7"/>
        <v>1.2171906864487175E-6</v>
      </c>
      <c r="CQ12">
        <f t="shared" si="7"/>
        <v>4.1916003985864131E-7</v>
      </c>
      <c r="CR12">
        <f t="shared" si="7"/>
        <v>1.7272980522628979E-6</v>
      </c>
      <c r="CS12">
        <f t="shared" si="7"/>
        <v>2.6735083314092166E-6</v>
      </c>
      <c r="CT12">
        <f t="shared" si="7"/>
        <v>3.2583975382194355E-6</v>
      </c>
      <c r="CU12">
        <f t="shared" si="7"/>
        <v>3.5136710106868616E-6</v>
      </c>
      <c r="CV12">
        <f t="shared" si="7"/>
        <v>3.493627474320844E-6</v>
      </c>
      <c r="CW12">
        <f t="shared" si="7"/>
        <v>3.2641782984543996E-6</v>
      </c>
      <c r="CX12">
        <f t="shared" si="7"/>
        <v>2.8923593500731631E-6</v>
      </c>
      <c r="CY12">
        <f t="shared" si="7"/>
        <v>2.4384219969207599E-6</v>
      </c>
      <c r="CZ12">
        <f t="shared" si="7"/>
        <v>1.9513016148070674E-6</v>
      </c>
      <c r="DA12">
        <f t="shared" si="7"/>
        <v>1.4671753007012424E-6</v>
      </c>
      <c r="DB12">
        <f t="shared" si="7"/>
        <v>1.010231157682153E-6</v>
      </c>
      <c r="DC12">
        <f t="shared" si="7"/>
        <v>5.9465898522979853E-7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9.7195794806673792</v>
      </c>
      <c r="E13">
        <f>'Raw data and fitting summary'!E15</f>
        <v>9.8948081906164358</v>
      </c>
      <c r="F13">
        <f>'Raw data and fitting summary'!F15</f>
        <v>10.079939431579477</v>
      </c>
      <c r="G13">
        <f>'Raw data and fitting summary'!G15</f>
        <v>10.270923591921392</v>
      </c>
      <c r="H13">
        <f>'Raw data and fitting summary'!H15</f>
        <v>10.463159599902244</v>
      </c>
      <c r="I13">
        <f>'Raw data and fitting summary'!I15</f>
        <v>10.65192514837592</v>
      </c>
      <c r="J13">
        <f>'Raw data and fitting summary'!J15</f>
        <v>10.832831183448617</v>
      </c>
      <c r="K13">
        <f>'Raw data and fitting summary'!K15</f>
        <v>11.002210432357664</v>
      </c>
      <c r="L13">
        <f>'Raw data and fitting summary'!L15</f>
        <v>11.15737130148289</v>
      </c>
      <c r="M13">
        <f>'Raw data and fitting summary'!M15</f>
        <v>11.296689343637146</v>
      </c>
      <c r="N13">
        <f>'Raw data and fitting summary'!N15</f>
        <v>11.419550822042686</v>
      </c>
      <c r="O13">
        <f>'Raw data and fitting summary'!O15</f>
        <v>11.526191615643933</v>
      </c>
      <c r="P13">
        <f>'Raw data and fitting summary'!P15</f>
        <v>11.617484107967519</v>
      </c>
      <c r="Q13">
        <f>'Raw data and fitting summary'!Q15</f>
        <v>11.694718139709217</v>
      </c>
      <c r="R13">
        <f>'Raw data and fitting summary'!R15</f>
        <v>11.759407309079942</v>
      </c>
      <c r="X13">
        <f t="shared" si="8"/>
        <v>8.595504756557224</v>
      </c>
      <c r="Y13">
        <f t="shared" si="9"/>
        <v>9.7195542489108444</v>
      </c>
      <c r="Z13">
        <f t="shared" si="10"/>
        <v>9.8948004939612915</v>
      </c>
      <c r="AA13">
        <f t="shared" si="11"/>
        <v>10.079947515526692</v>
      </c>
      <c r="AB13">
        <f t="shared" si="12"/>
        <v>10.270944999371361</v>
      </c>
      <c r="AC13">
        <f t="shared" si="13"/>
        <v>10.463191386674504</v>
      </c>
      <c r="AD13">
        <f t="shared" si="14"/>
        <v>10.651964167610709</v>
      </c>
      <c r="AE13">
        <f t="shared" si="15"/>
        <v>10.832874382160249</v>
      </c>
      <c r="AF13">
        <f t="shared" si="16"/>
        <v>11.002255102901549</v>
      </c>
      <c r="AG13">
        <f t="shared" si="17"/>
        <v>11.157415248316283</v>
      </c>
      <c r="AH13">
        <f t="shared" si="18"/>
        <v>11.296730952584596</v>
      </c>
      <c r="AI13">
        <f t="shared" si="19"/>
        <v>11.419589043893858</v>
      </c>
      <c r="AJ13">
        <f t="shared" si="20"/>
        <v>11.526225890587012</v>
      </c>
      <c r="AK13">
        <f t="shared" si="21"/>
        <v>11.61751426059271</v>
      </c>
      <c r="AL13">
        <f t="shared" si="22"/>
        <v>11.694744269300237</v>
      </c>
      <c r="AM13">
        <f t="shared" si="23"/>
        <v>11.759429691351446</v>
      </c>
      <c r="AO13">
        <f t="shared" si="24"/>
        <v>8.595504756557224</v>
      </c>
      <c r="AP13">
        <f t="shared" si="4"/>
        <v>9.7195542489108444</v>
      </c>
      <c r="AQ13">
        <f t="shared" si="4"/>
        <v>9.8948004939612915</v>
      </c>
      <c r="AR13">
        <f t="shared" si="4"/>
        <v>10.079947515526692</v>
      </c>
      <c r="AS13">
        <f t="shared" si="4"/>
        <v>10.270944999371361</v>
      </c>
      <c r="AT13">
        <f t="shared" si="4"/>
        <v>10.463191386674504</v>
      </c>
      <c r="AU13">
        <f t="shared" si="4"/>
        <v>10.651964167610709</v>
      </c>
      <c r="AV13">
        <f t="shared" si="4"/>
        <v>10.832874382160249</v>
      </c>
      <c r="AW13">
        <f t="shared" si="4"/>
        <v>11.002255102901549</v>
      </c>
      <c r="AX13">
        <f t="shared" si="4"/>
        <v>11.157415248316283</v>
      </c>
      <c r="AY13">
        <f t="shared" si="4"/>
        <v>11.296730952584596</v>
      </c>
      <c r="AZ13">
        <f t="shared" si="4"/>
        <v>11.419589043893858</v>
      </c>
      <c r="BA13">
        <f t="shared" si="4"/>
        <v>11.526225890587012</v>
      </c>
      <c r="BB13">
        <f t="shared" si="4"/>
        <v>11.61751426059271</v>
      </c>
      <c r="BC13">
        <f t="shared" si="4"/>
        <v>11.694744269300237</v>
      </c>
      <c r="BD13">
        <f t="shared" si="4"/>
        <v>11.759429691351446</v>
      </c>
      <c r="BF13">
        <f t="shared" si="25"/>
        <v>3.9119164021964121E-8</v>
      </c>
      <c r="BG13">
        <f t="shared" si="25"/>
        <v>6.3664153783110474E-10</v>
      </c>
      <c r="BH13">
        <f t="shared" si="5"/>
        <v>5.9238500410728462E-11</v>
      </c>
      <c r="BI13">
        <f t="shared" si="5"/>
        <v>6.5350202570753498E-11</v>
      </c>
      <c r="BJ13">
        <f t="shared" si="5"/>
        <v>4.5827891418150372E-10</v>
      </c>
      <c r="BK13">
        <f t="shared" si="5"/>
        <v>1.010398890688682E-9</v>
      </c>
      <c r="BL13">
        <f t="shared" si="5"/>
        <v>1.5225006835187215E-9</v>
      </c>
      <c r="BM13">
        <f t="shared" si="5"/>
        <v>1.8661286866500986E-9</v>
      </c>
      <c r="BN13">
        <f t="shared" si="5"/>
        <v>1.9954574909237174E-9</v>
      </c>
      <c r="BO13">
        <f t="shared" si="5"/>
        <v>1.9313241653340041E-9</v>
      </c>
      <c r="BP13">
        <f t="shared" si="5"/>
        <v>1.7313045079135186E-9</v>
      </c>
      <c r="BQ13">
        <f t="shared" si="5"/>
        <v>1.4609099070208022E-9</v>
      </c>
      <c r="BR13">
        <f t="shared" si="5"/>
        <v>1.1747717230880305E-9</v>
      </c>
      <c r="BS13">
        <f t="shared" si="5"/>
        <v>9.0918080592995307E-10</v>
      </c>
      <c r="BT13">
        <f t="shared" si="5"/>
        <v>6.827555269070969E-10</v>
      </c>
      <c r="BU13">
        <f t="shared" si="5"/>
        <v>5.0096607770740006E-10</v>
      </c>
      <c r="BW13">
        <f t="shared" si="26"/>
        <v>2.3010359171535783E-5</v>
      </c>
      <c r="BX13">
        <f t="shared" si="6"/>
        <v>2.5959787752222411E-6</v>
      </c>
      <c r="BY13">
        <f t="shared" si="6"/>
        <v>7.7784844161601408E-7</v>
      </c>
      <c r="BZ13">
        <f t="shared" si="6"/>
        <v>8.01983066111307E-7</v>
      </c>
      <c r="CA13">
        <f t="shared" si="6"/>
        <v>2.0842726711569965E-6</v>
      </c>
      <c r="CB13">
        <f t="shared" si="6"/>
        <v>3.0379614674888854E-6</v>
      </c>
      <c r="CC13">
        <f t="shared" si="6"/>
        <v>3.6631023325857907E-6</v>
      </c>
      <c r="CD13">
        <f t="shared" si="6"/>
        <v>3.9877423210012863E-6</v>
      </c>
      <c r="CE13">
        <f t="shared" si="6"/>
        <v>4.0601261710947081E-6</v>
      </c>
      <c r="CF13">
        <f t="shared" si="6"/>
        <v>3.9388005569064152E-6</v>
      </c>
      <c r="CG13">
        <f t="shared" si="6"/>
        <v>3.6832732960397174E-6</v>
      </c>
      <c r="CH13">
        <f t="shared" si="6"/>
        <v>3.347042614683208E-6</v>
      </c>
      <c r="CI13">
        <f t="shared" si="6"/>
        <v>2.9736483914715789E-6</v>
      </c>
      <c r="CJ13">
        <f t="shared" si="6"/>
        <v>2.5954455071019901E-6</v>
      </c>
      <c r="CK13">
        <f t="shared" si="6"/>
        <v>2.2343020436329884E-6</v>
      </c>
      <c r="CL13">
        <f t="shared" si="6"/>
        <v>1.9033466836491873E-6</v>
      </c>
      <c r="CN13">
        <f t="shared" si="27"/>
        <v>2.3010359171535783E-5</v>
      </c>
      <c r="CO13">
        <f t="shared" si="7"/>
        <v>2.5959787752222411E-6</v>
      </c>
      <c r="CP13">
        <f t="shared" si="7"/>
        <v>7.7784844161601408E-7</v>
      </c>
      <c r="CQ13">
        <f t="shared" si="7"/>
        <v>8.01983066111307E-7</v>
      </c>
      <c r="CR13">
        <f t="shared" si="7"/>
        <v>2.0842726711569965E-6</v>
      </c>
      <c r="CS13">
        <f t="shared" si="7"/>
        <v>3.0379614674888854E-6</v>
      </c>
      <c r="CT13">
        <f t="shared" si="7"/>
        <v>3.6631023325857907E-6</v>
      </c>
      <c r="CU13">
        <f t="shared" si="7"/>
        <v>3.9877423210012863E-6</v>
      </c>
      <c r="CV13">
        <f t="shared" si="7"/>
        <v>4.0601261710947081E-6</v>
      </c>
      <c r="CW13">
        <f t="shared" si="7"/>
        <v>3.9388005569064152E-6</v>
      </c>
      <c r="CX13">
        <f t="shared" si="7"/>
        <v>3.6832732960397174E-6</v>
      </c>
      <c r="CY13">
        <f t="shared" si="7"/>
        <v>3.347042614683208E-6</v>
      </c>
      <c r="CZ13">
        <f t="shared" si="7"/>
        <v>2.9736483914715789E-6</v>
      </c>
      <c r="DA13">
        <f t="shared" si="7"/>
        <v>2.5954455071019901E-6</v>
      </c>
      <c r="DB13">
        <f t="shared" si="7"/>
        <v>2.2343020436329884E-6</v>
      </c>
      <c r="DC13">
        <f t="shared" si="7"/>
        <v>1.9033466836491873E-6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8.6728204902266324</v>
      </c>
      <c r="E14">
        <f>'Raw data and fitting summary'!E16</f>
        <v>8.8120683806077587</v>
      </c>
      <c r="F14">
        <f>'Raw data and fitting summary'!F16</f>
        <v>8.9586003653248767</v>
      </c>
      <c r="G14">
        <f>'Raw data and fitting summary'!G16</f>
        <v>9.1091388056714742</v>
      </c>
      <c r="H14">
        <f>'Raw data and fitting summary'!H16</f>
        <v>9.2600258353553677</v>
      </c>
      <c r="I14">
        <f>'Raw data and fitting summary'!I16</f>
        <v>9.4075697920212473</v>
      </c>
      <c r="J14">
        <f>'Raw data and fitting summary'!J16</f>
        <v>9.5483984223109193</v>
      </c>
      <c r="K14">
        <f>'Raw data and fitting summary'!K16</f>
        <v>9.6797492825302616</v>
      </c>
      <c r="L14">
        <f>'Raw data and fitting summary'!L16</f>
        <v>9.7996481167740654</v>
      </c>
      <c r="M14">
        <f>'Raw data and fitting summary'!M16</f>
        <v>9.906959341839773</v>
      </c>
      <c r="N14">
        <f>'Raw data and fitting summary'!N16</f>
        <v>10.001324885264344</v>
      </c>
      <c r="O14">
        <f>'Raw data and fitting summary'!O16</f>
        <v>10.083027697800729</v>
      </c>
      <c r="P14">
        <f>'Raw data and fitting summary'!P16</f>
        <v>10.152821175408381</v>
      </c>
      <c r="Q14">
        <f>'Raw data and fitting summary'!Q16</f>
        <v>10.211759007086171</v>
      </c>
      <c r="R14">
        <f>'Raw data and fitting summary'!R16</f>
        <v>10.261047853347081</v>
      </c>
      <c r="X14">
        <f t="shared" si="8"/>
        <v>7.7665332852492748</v>
      </c>
      <c r="Y14">
        <f t="shared" si="9"/>
        <v>8.6728025308033416</v>
      </c>
      <c r="Z14">
        <f t="shared" si="10"/>
        <v>8.8120654123561923</v>
      </c>
      <c r="AA14">
        <f t="shared" si="11"/>
        <v>8.9586109785114871</v>
      </c>
      <c r="AB14">
        <f t="shared" si="12"/>
        <v>9.1091610287325224</v>
      </c>
      <c r="AC14">
        <f t="shared" si="13"/>
        <v>9.2600573124736449</v>
      </c>
      <c r="AD14">
        <f t="shared" si="14"/>
        <v>9.4076080114533855</v>
      </c>
      <c r="AE14">
        <f t="shared" si="15"/>
        <v>9.5484409497216109</v>
      </c>
      <c r="AF14">
        <f t="shared" si="16"/>
        <v>9.6797939551713537</v>
      </c>
      <c r="AG14">
        <f t="shared" si="17"/>
        <v>9.7996931695647227</v>
      </c>
      <c r="AH14">
        <f t="shared" si="18"/>
        <v>9.9070034576560815</v>
      </c>
      <c r="AI14">
        <f t="shared" si="19"/>
        <v>10.001367180236889</v>
      </c>
      <c r="AJ14">
        <f t="shared" si="20"/>
        <v>10.083067662743872</v>
      </c>
      <c r="AK14">
        <f t="shared" si="21"/>
        <v>10.152858596111527</v>
      </c>
      <c r="AL14">
        <f t="shared" si="22"/>
        <v>10.211793881863487</v>
      </c>
      <c r="AM14">
        <f t="shared" si="23"/>
        <v>10.261080319591475</v>
      </c>
      <c r="AO14">
        <f t="shared" si="24"/>
        <v>7.7665332852492748</v>
      </c>
      <c r="AP14">
        <f t="shared" si="4"/>
        <v>8.6728025308033416</v>
      </c>
      <c r="AQ14">
        <f t="shared" si="4"/>
        <v>8.8120654123561923</v>
      </c>
      <c r="AR14">
        <f t="shared" si="4"/>
        <v>8.9586109785114871</v>
      </c>
      <c r="AS14">
        <f t="shared" si="4"/>
        <v>9.1091610287325224</v>
      </c>
      <c r="AT14">
        <f t="shared" si="4"/>
        <v>9.2600573124736449</v>
      </c>
      <c r="AU14">
        <f t="shared" si="4"/>
        <v>9.4076080114533855</v>
      </c>
      <c r="AV14">
        <f t="shared" si="4"/>
        <v>9.5484409497216109</v>
      </c>
      <c r="AW14">
        <f t="shared" si="4"/>
        <v>9.6797939551713537</v>
      </c>
      <c r="AX14">
        <f t="shared" si="4"/>
        <v>9.7996931695647227</v>
      </c>
      <c r="AY14">
        <f t="shared" si="4"/>
        <v>9.9070034576560815</v>
      </c>
      <c r="AZ14">
        <f t="shared" si="4"/>
        <v>10.001367180236889</v>
      </c>
      <c r="BA14">
        <f t="shared" si="4"/>
        <v>10.083067662743872</v>
      </c>
      <c r="BB14">
        <f t="shared" si="4"/>
        <v>10.152858596111527</v>
      </c>
      <c r="BC14">
        <f t="shared" si="4"/>
        <v>10.211793881863487</v>
      </c>
      <c r="BD14">
        <f t="shared" si="4"/>
        <v>10.261080319591475</v>
      </c>
      <c r="BF14">
        <f t="shared" si="25"/>
        <v>2.7271405250020876E-8</v>
      </c>
      <c r="BG14">
        <f t="shared" si="25"/>
        <v>3.2254088493624817E-10</v>
      </c>
      <c r="BH14">
        <f t="shared" si="5"/>
        <v>8.8105173609339217E-12</v>
      </c>
      <c r="BI14">
        <f t="shared" si="5"/>
        <v>1.1263973002806474E-10</v>
      </c>
      <c r="BJ14">
        <f t="shared" si="5"/>
        <v>4.9386444235493245E-10</v>
      </c>
      <c r="BK14">
        <f t="shared" si="5"/>
        <v>9.9080897503830684E-10</v>
      </c>
      <c r="BL14">
        <f t="shared" si="5"/>
        <v>1.4607249929680115E-9</v>
      </c>
      <c r="BM14">
        <f t="shared" si="5"/>
        <v>1.808580660137268E-9</v>
      </c>
      <c r="BN14">
        <f t="shared" si="5"/>
        <v>1.9956448621428383E-9</v>
      </c>
      <c r="BO14">
        <f t="shared" si="5"/>
        <v>2.0297539460061515E-9</v>
      </c>
      <c r="BP14">
        <f t="shared" si="5"/>
        <v>1.9462052485632408E-9</v>
      </c>
      <c r="BQ14">
        <f t="shared" si="5"/>
        <v>1.7888647025577479E-9</v>
      </c>
      <c r="BR14">
        <f t="shared" si="5"/>
        <v>1.5971966804463331E-9</v>
      </c>
      <c r="BS14">
        <f t="shared" si="5"/>
        <v>1.4003090239366082E-9</v>
      </c>
      <c r="BT14">
        <f t="shared" si="5"/>
        <v>1.2162500928875676E-9</v>
      </c>
      <c r="BU14">
        <f t="shared" si="5"/>
        <v>1.0540570250085788E-9</v>
      </c>
      <c r="BW14">
        <f t="shared" si="26"/>
        <v>2.1263098480705405E-5</v>
      </c>
      <c r="BX14">
        <f t="shared" si="6"/>
        <v>2.0707750726435696E-6</v>
      </c>
      <c r="BY14">
        <f t="shared" si="6"/>
        <v>3.3683948398219592E-7</v>
      </c>
      <c r="BZ14">
        <f t="shared" si="6"/>
        <v>1.1846910906053653E-6</v>
      </c>
      <c r="CA14">
        <f t="shared" si="6"/>
        <v>2.4396386207432784E-6</v>
      </c>
      <c r="CB14">
        <f t="shared" si="6"/>
        <v>3.3992357946664612E-6</v>
      </c>
      <c r="CC14">
        <f t="shared" si="6"/>
        <v>4.0626089109675355E-6</v>
      </c>
      <c r="CD14">
        <f t="shared" si="6"/>
        <v>4.4538591080569733E-6</v>
      </c>
      <c r="CE14">
        <f t="shared" si="6"/>
        <v>4.6150404955908875E-6</v>
      </c>
      <c r="CF14">
        <f t="shared" si="6"/>
        <v>4.5973674764811939E-6</v>
      </c>
      <c r="CG14">
        <f t="shared" si="6"/>
        <v>4.4529929253617068E-6</v>
      </c>
      <c r="CH14">
        <f t="shared" si="6"/>
        <v>4.2289190850113282E-6</v>
      </c>
      <c r="CI14">
        <f t="shared" si="6"/>
        <v>3.9635698658411663E-6</v>
      </c>
      <c r="CJ14">
        <f t="shared" si="6"/>
        <v>3.6857307517581758E-6</v>
      </c>
      <c r="CK14">
        <f t="shared" si="6"/>
        <v>3.4151470074824366E-6</v>
      </c>
      <c r="CL14">
        <f t="shared" si="6"/>
        <v>3.1640181522953175E-6</v>
      </c>
      <c r="CN14">
        <f t="shared" si="27"/>
        <v>2.1263098480705405E-5</v>
      </c>
      <c r="CO14">
        <f t="shared" si="7"/>
        <v>2.0707750726435696E-6</v>
      </c>
      <c r="CP14">
        <f t="shared" si="7"/>
        <v>3.3683948398219592E-7</v>
      </c>
      <c r="CQ14">
        <f t="shared" si="7"/>
        <v>1.1846910906053653E-6</v>
      </c>
      <c r="CR14">
        <f t="shared" si="7"/>
        <v>2.4396386207432784E-6</v>
      </c>
      <c r="CS14">
        <f t="shared" si="7"/>
        <v>3.3992357946664612E-6</v>
      </c>
      <c r="CT14">
        <f t="shared" si="7"/>
        <v>4.0626089109675355E-6</v>
      </c>
      <c r="CU14">
        <f t="shared" si="7"/>
        <v>4.4538591080569733E-6</v>
      </c>
      <c r="CV14">
        <f t="shared" si="7"/>
        <v>4.6150404955908875E-6</v>
      </c>
      <c r="CW14">
        <f t="shared" si="7"/>
        <v>4.5973674764811939E-6</v>
      </c>
      <c r="CX14">
        <f t="shared" si="7"/>
        <v>4.4529929253617068E-6</v>
      </c>
      <c r="CY14">
        <f t="shared" si="7"/>
        <v>4.2289190850113282E-6</v>
      </c>
      <c r="CZ14">
        <f t="shared" si="7"/>
        <v>3.9635698658411663E-6</v>
      </c>
      <c r="DA14">
        <f t="shared" si="7"/>
        <v>3.6857307517581758E-6</v>
      </c>
      <c r="DB14">
        <f t="shared" si="7"/>
        <v>3.4151470074824366E-6</v>
      </c>
      <c r="DC14">
        <f t="shared" si="7"/>
        <v>3.1640181522953175E-6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7.6438114234455048</v>
      </c>
      <c r="E15">
        <f>'Raw data and fitting summary'!E17</f>
        <v>7.751771033908736</v>
      </c>
      <c r="F15">
        <f>'Raw data and fitting summary'!F17</f>
        <v>7.8649356144236373</v>
      </c>
      <c r="G15">
        <f>'Raw data and fitting summary'!G17</f>
        <v>7.9807246475194047</v>
      </c>
      <c r="H15">
        <f>'Raw data and fitting summary'!H17</f>
        <v>8.0963070421104533</v>
      </c>
      <c r="I15">
        <f>'Raw data and fitting summary'!I17</f>
        <v>8.2088717421718407</v>
      </c>
      <c r="J15">
        <f>'Raw data and fitting summary'!J17</f>
        <v>8.3158943195806057</v>
      </c>
      <c r="K15">
        <f>'Raw data and fitting summary'!K17</f>
        <v>8.4153476437057222</v>
      </c>
      <c r="L15">
        <f>'Raw data and fitting summary'!L17</f>
        <v>8.5058226780799622</v>
      </c>
      <c r="M15">
        <f>'Raw data and fitting summary'!M17</f>
        <v>8.586551646292591</v>
      </c>
      <c r="N15">
        <f>'Raw data and fitting summary'!N17</f>
        <v>8.6573493642985948</v>
      </c>
      <c r="O15">
        <f>'Raw data and fitting summary'!O17</f>
        <v>8.7185020207999706</v>
      </c>
      <c r="P15">
        <f>'Raw data and fitting summary'!P17</f>
        <v>8.7706346990460382</v>
      </c>
      <c r="Q15">
        <f>'Raw data and fitting summary'!Q17</f>
        <v>8.8145827523175484</v>
      </c>
      <c r="R15">
        <f>'Raw data and fitting summary'!R17</f>
        <v>8.8512826073688249</v>
      </c>
      <c r="X15">
        <f t="shared" si="8"/>
        <v>6.9309822194853812</v>
      </c>
      <c r="Y15">
        <f t="shared" si="9"/>
        <v>7.6437995413328936</v>
      </c>
      <c r="Z15">
        <f t="shared" si="10"/>
        <v>7.7517717705477542</v>
      </c>
      <c r="AA15">
        <f t="shared" si="11"/>
        <v>7.8649478676505877</v>
      </c>
      <c r="AB15">
        <f t="shared" si="12"/>
        <v>7.9807468722808252</v>
      </c>
      <c r="AC15">
        <f t="shared" si="13"/>
        <v>8.0963373926454576</v>
      </c>
      <c r="AD15">
        <f t="shared" si="14"/>
        <v>8.2089082509381424</v>
      </c>
      <c r="AE15">
        <f t="shared" si="15"/>
        <v>8.3159350770689802</v>
      </c>
      <c r="AF15">
        <f t="shared" si="16"/>
        <v>8.4153909458793255</v>
      </c>
      <c r="AG15">
        <f t="shared" si="17"/>
        <v>8.5058671207307555</v>
      </c>
      <c r="AH15">
        <f t="shared" si="18"/>
        <v>8.5865961619334676</v>
      </c>
      <c r="AI15">
        <f t="shared" si="19"/>
        <v>8.6573932107522502</v>
      </c>
      <c r="AJ15">
        <f t="shared" si="20"/>
        <v>8.7185447377489371</v>
      </c>
      <c r="AK15">
        <f t="shared" si="21"/>
        <v>8.7706760494601994</v>
      </c>
      <c r="AL15">
        <f t="shared" si="22"/>
        <v>8.814622662153349</v>
      </c>
      <c r="AM15">
        <f t="shared" si="23"/>
        <v>8.8513211119371782</v>
      </c>
      <c r="AO15">
        <f t="shared" si="24"/>
        <v>6.9309822194853812</v>
      </c>
      <c r="AP15">
        <f t="shared" si="4"/>
        <v>7.6437995413328936</v>
      </c>
      <c r="AQ15">
        <f t="shared" si="4"/>
        <v>7.7517717705477542</v>
      </c>
      <c r="AR15">
        <f t="shared" si="4"/>
        <v>7.8649478676505877</v>
      </c>
      <c r="AS15">
        <f t="shared" si="4"/>
        <v>7.9807468722808252</v>
      </c>
      <c r="AT15">
        <f t="shared" si="4"/>
        <v>8.0963373926454576</v>
      </c>
      <c r="AU15">
        <f t="shared" si="4"/>
        <v>8.2089082509381424</v>
      </c>
      <c r="AV15">
        <f t="shared" si="4"/>
        <v>8.3159350770689802</v>
      </c>
      <c r="AW15">
        <f t="shared" si="4"/>
        <v>8.4153909458793255</v>
      </c>
      <c r="AX15">
        <f t="shared" si="4"/>
        <v>8.5058671207307555</v>
      </c>
      <c r="AY15">
        <f t="shared" si="4"/>
        <v>8.5865961619334676</v>
      </c>
      <c r="AZ15">
        <f t="shared" si="4"/>
        <v>8.6573932107522502</v>
      </c>
      <c r="BA15">
        <f t="shared" si="4"/>
        <v>8.7185447377489371</v>
      </c>
      <c r="BB15">
        <f t="shared" si="4"/>
        <v>8.7706760494601994</v>
      </c>
      <c r="BC15">
        <f t="shared" si="4"/>
        <v>8.814622662153349</v>
      </c>
      <c r="BD15">
        <f t="shared" si="4"/>
        <v>8.8513211119371782</v>
      </c>
      <c r="BF15">
        <f t="shared" si="25"/>
        <v>1.8270347111505295E-8</v>
      </c>
      <c r="BG15">
        <f t="shared" si="25"/>
        <v>1.4118460010431682E-10</v>
      </c>
      <c r="BH15">
        <f t="shared" si="5"/>
        <v>5.4263704317650424E-13</v>
      </c>
      <c r="BI15">
        <f t="shared" si="5"/>
        <v>1.5014157069851189E-10</v>
      </c>
      <c r="BJ15">
        <f t="shared" si="5"/>
        <v>4.9394002020049445E-10</v>
      </c>
      <c r="BK15">
        <f t="shared" si="5"/>
        <v>9.2115497504911747E-10</v>
      </c>
      <c r="BL15">
        <f t="shared" si="5"/>
        <v>1.3328900168706434E-9</v>
      </c>
      <c r="BM15">
        <f t="shared" si="5"/>
        <v>1.6611728585983076E-9</v>
      </c>
      <c r="BN15">
        <f t="shared" si="5"/>
        <v>1.875078238767362E-9</v>
      </c>
      <c r="BO15">
        <f t="shared" si="5"/>
        <v>1.9751492095339666E-9</v>
      </c>
      <c r="BP15">
        <f t="shared" si="5"/>
        <v>1.9816422826541327E-9</v>
      </c>
      <c r="BQ15">
        <f t="shared" si="5"/>
        <v>1.9225114981555848E-9</v>
      </c>
      <c r="BR15">
        <f t="shared" si="5"/>
        <v>1.8247377290078195E-9</v>
      </c>
      <c r="BS15">
        <f t="shared" si="5"/>
        <v>1.7098567513028429E-9</v>
      </c>
      <c r="BT15">
        <f t="shared" si="5"/>
        <v>1.5927949936308563E-9</v>
      </c>
      <c r="BU15">
        <f t="shared" si="5"/>
        <v>1.4826017840742311E-9</v>
      </c>
      <c r="BW15">
        <f t="shared" si="26"/>
        <v>1.9501975858582681E-5</v>
      </c>
      <c r="BX15">
        <f t="shared" si="6"/>
        <v>1.5544772657773388E-6</v>
      </c>
      <c r="BY15">
        <f t="shared" si="6"/>
        <v>9.5028470913863072E-8</v>
      </c>
      <c r="BZ15">
        <f t="shared" si="6"/>
        <v>1.557953994942474E-6</v>
      </c>
      <c r="CA15">
        <f t="shared" si="6"/>
        <v>2.7847971845523798E-6</v>
      </c>
      <c r="CB15">
        <f t="shared" si="6"/>
        <v>3.7486746824435357E-6</v>
      </c>
      <c r="CC15">
        <f t="shared" si="6"/>
        <v>4.447456980349011E-6</v>
      </c>
      <c r="CD15">
        <f t="shared" si="6"/>
        <v>4.9011311412107839E-6</v>
      </c>
      <c r="CE15">
        <f t="shared" si="6"/>
        <v>5.1455926268605529E-6</v>
      </c>
      <c r="CF15">
        <f t="shared" si="6"/>
        <v>5.2249406394991822E-6</v>
      </c>
      <c r="CG15">
        <f t="shared" si="6"/>
        <v>5.1843175150062085E-6</v>
      </c>
      <c r="CH15">
        <f t="shared" si="6"/>
        <v>5.0646254118328542E-6</v>
      </c>
      <c r="CI15">
        <f t="shared" si="6"/>
        <v>4.8995503551827703E-6</v>
      </c>
      <c r="CJ15">
        <f t="shared" si="6"/>
        <v>4.7146210768719301E-6</v>
      </c>
      <c r="CK15">
        <f t="shared" si="6"/>
        <v>4.5276851125979283E-6</v>
      </c>
      <c r="CL15">
        <f t="shared" si="6"/>
        <v>4.3501493015969237E-6</v>
      </c>
      <c r="CN15">
        <f t="shared" si="27"/>
        <v>1.9501975858582681E-5</v>
      </c>
      <c r="CO15">
        <f t="shared" si="7"/>
        <v>1.5544772657773388E-6</v>
      </c>
      <c r="CP15">
        <f t="shared" si="7"/>
        <v>9.5028470913863072E-8</v>
      </c>
      <c r="CQ15">
        <f t="shared" si="7"/>
        <v>1.557953994942474E-6</v>
      </c>
      <c r="CR15">
        <f t="shared" si="7"/>
        <v>2.7847971845523798E-6</v>
      </c>
      <c r="CS15">
        <f t="shared" si="7"/>
        <v>3.7486746824435357E-6</v>
      </c>
      <c r="CT15">
        <f t="shared" si="7"/>
        <v>4.447456980349011E-6</v>
      </c>
      <c r="CU15">
        <f t="shared" si="7"/>
        <v>4.9011311412107839E-6</v>
      </c>
      <c r="CV15">
        <f t="shared" si="7"/>
        <v>5.1455926268605529E-6</v>
      </c>
      <c r="CW15">
        <f t="shared" si="7"/>
        <v>5.2249406394991822E-6</v>
      </c>
      <c r="CX15">
        <f t="shared" si="7"/>
        <v>5.1843175150062085E-6</v>
      </c>
      <c r="CY15">
        <f t="shared" si="7"/>
        <v>5.0646254118328542E-6</v>
      </c>
      <c r="CZ15">
        <f t="shared" si="7"/>
        <v>4.8995503551827703E-6</v>
      </c>
      <c r="DA15">
        <f t="shared" si="7"/>
        <v>4.7146210768719301E-6</v>
      </c>
      <c r="DB15">
        <f t="shared" si="7"/>
        <v>4.5276851125979283E-6</v>
      </c>
      <c r="DC15">
        <f t="shared" si="7"/>
        <v>4.3501493015969237E-6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6.6565779366231723</v>
      </c>
      <c r="E16">
        <f>'Raw data and fitting summary'!E18</f>
        <v>6.7383023712585546</v>
      </c>
      <c r="F16">
        <f>'Raw data and fitting summary'!F18</f>
        <v>6.8236480474822603</v>
      </c>
      <c r="G16">
        <f>'Raw data and fitting summary'!G18</f>
        <v>6.9106371069119277</v>
      </c>
      <c r="H16">
        <f>'Raw data and fitting summary'!H18</f>
        <v>6.9971340325864091</v>
      </c>
      <c r="I16">
        <f>'Raw data and fitting summary'!I18</f>
        <v>7.0810509829579669</v>
      </c>
      <c r="J16">
        <f>'Raw data and fitting summary'!J18</f>
        <v>7.1605435803486071</v>
      </c>
      <c r="K16">
        <f>'Raw data and fitting summary'!K18</f>
        <v>7.2341596045643666</v>
      </c>
      <c r="L16">
        <f>'Raw data and fitting summary'!L18</f>
        <v>7.300918005839045</v>
      </c>
      <c r="M16">
        <f>'Raw data and fitting summary'!M18</f>
        <v>7.3603155095173083</v>
      </c>
      <c r="N16">
        <f>'Raw data and fitting summary'!N18</f>
        <v>7.412274831382657</v>
      </c>
      <c r="O16">
        <f>'Raw data and fitting summary'!O18</f>
        <v>7.4570572455559025</v>
      </c>
      <c r="P16">
        <f>'Raw data and fitting summary'!P18</f>
        <v>7.4951625710464835</v>
      </c>
      <c r="Q16">
        <f>'Raw data and fitting summary'!Q18</f>
        <v>7.5272343725995654</v>
      </c>
      <c r="R16">
        <f>'Raw data and fitting summary'!R18</f>
        <v>7.5539809185087936</v>
      </c>
      <c r="X16">
        <f t="shared" si="8"/>
        <v>6.1093944447366777</v>
      </c>
      <c r="Y16">
        <f t="shared" si="9"/>
        <v>6.6565708863823412</v>
      </c>
      <c r="Z16">
        <f t="shared" si="10"/>
        <v>6.7383057931232786</v>
      </c>
      <c r="AA16">
        <f t="shared" si="11"/>
        <v>6.8236611034714523</v>
      </c>
      <c r="AB16">
        <f t="shared" si="12"/>
        <v>6.9106586136751673</v>
      </c>
      <c r="AC16">
        <f t="shared" si="13"/>
        <v>6.9971625721366415</v>
      </c>
      <c r="AD16">
        <f t="shared" si="14"/>
        <v>7.0810850397872418</v>
      </c>
      <c r="AE16">
        <f t="shared" si="15"/>
        <v>7.1605816775392332</v>
      </c>
      <c r="AF16">
        <f t="shared" si="16"/>
        <v>7.2342004143363186</v>
      </c>
      <c r="AG16">
        <f t="shared" si="17"/>
        <v>7.300960419911247</v>
      </c>
      <c r="AH16">
        <f t="shared" si="18"/>
        <v>7.3603586668625036</v>
      </c>
      <c r="AI16">
        <f t="shared" si="19"/>
        <v>7.4123181106736569</v>
      </c>
      <c r="AJ16">
        <f t="shared" si="20"/>
        <v>7.4571002344240753</v>
      </c>
      <c r="AK16">
        <f t="shared" si="21"/>
        <v>7.4952050244420692</v>
      </c>
      <c r="AL16">
        <f t="shared" si="22"/>
        <v>7.5272761698321302</v>
      </c>
      <c r="AM16">
        <f t="shared" si="23"/>
        <v>7.5540220249073577</v>
      </c>
      <c r="AO16">
        <f t="shared" si="24"/>
        <v>6.1093944447366777</v>
      </c>
      <c r="AP16">
        <f t="shared" si="4"/>
        <v>6.6565708863823412</v>
      </c>
      <c r="AQ16">
        <f t="shared" si="4"/>
        <v>6.7383057931232786</v>
      </c>
      <c r="AR16">
        <f t="shared" si="4"/>
        <v>6.8236611034714523</v>
      </c>
      <c r="AS16">
        <f t="shared" si="4"/>
        <v>6.9106586136751673</v>
      </c>
      <c r="AT16">
        <f t="shared" si="4"/>
        <v>6.9971625721366415</v>
      </c>
      <c r="AU16">
        <f t="shared" si="4"/>
        <v>7.0810850397872418</v>
      </c>
      <c r="AV16">
        <f t="shared" si="4"/>
        <v>7.1605816775392332</v>
      </c>
      <c r="AW16">
        <f t="shared" si="4"/>
        <v>7.2342004143363186</v>
      </c>
      <c r="AX16">
        <f t="shared" si="4"/>
        <v>7.300960419911247</v>
      </c>
      <c r="AY16">
        <f t="shared" si="4"/>
        <v>7.3603586668625036</v>
      </c>
      <c r="AZ16">
        <f t="shared" si="4"/>
        <v>7.4123181106736569</v>
      </c>
      <c r="BA16">
        <f t="shared" si="4"/>
        <v>7.4571002344240753</v>
      </c>
      <c r="BB16">
        <f t="shared" si="4"/>
        <v>7.4952050244420692</v>
      </c>
      <c r="BC16">
        <f t="shared" si="4"/>
        <v>7.5272761698321302</v>
      </c>
      <c r="BD16">
        <f t="shared" si="4"/>
        <v>7.5540220249073577</v>
      </c>
      <c r="BF16">
        <f t="shared" si="25"/>
        <v>1.1786513928501049E-8</v>
      </c>
      <c r="BG16">
        <f t="shared" si="25"/>
        <v>4.9705895777091296E-11</v>
      </c>
      <c r="BH16">
        <f t="shared" si="5"/>
        <v>1.1709158189479223E-11</v>
      </c>
      <c r="BI16">
        <f t="shared" si="5"/>
        <v>1.7045885378136324E-10</v>
      </c>
      <c r="BJ16">
        <f t="shared" si="5"/>
        <v>4.6254086504604327E-10</v>
      </c>
      <c r="BK16">
        <f t="shared" si="5"/>
        <v>8.1450592746821281E-10</v>
      </c>
      <c r="BL16">
        <f t="shared" si="5"/>
        <v>1.1598676202617993E-9</v>
      </c>
      <c r="BM16">
        <f t="shared" si="5"/>
        <v>1.4513959336087322E-9</v>
      </c>
      <c r="BN16">
        <f t="shared" si="5"/>
        <v>1.6654374867723952E-9</v>
      </c>
      <c r="BO16">
        <f t="shared" si="5"/>
        <v>1.798953520752843E-9</v>
      </c>
      <c r="BP16">
        <f t="shared" si="5"/>
        <v>1.8625564443091024E-9</v>
      </c>
      <c r="BQ16">
        <f t="shared" si="5"/>
        <v>1.8730970294538539E-9</v>
      </c>
      <c r="BR16">
        <f t="shared" si="5"/>
        <v>1.8480427867764399E-9</v>
      </c>
      <c r="BS16">
        <f t="shared" si="5"/>
        <v>1.802290796748942E-9</v>
      </c>
      <c r="BT16">
        <f t="shared" si="5"/>
        <v>1.7470086500768826E-9</v>
      </c>
      <c r="BU16">
        <f t="shared" si="5"/>
        <v>1.689736002913858E-9</v>
      </c>
      <c r="BW16">
        <f t="shared" si="26"/>
        <v>1.7770290242711966E-5</v>
      </c>
      <c r="BX16">
        <f t="shared" si="6"/>
        <v>1.0591400514586663E-6</v>
      </c>
      <c r="BY16">
        <f t="shared" si="6"/>
        <v>5.0782271227735315E-7</v>
      </c>
      <c r="BZ16">
        <f t="shared" si="6"/>
        <v>1.9133407996109397E-6</v>
      </c>
      <c r="CA16">
        <f t="shared" si="6"/>
        <v>3.112114842004195E-6</v>
      </c>
      <c r="CB16">
        <f t="shared" si="6"/>
        <v>4.0787319057093872E-6</v>
      </c>
      <c r="CC16">
        <f t="shared" si="6"/>
        <v>4.8095495370515003E-6</v>
      </c>
      <c r="CD16">
        <f t="shared" si="6"/>
        <v>5.3204044506183863E-6</v>
      </c>
      <c r="CE16">
        <f t="shared" si="6"/>
        <v>5.6412277258870086E-6</v>
      </c>
      <c r="CF16">
        <f t="shared" si="6"/>
        <v>5.8093825692144836E-6</v>
      </c>
      <c r="CG16">
        <f t="shared" si="6"/>
        <v>5.8634839888487819E-6</v>
      </c>
      <c r="CH16">
        <f t="shared" si="6"/>
        <v>5.8388334598829914E-6</v>
      </c>
      <c r="CI16">
        <f t="shared" si="6"/>
        <v>5.7648237010854095E-6</v>
      </c>
      <c r="CJ16">
        <f t="shared" si="6"/>
        <v>5.6640739575736734E-6</v>
      </c>
      <c r="CK16">
        <f t="shared" si="6"/>
        <v>5.5527699026543049E-6</v>
      </c>
      <c r="CL16">
        <f t="shared" si="6"/>
        <v>5.4416572295661582E-6</v>
      </c>
      <c r="CN16">
        <f t="shared" si="27"/>
        <v>1.7770290242711966E-5</v>
      </c>
      <c r="CO16">
        <f t="shared" si="7"/>
        <v>1.0591400514586663E-6</v>
      </c>
      <c r="CP16">
        <f t="shared" si="7"/>
        <v>5.0782271227735315E-7</v>
      </c>
      <c r="CQ16">
        <f t="shared" si="7"/>
        <v>1.9133407996109397E-6</v>
      </c>
      <c r="CR16">
        <f t="shared" si="7"/>
        <v>3.112114842004195E-6</v>
      </c>
      <c r="CS16">
        <f t="shared" si="7"/>
        <v>4.0787319057093872E-6</v>
      </c>
      <c r="CT16">
        <f t="shared" si="7"/>
        <v>4.8095495370515003E-6</v>
      </c>
      <c r="CU16">
        <f t="shared" si="7"/>
        <v>5.3204044506183863E-6</v>
      </c>
      <c r="CV16">
        <f t="shared" si="7"/>
        <v>5.6412277258870086E-6</v>
      </c>
      <c r="CW16">
        <f t="shared" si="7"/>
        <v>5.8093825692144836E-6</v>
      </c>
      <c r="CX16">
        <f t="shared" si="7"/>
        <v>5.8634839888487819E-6</v>
      </c>
      <c r="CY16">
        <f t="shared" si="7"/>
        <v>5.8388334598829914E-6</v>
      </c>
      <c r="CZ16">
        <f t="shared" si="7"/>
        <v>5.7648237010854095E-6</v>
      </c>
      <c r="DA16">
        <f t="shared" si="7"/>
        <v>5.6640739575736734E-6</v>
      </c>
      <c r="DB16">
        <f t="shared" si="7"/>
        <v>5.5527699026543049E-6</v>
      </c>
      <c r="DC16">
        <f t="shared" si="7"/>
        <v>5.4416572295661582E-6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5.7312984183159728</v>
      </c>
      <c r="E17">
        <f>'Raw data and fitting summary'!E19</f>
        <v>5.7917789229781764</v>
      </c>
      <c r="F17">
        <f>'Raw data and fitting summary'!F19</f>
        <v>5.8547197576571568</v>
      </c>
      <c r="G17">
        <f>'Raw data and fitting summary'!G19</f>
        <v>5.9186429092886623</v>
      </c>
      <c r="H17">
        <f>'Raw data and fitting summary'!H19</f>
        <v>5.9819757808467235</v>
      </c>
      <c r="I17">
        <f>'Raw data and fitting summary'!I19</f>
        <v>6.0432028685412131</v>
      </c>
      <c r="J17">
        <f>'Raw data and fitting summary'!J19</f>
        <v>6.1010060313116794</v>
      </c>
      <c r="K17">
        <f>'Raw data and fitting summary'!K19</f>
        <v>6.1543669281633404</v>
      </c>
      <c r="L17">
        <f>'Raw data and fitting summary'!L19</f>
        <v>6.2026170847534505</v>
      </c>
      <c r="M17">
        <f>'Raw data and fitting summary'!M19</f>
        <v>6.2454356389556613</v>
      </c>
      <c r="N17">
        <f>'Raw data and fitting summary'!N19</f>
        <v>6.2828064001541462</v>
      </c>
      <c r="O17">
        <f>'Raw data and fitting summary'!O19</f>
        <v>6.3149513087578359</v>
      </c>
      <c r="P17">
        <f>'Raw data and fitting summary'!P19</f>
        <v>6.3422568616500445</v>
      </c>
      <c r="Q17">
        <f>'Raw data and fitting summary'!Q19</f>
        <v>6.3652058285150659</v>
      </c>
      <c r="R17">
        <f>'Raw data and fitting summary'!R19</f>
        <v>6.384321236212064</v>
      </c>
      <c r="X17">
        <f t="shared" si="8"/>
        <v>5.3209701169421528</v>
      </c>
      <c r="Y17">
        <f t="shared" si="9"/>
        <v>5.7312950088385515</v>
      </c>
      <c r="Z17">
        <f t="shared" si="10"/>
        <v>5.7917840970662366</v>
      </c>
      <c r="AA17">
        <f t="shared" si="11"/>
        <v>5.854732895863406</v>
      </c>
      <c r="AB17">
        <f t="shared" si="12"/>
        <v>5.9186631247510375</v>
      </c>
      <c r="AC17">
        <f t="shared" si="13"/>
        <v>5.9820020033195886</v>
      </c>
      <c r="AD17">
        <f t="shared" si="14"/>
        <v>6.0432339474183809</v>
      </c>
      <c r="AE17">
        <f t="shared" si="15"/>
        <v>6.1010408371849509</v>
      </c>
      <c r="AF17">
        <f t="shared" si="16"/>
        <v>6.154404435052407</v>
      </c>
      <c r="AG17">
        <f t="shared" si="17"/>
        <v>6.2026564227205583</v>
      </c>
      <c r="AH17">
        <f t="shared" si="18"/>
        <v>6.2454761157263539</v>
      </c>
      <c r="AI17">
        <f t="shared" si="19"/>
        <v>6.2828474972379373</v>
      </c>
      <c r="AJ17">
        <f t="shared" si="20"/>
        <v>6.3149926608325018</v>
      </c>
      <c r="AK17">
        <f t="shared" si="21"/>
        <v>6.3422982279534086</v>
      </c>
      <c r="AL17">
        <f t="shared" si="22"/>
        <v>6.3652470630024531</v>
      </c>
      <c r="AM17">
        <f t="shared" si="23"/>
        <v>6.3843622606637052</v>
      </c>
      <c r="AO17">
        <f t="shared" si="24"/>
        <v>5.3209701169421528</v>
      </c>
      <c r="AP17">
        <f t="shared" si="4"/>
        <v>5.7312950088385515</v>
      </c>
      <c r="AQ17">
        <f t="shared" si="4"/>
        <v>5.7917840970662366</v>
      </c>
      <c r="AR17">
        <f t="shared" si="4"/>
        <v>5.854732895863406</v>
      </c>
      <c r="AS17">
        <f t="shared" si="4"/>
        <v>5.9186631247510375</v>
      </c>
      <c r="AT17">
        <f t="shared" si="4"/>
        <v>5.9820020033195886</v>
      </c>
      <c r="AU17">
        <f t="shared" si="4"/>
        <v>6.0432339474183809</v>
      </c>
      <c r="AV17">
        <f t="shared" si="4"/>
        <v>6.1010408371849509</v>
      </c>
      <c r="AW17">
        <f t="shared" si="4"/>
        <v>6.154404435052407</v>
      </c>
      <c r="AX17">
        <f t="shared" si="4"/>
        <v>6.2026564227205583</v>
      </c>
      <c r="AY17">
        <f t="shared" si="4"/>
        <v>6.2454761157263539</v>
      </c>
      <c r="AZ17">
        <f t="shared" si="4"/>
        <v>6.2828474972379373</v>
      </c>
      <c r="BA17">
        <f t="shared" si="4"/>
        <v>6.3149926608325018</v>
      </c>
      <c r="BB17">
        <f t="shared" si="4"/>
        <v>6.3422982279534086</v>
      </c>
      <c r="BC17">
        <f t="shared" si="4"/>
        <v>6.3652470630024531</v>
      </c>
      <c r="BD17">
        <f t="shared" si="4"/>
        <v>6.3843622606637052</v>
      </c>
      <c r="BF17">
        <f t="shared" si="25"/>
        <v>7.3467011700428743E-9</v>
      </c>
      <c r="BG17">
        <f t="shared" si="25"/>
        <v>1.162453628621096E-11</v>
      </c>
      <c r="BH17">
        <f t="shared" si="5"/>
        <v>2.6771187254936611E-11</v>
      </c>
      <c r="BI17">
        <f t="shared" si="5"/>
        <v>1.7261246344527026E-10</v>
      </c>
      <c r="BJ17">
        <f t="shared" si="5"/>
        <v>4.0866491904247145E-10</v>
      </c>
      <c r="BK17">
        <f t="shared" si="5"/>
        <v>6.876180831609372E-10</v>
      </c>
      <c r="BL17">
        <f t="shared" si="5"/>
        <v>9.6589660601123473E-10</v>
      </c>
      <c r="BM17">
        <f t="shared" si="5"/>
        <v>1.2114488141943132E-9</v>
      </c>
      <c r="BN17">
        <f t="shared" si="5"/>
        <v>1.4067667274514687E-9</v>
      </c>
      <c r="BO17">
        <f t="shared" si="5"/>
        <v>1.5474756561708449E-9</v>
      </c>
      <c r="BP17">
        <f t="shared" si="5"/>
        <v>1.6383689656949523E-9</v>
      </c>
      <c r="BQ17">
        <f t="shared" si="5"/>
        <v>1.6889702961397755E-9</v>
      </c>
      <c r="BR17">
        <f t="shared" si="5"/>
        <v>1.7099940791678482E-9</v>
      </c>
      <c r="BS17">
        <f t="shared" si="5"/>
        <v>1.7111710540060544E-9</v>
      </c>
      <c r="BT17">
        <f t="shared" si="5"/>
        <v>1.7002829500886838E-9</v>
      </c>
      <c r="BU17">
        <f t="shared" si="5"/>
        <v>1.6830056324541021E-9</v>
      </c>
      <c r="BW17">
        <f t="shared" si="26"/>
        <v>1.6108509874594787E-5</v>
      </c>
      <c r="BX17">
        <f t="shared" si="6"/>
        <v>5.9488778993595751E-7</v>
      </c>
      <c r="BY17">
        <f t="shared" si="6"/>
        <v>8.9334960929281458E-7</v>
      </c>
      <c r="BZ17">
        <f t="shared" si="6"/>
        <v>2.2440317061150928E-6</v>
      </c>
      <c r="CA17">
        <f t="shared" si="6"/>
        <v>3.4155453603442134E-6</v>
      </c>
      <c r="CB17">
        <f t="shared" si="6"/>
        <v>4.3835613646650368E-6</v>
      </c>
      <c r="CC17">
        <f t="shared" si="6"/>
        <v>5.1427559214511617E-6</v>
      </c>
      <c r="CD17">
        <f t="shared" si="6"/>
        <v>5.7049074412681482E-6</v>
      </c>
      <c r="CE17">
        <f t="shared" si="6"/>
        <v>6.0943165926734703E-6</v>
      </c>
      <c r="CF17">
        <f t="shared" si="6"/>
        <v>6.3421160913667524E-6</v>
      </c>
      <c r="CG17">
        <f t="shared" si="6"/>
        <v>6.4809743792949934E-6</v>
      </c>
      <c r="CH17">
        <f t="shared" si="6"/>
        <v>6.541155711523037E-6</v>
      </c>
      <c r="CI17">
        <f t="shared" si="6"/>
        <v>6.5482379611146148E-6</v>
      </c>
      <c r="CJ17">
        <f t="shared" si="6"/>
        <v>6.5222892202897391E-6</v>
      </c>
      <c r="CK17">
        <f t="shared" si="6"/>
        <v>6.478065498339461E-6</v>
      </c>
      <c r="CL17">
        <f t="shared" si="6"/>
        <v>6.4257712777171255E-6</v>
      </c>
      <c r="CN17">
        <f t="shared" si="27"/>
        <v>1.6108509874594787E-5</v>
      </c>
      <c r="CO17">
        <f t="shared" si="7"/>
        <v>5.9488778993595751E-7</v>
      </c>
      <c r="CP17">
        <f t="shared" si="7"/>
        <v>8.9334960929281458E-7</v>
      </c>
      <c r="CQ17">
        <f t="shared" si="7"/>
        <v>2.2440317061150928E-6</v>
      </c>
      <c r="CR17">
        <f t="shared" si="7"/>
        <v>3.4155453603442134E-6</v>
      </c>
      <c r="CS17">
        <f t="shared" si="7"/>
        <v>4.3835613646650368E-6</v>
      </c>
      <c r="CT17">
        <f t="shared" si="7"/>
        <v>5.1427559214511617E-6</v>
      </c>
      <c r="CU17">
        <f t="shared" si="7"/>
        <v>5.7049074412681482E-6</v>
      </c>
      <c r="CV17">
        <f t="shared" si="7"/>
        <v>6.0943165926734703E-6</v>
      </c>
      <c r="CW17">
        <f t="shared" si="7"/>
        <v>6.3421160913667524E-6</v>
      </c>
      <c r="CX17">
        <f t="shared" si="7"/>
        <v>6.4809743792949934E-6</v>
      </c>
      <c r="CY17">
        <f t="shared" si="7"/>
        <v>6.541155711523037E-6</v>
      </c>
      <c r="CZ17">
        <f t="shared" si="7"/>
        <v>6.5482379611146148E-6</v>
      </c>
      <c r="DA17">
        <f t="shared" si="7"/>
        <v>6.5222892202897391E-6</v>
      </c>
      <c r="DB17">
        <f t="shared" si="7"/>
        <v>6.478065498339461E-6</v>
      </c>
      <c r="DC17">
        <f t="shared" si="7"/>
        <v>6.4257712777171255E-6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4.8828834885227668</v>
      </c>
      <c r="E18">
        <f>'Raw data and fitting summary'!E20</f>
        <v>4.9267147721853046</v>
      </c>
      <c r="F18">
        <f>'Raw data and fitting summary'!F20</f>
        <v>4.9721841524368484</v>
      </c>
      <c r="G18">
        <f>'Raw data and fitting summary'!G20</f>
        <v>5.0182125853395956</v>
      </c>
      <c r="H18">
        <f>'Raw data and fitting summary'!H20</f>
        <v>5.0636670543178299</v>
      </c>
      <c r="I18">
        <f>'Raw data and fitting summary'!I20</f>
        <v>5.107469941801825</v>
      </c>
      <c r="J18">
        <f>'Raw data and fitting summary'!J20</f>
        <v>5.1486973618782681</v>
      </c>
      <c r="K18">
        <f>'Raw data and fitting summary'!K20</f>
        <v>5.1866482937888261</v>
      </c>
      <c r="L18">
        <f>'Raw data and fitting summary'!L20</f>
        <v>5.2208754250677885</v>
      </c>
      <c r="M18">
        <f>'Raw data and fitting summary'!M20</f>
        <v>5.2511790405962184</v>
      </c>
      <c r="N18">
        <f>'Raw data and fitting summary'!N20</f>
        <v>5.2775731258339729</v>
      </c>
      <c r="O18">
        <f>'Raw data and fitting summary'!O20</f>
        <v>5.3002361567652478</v>
      </c>
      <c r="P18">
        <f>'Raw data and fitting summary'!P20</f>
        <v>5.3194582094470055</v>
      </c>
      <c r="Q18">
        <f>'Raw data and fitting summary'!Q20</f>
        <v>5.3355927623821389</v>
      </c>
      <c r="R18">
        <f>'Raw data and fitting summary'!R20</f>
        <v>5.3490177252808593</v>
      </c>
      <c r="X18">
        <f t="shared" si="8"/>
        <v>4.5818533585356187</v>
      </c>
      <c r="Y18">
        <f t="shared" si="9"/>
        <v>4.8828826623303474</v>
      </c>
      <c r="Z18">
        <f t="shared" si="10"/>
        <v>4.926720909389001</v>
      </c>
      <c r="AA18">
        <f t="shared" si="11"/>
        <v>4.9721968078569994</v>
      </c>
      <c r="AB18">
        <f t="shared" si="12"/>
        <v>5.0182311074719488</v>
      </c>
      <c r="AC18">
        <f t="shared" si="13"/>
        <v>5.0636906476175607</v>
      </c>
      <c r="AD18">
        <f t="shared" si="14"/>
        <v>5.1074977428196835</v>
      </c>
      <c r="AE18">
        <f t="shared" si="15"/>
        <v>5.1487285142467272</v>
      </c>
      <c r="AF18">
        <f t="shared" si="16"/>
        <v>5.1866820091844001</v>
      </c>
      <c r="AG18">
        <f t="shared" si="17"/>
        <v>5.2209110228694326</v>
      </c>
      <c r="AH18">
        <f t="shared" si="18"/>
        <v>5.25121596534066</v>
      </c>
      <c r="AI18">
        <f t="shared" si="19"/>
        <v>5.2776109463892711</v>
      </c>
      <c r="AJ18">
        <f t="shared" si="20"/>
        <v>5.3002745533851696</v>
      </c>
      <c r="AK18">
        <f t="shared" si="21"/>
        <v>5.3194969548204911</v>
      </c>
      <c r="AL18">
        <f t="shared" si="22"/>
        <v>5.3356317014051005</v>
      </c>
      <c r="AM18">
        <f t="shared" si="23"/>
        <v>5.3490567565048037</v>
      </c>
      <c r="AO18">
        <f t="shared" si="24"/>
        <v>4.5818533585356187</v>
      </c>
      <c r="AP18">
        <f t="shared" si="4"/>
        <v>4.8828826623303474</v>
      </c>
      <c r="AQ18">
        <f t="shared" si="4"/>
        <v>4.926720909389001</v>
      </c>
      <c r="AR18">
        <f t="shared" si="4"/>
        <v>4.9721968078569994</v>
      </c>
      <c r="AS18">
        <f t="shared" si="4"/>
        <v>5.0182311074719488</v>
      </c>
      <c r="AT18">
        <f t="shared" si="4"/>
        <v>5.0636906476175607</v>
      </c>
      <c r="AU18">
        <f t="shared" si="4"/>
        <v>5.1074977428196835</v>
      </c>
      <c r="AV18">
        <f t="shared" si="4"/>
        <v>5.1487285142467272</v>
      </c>
      <c r="AW18">
        <f t="shared" si="4"/>
        <v>5.1866820091844001</v>
      </c>
      <c r="AX18">
        <f t="shared" si="4"/>
        <v>5.2209110228694326</v>
      </c>
      <c r="AY18">
        <f t="shared" si="4"/>
        <v>5.25121596534066</v>
      </c>
      <c r="AZ18">
        <f t="shared" si="4"/>
        <v>5.2776109463892711</v>
      </c>
      <c r="BA18">
        <f t="shared" si="4"/>
        <v>5.3002745533851696</v>
      </c>
      <c r="BB18">
        <f t="shared" si="4"/>
        <v>5.3194969548204911</v>
      </c>
      <c r="BC18">
        <f t="shared" si="4"/>
        <v>5.3356317014051005</v>
      </c>
      <c r="BD18">
        <f t="shared" si="4"/>
        <v>5.3490567565048037</v>
      </c>
      <c r="BF18">
        <f t="shared" si="25"/>
        <v>4.4447550357376774E-9</v>
      </c>
      <c r="BG18">
        <f t="shared" si="25"/>
        <v>6.825939138203958E-13</v>
      </c>
      <c r="BH18">
        <f t="shared" si="5"/>
        <v>3.7665269210550178E-11</v>
      </c>
      <c r="BI18">
        <f t="shared" si="5"/>
        <v>1.6015965919687189E-10</v>
      </c>
      <c r="BJ18">
        <f t="shared" si="5"/>
        <v>3.4306938690963478E-10</v>
      </c>
      <c r="BK18">
        <f t="shared" si="5"/>
        <v>5.5664379218662029E-10</v>
      </c>
      <c r="BL18">
        <f t="shared" si="5"/>
        <v>7.7289659396788148E-10</v>
      </c>
      <c r="BM18">
        <f t="shared" si="5"/>
        <v>9.7047006060999082E-10</v>
      </c>
      <c r="BN18">
        <f t="shared" si="5"/>
        <v>1.136727898715562E-9</v>
      </c>
      <c r="BO18">
        <f t="shared" si="5"/>
        <v>1.2672034818993665E-9</v>
      </c>
      <c r="BP18">
        <f t="shared" si="5"/>
        <v>1.3634367520784449E-9</v>
      </c>
      <c r="BQ18">
        <f t="shared" si="5"/>
        <v>1.4303944030655686E-9</v>
      </c>
      <c r="BR18">
        <f t="shared" si="5"/>
        <v>1.4743004214173775E-9</v>
      </c>
      <c r="BS18">
        <f t="shared" si="5"/>
        <v>1.5012039665372787E-9</v>
      </c>
      <c r="BT18">
        <f t="shared" si="5"/>
        <v>1.5162475092034423E-9</v>
      </c>
      <c r="BU18">
        <f t="shared" si="5"/>
        <v>1.5234364426011242E-9</v>
      </c>
      <c r="BW18">
        <f t="shared" si="26"/>
        <v>1.455066123765647E-5</v>
      </c>
      <c r="BX18">
        <f t="shared" si="6"/>
        <v>1.6920177618465341E-7</v>
      </c>
      <c r="BY18">
        <f t="shared" si="6"/>
        <v>1.2456974546008639E-6</v>
      </c>
      <c r="BZ18">
        <f t="shared" si="6"/>
        <v>2.5452371738271089E-6</v>
      </c>
      <c r="CA18">
        <f t="shared" si="6"/>
        <v>3.6909683823899703E-6</v>
      </c>
      <c r="CB18">
        <f t="shared" si="6"/>
        <v>4.6593090638119234E-6</v>
      </c>
      <c r="CC18">
        <f t="shared" si="6"/>
        <v>5.4431777082173299E-6</v>
      </c>
      <c r="CD18">
        <f t="shared" si="6"/>
        <v>6.0504973942353985E-6</v>
      </c>
      <c r="CE18">
        <f t="shared" si="6"/>
        <v>6.5003783756862573E-6</v>
      </c>
      <c r="CF18">
        <f t="shared" si="6"/>
        <v>6.8183122616460734E-6</v>
      </c>
      <c r="CG18">
        <f t="shared" si="6"/>
        <v>7.0316560364924541E-6</v>
      </c>
      <c r="CH18">
        <f t="shared" si="6"/>
        <v>7.1662264767912347E-6</v>
      </c>
      <c r="CI18">
        <f t="shared" si="6"/>
        <v>7.2442699967784862E-6</v>
      </c>
      <c r="CJ18">
        <f t="shared" si="6"/>
        <v>7.2836536639938674E-6</v>
      </c>
      <c r="CK18">
        <f t="shared" si="6"/>
        <v>7.2979218095841155E-6</v>
      </c>
      <c r="CL18">
        <f t="shared" si="6"/>
        <v>7.296842363277736E-6</v>
      </c>
      <c r="CN18">
        <f t="shared" si="27"/>
        <v>1.455066123765647E-5</v>
      </c>
      <c r="CO18">
        <f t="shared" si="7"/>
        <v>1.6920177618465341E-7</v>
      </c>
      <c r="CP18">
        <f t="shared" si="7"/>
        <v>1.2456974546008639E-6</v>
      </c>
      <c r="CQ18">
        <f t="shared" si="7"/>
        <v>2.5452371738271089E-6</v>
      </c>
      <c r="CR18">
        <f t="shared" si="7"/>
        <v>3.6909683823899703E-6</v>
      </c>
      <c r="CS18">
        <f t="shared" si="7"/>
        <v>4.6593090638119234E-6</v>
      </c>
      <c r="CT18">
        <f t="shared" si="7"/>
        <v>5.4431777082173299E-6</v>
      </c>
      <c r="CU18">
        <f t="shared" si="7"/>
        <v>6.0504973942353985E-6</v>
      </c>
      <c r="CV18">
        <f t="shared" si="7"/>
        <v>6.5003783756862573E-6</v>
      </c>
      <c r="CW18">
        <f t="shared" si="7"/>
        <v>6.8183122616460734E-6</v>
      </c>
      <c r="CX18">
        <f t="shared" si="7"/>
        <v>7.0316560364924541E-6</v>
      </c>
      <c r="CY18">
        <f t="shared" si="7"/>
        <v>7.1662264767912347E-6</v>
      </c>
      <c r="CZ18">
        <f t="shared" si="7"/>
        <v>7.2442699967784862E-6</v>
      </c>
      <c r="DA18">
        <f t="shared" si="7"/>
        <v>7.2836536639938674E-6</v>
      </c>
      <c r="DB18">
        <f t="shared" si="7"/>
        <v>7.2979218095841155E-6</v>
      </c>
      <c r="DC18">
        <f t="shared" si="7"/>
        <v>7.296842363277736E-6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13.635905001284964</v>
      </c>
      <c r="AP20">
        <f t="shared" ref="AP20:BD34" si="30">IFERROR(Y4, NA())</f>
        <v>16.699619438816168</v>
      </c>
      <c r="AQ20">
        <f t="shared" si="30"/>
        <v>17.223725325358821</v>
      </c>
      <c r="AR20">
        <f t="shared" si="30"/>
        <v>17.792588315086405</v>
      </c>
      <c r="AS20">
        <f t="shared" si="30"/>
        <v>18.396427994432148</v>
      </c>
      <c r="AT20">
        <f t="shared" si="30"/>
        <v>19.022426170378832</v>
      </c>
      <c r="AU20">
        <f t="shared" si="30"/>
        <v>19.655697634622815</v>
      </c>
      <c r="AV20">
        <f t="shared" si="30"/>
        <v>20.280654666098318</v>
      </c>
      <c r="AW20">
        <f t="shared" si="30"/>
        <v>20.882511647381609</v>
      </c>
      <c r="AX20">
        <f t="shared" si="30"/>
        <v>21.448629956654919</v>
      </c>
      <c r="AY20">
        <f t="shared" si="30"/>
        <v>21.969455878438129</v>
      </c>
      <c r="AZ20">
        <f t="shared" si="30"/>
        <v>22.438930365345982</v>
      </c>
      <c r="BA20">
        <f t="shared" si="30"/>
        <v>22.85439261487231</v>
      </c>
      <c r="BB20">
        <f t="shared" si="30"/>
        <v>23.216105690988861</v>
      </c>
      <c r="BC20">
        <f t="shared" si="30"/>
        <v>23.526576148663711</v>
      </c>
      <c r="BD20">
        <f t="shared" si="30"/>
        <v>23.789826813602541</v>
      </c>
      <c r="BE20">
        <f t="shared" ref="BE20:BE34" si="31">IFERROR(AO52,NA())</f>
        <v>13.636363636363635</v>
      </c>
      <c r="BF20">
        <f t="shared" ref="BF20:BF34" si="32">IFERROR(AP52,NA())</f>
        <v>16.699721276670907</v>
      </c>
      <c r="BG20">
        <f t="shared" ref="BG20:BG34" si="33">IFERROR(AQ52,NA())</f>
        <v>17.223790138304945</v>
      </c>
      <c r="BH20">
        <f t="shared" ref="BH20:BH34" si="34">IFERROR(AR52,NA())</f>
        <v>17.792620881229677</v>
      </c>
      <c r="BI20">
        <f t="shared" ref="BI20:BI34" si="35">IFERROR(AS52,NA())</f>
        <v>18.396435374221959</v>
      </c>
      <c r="BJ20">
        <f t="shared" ref="BJ20:BJ34" si="36">IFERROR(AT52,NA())</f>
        <v>19.02241727156165</v>
      </c>
      <c r="BK20">
        <f t="shared" ref="BK20:BK34" si="37">IFERROR(AU52,NA())</f>
        <v>19.655682452551567</v>
      </c>
      <c r="BL20">
        <f t="shared" ref="BL20:BL34" si="38">IFERROR(AV52,NA())</f>
        <v>20.280643325973504</v>
      </c>
      <c r="BM20">
        <f t="shared" ref="BM20:BM34" si="39">IFERROR(AW52,NA())</f>
        <v>20.88251343744907</v>
      </c>
      <c r="BN20">
        <f t="shared" ref="BN20:BN34" si="40">IFERROR(AX52,NA())</f>
        <v>21.448652542283984</v>
      </c>
      <c r="BO20">
        <f t="shared" ref="BO20:BO34" si="41">IFERROR(AY52,NA())</f>
        <v>21.969504826413239</v>
      </c>
      <c r="BP20">
        <f t="shared" ref="BP20:BP34" si="42">IFERROR(AZ52,NA())</f>
        <v>22.439009014688267</v>
      </c>
      <c r="BQ20">
        <f t="shared" ref="BQ20:BQ34" si="43">IFERROR(BA52,NA())</f>
        <v>22.854502244520731</v>
      </c>
      <c r="BR20">
        <f t="shared" ref="BR20:BR34" si="44">IFERROR(BB52,NA())</f>
        <v>23.216245883644344</v>
      </c>
      <c r="BS20">
        <f t="shared" ref="BS20:BS34" si="45">IFERROR(BC52,NA())</f>
        <v>23.526745240253856</v>
      </c>
      <c r="BT20">
        <f t="shared" ref="BT20:BT34" si="46">IFERROR(BD52,NA())</f>
        <v>23.790022338049141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13.635905001284964</v>
      </c>
      <c r="AA21">
        <f t="shared" ref="AA21:AA35" si="49">X4-C4</f>
        <v>-4.586350786706106E-4</v>
      </c>
      <c r="AB21">
        <f>IFERROR(AA21,"")</f>
        <v>-4.586350786706106E-4</v>
      </c>
      <c r="AC21">
        <v>4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13.332893405385036</v>
      </c>
      <c r="AP21">
        <f t="shared" si="30"/>
        <v>16.247411164665809</v>
      </c>
      <c r="AQ21">
        <f t="shared" si="30"/>
        <v>16.743096075392991</v>
      </c>
      <c r="AR21">
        <f t="shared" si="30"/>
        <v>17.280159223786683</v>
      </c>
      <c r="AS21">
        <f t="shared" si="30"/>
        <v>17.849162791010414</v>
      </c>
      <c r="AT21">
        <f t="shared" si="30"/>
        <v>18.437874602222983</v>
      </c>
      <c r="AU21">
        <f t="shared" si="30"/>
        <v>19.032216237930015</v>
      </c>
      <c r="AV21">
        <f t="shared" si="30"/>
        <v>19.617564821229447</v>
      </c>
      <c r="AW21">
        <f t="shared" si="30"/>
        <v>20.180163573408766</v>
      </c>
      <c r="AX21">
        <f t="shared" si="30"/>
        <v>20.708360284192509</v>
      </c>
      <c r="AY21">
        <f t="shared" si="30"/>
        <v>21.193449341713816</v>
      </c>
      <c r="AZ21">
        <f t="shared" si="30"/>
        <v>21.630014822890036</v>
      </c>
      <c r="BA21">
        <f t="shared" si="30"/>
        <v>22.015805308307581</v>
      </c>
      <c r="BB21">
        <f t="shared" si="30"/>
        <v>22.351266473555146</v>
      </c>
      <c r="BC21">
        <f t="shared" si="30"/>
        <v>22.638893639865774</v>
      </c>
      <c r="BD21">
        <f t="shared" si="30"/>
        <v>22.882550975882026</v>
      </c>
      <c r="BE21">
        <f t="shared" si="31"/>
        <v>13.333333333333332</v>
      </c>
      <c r="BF21">
        <f t="shared" si="32"/>
        <v>16.247506558394129</v>
      </c>
      <c r="BG21">
        <f t="shared" si="33"/>
        <v>16.743155801994128</v>
      </c>
      <c r="BH21">
        <f t="shared" si="34"/>
        <v>17.280187829874031</v>
      </c>
      <c r="BI21">
        <f t="shared" si="35"/>
        <v>17.849166963347106</v>
      </c>
      <c r="BJ21">
        <f t="shared" si="36"/>
        <v>18.437862740486139</v>
      </c>
      <c r="BK21">
        <f t="shared" si="37"/>
        <v>19.032197727701767</v>
      </c>
      <c r="BL21">
        <f t="shared" si="38"/>
        <v>19.617549131207213</v>
      </c>
      <c r="BM21">
        <f t="shared" si="39"/>
        <v>20.1801593559161</v>
      </c>
      <c r="BN21">
        <f t="shared" si="40"/>
        <v>20.708374654484839</v>
      </c>
      <c r="BO21">
        <f t="shared" si="41"/>
        <v>21.193487451650626</v>
      </c>
      <c r="BP21">
        <f t="shared" si="42"/>
        <v>21.630079756931256</v>
      </c>
      <c r="BQ21">
        <f t="shared" si="43"/>
        <v>22.015898251192368</v>
      </c>
      <c r="BR21">
        <f t="shared" si="44"/>
        <v>22.351387054161165</v>
      </c>
      <c r="BS21">
        <f t="shared" si="45"/>
        <v>22.639040348964016</v>
      </c>
      <c r="BT21">
        <f t="shared" si="46"/>
        <v>22.882721575649057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13.332893405385036</v>
      </c>
      <c r="AA22">
        <f t="shared" si="49"/>
        <v>-4.3992794829605941E-4</v>
      </c>
      <c r="AB22">
        <f t="shared" ref="AB22:AB85" si="54">IFERROR(AA22,"")</f>
        <v>-4.3992794829605941E-4</v>
      </c>
      <c r="AC22">
        <v>4</v>
      </c>
      <c r="AM22">
        <f t="shared" si="29"/>
        <v>0.64000000000000012</v>
      </c>
      <c r="AN22">
        <f t="shared" si="50"/>
        <v>0.64000000000000012</v>
      </c>
      <c r="AO22">
        <f t="shared" si="51"/>
        <v>12.972554787532122</v>
      </c>
      <c r="AP22">
        <f t="shared" si="30"/>
        <v>15.715463226483831</v>
      </c>
      <c r="AQ22">
        <f t="shared" si="30"/>
        <v>16.178759323882652</v>
      </c>
      <c r="AR22">
        <f t="shared" si="30"/>
        <v>16.679687488618384</v>
      </c>
      <c r="AS22">
        <f t="shared" si="30"/>
        <v>17.209227985653765</v>
      </c>
      <c r="AT22">
        <f t="shared" si="30"/>
        <v>17.755837353406118</v>
      </c>
      <c r="AU22">
        <f t="shared" si="30"/>
        <v>18.306365730962696</v>
      </c>
      <c r="AV22">
        <f t="shared" si="30"/>
        <v>18.847283812955155</v>
      </c>
      <c r="AW22">
        <f t="shared" si="30"/>
        <v>19.365985721979019</v>
      </c>
      <c r="AX22">
        <f t="shared" si="30"/>
        <v>19.851908953252259</v>
      </c>
      <c r="AY22">
        <f t="shared" si="30"/>
        <v>20.297272387147164</v>
      </c>
      <c r="AZ22">
        <f t="shared" si="30"/>
        <v>20.697349611375405</v>
      </c>
      <c r="BA22">
        <f t="shared" si="30"/>
        <v>21.050316500846737</v>
      </c>
      <c r="BB22">
        <f t="shared" si="30"/>
        <v>21.356795514190431</v>
      </c>
      <c r="BC22">
        <f t="shared" si="30"/>
        <v>21.61924740787283</v>
      </c>
      <c r="BD22">
        <f t="shared" si="30"/>
        <v>21.8413431590477</v>
      </c>
      <c r="BE22">
        <f t="shared" si="31"/>
        <v>12.972972972972974</v>
      </c>
      <c r="BF22">
        <f t="shared" si="32"/>
        <v>15.715551302445661</v>
      </c>
      <c r="BG22">
        <f t="shared" si="33"/>
        <v>16.178813318488242</v>
      </c>
      <c r="BH22">
        <f t="shared" si="34"/>
        <v>16.67971168233468</v>
      </c>
      <c r="BI22">
        <f t="shared" si="35"/>
        <v>17.209228639800816</v>
      </c>
      <c r="BJ22">
        <f t="shared" si="36"/>
        <v>17.755822294024298</v>
      </c>
      <c r="BK22">
        <f t="shared" si="37"/>
        <v>18.306343660578055</v>
      </c>
      <c r="BL22">
        <f t="shared" si="38"/>
        <v>18.847263470536273</v>
      </c>
      <c r="BM22">
        <f t="shared" si="39"/>
        <v>19.365975058493007</v>
      </c>
      <c r="BN22">
        <f t="shared" si="40"/>
        <v>19.85191448218109</v>
      </c>
      <c r="BO22">
        <f t="shared" si="41"/>
        <v>20.297298810718612</v>
      </c>
      <c r="BP22">
        <f t="shared" si="42"/>
        <v>20.697399741972998</v>
      </c>
      <c r="BQ22">
        <f t="shared" si="43"/>
        <v>21.050391426617011</v>
      </c>
      <c r="BR22">
        <f t="shared" si="44"/>
        <v>21.356894919532976</v>
      </c>
      <c r="BS22">
        <f t="shared" si="45"/>
        <v>21.619369955740694</v>
      </c>
      <c r="BT22">
        <f t="shared" si="46"/>
        <v>21.841486861781672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12.972554787532122</v>
      </c>
      <c r="AA23">
        <f t="shared" si="49"/>
        <v>-4.1818544085181486E-4</v>
      </c>
      <c r="AB23">
        <f t="shared" si="54"/>
        <v>-4.1818544085181486E-4</v>
      </c>
      <c r="AC23">
        <v>4</v>
      </c>
      <c r="AM23">
        <f t="shared" si="29"/>
        <v>0.51200000000000012</v>
      </c>
      <c r="AN23">
        <f t="shared" si="50"/>
        <v>0.51200000000000012</v>
      </c>
      <c r="AO23">
        <f t="shared" si="51"/>
        <v>12.548626301063129</v>
      </c>
      <c r="AP23">
        <f t="shared" si="30"/>
        <v>15.097585596016106</v>
      </c>
      <c r="AQ23">
        <f t="shared" si="30"/>
        <v>15.524673043041911</v>
      </c>
      <c r="AR23">
        <f t="shared" si="30"/>
        <v>15.985340227452738</v>
      </c>
      <c r="AS23">
        <f t="shared" si="30"/>
        <v>16.471069374410796</v>
      </c>
      <c r="AT23">
        <f t="shared" si="30"/>
        <v>16.971112232808988</v>
      </c>
      <c r="AU23">
        <f t="shared" si="30"/>
        <v>17.473366829704268</v>
      </c>
      <c r="AV23">
        <f t="shared" si="30"/>
        <v>17.965516850547019</v>
      </c>
      <c r="AW23">
        <f t="shared" si="30"/>
        <v>18.436213955499937</v>
      </c>
      <c r="AX23">
        <f t="shared" si="30"/>
        <v>18.876069106028879</v>
      </c>
      <c r="AY23">
        <f t="shared" si="30"/>
        <v>19.278281152297708</v>
      </c>
      <c r="AZ23">
        <f t="shared" si="30"/>
        <v>19.638840000267329</v>
      </c>
      <c r="BA23">
        <f t="shared" si="30"/>
        <v>19.956350550883688</v>
      </c>
      <c r="BB23">
        <f t="shared" si="30"/>
        <v>20.231594551479208</v>
      </c>
      <c r="BC23">
        <f t="shared" si="30"/>
        <v>20.466967893630592</v>
      </c>
      <c r="BD23">
        <f t="shared" si="30"/>
        <v>20.665911049788871</v>
      </c>
      <c r="BE23">
        <f t="shared" si="31"/>
        <v>12.549019607843137</v>
      </c>
      <c r="BF23">
        <f t="shared" si="32"/>
        <v>15.097665528587131</v>
      </c>
      <c r="BG23">
        <f t="shared" si="33"/>
        <v>15.52472071867294</v>
      </c>
      <c r="BH23">
        <f t="shared" si="34"/>
        <v>15.985359625831297</v>
      </c>
      <c r="BI23">
        <f t="shared" si="35"/>
        <v>16.471066281519605</v>
      </c>
      <c r="BJ23">
        <f t="shared" si="36"/>
        <v>16.971093839967843</v>
      </c>
      <c r="BK23">
        <f t="shared" si="37"/>
        <v>17.473341090521824</v>
      </c>
      <c r="BL23">
        <f t="shared" si="38"/>
        <v>17.965491711017314</v>
      </c>
      <c r="BM23">
        <f t="shared" si="39"/>
        <v>18.436196611236053</v>
      </c>
      <c r="BN23">
        <f t="shared" si="40"/>
        <v>18.876065428418045</v>
      </c>
      <c r="BO23">
        <f t="shared" si="41"/>
        <v>19.278295368886376</v>
      </c>
      <c r="BP23">
        <f t="shared" si="42"/>
        <v>19.638874640620351</v>
      </c>
      <c r="BQ23">
        <f t="shared" si="43"/>
        <v>19.956406607461318</v>
      </c>
      <c r="BR23">
        <f t="shared" si="44"/>
        <v>20.23167177341006</v>
      </c>
      <c r="BS23">
        <f t="shared" si="45"/>
        <v>20.467065130322265</v>
      </c>
      <c r="BT23">
        <f t="shared" si="46"/>
        <v>20.66602658042347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12.548626301063129</v>
      </c>
      <c r="AA24">
        <f t="shared" si="49"/>
        <v>-3.9330678000837338E-4</v>
      </c>
      <c r="AB24">
        <f t="shared" si="54"/>
        <v>-3.9330678000837338E-4</v>
      </c>
      <c r="AC24">
        <v>4</v>
      </c>
      <c r="AM24">
        <f t="shared" si="29"/>
        <v>0.40960000000000013</v>
      </c>
      <c r="AN24">
        <f t="shared" si="50"/>
        <v>0.40960000000000013</v>
      </c>
      <c r="AO24">
        <f t="shared" si="51"/>
        <v>12.056149557075235</v>
      </c>
      <c r="AP24">
        <f t="shared" si="30"/>
        <v>14.390361572315975</v>
      </c>
      <c r="AQ24">
        <f t="shared" si="30"/>
        <v>14.777860831094078</v>
      </c>
      <c r="AR24">
        <f t="shared" si="30"/>
        <v>15.194679142375566</v>
      </c>
      <c r="AS24">
        <f t="shared" si="30"/>
        <v>15.632888868402933</v>
      </c>
      <c r="AT24">
        <f t="shared" si="30"/>
        <v>16.082640210382003</v>
      </c>
      <c r="AU24">
        <f t="shared" si="30"/>
        <v>16.532986332304599</v>
      </c>
      <c r="AV24">
        <f t="shared" si="30"/>
        <v>16.972922727618744</v>
      </c>
      <c r="AW24">
        <f t="shared" si="30"/>
        <v>17.392438146036152</v>
      </c>
      <c r="AX24">
        <f t="shared" si="30"/>
        <v>17.783370561714737</v>
      </c>
      <c r="AY24">
        <f t="shared" si="30"/>
        <v>18.139924730053835</v>
      </c>
      <c r="AZ24">
        <f t="shared" si="30"/>
        <v>18.458808125571487</v>
      </c>
      <c r="BA24">
        <f t="shared" si="30"/>
        <v>18.739037000468343</v>
      </c>
      <c r="BB24">
        <f t="shared" si="30"/>
        <v>18.981522453567351</v>
      </c>
      <c r="BC24">
        <f t="shared" si="30"/>
        <v>19.18855938402293</v>
      </c>
      <c r="BD24">
        <f t="shared" si="30"/>
        <v>19.363320129856003</v>
      </c>
      <c r="BE24">
        <f t="shared" si="31"/>
        <v>12.05651491365777</v>
      </c>
      <c r="BF24">
        <f t="shared" si="32"/>
        <v>14.390432654159531</v>
      </c>
      <c r="BG24">
        <f t="shared" si="33"/>
        <v>14.777901718082981</v>
      </c>
      <c r="BH24">
        <f t="shared" si="34"/>
        <v>15.194693480981794</v>
      </c>
      <c r="BI24">
        <f t="shared" si="35"/>
        <v>15.6328819248918</v>
      </c>
      <c r="BJ24">
        <f t="shared" si="36"/>
        <v>16.082618489765334</v>
      </c>
      <c r="BK24">
        <f t="shared" si="37"/>
        <v>16.532956986794034</v>
      </c>
      <c r="BL24">
        <f t="shared" si="38"/>
        <v>16.9728928632113</v>
      </c>
      <c r="BM24">
        <f t="shared" si="39"/>
        <v>17.392414166209107</v>
      </c>
      <c r="BN24">
        <f t="shared" si="40"/>
        <v>17.783357671441827</v>
      </c>
      <c r="BO24">
        <f t="shared" si="41"/>
        <v>18.139926669950054</v>
      </c>
      <c r="BP24">
        <f t="shared" si="42"/>
        <v>18.458827139924217</v>
      </c>
      <c r="BQ24">
        <f t="shared" si="43"/>
        <v>18.739073990282357</v>
      </c>
      <c r="BR24">
        <f t="shared" si="44"/>
        <v>18.981577240617721</v>
      </c>
      <c r="BS24">
        <f t="shared" si="45"/>
        <v>19.188631013416909</v>
      </c>
      <c r="BT24">
        <f t="shared" si="46"/>
        <v>19.363407156638772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12.056149557075235</v>
      </c>
      <c r="AA25">
        <f t="shared" si="49"/>
        <v>-3.6535658253455949E-4</v>
      </c>
      <c r="AB25">
        <f t="shared" si="54"/>
        <v>-3.6535658253455949E-4</v>
      </c>
      <c r="AC25">
        <v>4</v>
      </c>
      <c r="AM25">
        <f t="shared" si="29"/>
        <v>0.32768000000000014</v>
      </c>
      <c r="AN25">
        <f t="shared" si="50"/>
        <v>0.32768000000000014</v>
      </c>
      <c r="AO25">
        <f t="shared" si="51"/>
        <v>11.492370211181166</v>
      </c>
      <c r="AP25">
        <f t="shared" si="30"/>
        <v>13.594352453770993</v>
      </c>
      <c r="AQ25">
        <f t="shared" si="30"/>
        <v>13.939654437367119</v>
      </c>
      <c r="AR25">
        <f t="shared" si="30"/>
        <v>14.309937958230286</v>
      </c>
      <c r="AS25">
        <f t="shared" si="30"/>
        <v>14.697951370068544</v>
      </c>
      <c r="AT25">
        <f t="shared" si="30"/>
        <v>15.094833886373204</v>
      </c>
      <c r="AU25">
        <f t="shared" si="30"/>
        <v>15.490877555905554</v>
      </c>
      <c r="AV25">
        <f t="shared" si="30"/>
        <v>15.876455756482367</v>
      </c>
      <c r="AW25">
        <f t="shared" si="30"/>
        <v>16.242935387936409</v>
      </c>
      <c r="AX25">
        <f t="shared" si="30"/>
        <v>16.583395353627886</v>
      </c>
      <c r="AY25">
        <f t="shared" si="30"/>
        <v>16.893036071317663</v>
      </c>
      <c r="AZ25">
        <f t="shared" si="30"/>
        <v>17.169254635262057</v>
      </c>
      <c r="BA25">
        <f t="shared" si="30"/>
        <v>17.411440643744669</v>
      </c>
      <c r="BB25">
        <f t="shared" si="30"/>
        <v>17.620593382913604</v>
      </c>
      <c r="BC25">
        <f t="shared" si="30"/>
        <v>17.798867480993067</v>
      </c>
      <c r="BD25">
        <f t="shared" si="30"/>
        <v>17.949132701727855</v>
      </c>
      <c r="BE25">
        <f t="shared" si="31"/>
        <v>11.49270482603816</v>
      </c>
      <c r="BF25">
        <f t="shared" si="32"/>
        <v>13.594414174154938</v>
      </c>
      <c r="BG25">
        <f t="shared" si="33"/>
        <v>13.939688246072961</v>
      </c>
      <c r="BH25">
        <f t="shared" si="34"/>
        <v>14.309947140913312</v>
      </c>
      <c r="BI25">
        <f t="shared" si="35"/>
        <v>14.697940638511128</v>
      </c>
      <c r="BJ25">
        <f t="shared" si="36"/>
        <v>15.094809022463313</v>
      </c>
      <c r="BK25">
        <f t="shared" si="37"/>
        <v>15.490844877238063</v>
      </c>
      <c r="BL25">
        <f t="shared" si="38"/>
        <v>15.876421504004544</v>
      </c>
      <c r="BM25">
        <f t="shared" si="39"/>
        <v>16.24290515833091</v>
      </c>
      <c r="BN25">
        <f t="shared" si="40"/>
        <v>16.583373680706252</v>
      </c>
      <c r="BO25">
        <f t="shared" si="41"/>
        <v>16.893026211342864</v>
      </c>
      <c r="BP25">
        <f t="shared" si="42"/>
        <v>17.169258553650987</v>
      </c>
      <c r="BQ25">
        <f t="shared" si="43"/>
        <v>17.411459157021433</v>
      </c>
      <c r="BR25">
        <f t="shared" si="44"/>
        <v>17.620626390747745</v>
      </c>
      <c r="BS25">
        <f t="shared" si="45"/>
        <v>17.798914226579011</v>
      </c>
      <c r="BT25">
        <f t="shared" si="46"/>
        <v>17.949192015339499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11.492370211181166</v>
      </c>
      <c r="AA26">
        <f t="shared" si="49"/>
        <v>-3.3461485699426419E-4</v>
      </c>
      <c r="AB26">
        <f t="shared" si="54"/>
        <v>-3.3461485699426419E-4</v>
      </c>
      <c r="AC26">
        <v>4</v>
      </c>
      <c r="AM26">
        <f t="shared" si="29"/>
        <v>0.2621440000000001</v>
      </c>
      <c r="AN26">
        <f t="shared" si="50"/>
        <v>0.2621440000000001</v>
      </c>
      <c r="AO26">
        <f t="shared" si="51"/>
        <v>10.857699626242532</v>
      </c>
      <c r="AP26">
        <f t="shared" si="30"/>
        <v>12.715170930623435</v>
      </c>
      <c r="AQ26">
        <f t="shared" si="30"/>
        <v>13.01675944616324</v>
      </c>
      <c r="AR26">
        <f t="shared" si="30"/>
        <v>13.339069777979201</v>
      </c>
      <c r="AS26">
        <f t="shared" si="30"/>
        <v>13.675600969401838</v>
      </c>
      <c r="AT26">
        <f t="shared" si="30"/>
        <v>14.018548329973147</v>
      </c>
      <c r="AU26">
        <f t="shared" si="30"/>
        <v>14.359491502964557</v>
      </c>
      <c r="AV26">
        <f t="shared" si="30"/>
        <v>14.690204274849727</v>
      </c>
      <c r="AW26">
        <f t="shared" si="30"/>
        <v>15.003425516773939</v>
      </c>
      <c r="AX26">
        <f t="shared" si="30"/>
        <v>15.293443526550858</v>
      </c>
      <c r="AY26">
        <f t="shared" si="30"/>
        <v>15.556405295404968</v>
      </c>
      <c r="AZ26">
        <f t="shared" si="30"/>
        <v>15.790340528063425</v>
      </c>
      <c r="BA26">
        <f t="shared" si="30"/>
        <v>15.994956074038768</v>
      </c>
      <c r="BB26">
        <f t="shared" si="30"/>
        <v>16.1712905495462</v>
      </c>
      <c r="BC26">
        <f t="shared" si="30"/>
        <v>16.321319988927467</v>
      </c>
      <c r="BD26">
        <f t="shared" si="30"/>
        <v>16.447584475947576</v>
      </c>
      <c r="BE26">
        <f t="shared" si="31"/>
        <v>10.858001237076964</v>
      </c>
      <c r="BF26">
        <f t="shared" si="32"/>
        <v>12.715223050377695</v>
      </c>
      <c r="BG26">
        <f t="shared" si="33"/>
        <v>13.016786123440282</v>
      </c>
      <c r="BH26">
        <f t="shared" si="34"/>
        <v>13.33907391769289</v>
      </c>
      <c r="BI26">
        <f t="shared" si="35"/>
        <v>13.675586707711018</v>
      </c>
      <c r="BJ26">
        <f t="shared" si="36"/>
        <v>14.018520708308433</v>
      </c>
      <c r="BK26">
        <f t="shared" si="37"/>
        <v>14.359455995089533</v>
      </c>
      <c r="BL26">
        <f t="shared" si="38"/>
        <v>14.690166257673143</v>
      </c>
      <c r="BM26">
        <f t="shared" si="39"/>
        <v>15.003389790584274</v>
      </c>
      <c r="BN26">
        <f t="shared" si="40"/>
        <v>15.293413970395379</v>
      </c>
      <c r="BO26">
        <f t="shared" si="41"/>
        <v>15.556384698928648</v>
      </c>
      <c r="BP26">
        <f t="shared" si="42"/>
        <v>15.790330592479963</v>
      </c>
      <c r="BQ26">
        <f t="shared" si="43"/>
        <v>15.994957539968921</v>
      </c>
      <c r="BR26">
        <f t="shared" si="44"/>
        <v>16.1713033958087</v>
      </c>
      <c r="BS26">
        <f t="shared" si="45"/>
        <v>16.321343651078216</v>
      </c>
      <c r="BT26">
        <f t="shared" si="46"/>
        <v>16.447618048149934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10.857699626242532</v>
      </c>
      <c r="AA27">
        <f t="shared" si="49"/>
        <v>-3.0161083443225323E-4</v>
      </c>
      <c r="AB27">
        <f t="shared" si="54"/>
        <v>-3.0161083443225323E-4</v>
      </c>
      <c r="AC27">
        <v>4</v>
      </c>
      <c r="AM27">
        <f t="shared" si="29"/>
        <v>0.2097152000000001</v>
      </c>
      <c r="AN27">
        <f t="shared" si="50"/>
        <v>0.2097152000000001</v>
      </c>
      <c r="AO27">
        <f t="shared" si="51"/>
        <v>10.156573740298635</v>
      </c>
      <c r="AP27">
        <f t="shared" si="30"/>
        <v>11.764148950366399</v>
      </c>
      <c r="AQ27">
        <f t="shared" si="30"/>
        <v>12.021854136841741</v>
      </c>
      <c r="AR27">
        <f t="shared" si="30"/>
        <v>12.296258954006813</v>
      </c>
      <c r="AS27">
        <f t="shared" si="30"/>
        <v>12.581666869253155</v>
      </c>
      <c r="AT27">
        <f t="shared" si="30"/>
        <v>12.871362658320642</v>
      </c>
      <c r="AU27">
        <f t="shared" si="30"/>
        <v>13.158218019942565</v>
      </c>
      <c r="AV27">
        <f t="shared" si="30"/>
        <v>13.435379296784362</v>
      </c>
      <c r="AW27">
        <f t="shared" si="30"/>
        <v>13.696900343335871</v>
      </c>
      <c r="AX27">
        <f t="shared" si="30"/>
        <v>13.938201704018043</v>
      </c>
      <c r="AY27">
        <f t="shared" si="30"/>
        <v>14.156291728137877</v>
      </c>
      <c r="AZ27">
        <f t="shared" si="30"/>
        <v>14.349751308123905</v>
      </c>
      <c r="BA27">
        <f t="shared" si="30"/>
        <v>14.518535880667557</v>
      </c>
      <c r="BB27">
        <f t="shared" si="30"/>
        <v>14.663672345643892</v>
      </c>
      <c r="BC27">
        <f t="shared" si="30"/>
        <v>14.786925668592184</v>
      </c>
      <c r="BD27">
        <f t="shared" si="30"/>
        <v>14.890490470455697</v>
      </c>
      <c r="BE27">
        <f t="shared" si="31"/>
        <v>10.156840865414422</v>
      </c>
      <c r="BF27">
        <f t="shared" si="32"/>
        <v>11.764191558325733</v>
      </c>
      <c r="BG27">
        <f t="shared" si="33"/>
        <v>12.021873903415372</v>
      </c>
      <c r="BH27">
        <f t="shared" si="34"/>
        <v>12.296258393748875</v>
      </c>
      <c r="BI27">
        <f t="shared" si="35"/>
        <v>12.581649538392391</v>
      </c>
      <c r="BJ27">
        <f t="shared" si="36"/>
        <v>12.871332863168263</v>
      </c>
      <c r="BK27">
        <f t="shared" si="37"/>
        <v>13.158180407749915</v>
      </c>
      <c r="BL27">
        <f t="shared" si="38"/>
        <v>13.435338408890871</v>
      </c>
      <c r="BM27">
        <f t="shared" si="39"/>
        <v>13.696860219204472</v>
      </c>
      <c r="BN27">
        <f t="shared" si="40"/>
        <v>13.938165604500131</v>
      </c>
      <c r="BO27">
        <f t="shared" si="41"/>
        <v>14.156262007532545</v>
      </c>
      <c r="BP27">
        <f t="shared" si="42"/>
        <v>14.349729424626368</v>
      </c>
      <c r="BQ27">
        <f t="shared" si="43"/>
        <v>14.518522507733</v>
      </c>
      <c r="BR27">
        <f t="shared" si="44"/>
        <v>14.663667537615892</v>
      </c>
      <c r="BS27">
        <f t="shared" si="45"/>
        <v>14.786929039296949</v>
      </c>
      <c r="BT27">
        <f t="shared" si="46"/>
        <v>14.890501356225776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10.156573740298635</v>
      </c>
      <c r="AA28">
        <f t="shared" si="49"/>
        <v>-2.6712511578708131E-4</v>
      </c>
      <c r="AB28">
        <f t="shared" si="54"/>
        <v>-2.6712511578708131E-4</v>
      </c>
      <c r="AC28">
        <v>4</v>
      </c>
      <c r="AM28">
        <f t="shared" si="29"/>
        <v>0.16777216000000009</v>
      </c>
      <c r="AN28">
        <f t="shared" si="50"/>
        <v>0.16777216000000009</v>
      </c>
      <c r="AO28">
        <f t="shared" si="51"/>
        <v>9.3979905805692603</v>
      </c>
      <c r="AP28">
        <f t="shared" si="30"/>
        <v>10.758322772060037</v>
      </c>
      <c r="AQ28">
        <f t="shared" si="30"/>
        <v>10.973442627720686</v>
      </c>
      <c r="AR28">
        <f t="shared" si="30"/>
        <v>11.201620147628256</v>
      </c>
      <c r="AS28">
        <f t="shared" si="30"/>
        <v>11.437987299687007</v>
      </c>
      <c r="AT28">
        <f t="shared" si="30"/>
        <v>11.676910810033228</v>
      </c>
      <c r="AU28">
        <f t="shared" si="30"/>
        <v>11.912510362743012</v>
      </c>
      <c r="AV28">
        <f t="shared" si="30"/>
        <v>12.139226104701047</v>
      </c>
      <c r="AW28">
        <f t="shared" si="30"/>
        <v>12.352322388988618</v>
      </c>
      <c r="AX28">
        <f t="shared" si="30"/>
        <v>12.54823565948352</v>
      </c>
      <c r="AY28">
        <f t="shared" si="30"/>
        <v>12.724722520593037</v>
      </c>
      <c r="AZ28">
        <f t="shared" si="30"/>
        <v>12.880817869524055</v>
      </c>
      <c r="BA28">
        <f t="shared" si="30"/>
        <v>13.016652385134078</v>
      </c>
      <c r="BB28">
        <f t="shared" si="30"/>
        <v>13.133194391562006</v>
      </c>
      <c r="BC28">
        <f t="shared" si="30"/>
        <v>13.231975730321739</v>
      </c>
      <c r="BD28">
        <f t="shared" si="30"/>
        <v>13.314843929676577</v>
      </c>
      <c r="BE28">
        <f t="shared" si="31"/>
        <v>9.3982227278593875</v>
      </c>
      <c r="BF28">
        <f t="shared" si="32"/>
        <v>10.758356307661559</v>
      </c>
      <c r="BG28">
        <f t="shared" si="33"/>
        <v>10.973455984492851</v>
      </c>
      <c r="BH28">
        <f t="shared" si="34"/>
        <v>11.201615452356709</v>
      </c>
      <c r="BI28">
        <f t="shared" si="35"/>
        <v>11.437967542873823</v>
      </c>
      <c r="BJ28">
        <f t="shared" si="36"/>
        <v>11.676879591714892</v>
      </c>
      <c r="BK28">
        <f t="shared" si="37"/>
        <v>11.912471547048572</v>
      </c>
      <c r="BL28">
        <f t="shared" si="38"/>
        <v>12.139183451454191</v>
      </c>
      <c r="BM28">
        <f t="shared" si="39"/>
        <v>12.352279234575748</v>
      </c>
      <c r="BN28">
        <f t="shared" si="40"/>
        <v>12.548194699804997</v>
      </c>
      <c r="BO28">
        <f t="shared" si="41"/>
        <v>12.724685716122877</v>
      </c>
      <c r="BP28">
        <f t="shared" si="42"/>
        <v>12.880786460654424</v>
      </c>
      <c r="BQ28">
        <f t="shared" si="43"/>
        <v>13.01662698571926</v>
      </c>
      <c r="BR28">
        <f t="shared" si="44"/>
        <v>13.133175122863575</v>
      </c>
      <c r="BS28">
        <f t="shared" si="45"/>
        <v>13.231962362967579</v>
      </c>
      <c r="BT28">
        <f t="shared" si="46"/>
        <v>13.314836011884998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9.3979905805692603</v>
      </c>
      <c r="AA29">
        <f t="shared" si="49"/>
        <v>-2.3214729012721591E-4</v>
      </c>
      <c r="AB29">
        <f t="shared" si="54"/>
        <v>-2.3214729012721591E-4</v>
      </c>
      <c r="AC29">
        <v>4</v>
      </c>
      <c r="AM29">
        <f t="shared" si="29"/>
        <v>0.13421772800000006</v>
      </c>
      <c r="AN29">
        <f t="shared" si="50"/>
        <v>0.13421772800000006</v>
      </c>
      <c r="AO29">
        <f t="shared" si="51"/>
        <v>8.595504756557224</v>
      </c>
      <c r="AP29">
        <f t="shared" si="30"/>
        <v>9.7195542489108444</v>
      </c>
      <c r="AQ29">
        <f t="shared" si="30"/>
        <v>9.8948004939612915</v>
      </c>
      <c r="AR29">
        <f t="shared" si="30"/>
        <v>10.079947515526692</v>
      </c>
      <c r="AS29">
        <f t="shared" si="30"/>
        <v>10.270944999371361</v>
      </c>
      <c r="AT29">
        <f t="shared" si="30"/>
        <v>10.463191386674504</v>
      </c>
      <c r="AU29">
        <f t="shared" si="30"/>
        <v>10.651964167610709</v>
      </c>
      <c r="AV29">
        <f t="shared" si="30"/>
        <v>10.832874382160249</v>
      </c>
      <c r="AW29">
        <f t="shared" si="30"/>
        <v>11.002255102901549</v>
      </c>
      <c r="AX29">
        <f t="shared" si="30"/>
        <v>11.157415248316283</v>
      </c>
      <c r="AY29">
        <f t="shared" si="30"/>
        <v>11.296730952584596</v>
      </c>
      <c r="AZ29">
        <f t="shared" si="30"/>
        <v>11.419589043893858</v>
      </c>
      <c r="BA29">
        <f t="shared" si="30"/>
        <v>11.526225890587012</v>
      </c>
      <c r="BB29">
        <f t="shared" si="30"/>
        <v>11.61751426059271</v>
      </c>
      <c r="BC29">
        <f t="shared" si="30"/>
        <v>11.694744269300237</v>
      </c>
      <c r="BD29">
        <f t="shared" si="30"/>
        <v>11.759429691351446</v>
      </c>
      <c r="BE29">
        <f t="shared" si="31"/>
        <v>8.595702542208933</v>
      </c>
      <c r="BF29">
        <f t="shared" si="32"/>
        <v>9.7195794806673792</v>
      </c>
      <c r="BG29">
        <f t="shared" si="33"/>
        <v>9.8948081906164358</v>
      </c>
      <c r="BH29">
        <f t="shared" si="34"/>
        <v>10.079939431579477</v>
      </c>
      <c r="BI29">
        <f t="shared" si="35"/>
        <v>10.270923591921392</v>
      </c>
      <c r="BJ29">
        <f t="shared" si="36"/>
        <v>10.463159599902244</v>
      </c>
      <c r="BK29">
        <f t="shared" si="37"/>
        <v>10.65192514837592</v>
      </c>
      <c r="BL29">
        <f t="shared" si="38"/>
        <v>10.832831183448617</v>
      </c>
      <c r="BM29">
        <f t="shared" si="39"/>
        <v>11.002210432357664</v>
      </c>
      <c r="BN29">
        <f t="shared" si="40"/>
        <v>11.15737130148289</v>
      </c>
      <c r="BO29">
        <f t="shared" si="41"/>
        <v>11.296689343637146</v>
      </c>
      <c r="BP29">
        <f t="shared" si="42"/>
        <v>11.419550822042686</v>
      </c>
      <c r="BQ29">
        <f t="shared" si="43"/>
        <v>11.526191615643933</v>
      </c>
      <c r="BR29">
        <f t="shared" si="44"/>
        <v>11.617484107967519</v>
      </c>
      <c r="BS29">
        <f t="shared" si="45"/>
        <v>11.694718139709217</v>
      </c>
      <c r="BT29">
        <f t="shared" si="46"/>
        <v>11.759407309079942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8.595504756557224</v>
      </c>
      <c r="AA30">
        <f t="shared" si="49"/>
        <v>-1.9778565170902596E-4</v>
      </c>
      <c r="AB30">
        <f t="shared" si="54"/>
        <v>-1.9778565170902596E-4</v>
      </c>
      <c r="AC30">
        <v>4</v>
      </c>
      <c r="AM30">
        <f t="shared" si="29"/>
        <v>0.10737418240000006</v>
      </c>
      <c r="AN30">
        <f t="shared" si="50"/>
        <v>0.10737418240000006</v>
      </c>
      <c r="AO30">
        <f t="shared" si="51"/>
        <v>7.7665332852492748</v>
      </c>
      <c r="AP30">
        <f t="shared" si="30"/>
        <v>8.6728025308033416</v>
      </c>
      <c r="AQ30">
        <f t="shared" si="30"/>
        <v>8.8120654123561923</v>
      </c>
      <c r="AR30">
        <f t="shared" si="30"/>
        <v>8.9586109785114871</v>
      </c>
      <c r="AS30">
        <f t="shared" si="30"/>
        <v>9.1091610287325224</v>
      </c>
      <c r="AT30">
        <f t="shared" si="30"/>
        <v>9.2600573124736449</v>
      </c>
      <c r="AU30">
        <f t="shared" si="30"/>
        <v>9.4076080114533855</v>
      </c>
      <c r="AV30">
        <f t="shared" si="30"/>
        <v>9.5484409497216109</v>
      </c>
      <c r="AW30">
        <f t="shared" si="30"/>
        <v>9.6797939551713537</v>
      </c>
      <c r="AX30">
        <f t="shared" si="30"/>
        <v>9.7996931695647227</v>
      </c>
      <c r="AY30">
        <f t="shared" si="30"/>
        <v>9.9070034576560815</v>
      </c>
      <c r="AZ30">
        <f t="shared" si="30"/>
        <v>10.001367180236889</v>
      </c>
      <c r="BA30">
        <f t="shared" si="30"/>
        <v>10.083067662743872</v>
      </c>
      <c r="BB30">
        <f t="shared" si="30"/>
        <v>10.152858596111527</v>
      </c>
      <c r="BC30">
        <f t="shared" si="30"/>
        <v>10.211793881863487</v>
      </c>
      <c r="BD30">
        <f t="shared" si="30"/>
        <v>10.261080319591475</v>
      </c>
      <c r="BE30">
        <f t="shared" si="31"/>
        <v>7.7666984258113727</v>
      </c>
      <c r="BF30">
        <f t="shared" si="32"/>
        <v>8.6728204902266324</v>
      </c>
      <c r="BG30">
        <f t="shared" si="33"/>
        <v>8.8120683806077587</v>
      </c>
      <c r="BH30">
        <f t="shared" si="34"/>
        <v>8.9586003653248767</v>
      </c>
      <c r="BI30">
        <f t="shared" si="35"/>
        <v>9.1091388056714742</v>
      </c>
      <c r="BJ30">
        <f t="shared" si="36"/>
        <v>9.2600258353553677</v>
      </c>
      <c r="BK30">
        <f t="shared" si="37"/>
        <v>9.4075697920212473</v>
      </c>
      <c r="BL30">
        <f t="shared" si="38"/>
        <v>9.5483984223109193</v>
      </c>
      <c r="BM30">
        <f t="shared" si="39"/>
        <v>9.6797492825302616</v>
      </c>
      <c r="BN30">
        <f t="shared" si="40"/>
        <v>9.7996481167740654</v>
      </c>
      <c r="BO30">
        <f t="shared" si="41"/>
        <v>9.906959341839773</v>
      </c>
      <c r="BP30">
        <f t="shared" si="42"/>
        <v>10.001324885264344</v>
      </c>
      <c r="BQ30">
        <f t="shared" si="43"/>
        <v>10.083027697800729</v>
      </c>
      <c r="BR30">
        <f t="shared" si="44"/>
        <v>10.152821175408381</v>
      </c>
      <c r="BS30">
        <f t="shared" si="45"/>
        <v>10.211759007086171</v>
      </c>
      <c r="BT30">
        <f t="shared" si="46"/>
        <v>10.261047853347081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7.7665332852492748</v>
      </c>
      <c r="AA31">
        <f t="shared" si="49"/>
        <v>-1.6514056209793182E-4</v>
      </c>
      <c r="AB31">
        <f t="shared" si="54"/>
        <v>-1.6514056209793182E-4</v>
      </c>
      <c r="AC31">
        <v>4</v>
      </c>
      <c r="AM31">
        <f t="shared" si="29"/>
        <v>8.589934592000005E-2</v>
      </c>
      <c r="AN31">
        <f t="shared" si="50"/>
        <v>8.589934592000005E-2</v>
      </c>
      <c r="AO31">
        <f t="shared" si="51"/>
        <v>6.9309822194853812</v>
      </c>
      <c r="AP31">
        <f t="shared" si="30"/>
        <v>7.6437995413328936</v>
      </c>
      <c r="AQ31">
        <f t="shared" si="30"/>
        <v>7.7517717705477542</v>
      </c>
      <c r="AR31">
        <f t="shared" si="30"/>
        <v>7.8649478676505877</v>
      </c>
      <c r="AS31">
        <f t="shared" si="30"/>
        <v>7.9807468722808252</v>
      </c>
      <c r="AT31">
        <f t="shared" si="30"/>
        <v>8.0963373926454576</v>
      </c>
      <c r="AU31">
        <f t="shared" si="30"/>
        <v>8.2089082509381424</v>
      </c>
      <c r="AV31">
        <f t="shared" si="30"/>
        <v>8.3159350770689802</v>
      </c>
      <c r="AW31">
        <f t="shared" si="30"/>
        <v>8.4153909458793255</v>
      </c>
      <c r="AX31">
        <f t="shared" si="30"/>
        <v>8.5058671207307555</v>
      </c>
      <c r="AY31">
        <f t="shared" si="30"/>
        <v>8.5865961619334676</v>
      </c>
      <c r="AZ31">
        <f t="shared" si="30"/>
        <v>8.6573932107522502</v>
      </c>
      <c r="BA31">
        <f t="shared" si="30"/>
        <v>8.7185447377489371</v>
      </c>
      <c r="BB31">
        <f t="shared" si="30"/>
        <v>8.7706760494601994</v>
      </c>
      <c r="BC31">
        <f t="shared" si="30"/>
        <v>8.814622662153349</v>
      </c>
      <c r="BD31">
        <f t="shared" si="30"/>
        <v>8.8513211119371782</v>
      </c>
      <c r="BE31">
        <f t="shared" si="31"/>
        <v>6.9311173873333018</v>
      </c>
      <c r="BF31">
        <f t="shared" si="32"/>
        <v>7.6438114234455048</v>
      </c>
      <c r="BG31">
        <f t="shared" si="33"/>
        <v>7.751771033908736</v>
      </c>
      <c r="BH31">
        <f t="shared" si="34"/>
        <v>7.8649356144236373</v>
      </c>
      <c r="BI31">
        <f t="shared" si="35"/>
        <v>7.9807246475194047</v>
      </c>
      <c r="BJ31">
        <f t="shared" si="36"/>
        <v>8.0963070421104533</v>
      </c>
      <c r="BK31">
        <f t="shared" si="37"/>
        <v>8.2088717421718407</v>
      </c>
      <c r="BL31">
        <f t="shared" si="38"/>
        <v>8.3158943195806057</v>
      </c>
      <c r="BM31">
        <f t="shared" si="39"/>
        <v>8.4153476437057222</v>
      </c>
      <c r="BN31">
        <f t="shared" si="40"/>
        <v>8.5058226780799622</v>
      </c>
      <c r="BO31">
        <f t="shared" si="41"/>
        <v>8.586551646292591</v>
      </c>
      <c r="BP31">
        <f t="shared" si="42"/>
        <v>8.6573493642985948</v>
      </c>
      <c r="BQ31">
        <f t="shared" si="43"/>
        <v>8.7185020207999706</v>
      </c>
      <c r="BR31">
        <f t="shared" si="44"/>
        <v>8.7706346990460382</v>
      </c>
      <c r="BS31">
        <f t="shared" si="45"/>
        <v>8.8145827523175484</v>
      </c>
      <c r="BT31">
        <f t="shared" si="46"/>
        <v>8.8512826073688249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6.9309822194853812</v>
      </c>
      <c r="AA32">
        <f t="shared" si="49"/>
        <v>-1.3516784792066971E-4</v>
      </c>
      <c r="AB32">
        <f t="shared" si="54"/>
        <v>-1.3516784792066971E-4</v>
      </c>
      <c r="AC32">
        <v>4</v>
      </c>
      <c r="AM32">
        <f t="shared" si="29"/>
        <v>6.871947673600004E-2</v>
      </c>
      <c r="AN32">
        <f t="shared" si="50"/>
        <v>6.871947673600004E-2</v>
      </c>
      <c r="AO32">
        <f t="shared" si="51"/>
        <v>6.1093944447366777</v>
      </c>
      <c r="AP32">
        <f t="shared" si="30"/>
        <v>6.6565708863823412</v>
      </c>
      <c r="AQ32">
        <f t="shared" si="30"/>
        <v>6.7383057931232786</v>
      </c>
      <c r="AR32">
        <f t="shared" si="30"/>
        <v>6.8236611034714523</v>
      </c>
      <c r="AS32">
        <f t="shared" si="30"/>
        <v>6.9106586136751673</v>
      </c>
      <c r="AT32">
        <f t="shared" si="30"/>
        <v>6.9971625721366415</v>
      </c>
      <c r="AU32">
        <f t="shared" si="30"/>
        <v>7.0810850397872418</v>
      </c>
      <c r="AV32">
        <f t="shared" si="30"/>
        <v>7.1605816775392332</v>
      </c>
      <c r="AW32">
        <f t="shared" si="30"/>
        <v>7.2342004143363186</v>
      </c>
      <c r="AX32">
        <f t="shared" si="30"/>
        <v>7.300960419911247</v>
      </c>
      <c r="AY32">
        <f t="shared" si="30"/>
        <v>7.3603586668625036</v>
      </c>
      <c r="AZ32">
        <f t="shared" si="30"/>
        <v>7.4123181106736569</v>
      </c>
      <c r="BA32">
        <f t="shared" si="30"/>
        <v>7.4571002344240753</v>
      </c>
      <c r="BB32">
        <f t="shared" si="30"/>
        <v>7.4952050244420692</v>
      </c>
      <c r="BC32">
        <f t="shared" si="30"/>
        <v>7.5272761698321302</v>
      </c>
      <c r="BD32">
        <f t="shared" si="30"/>
        <v>7.5540220249073577</v>
      </c>
      <c r="BE32">
        <f t="shared" si="31"/>
        <v>6.1095030104491679</v>
      </c>
      <c r="BF32">
        <f t="shared" si="32"/>
        <v>6.6565779366231723</v>
      </c>
      <c r="BG32">
        <f t="shared" si="33"/>
        <v>6.7383023712585546</v>
      </c>
      <c r="BH32">
        <f t="shared" si="34"/>
        <v>6.8236480474822603</v>
      </c>
      <c r="BI32">
        <f t="shared" si="35"/>
        <v>6.9106371069119277</v>
      </c>
      <c r="BJ32">
        <f t="shared" si="36"/>
        <v>6.9971340325864091</v>
      </c>
      <c r="BK32">
        <f t="shared" si="37"/>
        <v>7.0810509829579669</v>
      </c>
      <c r="BL32">
        <f t="shared" si="38"/>
        <v>7.1605435803486071</v>
      </c>
      <c r="BM32">
        <f t="shared" si="39"/>
        <v>7.2341596045643666</v>
      </c>
      <c r="BN32">
        <f t="shared" si="40"/>
        <v>7.300918005839045</v>
      </c>
      <c r="BO32">
        <f t="shared" si="41"/>
        <v>7.3603155095173083</v>
      </c>
      <c r="BP32">
        <f t="shared" si="42"/>
        <v>7.412274831382657</v>
      </c>
      <c r="BQ32">
        <f t="shared" si="43"/>
        <v>7.4570572455559025</v>
      </c>
      <c r="BR32">
        <f t="shared" si="44"/>
        <v>7.4951625710464835</v>
      </c>
      <c r="BS32">
        <f t="shared" si="45"/>
        <v>7.5272343725995654</v>
      </c>
      <c r="BT32">
        <f t="shared" si="46"/>
        <v>7.5539809185087936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6.1093944447366777</v>
      </c>
      <c r="AA33">
        <f t="shared" si="49"/>
        <v>-1.0856571249018288E-4</v>
      </c>
      <c r="AB33">
        <f t="shared" si="54"/>
        <v>-1.0856571249018288E-4</v>
      </c>
      <c r="AC33">
        <v>4</v>
      </c>
      <c r="AM33">
        <f t="shared" si="29"/>
        <v>5.4975581388800036E-2</v>
      </c>
      <c r="AN33">
        <f t="shared" si="50"/>
        <v>5.4975581388800036E-2</v>
      </c>
      <c r="AO33">
        <f t="shared" si="51"/>
        <v>5.3209701169421528</v>
      </c>
      <c r="AP33">
        <f t="shared" si="30"/>
        <v>5.7312950088385515</v>
      </c>
      <c r="AQ33">
        <f t="shared" si="30"/>
        <v>5.7917840970662366</v>
      </c>
      <c r="AR33">
        <f t="shared" si="30"/>
        <v>5.854732895863406</v>
      </c>
      <c r="AS33">
        <f t="shared" si="30"/>
        <v>5.9186631247510375</v>
      </c>
      <c r="AT33">
        <f t="shared" si="30"/>
        <v>5.9820020033195886</v>
      </c>
      <c r="AU33">
        <f t="shared" si="30"/>
        <v>6.0432339474183809</v>
      </c>
      <c r="AV33">
        <f t="shared" si="30"/>
        <v>6.1010408371849509</v>
      </c>
      <c r="AW33">
        <f t="shared" si="30"/>
        <v>6.154404435052407</v>
      </c>
      <c r="AX33">
        <f t="shared" si="30"/>
        <v>6.2026564227205583</v>
      </c>
      <c r="AY33">
        <f t="shared" si="30"/>
        <v>6.2454761157263539</v>
      </c>
      <c r="AZ33">
        <f t="shared" si="30"/>
        <v>6.2828474972379373</v>
      </c>
      <c r="BA33">
        <f t="shared" si="30"/>
        <v>6.3149926608325018</v>
      </c>
      <c r="BB33">
        <f t="shared" si="30"/>
        <v>6.3422982279534086</v>
      </c>
      <c r="BC33">
        <f t="shared" si="30"/>
        <v>6.3652470630024531</v>
      </c>
      <c r="BD33">
        <f t="shared" si="30"/>
        <v>6.3843622606637052</v>
      </c>
      <c r="BE33">
        <f t="shared" si="31"/>
        <v>5.321055829841824</v>
      </c>
      <c r="BF33">
        <f t="shared" si="32"/>
        <v>5.7312984183159728</v>
      </c>
      <c r="BG33">
        <f t="shared" si="33"/>
        <v>5.7917789229781764</v>
      </c>
      <c r="BH33">
        <f t="shared" si="34"/>
        <v>5.8547197576571568</v>
      </c>
      <c r="BI33">
        <f t="shared" si="35"/>
        <v>5.9186429092886623</v>
      </c>
      <c r="BJ33">
        <f t="shared" si="36"/>
        <v>5.9819757808467235</v>
      </c>
      <c r="BK33">
        <f t="shared" si="37"/>
        <v>6.0432028685412131</v>
      </c>
      <c r="BL33">
        <f t="shared" si="38"/>
        <v>6.1010060313116794</v>
      </c>
      <c r="BM33">
        <f t="shared" si="39"/>
        <v>6.1543669281633404</v>
      </c>
      <c r="BN33">
        <f t="shared" si="40"/>
        <v>6.2026170847534505</v>
      </c>
      <c r="BO33">
        <f t="shared" si="41"/>
        <v>6.2454356389556613</v>
      </c>
      <c r="BP33">
        <f t="shared" si="42"/>
        <v>6.2828064001541462</v>
      </c>
      <c r="BQ33">
        <f t="shared" si="43"/>
        <v>6.3149513087578359</v>
      </c>
      <c r="BR33">
        <f t="shared" si="44"/>
        <v>6.3422568616500445</v>
      </c>
      <c r="BS33">
        <f t="shared" si="45"/>
        <v>6.3652058285150659</v>
      </c>
      <c r="BT33">
        <f t="shared" si="46"/>
        <v>6.384321236212064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5.3209701169421528</v>
      </c>
      <c r="AA34">
        <f t="shared" si="49"/>
        <v>-8.5712899671186449E-5</v>
      </c>
      <c r="AB34">
        <f t="shared" si="54"/>
        <v>-8.5712899671186449E-5</v>
      </c>
      <c r="AC34">
        <v>4</v>
      </c>
      <c r="AM34">
        <f t="shared" si="29"/>
        <v>4.3980465111040035E-2</v>
      </c>
      <c r="AN34">
        <f t="shared" si="50"/>
        <v>4.3980465111040035E-2</v>
      </c>
      <c r="AO34">
        <f t="shared" si="51"/>
        <v>4.5818533585356187</v>
      </c>
      <c r="AP34">
        <f t="shared" si="30"/>
        <v>4.8828826623303474</v>
      </c>
      <c r="AQ34">
        <f t="shared" si="30"/>
        <v>4.926720909389001</v>
      </c>
      <c r="AR34">
        <f t="shared" si="30"/>
        <v>4.9721968078569994</v>
      </c>
      <c r="AS34">
        <f t="shared" si="30"/>
        <v>5.0182311074719488</v>
      </c>
      <c r="AT34">
        <f t="shared" si="30"/>
        <v>5.0636906476175607</v>
      </c>
      <c r="AU34">
        <f t="shared" si="30"/>
        <v>5.1074977428196835</v>
      </c>
      <c r="AV34">
        <f t="shared" si="30"/>
        <v>5.1487285142467272</v>
      </c>
      <c r="AW34">
        <f t="shared" si="30"/>
        <v>5.1866820091844001</v>
      </c>
      <c r="AX34">
        <f t="shared" si="30"/>
        <v>5.2209110228694326</v>
      </c>
      <c r="AY34">
        <f t="shared" si="30"/>
        <v>5.25121596534066</v>
      </c>
      <c r="AZ34">
        <f t="shared" si="30"/>
        <v>5.2776109463892711</v>
      </c>
      <c r="BA34">
        <f t="shared" si="30"/>
        <v>5.3002745533851696</v>
      </c>
      <c r="BB34">
        <f t="shared" si="30"/>
        <v>5.3194969548204911</v>
      </c>
      <c r="BC34">
        <f t="shared" si="30"/>
        <v>5.3356317014051005</v>
      </c>
      <c r="BD34">
        <f t="shared" si="30"/>
        <v>5.3490567565048037</v>
      </c>
      <c r="BE34">
        <f t="shared" si="31"/>
        <v>4.5819200275316794</v>
      </c>
      <c r="BF34">
        <f t="shared" si="32"/>
        <v>4.8828834885227668</v>
      </c>
      <c r="BG34">
        <f t="shared" si="33"/>
        <v>4.9267147721853046</v>
      </c>
      <c r="BH34">
        <f t="shared" si="34"/>
        <v>4.9721841524368484</v>
      </c>
      <c r="BI34">
        <f t="shared" si="35"/>
        <v>5.0182125853395956</v>
      </c>
      <c r="BJ34">
        <f t="shared" si="36"/>
        <v>5.0636670543178299</v>
      </c>
      <c r="BK34">
        <f t="shared" si="37"/>
        <v>5.107469941801825</v>
      </c>
      <c r="BL34">
        <f t="shared" si="38"/>
        <v>5.1486973618782681</v>
      </c>
      <c r="BM34">
        <f t="shared" si="39"/>
        <v>5.1866482937888261</v>
      </c>
      <c r="BN34">
        <f t="shared" si="40"/>
        <v>5.2208754250677885</v>
      </c>
      <c r="BO34">
        <f t="shared" si="41"/>
        <v>5.2511790405962184</v>
      </c>
      <c r="BP34">
        <f t="shared" si="42"/>
        <v>5.2775731258339729</v>
      </c>
      <c r="BQ34">
        <f t="shared" si="43"/>
        <v>5.3002361567652478</v>
      </c>
      <c r="BR34">
        <f t="shared" si="44"/>
        <v>5.3194582094470055</v>
      </c>
      <c r="BS34">
        <f t="shared" si="45"/>
        <v>5.3355927623821389</v>
      </c>
      <c r="BT34">
        <f t="shared" si="46"/>
        <v>5.3490177252808593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4.5818533585356187</v>
      </c>
      <c r="AA35">
        <f t="shared" si="49"/>
        <v>-6.6668996060670338E-5</v>
      </c>
      <c r="AB35">
        <f t="shared" si="54"/>
        <v>-6.6668996060670338E-5</v>
      </c>
      <c r="AC35">
        <v>4</v>
      </c>
    </row>
    <row r="36" spans="2:72">
      <c r="W36">
        <f t="shared" ref="W36:W50" si="68">D4*D20</f>
        <v>16.699721276670907</v>
      </c>
      <c r="X36">
        <f t="shared" si="58"/>
        <v>16.699721276670907</v>
      </c>
      <c r="Y36">
        <f>AP20</f>
        <v>16.699619438816168</v>
      </c>
      <c r="AA36">
        <f t="shared" ref="AA36:AA50" si="69">Y4-D4</f>
        <v>-1.0183785473927287E-4</v>
      </c>
      <c r="AB36">
        <f t="shared" si="54"/>
        <v>-1.0183785473927287E-4</v>
      </c>
      <c r="AC36">
        <v>4</v>
      </c>
      <c r="AN36">
        <f t="shared" ref="AN36:AN50" si="70">1/AN20</f>
        <v>1</v>
      </c>
      <c r="AO36">
        <f t="shared" ref="AO36:BT44" si="71">1/AO20</f>
        <v>7.3335799853824601E-2</v>
      </c>
      <c r="AP36">
        <f t="shared" si="71"/>
        <v>5.9881604108631699E-2</v>
      </c>
      <c r="AQ36">
        <f t="shared" si="71"/>
        <v>5.8059448877048732E-2</v>
      </c>
      <c r="AR36">
        <f t="shared" si="71"/>
        <v>5.6203177541746197E-2</v>
      </c>
      <c r="AS36">
        <f t="shared" si="71"/>
        <v>5.4358378719100216E-2</v>
      </c>
      <c r="AT36">
        <f t="shared" si="71"/>
        <v>5.2569529829857922E-2</v>
      </c>
      <c r="AU36">
        <f t="shared" si="71"/>
        <v>5.0875833490566902E-2</v>
      </c>
      <c r="AV36">
        <f t="shared" si="71"/>
        <v>4.9308072962340146E-2</v>
      </c>
      <c r="AW36">
        <f t="shared" si="71"/>
        <v>4.7886960002025754E-2</v>
      </c>
      <c r="AX36">
        <f t="shared" si="71"/>
        <v>4.6623024501838986E-2</v>
      </c>
      <c r="AY36">
        <f t="shared" si="71"/>
        <v>4.5517740882305951E-2</v>
      </c>
      <c r="AZ36">
        <f t="shared" si="71"/>
        <v>4.4565404131044067E-2</v>
      </c>
      <c r="BA36">
        <f t="shared" si="71"/>
        <v>4.3755264769069303E-2</v>
      </c>
      <c r="BB36">
        <f t="shared" si="71"/>
        <v>4.3073546154131344E-2</v>
      </c>
      <c r="BC36">
        <f t="shared" si="71"/>
        <v>4.2505122448801336E-2</v>
      </c>
      <c r="BD36">
        <f t="shared" si="71"/>
        <v>4.2034774268647483E-2</v>
      </c>
      <c r="BE36">
        <f t="shared" si="71"/>
        <v>7.3333333333333348E-2</v>
      </c>
      <c r="BF36">
        <f t="shared" si="71"/>
        <v>5.988123894001602E-2</v>
      </c>
      <c r="BG36">
        <f t="shared" si="71"/>
        <v>5.8059230399936441E-2</v>
      </c>
      <c r="BH36">
        <f t="shared" si="71"/>
        <v>5.6203074672093407E-2</v>
      </c>
      <c r="BI36">
        <f t="shared" si="71"/>
        <v>5.4358356913060013E-2</v>
      </c>
      <c r="BJ36">
        <f t="shared" si="71"/>
        <v>5.2569554422244293E-2</v>
      </c>
      <c r="BK36">
        <f t="shared" si="71"/>
        <v>5.087587278711795E-2</v>
      </c>
      <c r="BL36">
        <f t="shared" si="71"/>
        <v>4.9308100533442936E-2</v>
      </c>
      <c r="BM36">
        <f t="shared" si="71"/>
        <v>4.7886955897113323E-2</v>
      </c>
      <c r="BN36">
        <f t="shared" si="71"/>
        <v>4.6622975407363931E-2</v>
      </c>
      <c r="BO36">
        <f t="shared" si="71"/>
        <v>4.551763946894842E-2</v>
      </c>
      <c r="BP36">
        <f t="shared" si="71"/>
        <v>4.4565247928079789E-2</v>
      </c>
      <c r="BQ36">
        <f t="shared" si="71"/>
        <v>4.3755054881571345E-2</v>
      </c>
      <c r="BR36">
        <f t="shared" si="71"/>
        <v>4.3073286052009462E-2</v>
      </c>
      <c r="BS36">
        <f t="shared" si="71"/>
        <v>4.2504816955684005E-2</v>
      </c>
      <c r="BT36">
        <f t="shared" si="71"/>
        <v>4.2034428794992182E-2</v>
      </c>
    </row>
    <row r="37" spans="2:72">
      <c r="W37">
        <f t="shared" si="68"/>
        <v>16.247506558394129</v>
      </c>
      <c r="X37">
        <f t="shared" si="58"/>
        <v>16.247506558394129</v>
      </c>
      <c r="Y37">
        <f t="shared" ref="Y37:Y49" si="72">AP21</f>
        <v>16.247411164665809</v>
      </c>
      <c r="AA37">
        <f t="shared" si="69"/>
        <v>-9.5393728319237425E-5</v>
      </c>
      <c r="AB37">
        <f t="shared" si="54"/>
        <v>-9.5393728319237425E-5</v>
      </c>
      <c r="AC37">
        <v>4</v>
      </c>
      <c r="AN37">
        <f t="shared" si="70"/>
        <v>1.25</v>
      </c>
      <c r="AO37">
        <f t="shared" ref="AO37:BC37" si="73">1/AO21</f>
        <v>7.500247467636012E-2</v>
      </c>
      <c r="AP37">
        <f t="shared" si="73"/>
        <v>6.1548266974049269E-2</v>
      </c>
      <c r="AQ37">
        <f t="shared" si="73"/>
        <v>5.9726110123066244E-2</v>
      </c>
      <c r="AR37">
        <f t="shared" si="73"/>
        <v>5.7869837138043757E-2</v>
      </c>
      <c r="AS37">
        <f t="shared" si="73"/>
        <v>5.6025036675873774E-2</v>
      </c>
      <c r="AT37">
        <f t="shared" si="73"/>
        <v>5.4236186196831702E-2</v>
      </c>
      <c r="AU37">
        <f t="shared" si="73"/>
        <v>5.2542488352305634E-2</v>
      </c>
      <c r="AV37">
        <f t="shared" si="73"/>
        <v>5.0974726430766511E-2</v>
      </c>
      <c r="AW37">
        <f t="shared" si="73"/>
        <v>4.9553612207469504E-2</v>
      </c>
      <c r="AX37">
        <f t="shared" si="73"/>
        <v>4.8289675583988105E-2</v>
      </c>
      <c r="AY37">
        <f t="shared" si="73"/>
        <v>4.7184390982158764E-2</v>
      </c>
      <c r="AZ37">
        <f t="shared" si="73"/>
        <v>4.6232053384528737E-2</v>
      </c>
      <c r="BA37">
        <f t="shared" si="73"/>
        <v>4.5421913302560582E-2</v>
      </c>
      <c r="BB37">
        <f t="shared" si="73"/>
        <v>4.4740194081760332E-2</v>
      </c>
      <c r="BC37">
        <f t="shared" si="73"/>
        <v>4.4171769871256351E-2</v>
      </c>
      <c r="BD37">
        <f t="shared" si="71"/>
        <v>4.3701421273090998E-2</v>
      </c>
      <c r="BE37">
        <f t="shared" si="71"/>
        <v>7.5000000000000011E-2</v>
      </c>
      <c r="BF37">
        <f t="shared" si="71"/>
        <v>6.1547905606682704E-2</v>
      </c>
      <c r="BG37">
        <f t="shared" si="71"/>
        <v>5.9725897066603112E-2</v>
      </c>
      <c r="BH37">
        <f t="shared" si="71"/>
        <v>5.7869741338760078E-2</v>
      </c>
      <c r="BI37">
        <f t="shared" si="71"/>
        <v>5.6025023579726677E-2</v>
      </c>
      <c r="BJ37">
        <f t="shared" si="71"/>
        <v>5.4236221088910963E-2</v>
      </c>
      <c r="BK37">
        <f t="shared" si="71"/>
        <v>5.2542539453784613E-2</v>
      </c>
      <c r="BL37">
        <f t="shared" si="71"/>
        <v>5.09747672001096E-2</v>
      </c>
      <c r="BM37">
        <f t="shared" si="71"/>
        <v>4.9553622563779993E-2</v>
      </c>
      <c r="BN37">
        <f t="shared" si="71"/>
        <v>4.8289642074030602E-2</v>
      </c>
      <c r="BO37">
        <f t="shared" si="71"/>
        <v>4.7184306135615091E-2</v>
      </c>
      <c r="BP37">
        <f t="shared" si="71"/>
        <v>4.6231914594746459E-2</v>
      </c>
      <c r="BQ37">
        <f t="shared" si="71"/>
        <v>4.5421721548238016E-2</v>
      </c>
      <c r="BR37">
        <f t="shared" si="71"/>
        <v>4.4739952718676118E-2</v>
      </c>
      <c r="BS37">
        <f t="shared" si="71"/>
        <v>4.4171483622350668E-2</v>
      </c>
      <c r="BT37">
        <f t="shared" si="71"/>
        <v>4.3701095461658845E-2</v>
      </c>
    </row>
    <row r="38" spans="2:72">
      <c r="W38">
        <f t="shared" si="68"/>
        <v>15.715551302445661</v>
      </c>
      <c r="X38">
        <f t="shared" si="58"/>
        <v>15.715551302445661</v>
      </c>
      <c r="Y38">
        <f t="shared" si="72"/>
        <v>15.715463226483831</v>
      </c>
      <c r="AA38">
        <f t="shared" si="69"/>
        <v>-8.8075961830469396E-5</v>
      </c>
      <c r="AB38">
        <f t="shared" si="54"/>
        <v>-8.8075961830469396E-5</v>
      </c>
      <c r="AC38">
        <v>4</v>
      </c>
      <c r="AN38">
        <f t="shared" si="70"/>
        <v>1.5624999999999998</v>
      </c>
      <c r="AO38">
        <f t="shared" si="71"/>
        <v>7.7085818204529505E-2</v>
      </c>
      <c r="AP38">
        <f t="shared" si="71"/>
        <v>6.3631595555821194E-2</v>
      </c>
      <c r="AQ38">
        <f t="shared" si="71"/>
        <v>6.1809436680588158E-2</v>
      </c>
      <c r="AR38">
        <f t="shared" si="71"/>
        <v>5.9953161633415727E-2</v>
      </c>
      <c r="AS38">
        <f t="shared" si="71"/>
        <v>5.8108359121840689E-2</v>
      </c>
      <c r="AT38">
        <f t="shared" si="71"/>
        <v>5.6319506655548919E-2</v>
      </c>
      <c r="AU38">
        <f t="shared" si="71"/>
        <v>5.4625806929479055E-2</v>
      </c>
      <c r="AV38">
        <f t="shared" si="71"/>
        <v>5.3058043266299454E-2</v>
      </c>
      <c r="AW38">
        <f t="shared" si="71"/>
        <v>5.1636927464274181E-2</v>
      </c>
      <c r="AX38">
        <f t="shared" si="71"/>
        <v>5.0372989436674502E-2</v>
      </c>
      <c r="AY38">
        <f t="shared" si="71"/>
        <v>4.9267703606974786E-2</v>
      </c>
      <c r="AZ38">
        <f t="shared" si="71"/>
        <v>4.8315364951384554E-2</v>
      </c>
      <c r="BA38">
        <f t="shared" si="71"/>
        <v>4.7505223969424665E-2</v>
      </c>
      <c r="BB38">
        <f t="shared" si="71"/>
        <v>4.6823503991296554E-2</v>
      </c>
      <c r="BC38">
        <f t="shared" si="71"/>
        <v>4.6255079149325133E-2</v>
      </c>
      <c r="BD38">
        <f t="shared" si="71"/>
        <v>4.5784730028645401E-2</v>
      </c>
      <c r="BE38">
        <f t="shared" si="71"/>
        <v>7.7083333333333323E-2</v>
      </c>
      <c r="BF38">
        <f t="shared" si="71"/>
        <v>6.363123894001603E-2</v>
      </c>
      <c r="BG38">
        <f t="shared" si="71"/>
        <v>6.1809230399936438E-2</v>
      </c>
      <c r="BH38">
        <f t="shared" si="71"/>
        <v>5.9953074672093418E-2</v>
      </c>
      <c r="BI38">
        <f t="shared" si="71"/>
        <v>5.8108356913060003E-2</v>
      </c>
      <c r="BJ38">
        <f t="shared" si="71"/>
        <v>5.6319554422244296E-2</v>
      </c>
      <c r="BK38">
        <f t="shared" si="71"/>
        <v>5.4625872787117953E-2</v>
      </c>
      <c r="BL38">
        <f t="shared" si="71"/>
        <v>5.3058100533442926E-2</v>
      </c>
      <c r="BM38">
        <f t="shared" si="71"/>
        <v>5.1636955897113326E-2</v>
      </c>
      <c r="BN38">
        <f t="shared" si="71"/>
        <v>5.0372975407363935E-2</v>
      </c>
      <c r="BO38">
        <f t="shared" si="71"/>
        <v>4.9267639468948417E-2</v>
      </c>
      <c r="BP38">
        <f t="shared" si="71"/>
        <v>4.8315247928079785E-2</v>
      </c>
      <c r="BQ38">
        <f t="shared" si="71"/>
        <v>4.7505054881571342E-2</v>
      </c>
      <c r="BR38">
        <f t="shared" si="71"/>
        <v>4.6823286052009458E-2</v>
      </c>
      <c r="BS38">
        <f t="shared" si="71"/>
        <v>4.6254816955684001E-2</v>
      </c>
      <c r="BT38">
        <f t="shared" si="71"/>
        <v>4.5784428794992171E-2</v>
      </c>
    </row>
    <row r="39" spans="2:72">
      <c r="W39">
        <f t="shared" si="68"/>
        <v>15.097665528587131</v>
      </c>
      <c r="X39">
        <f t="shared" si="58"/>
        <v>15.097665528587131</v>
      </c>
      <c r="Y39">
        <f t="shared" si="72"/>
        <v>15.097585596016106</v>
      </c>
      <c r="AA39">
        <f t="shared" si="69"/>
        <v>-7.9932571024343702E-5</v>
      </c>
      <c r="AB39">
        <f t="shared" si="54"/>
        <v>-7.9932571024343702E-5</v>
      </c>
      <c r="AC39">
        <v>4</v>
      </c>
      <c r="AN39">
        <f t="shared" si="70"/>
        <v>1.9531249999999996</v>
      </c>
      <c r="AO39">
        <f t="shared" si="71"/>
        <v>7.9689997614741243E-2</v>
      </c>
      <c r="AP39">
        <f t="shared" si="71"/>
        <v>6.6235756283036157E-2</v>
      </c>
      <c r="AQ39">
        <f t="shared" si="71"/>
        <v>6.4413594877490543E-2</v>
      </c>
      <c r="AR39">
        <f t="shared" si="71"/>
        <v>6.2557317252630654E-2</v>
      </c>
      <c r="AS39">
        <f t="shared" si="71"/>
        <v>6.0712512179299349E-2</v>
      </c>
      <c r="AT39">
        <f t="shared" si="71"/>
        <v>5.8923657228945457E-2</v>
      </c>
      <c r="AU39">
        <f t="shared" si="71"/>
        <v>5.7229955150945838E-2</v>
      </c>
      <c r="AV39">
        <f t="shared" si="71"/>
        <v>5.5662189310715642E-2</v>
      </c>
      <c r="AW39">
        <f t="shared" si="71"/>
        <v>5.4241071535280024E-2</v>
      </c>
      <c r="AX39">
        <f t="shared" si="71"/>
        <v>5.2977131752532484E-2</v>
      </c>
      <c r="AY39">
        <f t="shared" si="71"/>
        <v>5.187184438799481E-2</v>
      </c>
      <c r="AZ39">
        <f t="shared" si="71"/>
        <v>5.0919504409954339E-2</v>
      </c>
      <c r="BA39">
        <f t="shared" si="71"/>
        <v>5.0109362303004792E-2</v>
      </c>
      <c r="BB39">
        <f t="shared" si="71"/>
        <v>4.9427641378216834E-2</v>
      </c>
      <c r="BC39">
        <f t="shared" si="71"/>
        <v>4.8859215746911114E-2</v>
      </c>
      <c r="BD39">
        <f t="shared" si="71"/>
        <v>4.8388865973088384E-2</v>
      </c>
      <c r="BE39">
        <f t="shared" si="71"/>
        <v>7.9687499999999994E-2</v>
      </c>
      <c r="BF39">
        <f t="shared" si="71"/>
        <v>6.6235405606682687E-2</v>
      </c>
      <c r="BG39">
        <f t="shared" si="71"/>
        <v>6.4413397066603109E-2</v>
      </c>
      <c r="BH39">
        <f t="shared" si="71"/>
        <v>6.2557241338760075E-2</v>
      </c>
      <c r="BI39">
        <f t="shared" si="71"/>
        <v>6.0712523579726681E-2</v>
      </c>
      <c r="BJ39">
        <f t="shared" si="71"/>
        <v>5.892372108891096E-2</v>
      </c>
      <c r="BK39">
        <f t="shared" si="71"/>
        <v>5.7230039453784624E-2</v>
      </c>
      <c r="BL39">
        <f t="shared" si="71"/>
        <v>5.5662267200109604E-2</v>
      </c>
      <c r="BM39">
        <f t="shared" si="71"/>
        <v>5.4241122563779991E-2</v>
      </c>
      <c r="BN39">
        <f t="shared" si="71"/>
        <v>5.2977142074030599E-2</v>
      </c>
      <c r="BO39">
        <f t="shared" si="71"/>
        <v>5.1871806135615074E-2</v>
      </c>
      <c r="BP39">
        <f t="shared" si="71"/>
        <v>5.0919414594746457E-2</v>
      </c>
      <c r="BQ39">
        <f t="shared" si="71"/>
        <v>5.0109221548238006E-2</v>
      </c>
      <c r="BR39">
        <f t="shared" si="71"/>
        <v>4.9427452718676122E-2</v>
      </c>
      <c r="BS39">
        <f t="shared" si="71"/>
        <v>4.8858983622350666E-2</v>
      </c>
      <c r="BT39">
        <f t="shared" si="71"/>
        <v>4.8388595461658836E-2</v>
      </c>
    </row>
    <row r="40" spans="2:72">
      <c r="W40">
        <f t="shared" si="68"/>
        <v>14.390432654159531</v>
      </c>
      <c r="X40">
        <f t="shared" si="58"/>
        <v>14.390432654159531</v>
      </c>
      <c r="Y40">
        <f t="shared" si="72"/>
        <v>14.390361572315975</v>
      </c>
      <c r="AA40">
        <f t="shared" si="69"/>
        <v>-7.108184355608671E-5</v>
      </c>
      <c r="AB40">
        <f t="shared" si="54"/>
        <v>-7.108184355608671E-5</v>
      </c>
      <c r="AC40">
        <v>4</v>
      </c>
      <c r="AN40">
        <f t="shared" si="70"/>
        <v>2.4414062499999991</v>
      </c>
      <c r="AO40">
        <f t="shared" si="71"/>
        <v>8.2945221877505915E-2</v>
      </c>
      <c r="AP40">
        <f t="shared" si="71"/>
        <v>6.9490957192054809E-2</v>
      </c>
      <c r="AQ40">
        <f t="shared" si="71"/>
        <v>6.7668792623618523E-2</v>
      </c>
      <c r="AR40">
        <f t="shared" si="71"/>
        <v>6.5812511776649332E-2</v>
      </c>
      <c r="AS40">
        <f t="shared" si="71"/>
        <v>6.3967703501122672E-2</v>
      </c>
      <c r="AT40">
        <f t="shared" si="71"/>
        <v>6.2178845445691126E-2</v>
      </c>
      <c r="AU40">
        <f t="shared" si="71"/>
        <v>6.0485140427779326E-2</v>
      </c>
      <c r="AV40">
        <f t="shared" si="71"/>
        <v>5.8917371866235871E-2</v>
      </c>
      <c r="AW40">
        <f t="shared" si="71"/>
        <v>5.7496251624037334E-2</v>
      </c>
      <c r="AX40">
        <f t="shared" si="71"/>
        <v>5.6232309647354969E-2</v>
      </c>
      <c r="AY40">
        <f t="shared" si="71"/>
        <v>5.5127020364269849E-2</v>
      </c>
      <c r="AZ40">
        <f t="shared" si="71"/>
        <v>5.4174678733166573E-2</v>
      </c>
      <c r="BA40">
        <f t="shared" si="71"/>
        <v>5.3364535219979935E-2</v>
      </c>
      <c r="BB40">
        <f t="shared" si="71"/>
        <v>5.2682813111867219E-2</v>
      </c>
      <c r="BC40">
        <f t="shared" si="71"/>
        <v>5.2114386493893605E-2</v>
      </c>
      <c r="BD40">
        <f t="shared" si="71"/>
        <v>5.1644035903642138E-2</v>
      </c>
      <c r="BE40">
        <f t="shared" si="71"/>
        <v>8.2942708333333337E-2</v>
      </c>
      <c r="BF40">
        <f t="shared" si="71"/>
        <v>6.9490613940016016E-2</v>
      </c>
      <c r="BG40">
        <f t="shared" si="71"/>
        <v>6.7668605399936438E-2</v>
      </c>
      <c r="BH40">
        <f t="shared" si="71"/>
        <v>6.5812449672093404E-2</v>
      </c>
      <c r="BI40">
        <f t="shared" si="71"/>
        <v>6.3967731913060003E-2</v>
      </c>
      <c r="BJ40">
        <f t="shared" si="71"/>
        <v>6.2178929422244303E-2</v>
      </c>
      <c r="BK40">
        <f t="shared" si="71"/>
        <v>6.0485247787117946E-2</v>
      </c>
      <c r="BL40">
        <f t="shared" si="71"/>
        <v>5.891747553344294E-2</v>
      </c>
      <c r="BM40">
        <f t="shared" si="71"/>
        <v>5.7496330897113312E-2</v>
      </c>
      <c r="BN40">
        <f t="shared" si="71"/>
        <v>5.6232350407363914E-2</v>
      </c>
      <c r="BO40">
        <f t="shared" si="71"/>
        <v>5.5127014468948424E-2</v>
      </c>
      <c r="BP40">
        <f t="shared" si="71"/>
        <v>5.4174622928079792E-2</v>
      </c>
      <c r="BQ40">
        <f t="shared" si="71"/>
        <v>5.3364429881571335E-2</v>
      </c>
      <c r="BR40">
        <f t="shared" si="71"/>
        <v>5.2682661052009437E-2</v>
      </c>
      <c r="BS40">
        <f t="shared" si="71"/>
        <v>5.2114191955684001E-2</v>
      </c>
      <c r="BT40">
        <f t="shared" si="71"/>
        <v>5.1643803794992171E-2</v>
      </c>
    </row>
    <row r="41" spans="2:72">
      <c r="W41">
        <f t="shared" si="68"/>
        <v>13.594414174154938</v>
      </c>
      <c r="X41">
        <f t="shared" si="58"/>
        <v>13.594414174154938</v>
      </c>
      <c r="Y41">
        <f t="shared" si="72"/>
        <v>13.594352453770993</v>
      </c>
      <c r="AA41">
        <f t="shared" si="69"/>
        <v>-6.1720383945029766E-5</v>
      </c>
      <c r="AB41">
        <f t="shared" si="54"/>
        <v>-6.1720383945029766E-5</v>
      </c>
      <c r="AC41">
        <v>4</v>
      </c>
      <c r="AN41">
        <f t="shared" si="70"/>
        <v>3.0517578124999987</v>
      </c>
      <c r="AO41">
        <f t="shared" si="71"/>
        <v>8.7014252205961762E-2</v>
      </c>
      <c r="AP41">
        <f t="shared" si="71"/>
        <v>7.3559958328328165E-2</v>
      </c>
      <c r="AQ41">
        <f t="shared" si="71"/>
        <v>7.1737789806278512E-2</v>
      </c>
      <c r="AR41">
        <f t="shared" si="71"/>
        <v>6.9881504931672694E-2</v>
      </c>
      <c r="AS41">
        <f t="shared" si="71"/>
        <v>6.8036692653401842E-2</v>
      </c>
      <c r="AT41">
        <f t="shared" si="71"/>
        <v>6.6247830716623241E-2</v>
      </c>
      <c r="AU41">
        <f t="shared" si="71"/>
        <v>6.4554122023821187E-2</v>
      </c>
      <c r="AV41">
        <f t="shared" si="71"/>
        <v>6.2986350060636132E-2</v>
      </c>
      <c r="AW41">
        <f t="shared" si="71"/>
        <v>6.1565226734983977E-2</v>
      </c>
      <c r="AX41">
        <f t="shared" si="71"/>
        <v>6.0301282015883063E-2</v>
      </c>
      <c r="AY41">
        <f t="shared" si="71"/>
        <v>5.9195990334613639E-2</v>
      </c>
      <c r="AZ41">
        <f t="shared" si="71"/>
        <v>5.8243646637181866E-2</v>
      </c>
      <c r="BA41">
        <f t="shared" si="71"/>
        <v>5.7433501366198875E-2</v>
      </c>
      <c r="BB41">
        <f t="shared" si="71"/>
        <v>5.6751777778930153E-2</v>
      </c>
      <c r="BC41">
        <f t="shared" si="71"/>
        <v>5.6183349927621695E-2</v>
      </c>
      <c r="BD41">
        <f t="shared" si="71"/>
        <v>5.5712998316834329E-2</v>
      </c>
      <c r="BE41">
        <f t="shared" si="71"/>
        <v>8.7011718749999994E-2</v>
      </c>
      <c r="BF41">
        <f t="shared" si="71"/>
        <v>7.3559624356682687E-2</v>
      </c>
      <c r="BG41">
        <f t="shared" si="71"/>
        <v>7.1737615816603095E-2</v>
      </c>
      <c r="BH41">
        <f t="shared" si="71"/>
        <v>6.9881460088760075E-2</v>
      </c>
      <c r="BI41">
        <f t="shared" si="71"/>
        <v>6.8036742329726674E-2</v>
      </c>
      <c r="BJ41">
        <f t="shared" si="71"/>
        <v>6.624793983891096E-2</v>
      </c>
      <c r="BK41">
        <f t="shared" si="71"/>
        <v>6.4554258203784604E-2</v>
      </c>
      <c r="BL41">
        <f t="shared" si="71"/>
        <v>6.2986485950109597E-2</v>
      </c>
      <c r="BM41">
        <f t="shared" si="71"/>
        <v>6.1565341313779984E-2</v>
      </c>
      <c r="BN41">
        <f t="shared" si="71"/>
        <v>6.0301360824030592E-2</v>
      </c>
      <c r="BO41">
        <f t="shared" si="71"/>
        <v>5.9196024885615081E-2</v>
      </c>
      <c r="BP41">
        <f t="shared" si="71"/>
        <v>5.8243633344746457E-2</v>
      </c>
      <c r="BQ41">
        <f t="shared" si="71"/>
        <v>5.7433440298238013E-2</v>
      </c>
      <c r="BR41">
        <f t="shared" si="71"/>
        <v>5.6751671468676101E-2</v>
      </c>
      <c r="BS41">
        <f t="shared" si="71"/>
        <v>5.6183202372350673E-2</v>
      </c>
      <c r="BT41">
        <f t="shared" si="71"/>
        <v>5.571281421165885E-2</v>
      </c>
    </row>
    <row r="42" spans="2:72">
      <c r="W42">
        <f t="shared" si="68"/>
        <v>12.715223050377695</v>
      </c>
      <c r="X42">
        <f t="shared" si="58"/>
        <v>12.715223050377695</v>
      </c>
      <c r="Y42">
        <f t="shared" si="72"/>
        <v>12.715170930623435</v>
      </c>
      <c r="AA42">
        <f t="shared" si="69"/>
        <v>-5.2119754260004925E-5</v>
      </c>
      <c r="AB42">
        <f t="shared" si="54"/>
        <v>-5.2119754260004925E-5</v>
      </c>
      <c r="AC42">
        <v>4</v>
      </c>
      <c r="AN42">
        <f t="shared" si="70"/>
        <v>3.8146972656249987</v>
      </c>
      <c r="AO42">
        <f t="shared" si="71"/>
        <v>9.2100540116531557E-2</v>
      </c>
      <c r="AP42">
        <f t="shared" si="71"/>
        <v>7.8646209748669829E-2</v>
      </c>
      <c r="AQ42">
        <f t="shared" si="71"/>
        <v>7.6824036284603492E-2</v>
      </c>
      <c r="AR42">
        <f t="shared" si="71"/>
        <v>7.496774637545188E-2</v>
      </c>
      <c r="AS42">
        <f t="shared" si="71"/>
        <v>7.3122929093750774E-2</v>
      </c>
      <c r="AT42">
        <f t="shared" si="71"/>
        <v>7.1334062305288326E-2</v>
      </c>
      <c r="AU42">
        <f t="shared" si="71"/>
        <v>6.964034901887349E-2</v>
      </c>
      <c r="AV42">
        <f t="shared" si="71"/>
        <v>6.8072572803636489E-2</v>
      </c>
      <c r="AW42">
        <f t="shared" si="71"/>
        <v>6.665144562366726E-2</v>
      </c>
      <c r="AX42">
        <f t="shared" si="71"/>
        <v>6.5387497476543183E-2</v>
      </c>
      <c r="AY42">
        <f t="shared" si="71"/>
        <v>6.4282202797543389E-2</v>
      </c>
      <c r="AZ42">
        <f t="shared" si="71"/>
        <v>6.3329856517200966E-2</v>
      </c>
      <c r="BA42">
        <f t="shared" si="71"/>
        <v>6.2519709048972555E-2</v>
      </c>
      <c r="BB42">
        <f t="shared" si="71"/>
        <v>6.183798361275885E-2</v>
      </c>
      <c r="BC42">
        <f t="shared" si="71"/>
        <v>6.1269554219781808E-2</v>
      </c>
      <c r="BD42">
        <f t="shared" si="71"/>
        <v>6.0799201333324553E-2</v>
      </c>
      <c r="BE42">
        <f t="shared" si="71"/>
        <v>9.2097981770833337E-2</v>
      </c>
      <c r="BF42">
        <f t="shared" si="71"/>
        <v>7.864588737751603E-2</v>
      </c>
      <c r="BG42">
        <f t="shared" si="71"/>
        <v>7.6823878837436424E-2</v>
      </c>
      <c r="BH42">
        <f t="shared" si="71"/>
        <v>7.4967723109593418E-2</v>
      </c>
      <c r="BI42">
        <f t="shared" si="71"/>
        <v>7.3123005350560003E-2</v>
      </c>
      <c r="BJ42">
        <f t="shared" si="71"/>
        <v>7.1334202859744289E-2</v>
      </c>
      <c r="BK42">
        <f t="shared" si="71"/>
        <v>6.9640521224617946E-2</v>
      </c>
      <c r="BL42">
        <f t="shared" si="71"/>
        <v>6.8072748970942926E-2</v>
      </c>
      <c r="BM42">
        <f t="shared" si="71"/>
        <v>6.6651604334613312E-2</v>
      </c>
      <c r="BN42">
        <f t="shared" si="71"/>
        <v>6.5387623844863921E-2</v>
      </c>
      <c r="BO42">
        <f t="shared" si="71"/>
        <v>6.428228790644841E-2</v>
      </c>
      <c r="BP42">
        <f t="shared" si="71"/>
        <v>6.3329896365579785E-2</v>
      </c>
      <c r="BQ42">
        <f t="shared" si="71"/>
        <v>6.2519703319071335E-2</v>
      </c>
      <c r="BR42">
        <f t="shared" si="71"/>
        <v>6.1837934489509444E-2</v>
      </c>
      <c r="BS42">
        <f t="shared" si="71"/>
        <v>6.1269465393183994E-2</v>
      </c>
      <c r="BT42">
        <f t="shared" si="71"/>
        <v>6.0799077232492171E-2</v>
      </c>
    </row>
    <row r="43" spans="2:72">
      <c r="W43">
        <f t="shared" si="68"/>
        <v>11.764191558325733</v>
      </c>
      <c r="X43">
        <f t="shared" si="58"/>
        <v>11.764191558325733</v>
      </c>
      <c r="Y43">
        <f t="shared" si="72"/>
        <v>11.764148950366399</v>
      </c>
      <c r="AA43">
        <f t="shared" si="69"/>
        <v>-4.2607959333196277E-5</v>
      </c>
      <c r="AB43">
        <f t="shared" si="54"/>
        <v>-4.2607959333196277E-5</v>
      </c>
      <c r="AC43">
        <v>4</v>
      </c>
      <c r="AN43">
        <f t="shared" si="70"/>
        <v>4.7683715820312473</v>
      </c>
      <c r="AO43">
        <f t="shared" si="71"/>
        <v>9.8458400004743818E-2</v>
      </c>
      <c r="AP43">
        <f t="shared" si="71"/>
        <v>8.5004024024096916E-2</v>
      </c>
      <c r="AQ43">
        <f t="shared" si="71"/>
        <v>8.3181844382509681E-2</v>
      </c>
      <c r="AR43">
        <f t="shared" si="71"/>
        <v>8.1325548180175872E-2</v>
      </c>
      <c r="AS43">
        <f t="shared" si="71"/>
        <v>7.948072464418697E-2</v>
      </c>
      <c r="AT43">
        <f t="shared" si="71"/>
        <v>7.7691851791119718E-2</v>
      </c>
      <c r="AU43">
        <f t="shared" si="71"/>
        <v>7.5998132762688866E-2</v>
      </c>
      <c r="AV43">
        <f t="shared" si="71"/>
        <v>7.4430351232386949E-2</v>
      </c>
      <c r="AW43">
        <f t="shared" si="71"/>
        <v>7.3009219234521402E-2</v>
      </c>
      <c r="AX43">
        <f t="shared" si="71"/>
        <v>7.1745266802368368E-2</v>
      </c>
      <c r="AY43">
        <f t="shared" si="71"/>
        <v>7.0639968376205564E-2</v>
      </c>
      <c r="AZ43">
        <f t="shared" si="71"/>
        <v>6.9687618867224854E-2</v>
      </c>
      <c r="BA43">
        <f t="shared" si="71"/>
        <v>6.8877468652439655E-2</v>
      </c>
      <c r="BB43">
        <f t="shared" si="71"/>
        <v>6.8195740905044711E-2</v>
      </c>
      <c r="BC43">
        <f t="shared" si="71"/>
        <v>6.7627309584981962E-2</v>
      </c>
      <c r="BD43">
        <f t="shared" si="71"/>
        <v>6.7156955103937335E-2</v>
      </c>
      <c r="BE43">
        <f t="shared" si="71"/>
        <v>9.8455810546874981E-2</v>
      </c>
      <c r="BF43">
        <f t="shared" si="71"/>
        <v>8.5003716153557687E-2</v>
      </c>
      <c r="BG43">
        <f t="shared" si="71"/>
        <v>8.3181707613478081E-2</v>
      </c>
      <c r="BH43">
        <f t="shared" si="71"/>
        <v>8.1325551885635075E-2</v>
      </c>
      <c r="BI43">
        <f t="shared" si="71"/>
        <v>7.948083412660166E-2</v>
      </c>
      <c r="BJ43">
        <f t="shared" si="71"/>
        <v>7.7692031635785946E-2</v>
      </c>
      <c r="BK43">
        <f t="shared" si="71"/>
        <v>7.5998350000659604E-2</v>
      </c>
      <c r="BL43">
        <f t="shared" si="71"/>
        <v>7.4430577746984569E-2</v>
      </c>
      <c r="BM43">
        <f t="shared" si="71"/>
        <v>7.3009433110654984E-2</v>
      </c>
      <c r="BN43">
        <f t="shared" si="71"/>
        <v>7.1745452620905578E-2</v>
      </c>
      <c r="BO43">
        <f t="shared" si="71"/>
        <v>7.0640116682490067E-2</v>
      </c>
      <c r="BP43">
        <f t="shared" si="71"/>
        <v>6.9687725141621443E-2</v>
      </c>
      <c r="BQ43">
        <f t="shared" si="71"/>
        <v>6.8877532095112992E-2</v>
      </c>
      <c r="BR43">
        <f t="shared" si="71"/>
        <v>6.8195763265551101E-2</v>
      </c>
      <c r="BS43">
        <f t="shared" si="71"/>
        <v>6.7627294169225652E-2</v>
      </c>
      <c r="BT43">
        <f t="shared" si="71"/>
        <v>6.7156906008533829E-2</v>
      </c>
    </row>
    <row r="44" spans="2:72">
      <c r="W44">
        <f t="shared" si="68"/>
        <v>10.758356307661559</v>
      </c>
      <c r="X44">
        <f t="shared" si="58"/>
        <v>10.758356307661559</v>
      </c>
      <c r="Y44">
        <f t="shared" si="72"/>
        <v>10.758322772060037</v>
      </c>
      <c r="AA44">
        <f t="shared" si="69"/>
        <v>-3.3535601522416414E-5</v>
      </c>
      <c r="AB44">
        <f t="shared" si="54"/>
        <v>-3.3535601522416414E-5</v>
      </c>
      <c r="AC44">
        <v>4</v>
      </c>
      <c r="AN44">
        <f t="shared" si="70"/>
        <v>5.9604644775390598</v>
      </c>
      <c r="AO44">
        <f t="shared" si="71"/>
        <v>0.10640572486500911</v>
      </c>
      <c r="AP44">
        <f t="shared" si="71"/>
        <v>9.2951291868380789E-2</v>
      </c>
      <c r="AQ44">
        <f t="shared" si="71"/>
        <v>9.112910450489245E-2</v>
      </c>
      <c r="AR44">
        <f t="shared" si="71"/>
        <v>8.9272800436080865E-2</v>
      </c>
      <c r="AS44">
        <f t="shared" si="71"/>
        <v>8.7427969082232174E-2</v>
      </c>
      <c r="AT44">
        <f t="shared" si="71"/>
        <v>8.5639088648408926E-2</v>
      </c>
      <c r="AU44">
        <f t="shared" si="71"/>
        <v>8.3945362442458094E-2</v>
      </c>
      <c r="AV44">
        <f t="shared" si="71"/>
        <v>8.2377574268324996E-2</v>
      </c>
      <c r="AW44">
        <f t="shared" si="71"/>
        <v>8.0956436248089042E-2</v>
      </c>
      <c r="AX44">
        <f t="shared" si="71"/>
        <v>7.9692478459649801E-2</v>
      </c>
      <c r="AY44">
        <f t="shared" si="71"/>
        <v>7.8587175349533273E-2</v>
      </c>
      <c r="AZ44">
        <f t="shared" si="71"/>
        <v>7.76348218047547E-2</v>
      </c>
      <c r="BA44">
        <f t="shared" si="71"/>
        <v>7.682466815677351E-2</v>
      </c>
      <c r="BB44">
        <f t="shared" si="71"/>
        <v>7.6142937520402021E-2</v>
      </c>
      <c r="BC44">
        <f t="shared" ref="AO44:BT50" si="74">1/BC28</f>
        <v>7.5574503791482145E-2</v>
      </c>
      <c r="BD44">
        <f t="shared" si="74"/>
        <v>7.5104147317203315E-2</v>
      </c>
      <c r="BE44">
        <f t="shared" si="74"/>
        <v>0.10640309651692707</v>
      </c>
      <c r="BF44">
        <f t="shared" si="74"/>
        <v>9.2951002123609752E-2</v>
      </c>
      <c r="BG44">
        <f t="shared" si="74"/>
        <v>9.1128993583530188E-2</v>
      </c>
      <c r="BH44">
        <f t="shared" si="74"/>
        <v>8.927283785568714E-2</v>
      </c>
      <c r="BI44">
        <f t="shared" si="74"/>
        <v>8.7428120096653739E-2</v>
      </c>
      <c r="BJ44">
        <f t="shared" si="74"/>
        <v>8.5639317605838039E-2</v>
      </c>
      <c r="BK44">
        <f t="shared" si="74"/>
        <v>8.3945635970711682E-2</v>
      </c>
      <c r="BL44">
        <f t="shared" si="74"/>
        <v>8.2377863717036662E-2</v>
      </c>
      <c r="BM44">
        <f t="shared" si="74"/>
        <v>8.0956719080707049E-2</v>
      </c>
      <c r="BN44">
        <f t="shared" si="74"/>
        <v>7.9692738590957657E-2</v>
      </c>
      <c r="BO44">
        <f t="shared" si="74"/>
        <v>7.8587402652542132E-2</v>
      </c>
      <c r="BP44">
        <f t="shared" si="74"/>
        <v>7.7635011111673521E-2</v>
      </c>
      <c r="BQ44">
        <f t="shared" si="74"/>
        <v>7.6824818065165057E-2</v>
      </c>
      <c r="BR44">
        <f t="shared" si="74"/>
        <v>7.614304923560318E-2</v>
      </c>
      <c r="BS44">
        <f t="shared" si="74"/>
        <v>7.5574580139277731E-2</v>
      </c>
      <c r="BT44">
        <f t="shared" si="74"/>
        <v>7.5104191978585907E-2</v>
      </c>
    </row>
    <row r="45" spans="2:72">
      <c r="W45">
        <f t="shared" si="68"/>
        <v>9.7195794806673792</v>
      </c>
      <c r="X45">
        <f t="shared" si="58"/>
        <v>9.7195794806673792</v>
      </c>
      <c r="Y45">
        <f t="shared" si="72"/>
        <v>9.7195542489108444</v>
      </c>
      <c r="AA45">
        <f t="shared" si="69"/>
        <v>-2.5231756534793703E-5</v>
      </c>
      <c r="AB45">
        <f t="shared" si="54"/>
        <v>-2.5231756534793703E-5</v>
      </c>
      <c r="AC45">
        <v>4</v>
      </c>
      <c r="AN45">
        <f t="shared" si="70"/>
        <v>7.4505805969238246</v>
      </c>
      <c r="AO45">
        <f t="shared" si="74"/>
        <v>0.11633988094034074</v>
      </c>
      <c r="AP45">
        <f t="shared" si="74"/>
        <v>0.10288537667373565</v>
      </c>
      <c r="AQ45">
        <f t="shared" si="74"/>
        <v>0.10106317965787093</v>
      </c>
      <c r="AR45">
        <f t="shared" si="74"/>
        <v>9.9206865755962076E-2</v>
      </c>
      <c r="AS45">
        <f t="shared" si="74"/>
        <v>9.736202462978874E-2</v>
      </c>
      <c r="AT45">
        <f t="shared" si="74"/>
        <v>9.557313472002045E-2</v>
      </c>
      <c r="AU45">
        <f t="shared" si="74"/>
        <v>9.3879399542169617E-2</v>
      </c>
      <c r="AV45">
        <f t="shared" si="74"/>
        <v>9.2311603063247552E-2</v>
      </c>
      <c r="AW45">
        <f t="shared" si="74"/>
        <v>9.0890457515048609E-2</v>
      </c>
      <c r="AX45">
        <f t="shared" si="74"/>
        <v>8.9626493031251628E-2</v>
      </c>
      <c r="AY45">
        <f t="shared" si="74"/>
        <v>8.8521184066192929E-2</v>
      </c>
      <c r="AZ45">
        <f t="shared" si="74"/>
        <v>8.7568825476667014E-2</v>
      </c>
      <c r="BA45">
        <f t="shared" si="74"/>
        <v>8.6758667537190845E-2</v>
      </c>
      <c r="BB45">
        <f t="shared" si="74"/>
        <v>8.6076933289598673E-2</v>
      </c>
      <c r="BC45">
        <f t="shared" si="74"/>
        <v>8.5508496549607377E-2</v>
      </c>
      <c r="BD45">
        <f t="shared" si="74"/>
        <v>8.5038137583785797E-2</v>
      </c>
      <c r="BE45">
        <f t="shared" si="74"/>
        <v>0.11633720397949217</v>
      </c>
      <c r="BF45">
        <f t="shared" si="74"/>
        <v>0.10288510958617487</v>
      </c>
      <c r="BG45">
        <f t="shared" si="74"/>
        <v>0.10106310104609527</v>
      </c>
      <c r="BH45">
        <f t="shared" si="74"/>
        <v>9.9206945318252263E-2</v>
      </c>
      <c r="BI45">
        <f t="shared" si="74"/>
        <v>9.7362227559218847E-2</v>
      </c>
      <c r="BJ45">
        <f t="shared" si="74"/>
        <v>9.5573425068403134E-2</v>
      </c>
      <c r="BK45">
        <f t="shared" si="74"/>
        <v>9.3879743433276777E-2</v>
      </c>
      <c r="BL45">
        <f t="shared" si="74"/>
        <v>9.2311971179601771E-2</v>
      </c>
      <c r="BM45">
        <f t="shared" si="74"/>
        <v>9.0890826543272171E-2</v>
      </c>
      <c r="BN45">
        <f t="shared" si="74"/>
        <v>8.962684605352278E-2</v>
      </c>
      <c r="BO45">
        <f t="shared" si="74"/>
        <v>8.8521510115107255E-2</v>
      </c>
      <c r="BP45">
        <f t="shared" si="74"/>
        <v>8.7569118574238616E-2</v>
      </c>
      <c r="BQ45">
        <f t="shared" si="74"/>
        <v>8.675892552773018E-2</v>
      </c>
      <c r="BR45">
        <f t="shared" si="74"/>
        <v>8.6077156698168289E-2</v>
      </c>
      <c r="BS45">
        <f t="shared" si="74"/>
        <v>8.5508687601842839E-2</v>
      </c>
      <c r="BT45">
        <f t="shared" si="74"/>
        <v>8.5038299441151016E-2</v>
      </c>
    </row>
    <row r="46" spans="2:72">
      <c r="W46">
        <f t="shared" si="68"/>
        <v>8.6728204902266324</v>
      </c>
      <c r="X46">
        <f t="shared" si="58"/>
        <v>8.6728204902266324</v>
      </c>
      <c r="Y46">
        <f t="shared" si="72"/>
        <v>8.6728025308033416</v>
      </c>
      <c r="AA46">
        <f t="shared" si="69"/>
        <v>-1.7959423290747623E-5</v>
      </c>
      <c r="AB46">
        <f t="shared" si="54"/>
        <v>-1.7959423290747623E-5</v>
      </c>
      <c r="AC46">
        <v>4</v>
      </c>
      <c r="AN46">
        <f t="shared" si="70"/>
        <v>9.3132257461547798</v>
      </c>
      <c r="AO46">
        <f t="shared" si="74"/>
        <v>0.12875757603450533</v>
      </c>
      <c r="AP46">
        <f t="shared" si="74"/>
        <v>0.11530298268042917</v>
      </c>
      <c r="AQ46">
        <f t="shared" si="74"/>
        <v>0.113480773599094</v>
      </c>
      <c r="AR46">
        <f t="shared" si="74"/>
        <v>0.11162444740581362</v>
      </c>
      <c r="AS46">
        <f t="shared" si="74"/>
        <v>0.10977959406423439</v>
      </c>
      <c r="AT46">
        <f t="shared" si="74"/>
        <v>0.1079906923095349</v>
      </c>
      <c r="AU46">
        <f t="shared" si="74"/>
        <v>0.10629694591680905</v>
      </c>
      <c r="AV46">
        <f t="shared" si="74"/>
        <v>0.10472913905690075</v>
      </c>
      <c r="AW46">
        <f t="shared" si="74"/>
        <v>0.10330798409874808</v>
      </c>
      <c r="AX46">
        <f t="shared" si="74"/>
        <v>0.10204401124575388</v>
      </c>
      <c r="AY46">
        <f t="shared" si="74"/>
        <v>0.10093869496201752</v>
      </c>
      <c r="AZ46">
        <f t="shared" si="74"/>
        <v>9.9986330066557397E-2</v>
      </c>
      <c r="BA46">
        <f t="shared" si="74"/>
        <v>9.91761667627125E-2</v>
      </c>
      <c r="BB46">
        <f t="shared" si="74"/>
        <v>9.8494428001094481E-2</v>
      </c>
      <c r="BC46">
        <f t="shared" si="74"/>
        <v>9.7925987497263917E-2</v>
      </c>
      <c r="BD46">
        <f t="shared" si="74"/>
        <v>9.74556254170139E-2</v>
      </c>
      <c r="BE46">
        <f t="shared" si="74"/>
        <v>0.12875483830769854</v>
      </c>
      <c r="BF46">
        <f t="shared" si="74"/>
        <v>0.11530274391438126</v>
      </c>
      <c r="BG46">
        <f t="shared" si="74"/>
        <v>0.11348073537430166</v>
      </c>
      <c r="BH46">
        <f t="shared" si="74"/>
        <v>0.11162457964645862</v>
      </c>
      <c r="BI46">
        <f t="shared" si="74"/>
        <v>0.10977986188742522</v>
      </c>
      <c r="BJ46">
        <f t="shared" si="74"/>
        <v>0.1079910593966095</v>
      </c>
      <c r="BK46">
        <f t="shared" si="74"/>
        <v>0.10629737776148315</v>
      </c>
      <c r="BL46">
        <f t="shared" si="74"/>
        <v>0.10472960550780812</v>
      </c>
      <c r="BM46">
        <f t="shared" si="74"/>
        <v>0.10330846087147855</v>
      </c>
      <c r="BN46">
        <f t="shared" si="74"/>
        <v>0.10204448038172914</v>
      </c>
      <c r="BO46">
        <f t="shared" si="74"/>
        <v>0.10093914444331362</v>
      </c>
      <c r="BP46">
        <f t="shared" si="74"/>
        <v>9.9986752902444992E-2</v>
      </c>
      <c r="BQ46">
        <f t="shared" si="74"/>
        <v>9.9176559855936541E-2</v>
      </c>
      <c r="BR46">
        <f t="shared" si="74"/>
        <v>9.8494791026374665E-2</v>
      </c>
      <c r="BS46">
        <f t="shared" si="74"/>
        <v>9.7926321930049215E-2</v>
      </c>
      <c r="BT46">
        <f t="shared" si="74"/>
        <v>9.7455933769357392E-2</v>
      </c>
    </row>
    <row r="47" spans="2:72">
      <c r="W47">
        <f t="shared" si="68"/>
        <v>7.6438114234455048</v>
      </c>
      <c r="X47">
        <f t="shared" si="58"/>
        <v>7.6438114234455048</v>
      </c>
      <c r="Y47">
        <f t="shared" si="72"/>
        <v>7.6437995413328936</v>
      </c>
      <c r="AA47">
        <f t="shared" si="69"/>
        <v>-1.1882112611161233E-5</v>
      </c>
      <c r="AB47">
        <f t="shared" si="54"/>
        <v>-1.1882112611161233E-5</v>
      </c>
      <c r="AC47">
        <v>4</v>
      </c>
      <c r="AN47">
        <f t="shared" si="70"/>
        <v>11.641532182693474</v>
      </c>
      <c r="AO47">
        <f t="shared" si="74"/>
        <v>0.14427969490221099</v>
      </c>
      <c r="AP47">
        <f t="shared" si="74"/>
        <v>0.13082499018879612</v>
      </c>
      <c r="AQ47">
        <f t="shared" si="74"/>
        <v>0.12900276602562283</v>
      </c>
      <c r="AR47">
        <f t="shared" si="74"/>
        <v>0.12714642446812802</v>
      </c>
      <c r="AS47">
        <f t="shared" si="74"/>
        <v>0.12530155585729147</v>
      </c>
      <c r="AT47">
        <f t="shared" si="74"/>
        <v>0.1235126392964279</v>
      </c>
      <c r="AU47">
        <f t="shared" si="74"/>
        <v>0.12181887888510833</v>
      </c>
      <c r="AV47">
        <f t="shared" si="74"/>
        <v>0.12025105904896725</v>
      </c>
      <c r="AW47">
        <f t="shared" si="74"/>
        <v>0.11882989232837238</v>
      </c>
      <c r="AX47">
        <f t="shared" si="74"/>
        <v>0.11756590901388171</v>
      </c>
      <c r="AY47">
        <f t="shared" si="74"/>
        <v>0.11646058358179817</v>
      </c>
      <c r="AZ47">
        <f t="shared" si="74"/>
        <v>0.11550821080392037</v>
      </c>
      <c r="BA47">
        <f t="shared" si="74"/>
        <v>0.1146980407946146</v>
      </c>
      <c r="BB47">
        <f t="shared" si="74"/>
        <v>0.11401629639046423</v>
      </c>
      <c r="BC47">
        <f t="shared" si="74"/>
        <v>0.11344785118183462</v>
      </c>
      <c r="BD47">
        <f t="shared" si="74"/>
        <v>0.112977485208549</v>
      </c>
      <c r="BE47">
        <f t="shared" si="74"/>
        <v>0.14427688121795654</v>
      </c>
      <c r="BF47">
        <f t="shared" si="74"/>
        <v>0.13082478682463919</v>
      </c>
      <c r="BG47">
        <f t="shared" si="74"/>
        <v>0.12900277828455961</v>
      </c>
      <c r="BH47">
        <f t="shared" si="74"/>
        <v>0.12714662255671658</v>
      </c>
      <c r="BI47">
        <f t="shared" si="74"/>
        <v>0.12530190479768316</v>
      </c>
      <c r="BJ47">
        <f t="shared" si="74"/>
        <v>0.12351310230686748</v>
      </c>
      <c r="BK47">
        <f t="shared" si="74"/>
        <v>0.12181942067174113</v>
      </c>
      <c r="BL47">
        <f t="shared" si="74"/>
        <v>0.1202516484180661</v>
      </c>
      <c r="BM47">
        <f t="shared" si="74"/>
        <v>0.11883050378173649</v>
      </c>
      <c r="BN47">
        <f t="shared" si="74"/>
        <v>0.11756652329198711</v>
      </c>
      <c r="BO47">
        <f t="shared" si="74"/>
        <v>0.11646118735357158</v>
      </c>
      <c r="BP47">
        <f t="shared" si="74"/>
        <v>0.11550879581270294</v>
      </c>
      <c r="BQ47">
        <f t="shared" si="74"/>
        <v>0.11469860276619452</v>
      </c>
      <c r="BR47">
        <f t="shared" si="74"/>
        <v>0.11401683393663263</v>
      </c>
      <c r="BS47">
        <f t="shared" si="74"/>
        <v>0.11344836484030715</v>
      </c>
      <c r="BT47">
        <f t="shared" si="74"/>
        <v>0.11297797667961534</v>
      </c>
    </row>
    <row r="48" spans="2:72">
      <c r="W48">
        <f t="shared" si="68"/>
        <v>6.6565779366231723</v>
      </c>
      <c r="X48">
        <f t="shared" si="58"/>
        <v>6.6565779366231723</v>
      </c>
      <c r="Y48">
        <f t="shared" si="72"/>
        <v>6.6565708863823412</v>
      </c>
      <c r="AA48">
        <f t="shared" si="69"/>
        <v>-7.0502408311412523E-6</v>
      </c>
      <c r="AB48">
        <f t="shared" si="54"/>
        <v>-7.0502408311412523E-6</v>
      </c>
      <c r="AC48">
        <v>4</v>
      </c>
      <c r="AN48">
        <f t="shared" si="70"/>
        <v>14.551915228366843</v>
      </c>
      <c r="AO48">
        <f t="shared" si="74"/>
        <v>0.1636823434868431</v>
      </c>
      <c r="AP48">
        <f t="shared" si="74"/>
        <v>0.1502274995742548</v>
      </c>
      <c r="AQ48">
        <f t="shared" si="74"/>
        <v>0.14840525655878389</v>
      </c>
      <c r="AR48">
        <f t="shared" si="74"/>
        <v>0.14654889579602107</v>
      </c>
      <c r="AS48">
        <f t="shared" si="74"/>
        <v>0.14470400809861284</v>
      </c>
      <c r="AT48">
        <f t="shared" si="74"/>
        <v>0.14291507303004419</v>
      </c>
      <c r="AU48">
        <f t="shared" si="74"/>
        <v>0.14122129509548242</v>
      </c>
      <c r="AV48">
        <f t="shared" si="74"/>
        <v>0.13965345903905038</v>
      </c>
      <c r="AW48">
        <f t="shared" si="74"/>
        <v>0.1382322776154028</v>
      </c>
      <c r="AX48">
        <f t="shared" si="74"/>
        <v>0.13696828122404153</v>
      </c>
      <c r="AY48">
        <f t="shared" si="74"/>
        <v>0.13586294435652407</v>
      </c>
      <c r="AZ48">
        <f t="shared" si="74"/>
        <v>0.13491056172562413</v>
      </c>
      <c r="BA48">
        <f t="shared" si="74"/>
        <v>0.13410038333449217</v>
      </c>
      <c r="BB48">
        <f t="shared" si="74"/>
        <v>0.13341863187717648</v>
      </c>
      <c r="BC48">
        <f t="shared" si="74"/>
        <v>0.13285018078754796</v>
      </c>
      <c r="BD48">
        <f t="shared" si="74"/>
        <v>0.13237980994796794</v>
      </c>
      <c r="BE48">
        <f t="shared" si="74"/>
        <v>0.16367943485577896</v>
      </c>
      <c r="BF48">
        <f t="shared" si="74"/>
        <v>0.15022734046246169</v>
      </c>
      <c r="BG48">
        <f t="shared" si="74"/>
        <v>0.14840533192238206</v>
      </c>
      <c r="BH48">
        <f t="shared" si="74"/>
        <v>0.14654917619453903</v>
      </c>
      <c r="BI48">
        <f t="shared" si="74"/>
        <v>0.14470445843550564</v>
      </c>
      <c r="BJ48">
        <f t="shared" si="74"/>
        <v>0.14291565594468991</v>
      </c>
      <c r="BK48">
        <f t="shared" si="74"/>
        <v>0.1412219743095636</v>
      </c>
      <c r="BL48">
        <f t="shared" si="74"/>
        <v>0.13965420205588855</v>
      </c>
      <c r="BM48">
        <f t="shared" si="74"/>
        <v>0.13823305741955896</v>
      </c>
      <c r="BN48">
        <f t="shared" si="74"/>
        <v>0.13696907692980956</v>
      </c>
      <c r="BO48">
        <f t="shared" si="74"/>
        <v>0.13586374099139403</v>
      </c>
      <c r="BP48">
        <f t="shared" si="74"/>
        <v>0.13491134945052541</v>
      </c>
      <c r="BQ48">
        <f t="shared" si="74"/>
        <v>0.13410115640401696</v>
      </c>
      <c r="BR48">
        <f t="shared" si="74"/>
        <v>0.13341938757445507</v>
      </c>
      <c r="BS48">
        <f t="shared" si="74"/>
        <v>0.1328509184781296</v>
      </c>
      <c r="BT48">
        <f t="shared" si="74"/>
        <v>0.13238053031743779</v>
      </c>
    </row>
    <row r="49" spans="23:72">
      <c r="W49">
        <f t="shared" si="68"/>
        <v>5.7312984183159728</v>
      </c>
      <c r="X49">
        <f t="shared" si="58"/>
        <v>5.7312984183159728</v>
      </c>
      <c r="Y49">
        <f t="shared" si="72"/>
        <v>5.7312950088385515</v>
      </c>
      <c r="AA49">
        <f t="shared" si="69"/>
        <v>-3.4094774212789503E-6</v>
      </c>
      <c r="AB49">
        <f t="shared" si="54"/>
        <v>-3.4094774212789503E-6</v>
      </c>
      <c r="AC49">
        <v>4</v>
      </c>
      <c r="AN49">
        <f t="shared" si="70"/>
        <v>18.189894035458554</v>
      </c>
      <c r="AO49">
        <f t="shared" si="74"/>
        <v>0.18793565421763325</v>
      </c>
      <c r="AP49">
        <f t="shared" si="74"/>
        <v>0.1744806363060781</v>
      </c>
      <c r="AQ49">
        <f t="shared" si="74"/>
        <v>0.17265836972523524</v>
      </c>
      <c r="AR49">
        <f t="shared" si="74"/>
        <v>0.1708019849558873</v>
      </c>
      <c r="AS49">
        <f t="shared" si="74"/>
        <v>0.16895707340026453</v>
      </c>
      <c r="AT49">
        <f t="shared" si="74"/>
        <v>0.16716811519706457</v>
      </c>
      <c r="AU49">
        <f t="shared" si="74"/>
        <v>0.16547431535845003</v>
      </c>
      <c r="AV49">
        <f t="shared" si="74"/>
        <v>0.16390645902665432</v>
      </c>
      <c r="AW49">
        <f t="shared" si="74"/>
        <v>0.16248525922419083</v>
      </c>
      <c r="AX49">
        <f t="shared" si="74"/>
        <v>0.16122124648674127</v>
      </c>
      <c r="AY49">
        <f t="shared" si="74"/>
        <v>0.1601158953249314</v>
      </c>
      <c r="AZ49">
        <f t="shared" si="74"/>
        <v>0.15916350037775381</v>
      </c>
      <c r="BA49">
        <f t="shared" si="74"/>
        <v>0.15835331150933921</v>
      </c>
      <c r="BB49">
        <f t="shared" si="74"/>
        <v>0.15767155123556673</v>
      </c>
      <c r="BC49">
        <f t="shared" si="74"/>
        <v>0.15710309279468962</v>
      </c>
      <c r="BD49">
        <f t="shared" si="74"/>
        <v>0.15663271587224156</v>
      </c>
      <c r="BE49">
        <f t="shared" si="74"/>
        <v>0.18793262690305704</v>
      </c>
      <c r="BF49">
        <f t="shared" si="74"/>
        <v>0.17448053250973974</v>
      </c>
      <c r="BG49">
        <f t="shared" si="74"/>
        <v>0.17265852396966017</v>
      </c>
      <c r="BH49">
        <f t="shared" si="74"/>
        <v>0.17080236824181713</v>
      </c>
      <c r="BI49">
        <f t="shared" si="74"/>
        <v>0.16895765048278372</v>
      </c>
      <c r="BJ49">
        <f t="shared" si="74"/>
        <v>0.16716884799196799</v>
      </c>
      <c r="BK49">
        <f t="shared" si="74"/>
        <v>0.16547516635684167</v>
      </c>
      <c r="BL49">
        <f t="shared" si="74"/>
        <v>0.16390739410316663</v>
      </c>
      <c r="BM49">
        <f t="shared" si="74"/>
        <v>0.16248624946683701</v>
      </c>
      <c r="BN49">
        <f t="shared" si="74"/>
        <v>0.16122226897708763</v>
      </c>
      <c r="BO49">
        <f t="shared" si="74"/>
        <v>0.16011693303867211</v>
      </c>
      <c r="BP49">
        <f t="shared" si="74"/>
        <v>0.15916454149780349</v>
      </c>
      <c r="BQ49">
        <f t="shared" si="74"/>
        <v>0.15835434845129504</v>
      </c>
      <c r="BR49">
        <f t="shared" si="74"/>
        <v>0.15767257962173314</v>
      </c>
      <c r="BS49">
        <f t="shared" si="74"/>
        <v>0.15710411052540768</v>
      </c>
      <c r="BT49">
        <f t="shared" si="74"/>
        <v>0.15663372236471587</v>
      </c>
    </row>
    <row r="50" spans="23:72">
      <c r="W50">
        <f t="shared" si="68"/>
        <v>4.8828834885227668</v>
      </c>
      <c r="X50">
        <f t="shared" si="58"/>
        <v>4.8828834885227668</v>
      </c>
      <c r="Y50">
        <f>AP34</f>
        <v>4.8828826623303474</v>
      </c>
      <c r="AA50">
        <f t="shared" si="69"/>
        <v>-8.2619241936754406E-7</v>
      </c>
      <c r="AB50">
        <f t="shared" si="54"/>
        <v>-8.2619241936754406E-7</v>
      </c>
      <c r="AC50">
        <v>4</v>
      </c>
      <c r="AN50">
        <f t="shared" si="70"/>
        <v>22.737367544323188</v>
      </c>
      <c r="AO50">
        <f t="shared" si="74"/>
        <v>0.21825229263112092</v>
      </c>
      <c r="AP50">
        <f t="shared" si="74"/>
        <v>0.20479705722085725</v>
      </c>
      <c r="AQ50">
        <f t="shared" si="74"/>
        <v>0.20297476118329938</v>
      </c>
      <c r="AR50">
        <f t="shared" si="74"/>
        <v>0.20111834640572016</v>
      </c>
      <c r="AS50">
        <f t="shared" si="74"/>
        <v>0.19927340502732913</v>
      </c>
      <c r="AT50">
        <f t="shared" si="74"/>
        <v>0.19748441790584001</v>
      </c>
      <c r="AU50">
        <f t="shared" si="74"/>
        <v>0.19579059068715957</v>
      </c>
      <c r="AV50">
        <f t="shared" si="74"/>
        <v>0.19422270901115918</v>
      </c>
      <c r="AW50">
        <f t="shared" si="74"/>
        <v>0.19280148623517579</v>
      </c>
      <c r="AX50">
        <f t="shared" si="74"/>
        <v>0.19153745306511585</v>
      </c>
      <c r="AY50">
        <f t="shared" si="74"/>
        <v>0.19043208403544062</v>
      </c>
      <c r="AZ50">
        <f t="shared" si="74"/>
        <v>0.18947967369291588</v>
      </c>
      <c r="BA50">
        <f t="shared" si="74"/>
        <v>0.18866947172789791</v>
      </c>
      <c r="BB50">
        <f t="shared" si="74"/>
        <v>0.18798770043355453</v>
      </c>
      <c r="BC50">
        <f t="shared" si="74"/>
        <v>0.18741923280361669</v>
      </c>
      <c r="BD50">
        <f t="shared" si="74"/>
        <v>0.1869488482775836</v>
      </c>
      <c r="BE50">
        <f t="shared" si="74"/>
        <v>0.21824911696215457</v>
      </c>
      <c r="BF50">
        <f t="shared" si="74"/>
        <v>0.20479702256883728</v>
      </c>
      <c r="BG50">
        <f t="shared" si="74"/>
        <v>0.2029750140287577</v>
      </c>
      <c r="BH50">
        <f t="shared" si="74"/>
        <v>0.20111885830091467</v>
      </c>
      <c r="BI50">
        <f t="shared" si="74"/>
        <v>0.19927414054188128</v>
      </c>
      <c r="BJ50">
        <f t="shared" si="74"/>
        <v>0.19748533805106555</v>
      </c>
      <c r="BK50">
        <f t="shared" si="74"/>
        <v>0.19579165641593921</v>
      </c>
      <c r="BL50">
        <f t="shared" si="74"/>
        <v>0.19422388416226419</v>
      </c>
      <c r="BM50">
        <f t="shared" si="74"/>
        <v>0.19280273952593457</v>
      </c>
      <c r="BN50">
        <f t="shared" si="74"/>
        <v>0.19153875903618517</v>
      </c>
      <c r="BO50">
        <f t="shared" si="74"/>
        <v>0.1904334230977697</v>
      </c>
      <c r="BP50">
        <f t="shared" si="74"/>
        <v>0.18948103155690108</v>
      </c>
      <c r="BQ50">
        <f t="shared" si="74"/>
        <v>0.1886708385103926</v>
      </c>
      <c r="BR50">
        <f t="shared" si="74"/>
        <v>0.18798906968083071</v>
      </c>
      <c r="BS50">
        <f t="shared" si="74"/>
        <v>0.18742060058450527</v>
      </c>
      <c r="BT50">
        <f t="shared" si="74"/>
        <v>0.18695021242381343</v>
      </c>
    </row>
    <row r="51" spans="23:72">
      <c r="W51">
        <f>E4*E20</f>
        <v>17.223790138304945</v>
      </c>
      <c r="X51">
        <f t="shared" si="58"/>
        <v>17.223790138304945</v>
      </c>
      <c r="Y51">
        <f>AQ20</f>
        <v>17.223725325358821</v>
      </c>
      <c r="AA51">
        <f t="shared" ref="AA51:AA65" si="75">Z4-E4</f>
        <v>-6.4812946124703785E-5</v>
      </c>
      <c r="AB51">
        <f t="shared" si="54"/>
        <v>-6.4812946124703785E-5</v>
      </c>
      <c r="AC51">
        <v>4</v>
      </c>
    </row>
    <row r="52" spans="23:72">
      <c r="W52">
        <f t="shared" ref="W52:W65" si="76">E5*E21</f>
        <v>16.743155801994128</v>
      </c>
      <c r="X52">
        <f t="shared" si="58"/>
        <v>16.743155801994128</v>
      </c>
      <c r="Y52">
        <f t="shared" ref="Y52:Y65" si="77">AQ21</f>
        <v>16.743096075392991</v>
      </c>
      <c r="AA52">
        <f t="shared" si="75"/>
        <v>-5.9726601136844693E-5</v>
      </c>
      <c r="AB52">
        <f t="shared" si="54"/>
        <v>-5.9726601136844693E-5</v>
      </c>
      <c r="AC52">
        <v>4</v>
      </c>
      <c r="AO52">
        <f t="shared" ref="AO52:AO66" si="78">C4*C20</f>
        <v>13.636363636363635</v>
      </c>
      <c r="AP52">
        <f t="shared" ref="AP52:AP66" si="79">D4*D20</f>
        <v>16.699721276670907</v>
      </c>
      <c r="AQ52">
        <f t="shared" ref="AQ52:AQ66" si="80">E4*E20</f>
        <v>17.223790138304945</v>
      </c>
      <c r="AR52">
        <f t="shared" ref="AR52:AR66" si="81">F4*F20</f>
        <v>17.792620881229677</v>
      </c>
      <c r="AS52">
        <f t="shared" ref="AS52:AS66" si="82">G4*G20</f>
        <v>18.396435374221959</v>
      </c>
      <c r="AT52">
        <f t="shared" ref="AT52:AT66" si="83">H4*H20</f>
        <v>19.02241727156165</v>
      </c>
      <c r="AU52">
        <f t="shared" ref="AU52:AU66" si="84">I4*I20</f>
        <v>19.655682452551567</v>
      </c>
      <c r="AV52">
        <f t="shared" ref="AV52:AV66" si="85">J4*J20</f>
        <v>20.280643325973504</v>
      </c>
      <c r="AW52">
        <f t="shared" ref="AW52:AW66" si="86">K4*K20</f>
        <v>20.88251343744907</v>
      </c>
      <c r="AX52">
        <f t="shared" ref="AX52:AX66" si="87">L4*L20</f>
        <v>21.448652542283984</v>
      </c>
      <c r="AY52">
        <f t="shared" ref="AY52:AY66" si="88">M4*M20</f>
        <v>21.969504826413239</v>
      </c>
      <c r="AZ52">
        <f t="shared" ref="AZ52:AZ66" si="89">N4*N20</f>
        <v>22.439009014688267</v>
      </c>
      <c r="BA52">
        <f t="shared" ref="BA52:BA66" si="90">O4*O20</f>
        <v>22.854502244520731</v>
      </c>
      <c r="BB52">
        <f t="shared" ref="BB52:BB66" si="91">P4*P20</f>
        <v>23.216245883644344</v>
      </c>
      <c r="BC52">
        <f t="shared" ref="BC52:BC66" si="92">Q4*Q20</f>
        <v>23.526745240253856</v>
      </c>
      <c r="BD52">
        <f t="shared" ref="BD52:BD66" si="93">R4*R20</f>
        <v>23.790022338049141</v>
      </c>
    </row>
    <row r="53" spans="23:72">
      <c r="W53">
        <f t="shared" si="76"/>
        <v>16.178813318488242</v>
      </c>
      <c r="X53">
        <f t="shared" si="58"/>
        <v>16.178813318488242</v>
      </c>
      <c r="Y53">
        <f t="shared" si="77"/>
        <v>16.178759323882652</v>
      </c>
      <c r="AA53">
        <f t="shared" si="75"/>
        <v>-5.3994605590190758E-5</v>
      </c>
      <c r="AB53">
        <f t="shared" si="54"/>
        <v>-5.3994605590190758E-5</v>
      </c>
      <c r="AC53">
        <v>4</v>
      </c>
      <c r="AO53">
        <f t="shared" si="78"/>
        <v>13.333333333333332</v>
      </c>
      <c r="AP53">
        <f t="shared" si="79"/>
        <v>16.247506558394129</v>
      </c>
      <c r="AQ53">
        <f t="shared" si="80"/>
        <v>16.743155801994128</v>
      </c>
      <c r="AR53">
        <f t="shared" si="81"/>
        <v>17.280187829874031</v>
      </c>
      <c r="AS53">
        <f t="shared" si="82"/>
        <v>17.849166963347106</v>
      </c>
      <c r="AT53">
        <f t="shared" si="83"/>
        <v>18.437862740486139</v>
      </c>
      <c r="AU53">
        <f t="shared" si="84"/>
        <v>19.032197727701767</v>
      </c>
      <c r="AV53">
        <f t="shared" si="85"/>
        <v>19.617549131207213</v>
      </c>
      <c r="AW53">
        <f t="shared" si="86"/>
        <v>20.1801593559161</v>
      </c>
      <c r="AX53">
        <f t="shared" si="87"/>
        <v>20.708374654484839</v>
      </c>
      <c r="AY53">
        <f t="shared" si="88"/>
        <v>21.193487451650626</v>
      </c>
      <c r="AZ53">
        <f t="shared" si="89"/>
        <v>21.630079756931256</v>
      </c>
      <c r="BA53">
        <f t="shared" si="90"/>
        <v>22.015898251192368</v>
      </c>
      <c r="BB53">
        <f t="shared" si="91"/>
        <v>22.351387054161165</v>
      </c>
      <c r="BC53">
        <f t="shared" si="92"/>
        <v>22.639040348964016</v>
      </c>
      <c r="BD53">
        <f t="shared" si="93"/>
        <v>22.882721575649057</v>
      </c>
    </row>
    <row r="54" spans="23:72">
      <c r="W54">
        <f t="shared" si="76"/>
        <v>15.52472071867294</v>
      </c>
      <c r="X54">
        <f t="shared" si="58"/>
        <v>15.52472071867294</v>
      </c>
      <c r="Y54">
        <f t="shared" si="77"/>
        <v>15.524673043041911</v>
      </c>
      <c r="AA54">
        <f t="shared" si="75"/>
        <v>-4.7675631028809562E-5</v>
      </c>
      <c r="AB54">
        <f t="shared" si="54"/>
        <v>-4.7675631028809562E-5</v>
      </c>
      <c r="AC54">
        <v>4</v>
      </c>
      <c r="AO54">
        <f t="shared" si="78"/>
        <v>12.972972972972974</v>
      </c>
      <c r="AP54">
        <f t="shared" si="79"/>
        <v>15.715551302445661</v>
      </c>
      <c r="AQ54">
        <f t="shared" si="80"/>
        <v>16.178813318488242</v>
      </c>
      <c r="AR54">
        <f t="shared" si="81"/>
        <v>16.67971168233468</v>
      </c>
      <c r="AS54">
        <f t="shared" si="82"/>
        <v>17.209228639800816</v>
      </c>
      <c r="AT54">
        <f t="shared" si="83"/>
        <v>17.755822294024298</v>
      </c>
      <c r="AU54">
        <f t="shared" si="84"/>
        <v>18.306343660578055</v>
      </c>
      <c r="AV54">
        <f t="shared" si="85"/>
        <v>18.847263470536273</v>
      </c>
      <c r="AW54">
        <f t="shared" si="86"/>
        <v>19.365975058493007</v>
      </c>
      <c r="AX54">
        <f t="shared" si="87"/>
        <v>19.85191448218109</v>
      </c>
      <c r="AY54">
        <f t="shared" si="88"/>
        <v>20.297298810718612</v>
      </c>
      <c r="AZ54">
        <f t="shared" si="89"/>
        <v>20.697399741972998</v>
      </c>
      <c r="BA54">
        <f t="shared" si="90"/>
        <v>21.050391426617011</v>
      </c>
      <c r="BB54">
        <f t="shared" si="91"/>
        <v>21.356894919532976</v>
      </c>
      <c r="BC54">
        <f t="shared" si="92"/>
        <v>21.619369955740694</v>
      </c>
      <c r="BD54">
        <f t="shared" si="93"/>
        <v>21.841486861781672</v>
      </c>
    </row>
    <row r="55" spans="23:72">
      <c r="W55">
        <f t="shared" si="76"/>
        <v>14.777901718082981</v>
      </c>
      <c r="X55">
        <f t="shared" si="58"/>
        <v>14.777901718082981</v>
      </c>
      <c r="Y55">
        <f t="shared" si="77"/>
        <v>14.777860831094078</v>
      </c>
      <c r="AA55">
        <f t="shared" si="75"/>
        <v>-4.0886988903920951E-5</v>
      </c>
      <c r="AB55">
        <f t="shared" si="54"/>
        <v>-4.0886988903920951E-5</v>
      </c>
      <c r="AC55">
        <v>4</v>
      </c>
      <c r="AO55">
        <f t="shared" si="78"/>
        <v>12.549019607843137</v>
      </c>
      <c r="AP55">
        <f t="shared" si="79"/>
        <v>15.097665528587131</v>
      </c>
      <c r="AQ55">
        <f t="shared" si="80"/>
        <v>15.52472071867294</v>
      </c>
      <c r="AR55">
        <f t="shared" si="81"/>
        <v>15.985359625831297</v>
      </c>
      <c r="AS55">
        <f t="shared" si="82"/>
        <v>16.471066281519605</v>
      </c>
      <c r="AT55">
        <f t="shared" si="83"/>
        <v>16.971093839967843</v>
      </c>
      <c r="AU55">
        <f t="shared" si="84"/>
        <v>17.473341090521824</v>
      </c>
      <c r="AV55">
        <f t="shared" si="85"/>
        <v>17.965491711017314</v>
      </c>
      <c r="AW55">
        <f t="shared" si="86"/>
        <v>18.436196611236053</v>
      </c>
      <c r="AX55">
        <f t="shared" si="87"/>
        <v>18.876065428418045</v>
      </c>
      <c r="AY55">
        <f t="shared" si="88"/>
        <v>19.278295368886376</v>
      </c>
      <c r="AZ55">
        <f t="shared" si="89"/>
        <v>19.638874640620351</v>
      </c>
      <c r="BA55">
        <f t="shared" si="90"/>
        <v>19.956406607461318</v>
      </c>
      <c r="BB55">
        <f t="shared" si="91"/>
        <v>20.23167177341006</v>
      </c>
      <c r="BC55">
        <f t="shared" si="92"/>
        <v>20.467065130322265</v>
      </c>
      <c r="BD55">
        <f t="shared" si="93"/>
        <v>20.66602658042347</v>
      </c>
    </row>
    <row r="56" spans="23:72">
      <c r="W56">
        <f t="shared" si="76"/>
        <v>13.939688246072961</v>
      </c>
      <c r="X56">
        <f t="shared" si="58"/>
        <v>13.939688246072961</v>
      </c>
      <c r="Y56">
        <f t="shared" si="77"/>
        <v>13.939654437367119</v>
      </c>
      <c r="AA56">
        <f t="shared" si="75"/>
        <v>-3.3808705842020004E-5</v>
      </c>
      <c r="AB56">
        <f t="shared" si="54"/>
        <v>-3.3808705842020004E-5</v>
      </c>
      <c r="AC56">
        <v>4</v>
      </c>
      <c r="AO56">
        <f t="shared" si="78"/>
        <v>12.05651491365777</v>
      </c>
      <c r="AP56">
        <f t="shared" si="79"/>
        <v>14.390432654159531</v>
      </c>
      <c r="AQ56">
        <f t="shared" si="80"/>
        <v>14.777901718082981</v>
      </c>
      <c r="AR56">
        <f t="shared" si="81"/>
        <v>15.194693480981794</v>
      </c>
      <c r="AS56">
        <f t="shared" si="82"/>
        <v>15.6328819248918</v>
      </c>
      <c r="AT56">
        <f t="shared" si="83"/>
        <v>16.082618489765334</v>
      </c>
      <c r="AU56">
        <f t="shared" si="84"/>
        <v>16.532956986794034</v>
      </c>
      <c r="AV56">
        <f t="shared" si="85"/>
        <v>16.9728928632113</v>
      </c>
      <c r="AW56">
        <f t="shared" si="86"/>
        <v>17.392414166209107</v>
      </c>
      <c r="AX56">
        <f t="shared" si="87"/>
        <v>17.783357671441827</v>
      </c>
      <c r="AY56">
        <f t="shared" si="88"/>
        <v>18.139926669950054</v>
      </c>
      <c r="AZ56">
        <f t="shared" si="89"/>
        <v>18.458827139924217</v>
      </c>
      <c r="BA56">
        <f t="shared" si="90"/>
        <v>18.739073990282357</v>
      </c>
      <c r="BB56">
        <f t="shared" si="91"/>
        <v>18.981577240617721</v>
      </c>
      <c r="BC56">
        <f t="shared" si="92"/>
        <v>19.188631013416909</v>
      </c>
      <c r="BD56">
        <f t="shared" si="93"/>
        <v>19.363407156638772</v>
      </c>
    </row>
    <row r="57" spans="23:72">
      <c r="W57">
        <f t="shared" si="76"/>
        <v>13.016786123440282</v>
      </c>
      <c r="X57">
        <f t="shared" si="58"/>
        <v>13.016786123440282</v>
      </c>
      <c r="Y57">
        <f t="shared" si="77"/>
        <v>13.01675944616324</v>
      </c>
      <c r="AA57">
        <f t="shared" si="75"/>
        <v>-2.6677277041642355E-5</v>
      </c>
      <c r="AB57">
        <f t="shared" si="54"/>
        <v>-2.6677277041642355E-5</v>
      </c>
      <c r="AC57">
        <v>4</v>
      </c>
      <c r="AO57">
        <f t="shared" si="78"/>
        <v>11.49270482603816</v>
      </c>
      <c r="AP57">
        <f t="shared" si="79"/>
        <v>13.594414174154938</v>
      </c>
      <c r="AQ57">
        <f t="shared" si="80"/>
        <v>13.939688246072961</v>
      </c>
      <c r="AR57">
        <f t="shared" si="81"/>
        <v>14.309947140913312</v>
      </c>
      <c r="AS57">
        <f t="shared" si="82"/>
        <v>14.697940638511128</v>
      </c>
      <c r="AT57">
        <f t="shared" si="83"/>
        <v>15.094809022463313</v>
      </c>
      <c r="AU57">
        <f t="shared" si="84"/>
        <v>15.490844877238063</v>
      </c>
      <c r="AV57">
        <f t="shared" si="85"/>
        <v>15.876421504004544</v>
      </c>
      <c r="AW57">
        <f t="shared" si="86"/>
        <v>16.24290515833091</v>
      </c>
      <c r="AX57">
        <f t="shared" si="87"/>
        <v>16.583373680706252</v>
      </c>
      <c r="AY57">
        <f t="shared" si="88"/>
        <v>16.893026211342864</v>
      </c>
      <c r="AZ57">
        <f t="shared" si="89"/>
        <v>17.169258553650987</v>
      </c>
      <c r="BA57">
        <f t="shared" si="90"/>
        <v>17.411459157021433</v>
      </c>
      <c r="BB57">
        <f t="shared" si="91"/>
        <v>17.620626390747745</v>
      </c>
      <c r="BC57">
        <f t="shared" si="92"/>
        <v>17.798914226579011</v>
      </c>
      <c r="BD57">
        <f t="shared" si="93"/>
        <v>17.949192015339499</v>
      </c>
    </row>
    <row r="58" spans="23:72">
      <c r="W58">
        <f t="shared" si="76"/>
        <v>12.021873903415372</v>
      </c>
      <c r="X58">
        <f t="shared" si="58"/>
        <v>12.021873903415372</v>
      </c>
      <c r="Y58">
        <f t="shared" si="77"/>
        <v>12.021854136841741</v>
      </c>
      <c r="AA58">
        <f t="shared" si="75"/>
        <v>-1.9766573631230244E-5</v>
      </c>
      <c r="AB58">
        <f t="shared" si="54"/>
        <v>-1.9766573631230244E-5</v>
      </c>
      <c r="AC58">
        <v>4</v>
      </c>
      <c r="AO58">
        <f t="shared" si="78"/>
        <v>10.858001237076964</v>
      </c>
      <c r="AP58">
        <f t="shared" si="79"/>
        <v>12.715223050377695</v>
      </c>
      <c r="AQ58">
        <f t="shared" si="80"/>
        <v>13.016786123440282</v>
      </c>
      <c r="AR58">
        <f t="shared" si="81"/>
        <v>13.33907391769289</v>
      </c>
      <c r="AS58">
        <f t="shared" si="82"/>
        <v>13.675586707711018</v>
      </c>
      <c r="AT58">
        <f t="shared" si="83"/>
        <v>14.018520708308433</v>
      </c>
      <c r="AU58">
        <f t="shared" si="84"/>
        <v>14.359455995089533</v>
      </c>
      <c r="AV58">
        <f t="shared" si="85"/>
        <v>14.690166257673143</v>
      </c>
      <c r="AW58">
        <f t="shared" si="86"/>
        <v>15.003389790584274</v>
      </c>
      <c r="AX58">
        <f t="shared" si="87"/>
        <v>15.293413970395379</v>
      </c>
      <c r="AY58">
        <f t="shared" si="88"/>
        <v>15.556384698928648</v>
      </c>
      <c r="AZ58">
        <f t="shared" si="89"/>
        <v>15.790330592479963</v>
      </c>
      <c r="BA58">
        <f t="shared" si="90"/>
        <v>15.994957539968921</v>
      </c>
      <c r="BB58">
        <f t="shared" si="91"/>
        <v>16.1713033958087</v>
      </c>
      <c r="BC58">
        <f t="shared" si="92"/>
        <v>16.321343651078216</v>
      </c>
      <c r="BD58">
        <f t="shared" si="93"/>
        <v>16.447618048149934</v>
      </c>
    </row>
    <row r="59" spans="23:72">
      <c r="W59">
        <f t="shared" si="76"/>
        <v>10.973455984492851</v>
      </c>
      <c r="X59">
        <f t="shared" si="58"/>
        <v>10.973455984492851</v>
      </c>
      <c r="Y59">
        <f t="shared" si="77"/>
        <v>10.973442627720686</v>
      </c>
      <c r="AA59">
        <f t="shared" si="75"/>
        <v>-1.335677216474096E-5</v>
      </c>
      <c r="AB59">
        <f t="shared" si="54"/>
        <v>-1.335677216474096E-5</v>
      </c>
      <c r="AC59">
        <v>4</v>
      </c>
      <c r="AO59">
        <f t="shared" si="78"/>
        <v>10.156840865414422</v>
      </c>
      <c r="AP59">
        <f t="shared" si="79"/>
        <v>11.764191558325733</v>
      </c>
      <c r="AQ59">
        <f t="shared" si="80"/>
        <v>12.021873903415372</v>
      </c>
      <c r="AR59">
        <f t="shared" si="81"/>
        <v>12.296258393748875</v>
      </c>
      <c r="AS59">
        <f t="shared" si="82"/>
        <v>12.581649538392391</v>
      </c>
      <c r="AT59">
        <f t="shared" si="83"/>
        <v>12.871332863168263</v>
      </c>
      <c r="AU59">
        <f t="shared" si="84"/>
        <v>13.158180407749915</v>
      </c>
      <c r="AV59">
        <f t="shared" si="85"/>
        <v>13.435338408890871</v>
      </c>
      <c r="AW59">
        <f t="shared" si="86"/>
        <v>13.696860219204472</v>
      </c>
      <c r="AX59">
        <f t="shared" si="87"/>
        <v>13.938165604500131</v>
      </c>
      <c r="AY59">
        <f t="shared" si="88"/>
        <v>14.156262007532545</v>
      </c>
      <c r="AZ59">
        <f t="shared" si="89"/>
        <v>14.349729424626368</v>
      </c>
      <c r="BA59">
        <f t="shared" si="90"/>
        <v>14.518522507733</v>
      </c>
      <c r="BB59">
        <f t="shared" si="91"/>
        <v>14.663667537615892</v>
      </c>
      <c r="BC59">
        <f t="shared" si="92"/>
        <v>14.786929039296949</v>
      </c>
      <c r="BD59">
        <f t="shared" si="93"/>
        <v>14.890501356225776</v>
      </c>
    </row>
    <row r="60" spans="23:72">
      <c r="W60">
        <f t="shared" si="76"/>
        <v>9.8948081906164358</v>
      </c>
      <c r="X60">
        <f t="shared" si="58"/>
        <v>9.8948081906164358</v>
      </c>
      <c r="Y60">
        <f t="shared" si="77"/>
        <v>9.8948004939612915</v>
      </c>
      <c r="AA60">
        <f t="shared" si="75"/>
        <v>-7.6966551443291564E-6</v>
      </c>
      <c r="AB60">
        <f t="shared" si="54"/>
        <v>-7.6966551443291564E-6</v>
      </c>
      <c r="AC60">
        <v>4</v>
      </c>
      <c r="AO60">
        <f t="shared" si="78"/>
        <v>9.3982227278593875</v>
      </c>
      <c r="AP60">
        <f t="shared" si="79"/>
        <v>10.758356307661559</v>
      </c>
      <c r="AQ60">
        <f t="shared" si="80"/>
        <v>10.973455984492851</v>
      </c>
      <c r="AR60">
        <f t="shared" si="81"/>
        <v>11.201615452356709</v>
      </c>
      <c r="AS60">
        <f t="shared" si="82"/>
        <v>11.437967542873823</v>
      </c>
      <c r="AT60">
        <f t="shared" si="83"/>
        <v>11.676879591714892</v>
      </c>
      <c r="AU60">
        <f t="shared" si="84"/>
        <v>11.912471547048572</v>
      </c>
      <c r="AV60">
        <f t="shared" si="85"/>
        <v>12.139183451454191</v>
      </c>
      <c r="AW60">
        <f t="shared" si="86"/>
        <v>12.352279234575748</v>
      </c>
      <c r="AX60">
        <f t="shared" si="87"/>
        <v>12.548194699804997</v>
      </c>
      <c r="AY60">
        <f t="shared" si="88"/>
        <v>12.724685716122877</v>
      </c>
      <c r="AZ60">
        <f t="shared" si="89"/>
        <v>12.880786460654424</v>
      </c>
      <c r="BA60">
        <f t="shared" si="90"/>
        <v>13.01662698571926</v>
      </c>
      <c r="BB60">
        <f t="shared" si="91"/>
        <v>13.133175122863575</v>
      </c>
      <c r="BC60">
        <f t="shared" si="92"/>
        <v>13.231962362967579</v>
      </c>
      <c r="BD60">
        <f t="shared" si="93"/>
        <v>13.314836011884998</v>
      </c>
    </row>
    <row r="61" spans="23:72">
      <c r="W61">
        <f t="shared" si="76"/>
        <v>8.8120683806077587</v>
      </c>
      <c r="X61">
        <f t="shared" si="58"/>
        <v>8.8120683806077587</v>
      </c>
      <c r="Y61">
        <f t="shared" si="77"/>
        <v>8.8120654123561923</v>
      </c>
      <c r="AA61">
        <f t="shared" si="75"/>
        <v>-2.9682515663154163E-6</v>
      </c>
      <c r="AB61">
        <f t="shared" si="54"/>
        <v>-2.9682515663154163E-6</v>
      </c>
      <c r="AC61">
        <v>4</v>
      </c>
      <c r="AO61">
        <f t="shared" si="78"/>
        <v>8.595702542208933</v>
      </c>
      <c r="AP61">
        <f t="shared" si="79"/>
        <v>9.7195794806673792</v>
      </c>
      <c r="AQ61">
        <f t="shared" si="80"/>
        <v>9.8948081906164358</v>
      </c>
      <c r="AR61">
        <f t="shared" si="81"/>
        <v>10.079939431579477</v>
      </c>
      <c r="AS61">
        <f t="shared" si="82"/>
        <v>10.270923591921392</v>
      </c>
      <c r="AT61">
        <f t="shared" si="83"/>
        <v>10.463159599902244</v>
      </c>
      <c r="AU61">
        <f t="shared" si="84"/>
        <v>10.65192514837592</v>
      </c>
      <c r="AV61">
        <f t="shared" si="85"/>
        <v>10.832831183448617</v>
      </c>
      <c r="AW61">
        <f t="shared" si="86"/>
        <v>11.002210432357664</v>
      </c>
      <c r="AX61">
        <f t="shared" si="87"/>
        <v>11.15737130148289</v>
      </c>
      <c r="AY61">
        <f t="shared" si="88"/>
        <v>11.296689343637146</v>
      </c>
      <c r="AZ61">
        <f t="shared" si="89"/>
        <v>11.419550822042686</v>
      </c>
      <c r="BA61">
        <f t="shared" si="90"/>
        <v>11.526191615643933</v>
      </c>
      <c r="BB61">
        <f t="shared" si="91"/>
        <v>11.617484107967519</v>
      </c>
      <c r="BC61">
        <f t="shared" si="92"/>
        <v>11.694718139709217</v>
      </c>
      <c r="BD61">
        <f t="shared" si="93"/>
        <v>11.759407309079942</v>
      </c>
    </row>
    <row r="62" spans="23:72">
      <c r="W62">
        <f t="shared" si="76"/>
        <v>7.751771033908736</v>
      </c>
      <c r="X62">
        <f t="shared" si="58"/>
        <v>7.751771033908736</v>
      </c>
      <c r="Y62">
        <f t="shared" si="77"/>
        <v>7.7517717705477542</v>
      </c>
      <c r="AA62">
        <f t="shared" si="75"/>
        <v>7.3663901822840216E-7</v>
      </c>
      <c r="AB62">
        <f t="shared" si="54"/>
        <v>7.3663901822840216E-7</v>
      </c>
      <c r="AC62">
        <v>4</v>
      </c>
      <c r="AO62">
        <f t="shared" si="78"/>
        <v>7.7666984258113727</v>
      </c>
      <c r="AP62">
        <f t="shared" si="79"/>
        <v>8.6728204902266324</v>
      </c>
      <c r="AQ62">
        <f t="shared" si="80"/>
        <v>8.8120683806077587</v>
      </c>
      <c r="AR62">
        <f t="shared" si="81"/>
        <v>8.9586003653248767</v>
      </c>
      <c r="AS62">
        <f t="shared" si="82"/>
        <v>9.1091388056714742</v>
      </c>
      <c r="AT62">
        <f t="shared" si="83"/>
        <v>9.2600258353553677</v>
      </c>
      <c r="AU62">
        <f t="shared" si="84"/>
        <v>9.4075697920212473</v>
      </c>
      <c r="AV62">
        <f t="shared" si="85"/>
        <v>9.5483984223109193</v>
      </c>
      <c r="AW62">
        <f t="shared" si="86"/>
        <v>9.6797492825302616</v>
      </c>
      <c r="AX62">
        <f t="shared" si="87"/>
        <v>9.7996481167740654</v>
      </c>
      <c r="AY62">
        <f t="shared" si="88"/>
        <v>9.906959341839773</v>
      </c>
      <c r="AZ62">
        <f t="shared" si="89"/>
        <v>10.001324885264344</v>
      </c>
      <c r="BA62">
        <f t="shared" si="90"/>
        <v>10.083027697800729</v>
      </c>
      <c r="BB62">
        <f t="shared" si="91"/>
        <v>10.152821175408381</v>
      </c>
      <c r="BC62">
        <f t="shared" si="92"/>
        <v>10.211759007086171</v>
      </c>
      <c r="BD62">
        <f t="shared" si="93"/>
        <v>10.261047853347081</v>
      </c>
    </row>
    <row r="63" spans="23:72">
      <c r="W63">
        <f t="shared" si="76"/>
        <v>6.7383023712585546</v>
      </c>
      <c r="X63">
        <f t="shared" si="58"/>
        <v>6.7383023712585546</v>
      </c>
      <c r="Y63">
        <f t="shared" si="77"/>
        <v>6.7383057931232786</v>
      </c>
      <c r="AA63">
        <f t="shared" si="75"/>
        <v>3.4218647240180644E-6</v>
      </c>
      <c r="AB63">
        <f t="shared" si="54"/>
        <v>3.4218647240180644E-6</v>
      </c>
      <c r="AC63">
        <v>4</v>
      </c>
      <c r="AO63">
        <f t="shared" si="78"/>
        <v>6.9311173873333018</v>
      </c>
      <c r="AP63">
        <f t="shared" si="79"/>
        <v>7.6438114234455048</v>
      </c>
      <c r="AQ63">
        <f t="shared" si="80"/>
        <v>7.751771033908736</v>
      </c>
      <c r="AR63">
        <f t="shared" si="81"/>
        <v>7.8649356144236373</v>
      </c>
      <c r="AS63">
        <f t="shared" si="82"/>
        <v>7.9807246475194047</v>
      </c>
      <c r="AT63">
        <f t="shared" si="83"/>
        <v>8.0963070421104533</v>
      </c>
      <c r="AU63">
        <f t="shared" si="84"/>
        <v>8.2088717421718407</v>
      </c>
      <c r="AV63">
        <f t="shared" si="85"/>
        <v>8.3158943195806057</v>
      </c>
      <c r="AW63">
        <f t="shared" si="86"/>
        <v>8.4153476437057222</v>
      </c>
      <c r="AX63">
        <f t="shared" si="87"/>
        <v>8.5058226780799622</v>
      </c>
      <c r="AY63">
        <f t="shared" si="88"/>
        <v>8.586551646292591</v>
      </c>
      <c r="AZ63">
        <f t="shared" si="89"/>
        <v>8.6573493642985948</v>
      </c>
      <c r="BA63">
        <f t="shared" si="90"/>
        <v>8.7185020207999706</v>
      </c>
      <c r="BB63">
        <f t="shared" si="91"/>
        <v>8.7706346990460382</v>
      </c>
      <c r="BC63">
        <f t="shared" si="92"/>
        <v>8.8145827523175484</v>
      </c>
      <c r="BD63">
        <f t="shared" si="93"/>
        <v>8.8512826073688249</v>
      </c>
    </row>
    <row r="64" spans="23:72">
      <c r="W64">
        <f t="shared" si="76"/>
        <v>5.7917789229781764</v>
      </c>
      <c r="X64">
        <f t="shared" si="58"/>
        <v>5.7917789229781764</v>
      </c>
      <c r="Y64">
        <f t="shared" si="77"/>
        <v>5.7917840970662366</v>
      </c>
      <c r="AA64">
        <f t="shared" si="75"/>
        <v>5.1740880602224593E-6</v>
      </c>
      <c r="AB64">
        <f t="shared" si="54"/>
        <v>5.1740880602224593E-6</v>
      </c>
      <c r="AC64">
        <v>4</v>
      </c>
      <c r="AO64">
        <f t="shared" si="78"/>
        <v>6.1095030104491679</v>
      </c>
      <c r="AP64">
        <f t="shared" si="79"/>
        <v>6.6565779366231723</v>
      </c>
      <c r="AQ64">
        <f t="shared" si="80"/>
        <v>6.7383023712585546</v>
      </c>
      <c r="AR64">
        <f t="shared" si="81"/>
        <v>6.8236480474822603</v>
      </c>
      <c r="AS64">
        <f t="shared" si="82"/>
        <v>6.9106371069119277</v>
      </c>
      <c r="AT64">
        <f t="shared" si="83"/>
        <v>6.9971340325864091</v>
      </c>
      <c r="AU64">
        <f t="shared" si="84"/>
        <v>7.0810509829579669</v>
      </c>
      <c r="AV64">
        <f t="shared" si="85"/>
        <v>7.1605435803486071</v>
      </c>
      <c r="AW64">
        <f t="shared" si="86"/>
        <v>7.2341596045643666</v>
      </c>
      <c r="AX64">
        <f t="shared" si="87"/>
        <v>7.300918005839045</v>
      </c>
      <c r="AY64">
        <f t="shared" si="88"/>
        <v>7.3603155095173083</v>
      </c>
      <c r="AZ64">
        <f t="shared" si="89"/>
        <v>7.412274831382657</v>
      </c>
      <c r="BA64">
        <f t="shared" si="90"/>
        <v>7.4570572455559025</v>
      </c>
      <c r="BB64">
        <f t="shared" si="91"/>
        <v>7.4951625710464835</v>
      </c>
      <c r="BC64">
        <f t="shared" si="92"/>
        <v>7.5272343725995654</v>
      </c>
      <c r="BD64">
        <f t="shared" si="93"/>
        <v>7.5539809185087936</v>
      </c>
    </row>
    <row r="65" spans="23:74">
      <c r="W65">
        <f t="shared" si="76"/>
        <v>4.9267147721853046</v>
      </c>
      <c r="X65">
        <f t="shared" si="58"/>
        <v>4.9267147721853046</v>
      </c>
      <c r="Y65">
        <f t="shared" si="77"/>
        <v>4.926720909389001</v>
      </c>
      <c r="AA65">
        <f t="shared" si="75"/>
        <v>6.1372036963547316E-6</v>
      </c>
      <c r="AB65">
        <f t="shared" si="54"/>
        <v>6.1372036963547316E-6</v>
      </c>
      <c r="AC65">
        <v>4</v>
      </c>
      <c r="AO65">
        <f t="shared" si="78"/>
        <v>5.321055829841824</v>
      </c>
      <c r="AP65">
        <f t="shared" si="79"/>
        <v>5.7312984183159728</v>
      </c>
      <c r="AQ65">
        <f t="shared" si="80"/>
        <v>5.7917789229781764</v>
      </c>
      <c r="AR65">
        <f t="shared" si="81"/>
        <v>5.8547197576571568</v>
      </c>
      <c r="AS65">
        <f t="shared" si="82"/>
        <v>5.9186429092886623</v>
      </c>
      <c r="AT65">
        <f t="shared" si="83"/>
        <v>5.9819757808467235</v>
      </c>
      <c r="AU65">
        <f t="shared" si="84"/>
        <v>6.0432028685412131</v>
      </c>
      <c r="AV65">
        <f t="shared" si="85"/>
        <v>6.1010060313116794</v>
      </c>
      <c r="AW65">
        <f t="shared" si="86"/>
        <v>6.1543669281633404</v>
      </c>
      <c r="AX65">
        <f t="shared" si="87"/>
        <v>6.2026170847534505</v>
      </c>
      <c r="AY65">
        <f t="shared" si="88"/>
        <v>6.2454356389556613</v>
      </c>
      <c r="AZ65">
        <f t="shared" si="89"/>
        <v>6.2828064001541462</v>
      </c>
      <c r="BA65">
        <f t="shared" si="90"/>
        <v>6.3149513087578359</v>
      </c>
      <c r="BB65">
        <f t="shared" si="91"/>
        <v>6.3422568616500445</v>
      </c>
      <c r="BC65">
        <f t="shared" si="92"/>
        <v>6.3652058285150659</v>
      </c>
      <c r="BD65">
        <f t="shared" si="93"/>
        <v>6.384321236212064</v>
      </c>
    </row>
    <row r="66" spans="23:74">
      <c r="W66">
        <f>F4*F20</f>
        <v>17.792620881229677</v>
      </c>
      <c r="X66">
        <f t="shared" si="58"/>
        <v>17.792620881229677</v>
      </c>
      <c r="Y66">
        <f>AR20</f>
        <v>17.792588315086405</v>
      </c>
      <c r="AA66">
        <f t="shared" ref="AA66:AA80" si="94">AA4-F4</f>
        <v>-3.2566143271850478E-5</v>
      </c>
      <c r="AB66">
        <f t="shared" si="54"/>
        <v>-3.2566143271850478E-5</v>
      </c>
      <c r="AC66">
        <v>4</v>
      </c>
      <c r="AO66">
        <f t="shared" si="78"/>
        <v>4.5819200275316794</v>
      </c>
      <c r="AP66">
        <f t="shared" si="79"/>
        <v>4.8828834885227668</v>
      </c>
      <c r="AQ66">
        <f t="shared" si="80"/>
        <v>4.9267147721853046</v>
      </c>
      <c r="AR66">
        <f t="shared" si="81"/>
        <v>4.9721841524368484</v>
      </c>
      <c r="AS66">
        <f t="shared" si="82"/>
        <v>5.0182125853395956</v>
      </c>
      <c r="AT66">
        <f t="shared" si="83"/>
        <v>5.0636670543178299</v>
      </c>
      <c r="AU66">
        <f t="shared" si="84"/>
        <v>5.107469941801825</v>
      </c>
      <c r="AV66">
        <f t="shared" si="85"/>
        <v>5.1486973618782681</v>
      </c>
      <c r="AW66">
        <f t="shared" si="86"/>
        <v>5.1866482937888261</v>
      </c>
      <c r="AX66">
        <f t="shared" si="87"/>
        <v>5.2208754250677885</v>
      </c>
      <c r="AY66">
        <f t="shared" si="88"/>
        <v>5.2511790405962184</v>
      </c>
      <c r="AZ66">
        <f t="shared" si="89"/>
        <v>5.2775731258339729</v>
      </c>
      <c r="BA66">
        <f t="shared" si="90"/>
        <v>5.3002361567652478</v>
      </c>
      <c r="BB66">
        <f t="shared" si="91"/>
        <v>5.3194582094470055</v>
      </c>
      <c r="BC66">
        <f t="shared" si="92"/>
        <v>5.3355927623821389</v>
      </c>
      <c r="BD66">
        <f t="shared" si="93"/>
        <v>5.3490177252808593</v>
      </c>
    </row>
    <row r="67" spans="23:74" ht="15" thickBot="1">
      <c r="W67">
        <f t="shared" ref="W67:W80" si="95">F5*F21</f>
        <v>17.280187829874031</v>
      </c>
      <c r="X67">
        <f t="shared" si="58"/>
        <v>17.280187829874031</v>
      </c>
      <c r="Y67">
        <f t="shared" ref="Y67:Y80" si="96">AR21</f>
        <v>17.280159223786683</v>
      </c>
      <c r="AA67">
        <f t="shared" si="94"/>
        <v>-2.860608734778225E-5</v>
      </c>
      <c r="AB67">
        <f t="shared" si="54"/>
        <v>-2.860608734778225E-5</v>
      </c>
      <c r="AC67">
        <v>4</v>
      </c>
    </row>
    <row r="68" spans="23:74" ht="15" thickBot="1">
      <c r="W68">
        <f t="shared" si="95"/>
        <v>16.67971168233468</v>
      </c>
      <c r="X68">
        <f t="shared" si="58"/>
        <v>16.67971168233468</v>
      </c>
      <c r="Y68">
        <f t="shared" si="96"/>
        <v>16.679687488618384</v>
      </c>
      <c r="AA68">
        <f t="shared" si="94"/>
        <v>-2.41937162961392E-5</v>
      </c>
      <c r="AB68">
        <f t="shared" si="54"/>
        <v>-2.41937162961392E-5</v>
      </c>
      <c r="AC68">
        <v>4</v>
      </c>
      <c r="AO68" t="s">
        <v>114</v>
      </c>
      <c r="AP68" s="75">
        <f>C3</f>
        <v>0</v>
      </c>
      <c r="AQ68" s="75">
        <f t="shared" ref="AQ68:BE68" si="97">D3</f>
        <v>4.3980465111040035E-2</v>
      </c>
      <c r="AR68" s="75">
        <f t="shared" si="97"/>
        <v>5.4975581388800036E-2</v>
      </c>
      <c r="AS68" s="75">
        <f t="shared" si="97"/>
        <v>6.871947673600004E-2</v>
      </c>
      <c r="AT68" s="75">
        <f t="shared" si="97"/>
        <v>8.589934592000005E-2</v>
      </c>
      <c r="AU68" s="75">
        <f t="shared" si="97"/>
        <v>0.10737418240000006</v>
      </c>
      <c r="AV68" s="75">
        <f t="shared" si="97"/>
        <v>0.13421772800000006</v>
      </c>
      <c r="AW68" s="75">
        <f t="shared" si="97"/>
        <v>0.16777216000000009</v>
      </c>
      <c r="AX68" s="75">
        <f t="shared" si="97"/>
        <v>0.2097152000000001</v>
      </c>
      <c r="AY68" s="75">
        <f t="shared" si="97"/>
        <v>0.2621440000000001</v>
      </c>
      <c r="AZ68" s="75">
        <f t="shared" si="97"/>
        <v>0.32768000000000014</v>
      </c>
      <c r="BA68" s="75">
        <f t="shared" si="97"/>
        <v>0.40960000000000013</v>
      </c>
      <c r="BB68" s="75">
        <f t="shared" si="97"/>
        <v>0.51200000000000012</v>
      </c>
      <c r="BC68" s="75">
        <f t="shared" si="97"/>
        <v>0.64000000000000012</v>
      </c>
      <c r="BD68" s="75">
        <f t="shared" si="97"/>
        <v>0.8</v>
      </c>
      <c r="BE68" s="75">
        <f t="shared" si="97"/>
        <v>1</v>
      </c>
      <c r="BF68" s="75">
        <f t="shared" ref="BF68:BU68" si="98">AP68</f>
        <v>0</v>
      </c>
      <c r="BG68" s="75">
        <f t="shared" si="98"/>
        <v>4.3980465111040035E-2</v>
      </c>
      <c r="BH68" s="75">
        <f t="shared" si="98"/>
        <v>5.4975581388800036E-2</v>
      </c>
      <c r="BI68" s="75">
        <f t="shared" si="98"/>
        <v>6.871947673600004E-2</v>
      </c>
      <c r="BJ68" s="75">
        <f t="shared" si="98"/>
        <v>8.589934592000005E-2</v>
      </c>
      <c r="BK68" s="75">
        <f t="shared" si="98"/>
        <v>0.10737418240000006</v>
      </c>
      <c r="BL68" s="75">
        <f t="shared" si="98"/>
        <v>0.13421772800000006</v>
      </c>
      <c r="BM68" s="75">
        <f t="shared" si="98"/>
        <v>0.16777216000000009</v>
      </c>
      <c r="BN68" s="75">
        <f t="shared" si="98"/>
        <v>0.2097152000000001</v>
      </c>
      <c r="BO68" s="75">
        <f t="shared" si="98"/>
        <v>0.2621440000000001</v>
      </c>
      <c r="BP68" s="75">
        <f t="shared" si="98"/>
        <v>0.32768000000000014</v>
      </c>
      <c r="BQ68" s="75">
        <f t="shared" si="98"/>
        <v>0.40960000000000013</v>
      </c>
      <c r="BR68" s="75">
        <f t="shared" si="98"/>
        <v>0.51200000000000012</v>
      </c>
      <c r="BS68" s="75">
        <f t="shared" si="98"/>
        <v>0.64000000000000012</v>
      </c>
      <c r="BT68" s="75">
        <f t="shared" si="98"/>
        <v>0.8</v>
      </c>
      <c r="BU68" s="75">
        <f t="shared" si="98"/>
        <v>1</v>
      </c>
    </row>
    <row r="69" spans="23:74">
      <c r="W69">
        <f t="shared" si="95"/>
        <v>15.985359625831297</v>
      </c>
      <c r="X69">
        <f t="shared" si="58"/>
        <v>15.985359625831297</v>
      </c>
      <c r="Y69">
        <f t="shared" si="96"/>
        <v>15.985340227452738</v>
      </c>
      <c r="AA69">
        <f t="shared" si="94"/>
        <v>-1.9398378558577178E-5</v>
      </c>
      <c r="AB69">
        <f t="shared" si="54"/>
        <v>-1.9398378558577178E-5</v>
      </c>
      <c r="AC69">
        <v>4</v>
      </c>
      <c r="AN69">
        <v>1</v>
      </c>
      <c r="AO69">
        <f>AN36</f>
        <v>1</v>
      </c>
      <c r="AP69">
        <f t="shared" ref="AP69:BU77" si="99">AO36</f>
        <v>7.3335799853824601E-2</v>
      </c>
      <c r="AQ69">
        <f t="shared" si="99"/>
        <v>5.9881604108631699E-2</v>
      </c>
      <c r="AR69">
        <f t="shared" si="99"/>
        <v>5.8059448877048732E-2</v>
      </c>
      <c r="AS69">
        <f t="shared" si="99"/>
        <v>5.6203177541746197E-2</v>
      </c>
      <c r="AT69">
        <f t="shared" si="99"/>
        <v>5.4358378719100216E-2</v>
      </c>
      <c r="AU69">
        <f t="shared" si="99"/>
        <v>5.2569529829857922E-2</v>
      </c>
      <c r="AV69">
        <f t="shared" si="99"/>
        <v>5.0875833490566902E-2</v>
      </c>
      <c r="AW69">
        <f t="shared" si="99"/>
        <v>4.9308072962340146E-2</v>
      </c>
      <c r="AX69">
        <f t="shared" si="99"/>
        <v>4.7886960002025754E-2</v>
      </c>
      <c r="AY69">
        <f t="shared" si="99"/>
        <v>4.6623024501838986E-2</v>
      </c>
      <c r="AZ69">
        <f t="shared" si="99"/>
        <v>4.5517740882305951E-2</v>
      </c>
      <c r="BA69">
        <f t="shared" si="99"/>
        <v>4.4565404131044067E-2</v>
      </c>
      <c r="BB69">
        <f t="shared" si="99"/>
        <v>4.3755264769069303E-2</v>
      </c>
      <c r="BC69">
        <f t="shared" si="99"/>
        <v>4.3073546154131344E-2</v>
      </c>
      <c r="BD69">
        <f t="shared" si="99"/>
        <v>4.2505122448801336E-2</v>
      </c>
      <c r="BE69">
        <f t="shared" si="99"/>
        <v>4.2034774268647483E-2</v>
      </c>
      <c r="BF69">
        <f t="shared" si="99"/>
        <v>7.3333333333333348E-2</v>
      </c>
      <c r="BG69">
        <f t="shared" si="99"/>
        <v>5.988123894001602E-2</v>
      </c>
      <c r="BH69">
        <f t="shared" si="99"/>
        <v>5.8059230399936441E-2</v>
      </c>
      <c r="BI69">
        <f t="shared" si="99"/>
        <v>5.6203074672093407E-2</v>
      </c>
      <c r="BJ69">
        <f t="shared" si="99"/>
        <v>5.4358356913060013E-2</v>
      </c>
      <c r="BK69">
        <f t="shared" si="99"/>
        <v>5.2569554422244293E-2</v>
      </c>
      <c r="BL69">
        <f t="shared" si="99"/>
        <v>5.087587278711795E-2</v>
      </c>
      <c r="BM69">
        <f t="shared" si="99"/>
        <v>4.9308100533442936E-2</v>
      </c>
      <c r="BN69">
        <f t="shared" si="99"/>
        <v>4.7886955897113323E-2</v>
      </c>
      <c r="BO69">
        <f t="shared" si="99"/>
        <v>4.6622975407363931E-2</v>
      </c>
      <c r="BP69">
        <f t="shared" si="99"/>
        <v>4.551763946894842E-2</v>
      </c>
      <c r="BQ69">
        <f t="shared" si="99"/>
        <v>4.4565247928079789E-2</v>
      </c>
      <c r="BR69">
        <f t="shared" si="99"/>
        <v>4.3755054881571345E-2</v>
      </c>
      <c r="BS69">
        <f t="shared" si="99"/>
        <v>4.3073286052009462E-2</v>
      </c>
      <c r="BT69">
        <f t="shared" si="99"/>
        <v>4.2504816955684005E-2</v>
      </c>
      <c r="BU69">
        <f t="shared" si="99"/>
        <v>4.2034428794992182E-2</v>
      </c>
      <c r="BV69">
        <v>16</v>
      </c>
    </row>
    <row r="70" spans="23:74">
      <c r="W70">
        <f t="shared" si="95"/>
        <v>15.194693480981794</v>
      </c>
      <c r="X70">
        <f t="shared" si="58"/>
        <v>15.194693480981794</v>
      </c>
      <c r="Y70">
        <f t="shared" si="96"/>
        <v>15.194679142375566</v>
      </c>
      <c r="AA70">
        <f t="shared" si="94"/>
        <v>-1.4338606227681794E-5</v>
      </c>
      <c r="AB70">
        <f t="shared" si="54"/>
        <v>-1.4338606227681794E-5</v>
      </c>
      <c r="AC70">
        <v>4</v>
      </c>
      <c r="AN70">
        <v>2</v>
      </c>
      <c r="AO70">
        <f t="shared" ref="AO70:BD83" si="100">AN37</f>
        <v>1.25</v>
      </c>
      <c r="AP70">
        <f t="shared" si="100"/>
        <v>7.500247467636012E-2</v>
      </c>
      <c r="AQ70">
        <f t="shared" si="100"/>
        <v>6.1548266974049269E-2</v>
      </c>
      <c r="AR70">
        <f t="shared" si="100"/>
        <v>5.9726110123066244E-2</v>
      </c>
      <c r="AS70">
        <f t="shared" si="100"/>
        <v>5.7869837138043757E-2</v>
      </c>
      <c r="AT70">
        <f t="shared" si="100"/>
        <v>5.6025036675873774E-2</v>
      </c>
      <c r="AU70">
        <f t="shared" si="100"/>
        <v>5.4236186196831702E-2</v>
      </c>
      <c r="AV70">
        <f t="shared" si="100"/>
        <v>5.2542488352305634E-2</v>
      </c>
      <c r="AW70">
        <f t="shared" si="100"/>
        <v>5.0974726430766511E-2</v>
      </c>
      <c r="AX70">
        <f t="shared" si="100"/>
        <v>4.9553612207469504E-2</v>
      </c>
      <c r="AY70">
        <f t="shared" si="100"/>
        <v>4.8289675583988105E-2</v>
      </c>
      <c r="AZ70">
        <f t="shared" si="100"/>
        <v>4.7184390982158764E-2</v>
      </c>
      <c r="BA70">
        <f t="shared" si="100"/>
        <v>4.6232053384528737E-2</v>
      </c>
      <c r="BB70">
        <f t="shared" si="100"/>
        <v>4.5421913302560582E-2</v>
      </c>
      <c r="BC70">
        <f t="shared" si="100"/>
        <v>4.4740194081760332E-2</v>
      </c>
      <c r="BD70">
        <f t="shared" si="100"/>
        <v>4.4171769871256351E-2</v>
      </c>
      <c r="BE70">
        <f t="shared" si="99"/>
        <v>4.3701421273090998E-2</v>
      </c>
      <c r="BF70">
        <f t="shared" si="99"/>
        <v>7.5000000000000011E-2</v>
      </c>
      <c r="BG70">
        <f t="shared" si="99"/>
        <v>6.1547905606682704E-2</v>
      </c>
      <c r="BH70">
        <f t="shared" si="99"/>
        <v>5.9725897066603112E-2</v>
      </c>
      <c r="BI70">
        <f t="shared" si="99"/>
        <v>5.7869741338760078E-2</v>
      </c>
      <c r="BJ70">
        <f t="shared" si="99"/>
        <v>5.6025023579726677E-2</v>
      </c>
      <c r="BK70">
        <f t="shared" si="99"/>
        <v>5.4236221088910963E-2</v>
      </c>
      <c r="BL70">
        <f t="shared" si="99"/>
        <v>5.2542539453784613E-2</v>
      </c>
      <c r="BM70">
        <f t="shared" si="99"/>
        <v>5.09747672001096E-2</v>
      </c>
      <c r="BN70">
        <f t="shared" si="99"/>
        <v>4.9553622563779993E-2</v>
      </c>
      <c r="BO70">
        <f t="shared" si="99"/>
        <v>4.8289642074030602E-2</v>
      </c>
      <c r="BP70">
        <f t="shared" si="99"/>
        <v>4.7184306135615091E-2</v>
      </c>
      <c r="BQ70">
        <f t="shared" si="99"/>
        <v>4.6231914594746459E-2</v>
      </c>
      <c r="BR70">
        <f t="shared" si="99"/>
        <v>4.5421721548238016E-2</v>
      </c>
      <c r="BS70">
        <f t="shared" si="99"/>
        <v>4.4739952718676118E-2</v>
      </c>
      <c r="BT70">
        <f t="shared" si="99"/>
        <v>4.4171483622350668E-2</v>
      </c>
      <c r="BU70">
        <f t="shared" si="99"/>
        <v>4.3701095461658845E-2</v>
      </c>
      <c r="BV70">
        <v>17</v>
      </c>
    </row>
    <row r="71" spans="23:74">
      <c r="W71">
        <f t="shared" si="95"/>
        <v>14.309947140913312</v>
      </c>
      <c r="X71">
        <f t="shared" si="58"/>
        <v>14.309947140913312</v>
      </c>
      <c r="Y71">
        <f t="shared" si="96"/>
        <v>14.309937958230286</v>
      </c>
      <c r="AA71">
        <f t="shared" si="94"/>
        <v>-9.182683026409677E-6</v>
      </c>
      <c r="AB71">
        <f t="shared" si="54"/>
        <v>-9.182683026409677E-6</v>
      </c>
      <c r="AC71">
        <v>4</v>
      </c>
      <c r="AN71">
        <v>3</v>
      </c>
      <c r="AO71">
        <f t="shared" si="100"/>
        <v>1.5624999999999998</v>
      </c>
      <c r="AP71">
        <f t="shared" si="99"/>
        <v>7.7085818204529505E-2</v>
      </c>
      <c r="AQ71">
        <f t="shared" si="99"/>
        <v>6.3631595555821194E-2</v>
      </c>
      <c r="AR71">
        <f t="shared" si="99"/>
        <v>6.1809436680588158E-2</v>
      </c>
      <c r="AS71">
        <f t="shared" si="99"/>
        <v>5.9953161633415727E-2</v>
      </c>
      <c r="AT71">
        <f t="shared" si="99"/>
        <v>5.8108359121840689E-2</v>
      </c>
      <c r="AU71">
        <f t="shared" si="99"/>
        <v>5.6319506655548919E-2</v>
      </c>
      <c r="AV71">
        <f t="shared" si="99"/>
        <v>5.4625806929479055E-2</v>
      </c>
      <c r="AW71">
        <f t="shared" si="99"/>
        <v>5.3058043266299454E-2</v>
      </c>
      <c r="AX71">
        <f t="shared" si="99"/>
        <v>5.1636927464274181E-2</v>
      </c>
      <c r="AY71">
        <f t="shared" si="99"/>
        <v>5.0372989436674502E-2</v>
      </c>
      <c r="AZ71">
        <f t="shared" si="99"/>
        <v>4.9267703606974786E-2</v>
      </c>
      <c r="BA71">
        <f t="shared" si="99"/>
        <v>4.8315364951384554E-2</v>
      </c>
      <c r="BB71">
        <f t="shared" si="99"/>
        <v>4.7505223969424665E-2</v>
      </c>
      <c r="BC71">
        <f t="shared" si="99"/>
        <v>4.6823503991296554E-2</v>
      </c>
      <c r="BD71">
        <f t="shared" si="99"/>
        <v>4.6255079149325133E-2</v>
      </c>
      <c r="BE71">
        <f t="shared" si="99"/>
        <v>4.5784730028645401E-2</v>
      </c>
      <c r="BF71">
        <f t="shared" si="99"/>
        <v>7.7083333333333323E-2</v>
      </c>
      <c r="BG71">
        <f t="shared" si="99"/>
        <v>6.363123894001603E-2</v>
      </c>
      <c r="BH71">
        <f t="shared" si="99"/>
        <v>6.1809230399936438E-2</v>
      </c>
      <c r="BI71">
        <f t="shared" si="99"/>
        <v>5.9953074672093418E-2</v>
      </c>
      <c r="BJ71">
        <f t="shared" si="99"/>
        <v>5.8108356913060003E-2</v>
      </c>
      <c r="BK71">
        <f t="shared" si="99"/>
        <v>5.6319554422244296E-2</v>
      </c>
      <c r="BL71">
        <f t="shared" si="99"/>
        <v>5.4625872787117953E-2</v>
      </c>
      <c r="BM71">
        <f t="shared" si="99"/>
        <v>5.3058100533442926E-2</v>
      </c>
      <c r="BN71">
        <f t="shared" si="99"/>
        <v>5.1636955897113326E-2</v>
      </c>
      <c r="BO71">
        <f t="shared" si="99"/>
        <v>5.0372975407363935E-2</v>
      </c>
      <c r="BP71">
        <f t="shared" si="99"/>
        <v>4.9267639468948417E-2</v>
      </c>
      <c r="BQ71">
        <f t="shared" si="99"/>
        <v>4.8315247928079785E-2</v>
      </c>
      <c r="BR71">
        <f t="shared" si="99"/>
        <v>4.7505054881571342E-2</v>
      </c>
      <c r="BS71">
        <f t="shared" si="99"/>
        <v>4.6823286052009458E-2</v>
      </c>
      <c r="BT71">
        <f t="shared" si="99"/>
        <v>4.6254816955684001E-2</v>
      </c>
      <c r="BU71">
        <f t="shared" si="99"/>
        <v>4.5784428794992171E-2</v>
      </c>
      <c r="BV71">
        <v>18</v>
      </c>
    </row>
    <row r="72" spans="23:74">
      <c r="W72">
        <f t="shared" si="95"/>
        <v>13.33907391769289</v>
      </c>
      <c r="X72">
        <f t="shared" si="58"/>
        <v>13.33907391769289</v>
      </c>
      <c r="Y72">
        <f t="shared" si="96"/>
        <v>13.339069777979201</v>
      </c>
      <c r="AA72">
        <f t="shared" si="94"/>
        <v>-4.1397136882892482E-6</v>
      </c>
      <c r="AB72">
        <f t="shared" si="54"/>
        <v>-4.1397136882892482E-6</v>
      </c>
      <c r="AC72">
        <v>4</v>
      </c>
      <c r="AN72">
        <v>4</v>
      </c>
      <c r="AO72">
        <f t="shared" si="100"/>
        <v>1.9531249999999996</v>
      </c>
      <c r="AP72">
        <f t="shared" si="99"/>
        <v>7.9689997614741243E-2</v>
      </c>
      <c r="AQ72">
        <f t="shared" si="99"/>
        <v>6.6235756283036157E-2</v>
      </c>
      <c r="AR72">
        <f t="shared" si="99"/>
        <v>6.4413594877490543E-2</v>
      </c>
      <c r="AS72">
        <f t="shared" si="99"/>
        <v>6.2557317252630654E-2</v>
      </c>
      <c r="AT72">
        <f t="shared" si="99"/>
        <v>6.0712512179299349E-2</v>
      </c>
      <c r="AU72">
        <f t="shared" si="99"/>
        <v>5.8923657228945457E-2</v>
      </c>
      <c r="AV72">
        <f t="shared" si="99"/>
        <v>5.7229955150945838E-2</v>
      </c>
      <c r="AW72">
        <f t="shared" si="99"/>
        <v>5.5662189310715642E-2</v>
      </c>
      <c r="AX72">
        <f t="shared" si="99"/>
        <v>5.4241071535280024E-2</v>
      </c>
      <c r="AY72">
        <f t="shared" si="99"/>
        <v>5.2977131752532484E-2</v>
      </c>
      <c r="AZ72">
        <f t="shared" si="99"/>
        <v>5.187184438799481E-2</v>
      </c>
      <c r="BA72">
        <f t="shared" si="99"/>
        <v>5.0919504409954339E-2</v>
      </c>
      <c r="BB72">
        <f t="shared" si="99"/>
        <v>5.0109362303004792E-2</v>
      </c>
      <c r="BC72">
        <f t="shared" si="99"/>
        <v>4.9427641378216834E-2</v>
      </c>
      <c r="BD72">
        <f t="shared" si="99"/>
        <v>4.8859215746911114E-2</v>
      </c>
      <c r="BE72">
        <f t="shared" si="99"/>
        <v>4.8388865973088384E-2</v>
      </c>
      <c r="BF72">
        <f t="shared" si="99"/>
        <v>7.9687499999999994E-2</v>
      </c>
      <c r="BG72">
        <f t="shared" si="99"/>
        <v>6.6235405606682687E-2</v>
      </c>
      <c r="BH72">
        <f t="shared" si="99"/>
        <v>6.4413397066603109E-2</v>
      </c>
      <c r="BI72">
        <f t="shared" si="99"/>
        <v>6.2557241338760075E-2</v>
      </c>
      <c r="BJ72">
        <f t="shared" si="99"/>
        <v>6.0712523579726681E-2</v>
      </c>
      <c r="BK72">
        <f t="shared" si="99"/>
        <v>5.892372108891096E-2</v>
      </c>
      <c r="BL72">
        <f t="shared" si="99"/>
        <v>5.7230039453784624E-2</v>
      </c>
      <c r="BM72">
        <f t="shared" si="99"/>
        <v>5.5662267200109604E-2</v>
      </c>
      <c r="BN72">
        <f t="shared" si="99"/>
        <v>5.4241122563779991E-2</v>
      </c>
      <c r="BO72">
        <f t="shared" si="99"/>
        <v>5.2977142074030599E-2</v>
      </c>
      <c r="BP72">
        <f t="shared" si="99"/>
        <v>5.1871806135615074E-2</v>
      </c>
      <c r="BQ72">
        <f t="shared" si="99"/>
        <v>5.0919414594746457E-2</v>
      </c>
      <c r="BR72">
        <f t="shared" si="99"/>
        <v>5.0109221548238006E-2</v>
      </c>
      <c r="BS72">
        <f t="shared" si="99"/>
        <v>4.9427452718676122E-2</v>
      </c>
      <c r="BT72">
        <f t="shared" si="99"/>
        <v>4.8858983622350666E-2</v>
      </c>
      <c r="BU72">
        <f t="shared" si="99"/>
        <v>4.8388595461658836E-2</v>
      </c>
      <c r="BV72">
        <v>19</v>
      </c>
    </row>
    <row r="73" spans="23:74">
      <c r="W73">
        <f t="shared" si="95"/>
        <v>12.296258393748875</v>
      </c>
      <c r="X73">
        <f t="shared" si="58"/>
        <v>12.296258393748875</v>
      </c>
      <c r="Y73">
        <f t="shared" si="96"/>
        <v>12.296258954006813</v>
      </c>
      <c r="AA73">
        <f t="shared" si="94"/>
        <v>5.6025793782055189E-7</v>
      </c>
      <c r="AB73">
        <f t="shared" si="54"/>
        <v>5.6025793782055189E-7</v>
      </c>
      <c r="AC73">
        <v>4</v>
      </c>
      <c r="AN73">
        <v>5</v>
      </c>
      <c r="AO73">
        <f t="shared" si="100"/>
        <v>2.4414062499999991</v>
      </c>
      <c r="AP73">
        <f t="shared" si="99"/>
        <v>8.2945221877505915E-2</v>
      </c>
      <c r="AQ73">
        <f t="shared" si="99"/>
        <v>6.9490957192054809E-2</v>
      </c>
      <c r="AR73">
        <f t="shared" si="99"/>
        <v>6.7668792623618523E-2</v>
      </c>
      <c r="AS73">
        <f t="shared" si="99"/>
        <v>6.5812511776649332E-2</v>
      </c>
      <c r="AT73">
        <f t="shared" si="99"/>
        <v>6.3967703501122672E-2</v>
      </c>
      <c r="AU73">
        <f t="shared" si="99"/>
        <v>6.2178845445691126E-2</v>
      </c>
      <c r="AV73">
        <f t="shared" si="99"/>
        <v>6.0485140427779326E-2</v>
      </c>
      <c r="AW73">
        <f t="shared" si="99"/>
        <v>5.8917371866235871E-2</v>
      </c>
      <c r="AX73">
        <f t="shared" si="99"/>
        <v>5.7496251624037334E-2</v>
      </c>
      <c r="AY73">
        <f t="shared" si="99"/>
        <v>5.6232309647354969E-2</v>
      </c>
      <c r="AZ73">
        <f t="shared" si="99"/>
        <v>5.5127020364269849E-2</v>
      </c>
      <c r="BA73">
        <f t="shared" si="99"/>
        <v>5.4174678733166573E-2</v>
      </c>
      <c r="BB73">
        <f t="shared" si="99"/>
        <v>5.3364535219979935E-2</v>
      </c>
      <c r="BC73">
        <f t="shared" si="99"/>
        <v>5.2682813111867219E-2</v>
      </c>
      <c r="BD73">
        <f t="shared" si="99"/>
        <v>5.2114386493893605E-2</v>
      </c>
      <c r="BE73">
        <f t="shared" si="99"/>
        <v>5.1644035903642138E-2</v>
      </c>
      <c r="BF73">
        <f t="shared" si="99"/>
        <v>8.2942708333333337E-2</v>
      </c>
      <c r="BG73">
        <f t="shared" si="99"/>
        <v>6.9490613940016016E-2</v>
      </c>
      <c r="BH73">
        <f t="shared" si="99"/>
        <v>6.7668605399936438E-2</v>
      </c>
      <c r="BI73">
        <f t="shared" si="99"/>
        <v>6.5812449672093404E-2</v>
      </c>
      <c r="BJ73">
        <f t="shared" si="99"/>
        <v>6.3967731913060003E-2</v>
      </c>
      <c r="BK73">
        <f t="shared" si="99"/>
        <v>6.2178929422244303E-2</v>
      </c>
      <c r="BL73">
        <f t="shared" si="99"/>
        <v>6.0485247787117946E-2</v>
      </c>
      <c r="BM73">
        <f t="shared" si="99"/>
        <v>5.891747553344294E-2</v>
      </c>
      <c r="BN73">
        <f t="shared" si="99"/>
        <v>5.7496330897113312E-2</v>
      </c>
      <c r="BO73">
        <f t="shared" si="99"/>
        <v>5.6232350407363914E-2</v>
      </c>
      <c r="BP73">
        <f t="shared" si="99"/>
        <v>5.5127014468948424E-2</v>
      </c>
      <c r="BQ73">
        <f t="shared" si="99"/>
        <v>5.4174622928079792E-2</v>
      </c>
      <c r="BR73">
        <f t="shared" si="99"/>
        <v>5.3364429881571335E-2</v>
      </c>
      <c r="BS73">
        <f t="shared" si="99"/>
        <v>5.2682661052009437E-2</v>
      </c>
      <c r="BT73">
        <f t="shared" si="99"/>
        <v>5.2114191955684001E-2</v>
      </c>
      <c r="BU73">
        <f t="shared" si="99"/>
        <v>5.1643803794992171E-2</v>
      </c>
      <c r="BV73">
        <v>20</v>
      </c>
    </row>
    <row r="74" spans="23:74">
      <c r="W74">
        <f t="shared" si="95"/>
        <v>11.201615452356709</v>
      </c>
      <c r="X74">
        <f t="shared" si="58"/>
        <v>11.201615452356709</v>
      </c>
      <c r="Y74">
        <f t="shared" si="96"/>
        <v>11.201620147628256</v>
      </c>
      <c r="AA74">
        <f t="shared" si="94"/>
        <v>4.6952715475612194E-6</v>
      </c>
      <c r="AB74">
        <f t="shared" si="54"/>
        <v>4.6952715475612194E-6</v>
      </c>
      <c r="AC74">
        <v>4</v>
      </c>
      <c r="AN74">
        <v>6</v>
      </c>
      <c r="AO74">
        <f t="shared" si="100"/>
        <v>3.0517578124999987</v>
      </c>
      <c r="AP74">
        <f t="shared" si="99"/>
        <v>8.7014252205961762E-2</v>
      </c>
      <c r="AQ74">
        <f t="shared" si="99"/>
        <v>7.3559958328328165E-2</v>
      </c>
      <c r="AR74">
        <f t="shared" si="99"/>
        <v>7.1737789806278512E-2</v>
      </c>
      <c r="AS74">
        <f t="shared" si="99"/>
        <v>6.9881504931672694E-2</v>
      </c>
      <c r="AT74">
        <f t="shared" si="99"/>
        <v>6.8036692653401842E-2</v>
      </c>
      <c r="AU74">
        <f t="shared" si="99"/>
        <v>6.6247830716623241E-2</v>
      </c>
      <c r="AV74">
        <f t="shared" si="99"/>
        <v>6.4554122023821187E-2</v>
      </c>
      <c r="AW74">
        <f t="shared" si="99"/>
        <v>6.2986350060636132E-2</v>
      </c>
      <c r="AX74">
        <f t="shared" si="99"/>
        <v>6.1565226734983977E-2</v>
      </c>
      <c r="AY74">
        <f t="shared" si="99"/>
        <v>6.0301282015883063E-2</v>
      </c>
      <c r="AZ74">
        <f t="shared" si="99"/>
        <v>5.9195990334613639E-2</v>
      </c>
      <c r="BA74">
        <f t="shared" si="99"/>
        <v>5.8243646637181866E-2</v>
      </c>
      <c r="BB74">
        <f t="shared" si="99"/>
        <v>5.7433501366198875E-2</v>
      </c>
      <c r="BC74">
        <f t="shared" si="99"/>
        <v>5.6751777778930153E-2</v>
      </c>
      <c r="BD74">
        <f t="shared" si="99"/>
        <v>5.6183349927621695E-2</v>
      </c>
      <c r="BE74">
        <f t="shared" si="99"/>
        <v>5.5712998316834329E-2</v>
      </c>
      <c r="BF74">
        <f t="shared" si="99"/>
        <v>8.7011718749999994E-2</v>
      </c>
      <c r="BG74">
        <f t="shared" si="99"/>
        <v>7.3559624356682687E-2</v>
      </c>
      <c r="BH74">
        <f t="shared" si="99"/>
        <v>7.1737615816603095E-2</v>
      </c>
      <c r="BI74">
        <f t="shared" si="99"/>
        <v>6.9881460088760075E-2</v>
      </c>
      <c r="BJ74">
        <f t="shared" si="99"/>
        <v>6.8036742329726674E-2</v>
      </c>
      <c r="BK74">
        <f t="shared" si="99"/>
        <v>6.624793983891096E-2</v>
      </c>
      <c r="BL74">
        <f t="shared" si="99"/>
        <v>6.4554258203784604E-2</v>
      </c>
      <c r="BM74">
        <f t="shared" si="99"/>
        <v>6.2986485950109597E-2</v>
      </c>
      <c r="BN74">
        <f t="shared" si="99"/>
        <v>6.1565341313779984E-2</v>
      </c>
      <c r="BO74">
        <f t="shared" si="99"/>
        <v>6.0301360824030592E-2</v>
      </c>
      <c r="BP74">
        <f t="shared" si="99"/>
        <v>5.9196024885615081E-2</v>
      </c>
      <c r="BQ74">
        <f t="shared" si="99"/>
        <v>5.8243633344746457E-2</v>
      </c>
      <c r="BR74">
        <f t="shared" si="99"/>
        <v>5.7433440298238013E-2</v>
      </c>
      <c r="BS74">
        <f t="shared" si="99"/>
        <v>5.6751671468676101E-2</v>
      </c>
      <c r="BT74">
        <f t="shared" si="99"/>
        <v>5.6183202372350673E-2</v>
      </c>
      <c r="BU74">
        <f t="shared" si="99"/>
        <v>5.571281421165885E-2</v>
      </c>
      <c r="BV74">
        <v>21</v>
      </c>
    </row>
    <row r="75" spans="23:74">
      <c r="W75">
        <f t="shared" si="95"/>
        <v>10.079939431579477</v>
      </c>
      <c r="X75">
        <f t="shared" si="58"/>
        <v>10.079939431579477</v>
      </c>
      <c r="Y75">
        <f t="shared" si="96"/>
        <v>10.079947515526692</v>
      </c>
      <c r="AA75">
        <f t="shared" si="94"/>
        <v>8.0839472147431479E-6</v>
      </c>
      <c r="AB75">
        <f t="shared" si="54"/>
        <v>8.0839472147431479E-6</v>
      </c>
      <c r="AC75">
        <v>4</v>
      </c>
      <c r="AN75">
        <v>7</v>
      </c>
      <c r="AO75">
        <f t="shared" si="100"/>
        <v>3.8146972656249987</v>
      </c>
      <c r="AP75">
        <f t="shared" si="99"/>
        <v>9.2100540116531557E-2</v>
      </c>
      <c r="AQ75">
        <f t="shared" si="99"/>
        <v>7.8646209748669829E-2</v>
      </c>
      <c r="AR75">
        <f t="shared" si="99"/>
        <v>7.6824036284603492E-2</v>
      </c>
      <c r="AS75">
        <f t="shared" si="99"/>
        <v>7.496774637545188E-2</v>
      </c>
      <c r="AT75">
        <f t="shared" si="99"/>
        <v>7.3122929093750774E-2</v>
      </c>
      <c r="AU75">
        <f t="shared" si="99"/>
        <v>7.1334062305288326E-2</v>
      </c>
      <c r="AV75">
        <f t="shared" si="99"/>
        <v>6.964034901887349E-2</v>
      </c>
      <c r="AW75">
        <f t="shared" si="99"/>
        <v>6.8072572803636489E-2</v>
      </c>
      <c r="AX75">
        <f t="shared" si="99"/>
        <v>6.665144562366726E-2</v>
      </c>
      <c r="AY75">
        <f t="shared" si="99"/>
        <v>6.5387497476543183E-2</v>
      </c>
      <c r="AZ75">
        <f t="shared" si="99"/>
        <v>6.4282202797543389E-2</v>
      </c>
      <c r="BA75">
        <f t="shared" si="99"/>
        <v>6.3329856517200966E-2</v>
      </c>
      <c r="BB75">
        <f t="shared" si="99"/>
        <v>6.2519709048972555E-2</v>
      </c>
      <c r="BC75">
        <f t="shared" si="99"/>
        <v>6.183798361275885E-2</v>
      </c>
      <c r="BD75">
        <f t="shared" si="99"/>
        <v>6.1269554219781808E-2</v>
      </c>
      <c r="BE75">
        <f t="shared" si="99"/>
        <v>6.0799201333324553E-2</v>
      </c>
      <c r="BF75">
        <f t="shared" si="99"/>
        <v>9.2097981770833337E-2</v>
      </c>
      <c r="BG75">
        <f t="shared" si="99"/>
        <v>7.864588737751603E-2</v>
      </c>
      <c r="BH75">
        <f t="shared" si="99"/>
        <v>7.6823878837436424E-2</v>
      </c>
      <c r="BI75">
        <f t="shared" si="99"/>
        <v>7.4967723109593418E-2</v>
      </c>
      <c r="BJ75">
        <f t="shared" si="99"/>
        <v>7.3123005350560003E-2</v>
      </c>
      <c r="BK75">
        <f t="shared" si="99"/>
        <v>7.1334202859744289E-2</v>
      </c>
      <c r="BL75">
        <f t="shared" si="99"/>
        <v>6.9640521224617946E-2</v>
      </c>
      <c r="BM75">
        <f t="shared" si="99"/>
        <v>6.8072748970942926E-2</v>
      </c>
      <c r="BN75">
        <f t="shared" si="99"/>
        <v>6.6651604334613312E-2</v>
      </c>
      <c r="BO75">
        <f t="shared" si="99"/>
        <v>6.5387623844863921E-2</v>
      </c>
      <c r="BP75">
        <f t="shared" si="99"/>
        <v>6.428228790644841E-2</v>
      </c>
      <c r="BQ75">
        <f t="shared" si="99"/>
        <v>6.3329896365579785E-2</v>
      </c>
      <c r="BR75">
        <f t="shared" si="99"/>
        <v>6.2519703319071335E-2</v>
      </c>
      <c r="BS75">
        <f t="shared" si="99"/>
        <v>6.1837934489509444E-2</v>
      </c>
      <c r="BT75">
        <f t="shared" si="99"/>
        <v>6.1269465393183994E-2</v>
      </c>
      <c r="BU75">
        <f t="shared" si="99"/>
        <v>6.0799077232492171E-2</v>
      </c>
      <c r="BV75">
        <v>22</v>
      </c>
    </row>
    <row r="76" spans="23:74">
      <c r="W76">
        <f t="shared" si="95"/>
        <v>8.9586003653248767</v>
      </c>
      <c r="X76">
        <f t="shared" si="58"/>
        <v>8.9586003653248767</v>
      </c>
      <c r="Y76">
        <f t="shared" si="96"/>
        <v>8.9586109785114871</v>
      </c>
      <c r="AA76">
        <f t="shared" si="94"/>
        <v>1.0613186610441971E-5</v>
      </c>
      <c r="AB76">
        <f t="shared" si="54"/>
        <v>1.0613186610441971E-5</v>
      </c>
      <c r="AC76">
        <v>4</v>
      </c>
      <c r="AN76">
        <v>8</v>
      </c>
      <c r="AO76">
        <f t="shared" si="100"/>
        <v>4.7683715820312473</v>
      </c>
      <c r="AP76">
        <f t="shared" si="99"/>
        <v>9.8458400004743818E-2</v>
      </c>
      <c r="AQ76">
        <f t="shared" si="99"/>
        <v>8.5004024024096916E-2</v>
      </c>
      <c r="AR76">
        <f t="shared" si="99"/>
        <v>8.3181844382509681E-2</v>
      </c>
      <c r="AS76">
        <f t="shared" si="99"/>
        <v>8.1325548180175872E-2</v>
      </c>
      <c r="AT76">
        <f t="shared" si="99"/>
        <v>7.948072464418697E-2</v>
      </c>
      <c r="AU76">
        <f t="shared" si="99"/>
        <v>7.7691851791119718E-2</v>
      </c>
      <c r="AV76">
        <f t="shared" si="99"/>
        <v>7.5998132762688866E-2</v>
      </c>
      <c r="AW76">
        <f t="shared" si="99"/>
        <v>7.4430351232386949E-2</v>
      </c>
      <c r="AX76">
        <f t="shared" si="99"/>
        <v>7.3009219234521402E-2</v>
      </c>
      <c r="AY76">
        <f t="shared" si="99"/>
        <v>7.1745266802368368E-2</v>
      </c>
      <c r="AZ76">
        <f t="shared" si="99"/>
        <v>7.0639968376205564E-2</v>
      </c>
      <c r="BA76">
        <f t="shared" si="99"/>
        <v>6.9687618867224854E-2</v>
      </c>
      <c r="BB76">
        <f t="shared" si="99"/>
        <v>6.8877468652439655E-2</v>
      </c>
      <c r="BC76">
        <f t="shared" si="99"/>
        <v>6.8195740905044711E-2</v>
      </c>
      <c r="BD76">
        <f t="shared" si="99"/>
        <v>6.7627309584981962E-2</v>
      </c>
      <c r="BE76">
        <f t="shared" si="99"/>
        <v>6.7156955103937335E-2</v>
      </c>
      <c r="BF76">
        <f t="shared" si="99"/>
        <v>9.8455810546874981E-2</v>
      </c>
      <c r="BG76">
        <f t="shared" si="99"/>
        <v>8.5003716153557687E-2</v>
      </c>
      <c r="BH76">
        <f t="shared" si="99"/>
        <v>8.3181707613478081E-2</v>
      </c>
      <c r="BI76">
        <f t="shared" si="99"/>
        <v>8.1325551885635075E-2</v>
      </c>
      <c r="BJ76">
        <f t="shared" si="99"/>
        <v>7.948083412660166E-2</v>
      </c>
      <c r="BK76">
        <f t="shared" si="99"/>
        <v>7.7692031635785946E-2</v>
      </c>
      <c r="BL76">
        <f t="shared" si="99"/>
        <v>7.5998350000659604E-2</v>
      </c>
      <c r="BM76">
        <f t="shared" si="99"/>
        <v>7.4430577746984569E-2</v>
      </c>
      <c r="BN76">
        <f t="shared" si="99"/>
        <v>7.3009433110654984E-2</v>
      </c>
      <c r="BO76">
        <f t="shared" si="99"/>
        <v>7.1745452620905578E-2</v>
      </c>
      <c r="BP76">
        <f t="shared" si="99"/>
        <v>7.0640116682490067E-2</v>
      </c>
      <c r="BQ76">
        <f t="shared" si="99"/>
        <v>6.9687725141621443E-2</v>
      </c>
      <c r="BR76">
        <f t="shared" si="99"/>
        <v>6.8877532095112992E-2</v>
      </c>
      <c r="BS76">
        <f t="shared" si="99"/>
        <v>6.8195763265551101E-2</v>
      </c>
      <c r="BT76">
        <f t="shared" si="99"/>
        <v>6.7627294169225652E-2</v>
      </c>
      <c r="BU76">
        <f t="shared" si="99"/>
        <v>6.7156906008533829E-2</v>
      </c>
      <c r="BV76">
        <v>23</v>
      </c>
    </row>
    <row r="77" spans="23:74">
      <c r="W77">
        <f t="shared" si="95"/>
        <v>7.8649356144236373</v>
      </c>
      <c r="X77">
        <f t="shared" si="58"/>
        <v>7.8649356144236373</v>
      </c>
      <c r="Y77">
        <f t="shared" si="96"/>
        <v>7.8649478676505877</v>
      </c>
      <c r="AA77">
        <f t="shared" si="94"/>
        <v>1.2253226950420526E-5</v>
      </c>
      <c r="AB77">
        <f t="shared" si="54"/>
        <v>1.2253226950420526E-5</v>
      </c>
      <c r="AC77">
        <v>4</v>
      </c>
      <c r="AN77">
        <v>9</v>
      </c>
      <c r="AO77">
        <f t="shared" si="100"/>
        <v>5.9604644775390598</v>
      </c>
      <c r="AP77">
        <f t="shared" si="99"/>
        <v>0.10640572486500911</v>
      </c>
      <c r="AQ77">
        <f t="shared" si="99"/>
        <v>9.2951291868380789E-2</v>
      </c>
      <c r="AR77">
        <f t="shared" si="99"/>
        <v>9.112910450489245E-2</v>
      </c>
      <c r="AS77">
        <f t="shared" si="99"/>
        <v>8.9272800436080865E-2</v>
      </c>
      <c r="AT77">
        <f t="shared" si="99"/>
        <v>8.7427969082232174E-2</v>
      </c>
      <c r="AU77">
        <f t="shared" si="99"/>
        <v>8.5639088648408926E-2</v>
      </c>
      <c r="AV77">
        <f t="shared" si="99"/>
        <v>8.3945362442458094E-2</v>
      </c>
      <c r="AW77">
        <f t="shared" si="99"/>
        <v>8.2377574268324996E-2</v>
      </c>
      <c r="AX77">
        <f t="shared" si="99"/>
        <v>8.0956436248089042E-2</v>
      </c>
      <c r="AY77">
        <f t="shared" si="99"/>
        <v>7.9692478459649801E-2</v>
      </c>
      <c r="AZ77">
        <f t="shared" si="99"/>
        <v>7.8587175349533273E-2</v>
      </c>
      <c r="BA77">
        <f t="shared" si="99"/>
        <v>7.76348218047547E-2</v>
      </c>
      <c r="BB77">
        <f t="shared" si="99"/>
        <v>7.682466815677351E-2</v>
      </c>
      <c r="BC77">
        <f t="shared" si="99"/>
        <v>7.6142937520402021E-2</v>
      </c>
      <c r="BD77">
        <f t="shared" ref="AP77:BU83" si="101">BC44</f>
        <v>7.5574503791482145E-2</v>
      </c>
      <c r="BE77">
        <f t="shared" si="101"/>
        <v>7.5104147317203315E-2</v>
      </c>
      <c r="BF77">
        <f t="shared" si="101"/>
        <v>0.10640309651692707</v>
      </c>
      <c r="BG77">
        <f t="shared" si="101"/>
        <v>9.2951002123609752E-2</v>
      </c>
      <c r="BH77">
        <f t="shared" si="101"/>
        <v>9.1128993583530188E-2</v>
      </c>
      <c r="BI77">
        <f t="shared" si="101"/>
        <v>8.927283785568714E-2</v>
      </c>
      <c r="BJ77">
        <f t="shared" si="101"/>
        <v>8.7428120096653739E-2</v>
      </c>
      <c r="BK77">
        <f t="shared" si="101"/>
        <v>8.5639317605838039E-2</v>
      </c>
      <c r="BL77">
        <f t="shared" si="101"/>
        <v>8.3945635970711682E-2</v>
      </c>
      <c r="BM77">
        <f t="shared" si="101"/>
        <v>8.2377863717036662E-2</v>
      </c>
      <c r="BN77">
        <f t="shared" si="101"/>
        <v>8.0956719080707049E-2</v>
      </c>
      <c r="BO77">
        <f t="shared" si="101"/>
        <v>7.9692738590957657E-2</v>
      </c>
      <c r="BP77">
        <f t="shared" si="101"/>
        <v>7.8587402652542132E-2</v>
      </c>
      <c r="BQ77">
        <f t="shared" si="101"/>
        <v>7.7635011111673521E-2</v>
      </c>
      <c r="BR77">
        <f t="shared" si="101"/>
        <v>7.6824818065165057E-2</v>
      </c>
      <c r="BS77">
        <f t="shared" si="101"/>
        <v>7.614304923560318E-2</v>
      </c>
      <c r="BT77">
        <f t="shared" si="101"/>
        <v>7.5574580139277731E-2</v>
      </c>
      <c r="BU77">
        <f t="shared" si="101"/>
        <v>7.5104191978585907E-2</v>
      </c>
      <c r="BV77">
        <v>24</v>
      </c>
    </row>
    <row r="78" spans="23:74">
      <c r="W78">
        <f t="shared" si="95"/>
        <v>6.8236480474822603</v>
      </c>
      <c r="X78">
        <f t="shared" si="58"/>
        <v>6.8236480474822603</v>
      </c>
      <c r="Y78">
        <f t="shared" si="96"/>
        <v>6.8236611034714523</v>
      </c>
      <c r="AA78">
        <f t="shared" si="94"/>
        <v>1.3055989191990136E-5</v>
      </c>
      <c r="AB78">
        <f t="shared" si="54"/>
        <v>1.3055989191990136E-5</v>
      </c>
      <c r="AC78">
        <v>4</v>
      </c>
      <c r="AN78">
        <v>10</v>
      </c>
      <c r="AO78">
        <f t="shared" si="100"/>
        <v>7.4505805969238246</v>
      </c>
      <c r="AP78">
        <f t="shared" si="101"/>
        <v>0.11633988094034074</v>
      </c>
      <c r="AQ78">
        <f t="shared" si="101"/>
        <v>0.10288537667373565</v>
      </c>
      <c r="AR78">
        <f t="shared" si="101"/>
        <v>0.10106317965787093</v>
      </c>
      <c r="AS78">
        <f t="shared" si="101"/>
        <v>9.9206865755962076E-2</v>
      </c>
      <c r="AT78">
        <f t="shared" si="101"/>
        <v>9.736202462978874E-2</v>
      </c>
      <c r="AU78">
        <f t="shared" si="101"/>
        <v>9.557313472002045E-2</v>
      </c>
      <c r="AV78">
        <f t="shared" si="101"/>
        <v>9.3879399542169617E-2</v>
      </c>
      <c r="AW78">
        <f t="shared" si="101"/>
        <v>9.2311603063247552E-2</v>
      </c>
      <c r="AX78">
        <f t="shared" si="101"/>
        <v>9.0890457515048609E-2</v>
      </c>
      <c r="AY78">
        <f t="shared" si="101"/>
        <v>8.9626493031251628E-2</v>
      </c>
      <c r="AZ78">
        <f t="shared" si="101"/>
        <v>8.8521184066192929E-2</v>
      </c>
      <c r="BA78">
        <f t="shared" si="101"/>
        <v>8.7568825476667014E-2</v>
      </c>
      <c r="BB78">
        <f t="shared" si="101"/>
        <v>8.6758667537190845E-2</v>
      </c>
      <c r="BC78">
        <f t="shared" si="101"/>
        <v>8.6076933289598673E-2</v>
      </c>
      <c r="BD78">
        <f t="shared" si="101"/>
        <v>8.5508496549607377E-2</v>
      </c>
      <c r="BE78">
        <f t="shared" si="101"/>
        <v>8.5038137583785797E-2</v>
      </c>
      <c r="BF78">
        <f t="shared" si="101"/>
        <v>0.11633720397949217</v>
      </c>
      <c r="BG78">
        <f t="shared" si="101"/>
        <v>0.10288510958617487</v>
      </c>
      <c r="BH78">
        <f t="shared" si="101"/>
        <v>0.10106310104609527</v>
      </c>
      <c r="BI78">
        <f t="shared" si="101"/>
        <v>9.9206945318252263E-2</v>
      </c>
      <c r="BJ78">
        <f t="shared" si="101"/>
        <v>9.7362227559218847E-2</v>
      </c>
      <c r="BK78">
        <f t="shared" si="101"/>
        <v>9.5573425068403134E-2</v>
      </c>
      <c r="BL78">
        <f t="shared" si="101"/>
        <v>9.3879743433276777E-2</v>
      </c>
      <c r="BM78">
        <f t="shared" si="101"/>
        <v>9.2311971179601771E-2</v>
      </c>
      <c r="BN78">
        <f t="shared" si="101"/>
        <v>9.0890826543272171E-2</v>
      </c>
      <c r="BO78">
        <f t="shared" si="101"/>
        <v>8.962684605352278E-2</v>
      </c>
      <c r="BP78">
        <f t="shared" si="101"/>
        <v>8.8521510115107255E-2</v>
      </c>
      <c r="BQ78">
        <f t="shared" si="101"/>
        <v>8.7569118574238616E-2</v>
      </c>
      <c r="BR78">
        <f t="shared" si="101"/>
        <v>8.675892552773018E-2</v>
      </c>
      <c r="BS78">
        <f t="shared" si="101"/>
        <v>8.6077156698168289E-2</v>
      </c>
      <c r="BT78">
        <f t="shared" si="101"/>
        <v>8.5508687601842839E-2</v>
      </c>
      <c r="BU78">
        <f t="shared" si="101"/>
        <v>8.5038299441151016E-2</v>
      </c>
      <c r="BV78">
        <v>25</v>
      </c>
    </row>
    <row r="79" spans="23:74">
      <c r="W79">
        <f t="shared" si="95"/>
        <v>5.8547197576571568</v>
      </c>
      <c r="X79">
        <f t="shared" si="58"/>
        <v>5.8547197576571568</v>
      </c>
      <c r="Y79">
        <f t="shared" si="96"/>
        <v>5.854732895863406</v>
      </c>
      <c r="AA79">
        <f t="shared" si="94"/>
        <v>1.3138206249152518E-5</v>
      </c>
      <c r="AB79">
        <f t="shared" si="54"/>
        <v>1.3138206249152518E-5</v>
      </c>
      <c r="AC79">
        <v>4</v>
      </c>
      <c r="AN79">
        <v>11</v>
      </c>
      <c r="AO79">
        <f t="shared" si="100"/>
        <v>9.3132257461547798</v>
      </c>
      <c r="AP79">
        <f t="shared" si="101"/>
        <v>0.12875757603450533</v>
      </c>
      <c r="AQ79">
        <f t="shared" si="101"/>
        <v>0.11530298268042917</v>
      </c>
      <c r="AR79">
        <f t="shared" si="101"/>
        <v>0.113480773599094</v>
      </c>
      <c r="AS79">
        <f t="shared" si="101"/>
        <v>0.11162444740581362</v>
      </c>
      <c r="AT79">
        <f t="shared" si="101"/>
        <v>0.10977959406423439</v>
      </c>
      <c r="AU79">
        <f t="shared" si="101"/>
        <v>0.1079906923095349</v>
      </c>
      <c r="AV79">
        <f t="shared" si="101"/>
        <v>0.10629694591680905</v>
      </c>
      <c r="AW79">
        <f t="shared" si="101"/>
        <v>0.10472913905690075</v>
      </c>
      <c r="AX79">
        <f t="shared" si="101"/>
        <v>0.10330798409874808</v>
      </c>
      <c r="AY79">
        <f t="shared" si="101"/>
        <v>0.10204401124575388</v>
      </c>
      <c r="AZ79">
        <f t="shared" si="101"/>
        <v>0.10093869496201752</v>
      </c>
      <c r="BA79">
        <f t="shared" si="101"/>
        <v>9.9986330066557397E-2</v>
      </c>
      <c r="BB79">
        <f t="shared" si="101"/>
        <v>9.91761667627125E-2</v>
      </c>
      <c r="BC79">
        <f t="shared" si="101"/>
        <v>9.8494428001094481E-2</v>
      </c>
      <c r="BD79">
        <f t="shared" si="101"/>
        <v>9.7925987497263917E-2</v>
      </c>
      <c r="BE79">
        <f t="shared" si="101"/>
        <v>9.74556254170139E-2</v>
      </c>
      <c r="BF79">
        <f t="shared" si="101"/>
        <v>0.12875483830769854</v>
      </c>
      <c r="BG79">
        <f t="shared" si="101"/>
        <v>0.11530274391438126</v>
      </c>
      <c r="BH79">
        <f t="shared" si="101"/>
        <v>0.11348073537430166</v>
      </c>
      <c r="BI79">
        <f t="shared" si="101"/>
        <v>0.11162457964645862</v>
      </c>
      <c r="BJ79">
        <f t="shared" si="101"/>
        <v>0.10977986188742522</v>
      </c>
      <c r="BK79">
        <f t="shared" si="101"/>
        <v>0.1079910593966095</v>
      </c>
      <c r="BL79">
        <f t="shared" si="101"/>
        <v>0.10629737776148315</v>
      </c>
      <c r="BM79">
        <f t="shared" si="101"/>
        <v>0.10472960550780812</v>
      </c>
      <c r="BN79">
        <f t="shared" si="101"/>
        <v>0.10330846087147855</v>
      </c>
      <c r="BO79">
        <f t="shared" si="101"/>
        <v>0.10204448038172914</v>
      </c>
      <c r="BP79">
        <f t="shared" si="101"/>
        <v>0.10093914444331362</v>
      </c>
      <c r="BQ79">
        <f t="shared" si="101"/>
        <v>9.9986752902444992E-2</v>
      </c>
      <c r="BR79">
        <f t="shared" si="101"/>
        <v>9.9176559855936541E-2</v>
      </c>
      <c r="BS79">
        <f t="shared" si="101"/>
        <v>9.8494791026374665E-2</v>
      </c>
      <c r="BT79">
        <f t="shared" si="101"/>
        <v>9.7926321930049215E-2</v>
      </c>
      <c r="BU79">
        <f t="shared" si="101"/>
        <v>9.7455933769357392E-2</v>
      </c>
      <c r="BV79">
        <v>26</v>
      </c>
    </row>
    <row r="80" spans="23:74">
      <c r="W80">
        <f t="shared" si="95"/>
        <v>4.9721841524368484</v>
      </c>
      <c r="X80">
        <f t="shared" si="58"/>
        <v>4.9721841524368484</v>
      </c>
      <c r="Y80">
        <f t="shared" si="96"/>
        <v>4.9721968078569994</v>
      </c>
      <c r="AA80">
        <f t="shared" si="94"/>
        <v>1.265542015094212E-5</v>
      </c>
      <c r="AB80">
        <f t="shared" si="54"/>
        <v>1.265542015094212E-5</v>
      </c>
      <c r="AC80">
        <v>4</v>
      </c>
      <c r="AN80">
        <v>12</v>
      </c>
      <c r="AO80">
        <f t="shared" si="100"/>
        <v>11.641532182693474</v>
      </c>
      <c r="AP80">
        <f t="shared" si="101"/>
        <v>0.14427969490221099</v>
      </c>
      <c r="AQ80">
        <f t="shared" si="101"/>
        <v>0.13082499018879612</v>
      </c>
      <c r="AR80">
        <f t="shared" si="101"/>
        <v>0.12900276602562283</v>
      </c>
      <c r="AS80">
        <f t="shared" si="101"/>
        <v>0.12714642446812802</v>
      </c>
      <c r="AT80">
        <f t="shared" si="101"/>
        <v>0.12530155585729147</v>
      </c>
      <c r="AU80">
        <f t="shared" si="101"/>
        <v>0.1235126392964279</v>
      </c>
      <c r="AV80">
        <f t="shared" si="101"/>
        <v>0.12181887888510833</v>
      </c>
      <c r="AW80">
        <f t="shared" si="101"/>
        <v>0.12025105904896725</v>
      </c>
      <c r="AX80">
        <f t="shared" si="101"/>
        <v>0.11882989232837238</v>
      </c>
      <c r="AY80">
        <f t="shared" si="101"/>
        <v>0.11756590901388171</v>
      </c>
      <c r="AZ80">
        <f t="shared" si="101"/>
        <v>0.11646058358179817</v>
      </c>
      <c r="BA80">
        <f t="shared" si="101"/>
        <v>0.11550821080392037</v>
      </c>
      <c r="BB80">
        <f t="shared" si="101"/>
        <v>0.1146980407946146</v>
      </c>
      <c r="BC80">
        <f t="shared" si="101"/>
        <v>0.11401629639046423</v>
      </c>
      <c r="BD80">
        <f t="shared" si="101"/>
        <v>0.11344785118183462</v>
      </c>
      <c r="BE80">
        <f t="shared" si="101"/>
        <v>0.112977485208549</v>
      </c>
      <c r="BF80">
        <f t="shared" si="101"/>
        <v>0.14427688121795654</v>
      </c>
      <c r="BG80">
        <f t="shared" si="101"/>
        <v>0.13082478682463919</v>
      </c>
      <c r="BH80">
        <f t="shared" si="101"/>
        <v>0.12900277828455961</v>
      </c>
      <c r="BI80">
        <f t="shared" si="101"/>
        <v>0.12714662255671658</v>
      </c>
      <c r="BJ80">
        <f t="shared" si="101"/>
        <v>0.12530190479768316</v>
      </c>
      <c r="BK80">
        <f t="shared" si="101"/>
        <v>0.12351310230686748</v>
      </c>
      <c r="BL80">
        <f t="shared" si="101"/>
        <v>0.12181942067174113</v>
      </c>
      <c r="BM80">
        <f t="shared" si="101"/>
        <v>0.1202516484180661</v>
      </c>
      <c r="BN80">
        <f t="shared" si="101"/>
        <v>0.11883050378173649</v>
      </c>
      <c r="BO80">
        <f t="shared" si="101"/>
        <v>0.11756652329198711</v>
      </c>
      <c r="BP80">
        <f t="shared" si="101"/>
        <v>0.11646118735357158</v>
      </c>
      <c r="BQ80">
        <f t="shared" si="101"/>
        <v>0.11550879581270294</v>
      </c>
      <c r="BR80">
        <f t="shared" si="101"/>
        <v>0.11469860276619452</v>
      </c>
      <c r="BS80">
        <f t="shared" si="101"/>
        <v>0.11401683393663263</v>
      </c>
      <c r="BT80">
        <f t="shared" si="101"/>
        <v>0.11344836484030715</v>
      </c>
      <c r="BU80">
        <f t="shared" si="101"/>
        <v>0.11297797667961534</v>
      </c>
      <c r="BV80">
        <v>27</v>
      </c>
    </row>
    <row r="81" spans="23:74">
      <c r="W81">
        <f>G4*G20</f>
        <v>18.396435374221959</v>
      </c>
      <c r="X81">
        <f t="shared" si="58"/>
        <v>18.396435374221959</v>
      </c>
      <c r="Y81">
        <f>AS20</f>
        <v>18.396427994432148</v>
      </c>
      <c r="AA81">
        <f t="shared" ref="AA81:AA95" si="102">AB4-G4</f>
        <v>-7.3797898103578063E-6</v>
      </c>
      <c r="AB81">
        <f t="shared" si="54"/>
        <v>-7.3797898103578063E-6</v>
      </c>
      <c r="AC81">
        <v>4</v>
      </c>
      <c r="AN81">
        <v>13</v>
      </c>
      <c r="AO81">
        <f t="shared" si="100"/>
        <v>14.551915228366843</v>
      </c>
      <c r="AP81">
        <f t="shared" si="101"/>
        <v>0.1636823434868431</v>
      </c>
      <c r="AQ81">
        <f t="shared" si="101"/>
        <v>0.1502274995742548</v>
      </c>
      <c r="AR81">
        <f t="shared" si="101"/>
        <v>0.14840525655878389</v>
      </c>
      <c r="AS81">
        <f t="shared" si="101"/>
        <v>0.14654889579602107</v>
      </c>
      <c r="AT81">
        <f t="shared" si="101"/>
        <v>0.14470400809861284</v>
      </c>
      <c r="AU81">
        <f t="shared" si="101"/>
        <v>0.14291507303004419</v>
      </c>
      <c r="AV81">
        <f t="shared" si="101"/>
        <v>0.14122129509548242</v>
      </c>
      <c r="AW81">
        <f t="shared" si="101"/>
        <v>0.13965345903905038</v>
      </c>
      <c r="AX81">
        <f t="shared" si="101"/>
        <v>0.1382322776154028</v>
      </c>
      <c r="AY81">
        <f t="shared" si="101"/>
        <v>0.13696828122404153</v>
      </c>
      <c r="AZ81">
        <f t="shared" si="101"/>
        <v>0.13586294435652407</v>
      </c>
      <c r="BA81">
        <f t="shared" si="101"/>
        <v>0.13491056172562413</v>
      </c>
      <c r="BB81">
        <f t="shared" si="101"/>
        <v>0.13410038333449217</v>
      </c>
      <c r="BC81">
        <f t="shared" si="101"/>
        <v>0.13341863187717648</v>
      </c>
      <c r="BD81">
        <f t="shared" si="101"/>
        <v>0.13285018078754796</v>
      </c>
      <c r="BE81">
        <f t="shared" si="101"/>
        <v>0.13237980994796794</v>
      </c>
      <c r="BF81">
        <f t="shared" si="101"/>
        <v>0.16367943485577896</v>
      </c>
      <c r="BG81">
        <f t="shared" si="101"/>
        <v>0.15022734046246169</v>
      </c>
      <c r="BH81">
        <f t="shared" si="101"/>
        <v>0.14840533192238206</v>
      </c>
      <c r="BI81">
        <f t="shared" si="101"/>
        <v>0.14654917619453903</v>
      </c>
      <c r="BJ81">
        <f t="shared" si="101"/>
        <v>0.14470445843550564</v>
      </c>
      <c r="BK81">
        <f t="shared" si="101"/>
        <v>0.14291565594468991</v>
      </c>
      <c r="BL81">
        <f t="shared" si="101"/>
        <v>0.1412219743095636</v>
      </c>
      <c r="BM81">
        <f t="shared" si="101"/>
        <v>0.13965420205588855</v>
      </c>
      <c r="BN81">
        <f t="shared" si="101"/>
        <v>0.13823305741955896</v>
      </c>
      <c r="BO81">
        <f t="shared" si="101"/>
        <v>0.13696907692980956</v>
      </c>
      <c r="BP81">
        <f t="shared" si="101"/>
        <v>0.13586374099139403</v>
      </c>
      <c r="BQ81">
        <f t="shared" si="101"/>
        <v>0.13491134945052541</v>
      </c>
      <c r="BR81">
        <f t="shared" si="101"/>
        <v>0.13410115640401696</v>
      </c>
      <c r="BS81">
        <f t="shared" si="101"/>
        <v>0.13341938757445507</v>
      </c>
      <c r="BT81">
        <f t="shared" si="101"/>
        <v>0.1328509184781296</v>
      </c>
      <c r="BU81">
        <f t="shared" si="101"/>
        <v>0.13238053031743779</v>
      </c>
      <c r="BV81">
        <v>28</v>
      </c>
    </row>
    <row r="82" spans="23:74">
      <c r="W82">
        <f t="shared" ref="W82:W95" si="103">G5*G21</f>
        <v>17.849166963347106</v>
      </c>
      <c r="X82">
        <f t="shared" si="58"/>
        <v>17.849166963347106</v>
      </c>
      <c r="Y82">
        <f t="shared" ref="Y82:Y95" si="104">AS21</f>
        <v>17.849162791010414</v>
      </c>
      <c r="AA82">
        <f t="shared" si="102"/>
        <v>-4.1723366912549409E-6</v>
      </c>
      <c r="AB82">
        <f t="shared" si="54"/>
        <v>-4.1723366912549409E-6</v>
      </c>
      <c r="AC82">
        <v>4</v>
      </c>
      <c r="AN82">
        <v>14</v>
      </c>
      <c r="AO82">
        <f t="shared" si="100"/>
        <v>18.189894035458554</v>
      </c>
      <c r="AP82">
        <f t="shared" si="101"/>
        <v>0.18793565421763325</v>
      </c>
      <c r="AQ82">
        <f t="shared" si="101"/>
        <v>0.1744806363060781</v>
      </c>
      <c r="AR82">
        <f t="shared" si="101"/>
        <v>0.17265836972523524</v>
      </c>
      <c r="AS82">
        <f t="shared" si="101"/>
        <v>0.1708019849558873</v>
      </c>
      <c r="AT82">
        <f t="shared" si="101"/>
        <v>0.16895707340026453</v>
      </c>
      <c r="AU82">
        <f t="shared" si="101"/>
        <v>0.16716811519706457</v>
      </c>
      <c r="AV82">
        <f t="shared" si="101"/>
        <v>0.16547431535845003</v>
      </c>
      <c r="AW82">
        <f t="shared" si="101"/>
        <v>0.16390645902665432</v>
      </c>
      <c r="AX82">
        <f t="shared" si="101"/>
        <v>0.16248525922419083</v>
      </c>
      <c r="AY82">
        <f t="shared" si="101"/>
        <v>0.16122124648674127</v>
      </c>
      <c r="AZ82">
        <f t="shared" si="101"/>
        <v>0.1601158953249314</v>
      </c>
      <c r="BA82">
        <f t="shared" si="101"/>
        <v>0.15916350037775381</v>
      </c>
      <c r="BB82">
        <f t="shared" si="101"/>
        <v>0.15835331150933921</v>
      </c>
      <c r="BC82">
        <f t="shared" si="101"/>
        <v>0.15767155123556673</v>
      </c>
      <c r="BD82">
        <f t="shared" si="101"/>
        <v>0.15710309279468962</v>
      </c>
      <c r="BE82">
        <f t="shared" si="101"/>
        <v>0.15663271587224156</v>
      </c>
      <c r="BF82">
        <f t="shared" si="101"/>
        <v>0.18793262690305704</v>
      </c>
      <c r="BG82">
        <f t="shared" si="101"/>
        <v>0.17448053250973974</v>
      </c>
      <c r="BH82">
        <f t="shared" si="101"/>
        <v>0.17265852396966017</v>
      </c>
      <c r="BI82">
        <f t="shared" si="101"/>
        <v>0.17080236824181713</v>
      </c>
      <c r="BJ82">
        <f t="shared" si="101"/>
        <v>0.16895765048278372</v>
      </c>
      <c r="BK82">
        <f t="shared" si="101"/>
        <v>0.16716884799196799</v>
      </c>
      <c r="BL82">
        <f t="shared" si="101"/>
        <v>0.16547516635684167</v>
      </c>
      <c r="BM82">
        <f t="shared" si="101"/>
        <v>0.16390739410316663</v>
      </c>
      <c r="BN82">
        <f t="shared" si="101"/>
        <v>0.16248624946683701</v>
      </c>
      <c r="BO82">
        <f t="shared" si="101"/>
        <v>0.16122226897708763</v>
      </c>
      <c r="BP82">
        <f t="shared" si="101"/>
        <v>0.16011693303867211</v>
      </c>
      <c r="BQ82">
        <f t="shared" si="101"/>
        <v>0.15916454149780349</v>
      </c>
      <c r="BR82">
        <f t="shared" si="101"/>
        <v>0.15835434845129504</v>
      </c>
      <c r="BS82">
        <f t="shared" si="101"/>
        <v>0.15767257962173314</v>
      </c>
      <c r="BT82">
        <f t="shared" si="101"/>
        <v>0.15710411052540768</v>
      </c>
      <c r="BU82">
        <f t="shared" si="101"/>
        <v>0.15663372236471587</v>
      </c>
      <c r="BV82">
        <v>29</v>
      </c>
    </row>
    <row r="83" spans="23:74">
      <c r="W83">
        <f t="shared" si="103"/>
        <v>17.209228639800816</v>
      </c>
      <c r="X83">
        <f t="shared" si="58"/>
        <v>17.209228639800816</v>
      </c>
      <c r="Y83">
        <f t="shared" si="104"/>
        <v>17.209227985653765</v>
      </c>
      <c r="AA83">
        <f t="shared" si="102"/>
        <v>-6.5414705119337668E-7</v>
      </c>
      <c r="AB83">
        <f t="shared" si="54"/>
        <v>-6.5414705119337668E-7</v>
      </c>
      <c r="AC83">
        <v>4</v>
      </c>
      <c r="AN83">
        <v>15</v>
      </c>
      <c r="AO83">
        <f t="shared" si="100"/>
        <v>22.737367544323188</v>
      </c>
      <c r="AP83">
        <f t="shared" si="101"/>
        <v>0.21825229263112092</v>
      </c>
      <c r="AQ83">
        <f t="shared" si="101"/>
        <v>0.20479705722085725</v>
      </c>
      <c r="AR83">
        <f t="shared" si="101"/>
        <v>0.20297476118329938</v>
      </c>
      <c r="AS83">
        <f t="shared" si="101"/>
        <v>0.20111834640572016</v>
      </c>
      <c r="AT83">
        <f t="shared" si="101"/>
        <v>0.19927340502732913</v>
      </c>
      <c r="AU83">
        <f t="shared" si="101"/>
        <v>0.19748441790584001</v>
      </c>
      <c r="AV83">
        <f t="shared" si="101"/>
        <v>0.19579059068715957</v>
      </c>
      <c r="AW83">
        <f t="shared" si="101"/>
        <v>0.19422270901115918</v>
      </c>
      <c r="AX83">
        <f t="shared" si="101"/>
        <v>0.19280148623517579</v>
      </c>
      <c r="AY83">
        <f t="shared" si="101"/>
        <v>0.19153745306511585</v>
      </c>
      <c r="AZ83">
        <f t="shared" si="101"/>
        <v>0.19043208403544062</v>
      </c>
      <c r="BA83">
        <f t="shared" si="101"/>
        <v>0.18947967369291588</v>
      </c>
      <c r="BB83">
        <f t="shared" si="101"/>
        <v>0.18866947172789791</v>
      </c>
      <c r="BC83">
        <f t="shared" si="101"/>
        <v>0.18798770043355453</v>
      </c>
      <c r="BD83">
        <f t="shared" si="101"/>
        <v>0.18741923280361669</v>
      </c>
      <c r="BE83">
        <f t="shared" si="101"/>
        <v>0.1869488482775836</v>
      </c>
      <c r="BF83">
        <f t="shared" si="101"/>
        <v>0.21824911696215457</v>
      </c>
      <c r="BG83">
        <f t="shared" si="101"/>
        <v>0.20479702256883728</v>
      </c>
      <c r="BH83">
        <f t="shared" si="101"/>
        <v>0.2029750140287577</v>
      </c>
      <c r="BI83">
        <f t="shared" si="101"/>
        <v>0.20111885830091467</v>
      </c>
      <c r="BJ83">
        <f t="shared" si="101"/>
        <v>0.19927414054188128</v>
      </c>
      <c r="BK83">
        <f t="shared" si="101"/>
        <v>0.19748533805106555</v>
      </c>
      <c r="BL83">
        <f t="shared" si="101"/>
        <v>0.19579165641593921</v>
      </c>
      <c r="BM83">
        <f t="shared" si="101"/>
        <v>0.19422388416226419</v>
      </c>
      <c r="BN83">
        <f t="shared" si="101"/>
        <v>0.19280273952593457</v>
      </c>
      <c r="BO83">
        <f t="shared" si="101"/>
        <v>0.19153875903618517</v>
      </c>
      <c r="BP83">
        <f t="shared" si="101"/>
        <v>0.1904334230977697</v>
      </c>
      <c r="BQ83">
        <f t="shared" si="101"/>
        <v>0.18948103155690108</v>
      </c>
      <c r="BR83">
        <f t="shared" si="101"/>
        <v>0.1886708385103926</v>
      </c>
      <c r="BS83">
        <f t="shared" si="101"/>
        <v>0.18798906968083071</v>
      </c>
      <c r="BT83">
        <f t="shared" si="101"/>
        <v>0.18742060058450527</v>
      </c>
      <c r="BU83">
        <f t="shared" si="101"/>
        <v>0.18695021242381343</v>
      </c>
      <c r="BV83">
        <v>30</v>
      </c>
    </row>
    <row r="84" spans="23:74">
      <c r="W84">
        <f t="shared" si="103"/>
        <v>16.471066281519605</v>
      </c>
      <c r="X84">
        <f t="shared" si="58"/>
        <v>16.471066281519605</v>
      </c>
      <c r="Y84">
        <f t="shared" si="104"/>
        <v>16.471069374410796</v>
      </c>
      <c r="AA84">
        <f t="shared" si="102"/>
        <v>3.092891191158742E-6</v>
      </c>
      <c r="AB84">
        <f t="shared" si="54"/>
        <v>3.092891191158742E-6</v>
      </c>
      <c r="AC84">
        <v>4</v>
      </c>
    </row>
    <row r="85" spans="23:74">
      <c r="W85">
        <f t="shared" si="103"/>
        <v>15.6328819248918</v>
      </c>
      <c r="X85">
        <f t="shared" si="58"/>
        <v>15.6328819248918</v>
      </c>
      <c r="Y85">
        <f t="shared" si="104"/>
        <v>15.632888868402933</v>
      </c>
      <c r="AA85">
        <f t="shared" si="102"/>
        <v>6.9435111331728194E-6</v>
      </c>
      <c r="AB85">
        <f t="shared" si="54"/>
        <v>6.9435111331728194E-6</v>
      </c>
      <c r="AC85">
        <v>4</v>
      </c>
    </row>
    <row r="86" spans="23:74">
      <c r="W86">
        <f t="shared" si="103"/>
        <v>14.697940638511128</v>
      </c>
      <c r="X86">
        <f t="shared" si="58"/>
        <v>14.697940638511128</v>
      </c>
      <c r="Y86">
        <f t="shared" si="104"/>
        <v>14.697951370068544</v>
      </c>
      <c r="AA86">
        <f t="shared" si="102"/>
        <v>1.0731557416931992E-5</v>
      </c>
      <c r="AB86">
        <f t="shared" ref="AB86:AB149" si="105">IFERROR(AA86,"")</f>
        <v>1.0731557416931992E-5</v>
      </c>
      <c r="AC86">
        <v>4</v>
      </c>
    </row>
    <row r="87" spans="23:74">
      <c r="W87">
        <f t="shared" si="103"/>
        <v>13.675586707711018</v>
      </c>
      <c r="X87">
        <f t="shared" si="58"/>
        <v>13.675586707711018</v>
      </c>
      <c r="Y87">
        <f t="shared" si="104"/>
        <v>13.675600969401838</v>
      </c>
      <c r="AA87">
        <f t="shared" si="102"/>
        <v>1.4261690820305262E-5</v>
      </c>
      <c r="AB87">
        <f t="shared" si="105"/>
        <v>1.4261690820305262E-5</v>
      </c>
      <c r="AC87">
        <v>4</v>
      </c>
    </row>
    <row r="88" spans="23:74">
      <c r="W88">
        <f t="shared" si="103"/>
        <v>12.581649538392391</v>
      </c>
      <c r="X88">
        <f t="shared" si="58"/>
        <v>12.581649538392391</v>
      </c>
      <c r="Y88">
        <f t="shared" si="104"/>
        <v>12.581666869253155</v>
      </c>
      <c r="AA88">
        <f t="shared" si="102"/>
        <v>1.7330860764275258E-5</v>
      </c>
      <c r="AB88">
        <f t="shared" si="105"/>
        <v>1.7330860764275258E-5</v>
      </c>
      <c r="AC88">
        <v>4</v>
      </c>
    </row>
    <row r="89" spans="23:74">
      <c r="W89">
        <f t="shared" si="103"/>
        <v>11.437967542873823</v>
      </c>
      <c r="X89">
        <f t="shared" ref="X89:X152" si="106">IFERROR(W89, NA())</f>
        <v>11.437967542873823</v>
      </c>
      <c r="Y89">
        <f t="shared" si="104"/>
        <v>11.437987299687007</v>
      </c>
      <c r="AA89">
        <f t="shared" si="102"/>
        <v>1.9756813184557132E-5</v>
      </c>
      <c r="AB89">
        <f t="shared" si="105"/>
        <v>1.9756813184557132E-5</v>
      </c>
      <c r="AC89">
        <v>4</v>
      </c>
    </row>
    <row r="90" spans="23:74">
      <c r="W90">
        <f t="shared" si="103"/>
        <v>10.270923591921392</v>
      </c>
      <c r="X90">
        <f t="shared" si="106"/>
        <v>10.270923591921392</v>
      </c>
      <c r="Y90">
        <f t="shared" si="104"/>
        <v>10.270944999371361</v>
      </c>
      <c r="AA90">
        <f t="shared" si="102"/>
        <v>2.1407449969146342E-5</v>
      </c>
      <c r="AB90">
        <f t="shared" si="105"/>
        <v>2.1407449969146342E-5</v>
      </c>
      <c r="AC90">
        <v>4</v>
      </c>
    </row>
    <row r="91" spans="23:74">
      <c r="W91">
        <f t="shared" si="103"/>
        <v>9.1091388056714742</v>
      </c>
      <c r="X91">
        <f t="shared" si="106"/>
        <v>9.1091388056714742</v>
      </c>
      <c r="Y91">
        <f t="shared" si="104"/>
        <v>9.1091610287325224</v>
      </c>
      <c r="AA91">
        <f t="shared" si="102"/>
        <v>2.2223061048265436E-5</v>
      </c>
      <c r="AB91">
        <f t="shared" si="105"/>
        <v>2.2223061048265436E-5</v>
      </c>
      <c r="AC91">
        <v>4</v>
      </c>
    </row>
    <row r="92" spans="23:74">
      <c r="W92">
        <f t="shared" si="103"/>
        <v>7.9807246475194047</v>
      </c>
      <c r="X92">
        <f t="shared" si="106"/>
        <v>7.9807246475194047</v>
      </c>
      <c r="Y92">
        <f t="shared" si="104"/>
        <v>7.9807468722808252</v>
      </c>
      <c r="AA92">
        <f t="shared" si="102"/>
        <v>2.2224761420552852E-5</v>
      </c>
      <c r="AB92">
        <f t="shared" si="105"/>
        <v>2.2224761420552852E-5</v>
      </c>
      <c r="AC92">
        <v>4</v>
      </c>
    </row>
    <row r="93" spans="23:74">
      <c r="W93">
        <f t="shared" si="103"/>
        <v>6.9106371069119277</v>
      </c>
      <c r="X93">
        <f t="shared" si="106"/>
        <v>6.9106371069119277</v>
      </c>
      <c r="Y93">
        <f t="shared" si="104"/>
        <v>6.9106586136751673</v>
      </c>
      <c r="AA93">
        <f t="shared" si="102"/>
        <v>2.1506763239642623E-5</v>
      </c>
      <c r="AB93">
        <f t="shared" si="105"/>
        <v>2.1506763239642623E-5</v>
      </c>
      <c r="AC93">
        <v>4</v>
      </c>
    </row>
    <row r="94" spans="23:74">
      <c r="W94">
        <f t="shared" si="103"/>
        <v>5.9186429092886623</v>
      </c>
      <c r="X94">
        <f t="shared" si="106"/>
        <v>5.9186429092886623</v>
      </c>
      <c r="Y94">
        <f t="shared" si="104"/>
        <v>5.9186631247510375</v>
      </c>
      <c r="AA94">
        <f t="shared" si="102"/>
        <v>2.021546237518379E-5</v>
      </c>
      <c r="AB94">
        <f t="shared" si="105"/>
        <v>2.021546237518379E-5</v>
      </c>
      <c r="AC94">
        <v>4</v>
      </c>
    </row>
    <row r="95" spans="23:74">
      <c r="W95">
        <f t="shared" si="103"/>
        <v>5.0182125853395956</v>
      </c>
      <c r="X95">
        <f t="shared" si="106"/>
        <v>5.0182125853395956</v>
      </c>
      <c r="Y95">
        <f t="shared" si="104"/>
        <v>5.0182311074719488</v>
      </c>
      <c r="AA95">
        <f t="shared" si="102"/>
        <v>1.8522132353204768E-5</v>
      </c>
      <c r="AB95">
        <f t="shared" si="105"/>
        <v>1.8522132353204768E-5</v>
      </c>
      <c r="AC95">
        <v>4</v>
      </c>
    </row>
    <row r="96" spans="23:74">
      <c r="W96">
        <f>H4*H20</f>
        <v>19.02241727156165</v>
      </c>
      <c r="X96">
        <f t="shared" si="106"/>
        <v>19.02241727156165</v>
      </c>
      <c r="Y96">
        <f>AT20</f>
        <v>19.022426170378832</v>
      </c>
      <c r="AA96">
        <f t="shared" ref="AA96:AA110" si="107">AC4-H4</f>
        <v>8.8988171818016326E-6</v>
      </c>
      <c r="AB96">
        <f t="shared" si="105"/>
        <v>8.8988171818016326E-6</v>
      </c>
      <c r="AC96">
        <v>4</v>
      </c>
    </row>
    <row r="97" spans="23:29">
      <c r="W97">
        <f t="shared" ref="W97:W110" si="108">H5*H21</f>
        <v>18.437862740486139</v>
      </c>
      <c r="X97">
        <f t="shared" si="106"/>
        <v>18.437862740486139</v>
      </c>
      <c r="Y97">
        <f t="shared" ref="Y97:Y110" si="109">AT21</f>
        <v>18.437874602222983</v>
      </c>
      <c r="AA97">
        <f t="shared" si="107"/>
        <v>1.1861736844309689E-5</v>
      </c>
      <c r="AB97">
        <f t="shared" si="105"/>
        <v>1.1861736844309689E-5</v>
      </c>
      <c r="AC97">
        <v>4</v>
      </c>
    </row>
    <row r="98" spans="23:29">
      <c r="W98">
        <f t="shared" si="108"/>
        <v>17.755822294024298</v>
      </c>
      <c r="X98">
        <f t="shared" si="106"/>
        <v>17.755822294024298</v>
      </c>
      <c r="Y98">
        <f t="shared" si="109"/>
        <v>17.755837353406118</v>
      </c>
      <c r="AA98">
        <f t="shared" si="107"/>
        <v>1.5059381819781947E-5</v>
      </c>
      <c r="AB98">
        <f t="shared" si="105"/>
        <v>1.5059381819781947E-5</v>
      </c>
      <c r="AC98">
        <v>4</v>
      </c>
    </row>
    <row r="99" spans="23:29">
      <c r="W99">
        <f t="shared" si="108"/>
        <v>16.971093839967843</v>
      </c>
      <c r="X99">
        <f t="shared" si="106"/>
        <v>16.971093839967843</v>
      </c>
      <c r="Y99">
        <f t="shared" si="109"/>
        <v>16.971112232808988</v>
      </c>
      <c r="AA99">
        <f t="shared" si="107"/>
        <v>1.8392841145242755E-5</v>
      </c>
      <c r="AB99">
        <f t="shared" si="105"/>
        <v>1.8392841145242755E-5</v>
      </c>
      <c r="AC99">
        <v>4</v>
      </c>
    </row>
    <row r="100" spans="23:29">
      <c r="W100">
        <f t="shared" si="108"/>
        <v>16.082618489765334</v>
      </c>
      <c r="X100">
        <f t="shared" si="106"/>
        <v>16.082618489765334</v>
      </c>
      <c r="Y100">
        <f t="shared" si="109"/>
        <v>16.082640210382003</v>
      </c>
      <c r="AA100">
        <f t="shared" si="107"/>
        <v>2.1720616668829962E-5</v>
      </c>
      <c r="AB100">
        <f t="shared" si="105"/>
        <v>2.1720616668829962E-5</v>
      </c>
      <c r="AC100">
        <v>4</v>
      </c>
    </row>
    <row r="101" spans="23:29">
      <c r="W101">
        <f t="shared" si="108"/>
        <v>15.094809022463313</v>
      </c>
      <c r="X101">
        <f t="shared" si="106"/>
        <v>15.094809022463313</v>
      </c>
      <c r="Y101">
        <f t="shared" si="109"/>
        <v>15.094833886373204</v>
      </c>
      <c r="AA101">
        <f t="shared" si="107"/>
        <v>2.4863909890981972E-5</v>
      </c>
      <c r="AB101">
        <f t="shared" si="105"/>
        <v>2.4863909890981972E-5</v>
      </c>
      <c r="AC101">
        <v>4</v>
      </c>
    </row>
    <row r="102" spans="23:29">
      <c r="W102">
        <f t="shared" si="108"/>
        <v>14.018520708308433</v>
      </c>
      <c r="X102">
        <f t="shared" si="106"/>
        <v>14.018520708308433</v>
      </c>
      <c r="Y102">
        <f t="shared" si="109"/>
        <v>14.018548329973147</v>
      </c>
      <c r="AA102">
        <f t="shared" si="107"/>
        <v>2.7621664713706195E-5</v>
      </c>
      <c r="AB102">
        <f t="shared" si="105"/>
        <v>2.7621664713706195E-5</v>
      </c>
      <c r="AC102">
        <v>4</v>
      </c>
    </row>
    <row r="103" spans="23:29">
      <c r="W103">
        <f t="shared" si="108"/>
        <v>12.871332863168263</v>
      </c>
      <c r="X103">
        <f t="shared" si="106"/>
        <v>12.871332863168263</v>
      </c>
      <c r="Y103">
        <f t="shared" si="109"/>
        <v>12.871362658320642</v>
      </c>
      <c r="AA103">
        <f t="shared" si="107"/>
        <v>2.9795152379108458E-5</v>
      </c>
      <c r="AB103">
        <f t="shared" si="105"/>
        <v>2.9795152379108458E-5</v>
      </c>
      <c r="AC103">
        <v>4</v>
      </c>
    </row>
    <row r="104" spans="23:29">
      <c r="W104">
        <f t="shared" si="108"/>
        <v>11.676879591714892</v>
      </c>
      <c r="X104">
        <f t="shared" si="106"/>
        <v>11.676879591714892</v>
      </c>
      <c r="Y104">
        <f t="shared" si="109"/>
        <v>11.676910810033228</v>
      </c>
      <c r="AA104">
        <f t="shared" si="107"/>
        <v>3.1218318335746176E-5</v>
      </c>
      <c r="AB104">
        <f t="shared" si="105"/>
        <v>3.1218318335746176E-5</v>
      </c>
      <c r="AC104">
        <v>4</v>
      </c>
    </row>
    <row r="105" spans="23:29">
      <c r="W105">
        <f t="shared" si="108"/>
        <v>10.463159599902244</v>
      </c>
      <c r="X105">
        <f t="shared" si="106"/>
        <v>10.463159599902244</v>
      </c>
      <c r="Y105">
        <f t="shared" si="109"/>
        <v>10.463191386674504</v>
      </c>
      <c r="AA105">
        <f t="shared" si="107"/>
        <v>3.1786772259678742E-5</v>
      </c>
      <c r="AB105">
        <f t="shared" si="105"/>
        <v>3.1786772259678742E-5</v>
      </c>
      <c r="AC105">
        <v>4</v>
      </c>
    </row>
    <row r="106" spans="23:29">
      <c r="W106">
        <f t="shared" si="108"/>
        <v>9.2600258353553677</v>
      </c>
      <c r="X106">
        <f t="shared" si="106"/>
        <v>9.2600258353553677</v>
      </c>
      <c r="Y106">
        <f t="shared" si="109"/>
        <v>9.2600573124736449</v>
      </c>
      <c r="AA106">
        <f t="shared" si="107"/>
        <v>3.1477118277223326E-5</v>
      </c>
      <c r="AB106">
        <f t="shared" si="105"/>
        <v>3.1477118277223326E-5</v>
      </c>
      <c r="AC106">
        <v>4</v>
      </c>
    </row>
    <row r="107" spans="23:29">
      <c r="W107">
        <f t="shared" si="108"/>
        <v>8.0963070421104533</v>
      </c>
      <c r="X107">
        <f t="shared" si="106"/>
        <v>8.0963070421104533</v>
      </c>
      <c r="Y107">
        <f t="shared" si="109"/>
        <v>8.0963373926454576</v>
      </c>
      <c r="AA107">
        <f t="shared" si="107"/>
        <v>3.0350535004330936E-5</v>
      </c>
      <c r="AB107">
        <f t="shared" si="105"/>
        <v>3.0350535004330936E-5</v>
      </c>
      <c r="AC107">
        <v>4</v>
      </c>
    </row>
    <row r="108" spans="23:29">
      <c r="W108">
        <f t="shared" si="108"/>
        <v>6.9971340325864091</v>
      </c>
      <c r="X108">
        <f t="shared" si="106"/>
        <v>6.9971340325864091</v>
      </c>
      <c r="Y108">
        <f t="shared" si="109"/>
        <v>6.9971625721366415</v>
      </c>
      <c r="AA108">
        <f t="shared" si="107"/>
        <v>2.8539550232409283E-5</v>
      </c>
      <c r="AB108">
        <f t="shared" si="105"/>
        <v>2.8539550232409283E-5</v>
      </c>
      <c r="AC108">
        <v>4</v>
      </c>
    </row>
    <row r="109" spans="23:29">
      <c r="W109">
        <f t="shared" si="108"/>
        <v>5.9819757808467235</v>
      </c>
      <c r="X109">
        <f t="shared" si="106"/>
        <v>5.9819757808467235</v>
      </c>
      <c r="Y109">
        <f t="shared" si="109"/>
        <v>5.9820020033195886</v>
      </c>
      <c r="AA109">
        <f t="shared" si="107"/>
        <v>2.6222472865100599E-5</v>
      </c>
      <c r="AB109">
        <f t="shared" si="105"/>
        <v>2.6222472865100599E-5</v>
      </c>
      <c r="AC109">
        <v>4</v>
      </c>
    </row>
    <row r="110" spans="23:29">
      <c r="W110">
        <f t="shared" si="108"/>
        <v>5.0636670543178299</v>
      </c>
      <c r="X110">
        <f t="shared" si="106"/>
        <v>5.0636670543178299</v>
      </c>
      <c r="Y110">
        <f t="shared" si="109"/>
        <v>5.0636906476175607</v>
      </c>
      <c r="AA110">
        <f t="shared" si="107"/>
        <v>2.3593299730784167E-5</v>
      </c>
      <c r="AB110">
        <f t="shared" si="105"/>
        <v>2.3593299730784167E-5</v>
      </c>
      <c r="AC110">
        <v>4</v>
      </c>
    </row>
    <row r="111" spans="23:29">
      <c r="W111">
        <f>I4*I20</f>
        <v>19.655682452551567</v>
      </c>
      <c r="X111">
        <f t="shared" si="106"/>
        <v>19.655682452551567</v>
      </c>
      <c r="Y111">
        <f>AU20</f>
        <v>19.655697634622815</v>
      </c>
      <c r="AA111">
        <f t="shared" ref="AA111:AA125" si="110">AD4-I4</f>
        <v>1.5182071248176499E-5</v>
      </c>
      <c r="AB111">
        <f t="shared" si="105"/>
        <v>1.5182071248176499E-5</v>
      </c>
      <c r="AC111">
        <v>4</v>
      </c>
    </row>
    <row r="112" spans="23:29">
      <c r="W112">
        <f t="shared" ref="W112:W125" si="111">I5*I21</f>
        <v>19.032197727701767</v>
      </c>
      <c r="X112">
        <f t="shared" si="106"/>
        <v>19.032197727701767</v>
      </c>
      <c r="Y112">
        <f t="shared" ref="Y112:Y125" si="112">AU21</f>
        <v>19.032216237930015</v>
      </c>
      <c r="AA112">
        <f t="shared" si="110"/>
        <v>1.851022824794768E-5</v>
      </c>
      <c r="AB112">
        <f t="shared" si="105"/>
        <v>1.851022824794768E-5</v>
      </c>
      <c r="AC112">
        <v>4</v>
      </c>
    </row>
    <row r="113" spans="23:29">
      <c r="W113">
        <f t="shared" si="111"/>
        <v>18.306343660578055</v>
      </c>
      <c r="X113">
        <f t="shared" si="106"/>
        <v>18.306343660578055</v>
      </c>
      <c r="Y113">
        <f t="shared" si="112"/>
        <v>18.306365730962696</v>
      </c>
      <c r="AA113">
        <f t="shared" si="110"/>
        <v>2.207038464163702E-5</v>
      </c>
      <c r="AB113">
        <f t="shared" si="105"/>
        <v>2.207038464163702E-5</v>
      </c>
      <c r="AC113">
        <v>4</v>
      </c>
    </row>
    <row r="114" spans="23:29">
      <c r="W114">
        <f t="shared" si="111"/>
        <v>17.473341090521824</v>
      </c>
      <c r="X114">
        <f t="shared" si="106"/>
        <v>17.473341090521824</v>
      </c>
      <c r="Y114">
        <f t="shared" si="112"/>
        <v>17.473366829704268</v>
      </c>
      <c r="AA114">
        <f t="shared" si="110"/>
        <v>2.5739182444084463E-5</v>
      </c>
      <c r="AB114">
        <f t="shared" si="105"/>
        <v>2.5739182444084463E-5</v>
      </c>
      <c r="AC114">
        <v>4</v>
      </c>
    </row>
    <row r="115" spans="23:29">
      <c r="W115">
        <f t="shared" si="111"/>
        <v>16.532956986794034</v>
      </c>
      <c r="X115">
        <f t="shared" si="106"/>
        <v>16.532956986794034</v>
      </c>
      <c r="Y115">
        <f t="shared" si="112"/>
        <v>16.532986332304599</v>
      </c>
      <c r="AA115">
        <f t="shared" si="110"/>
        <v>2.9345510565548238E-5</v>
      </c>
      <c r="AB115">
        <f t="shared" si="105"/>
        <v>2.9345510565548238E-5</v>
      </c>
      <c r="AC115">
        <v>4</v>
      </c>
    </row>
    <row r="116" spans="23:29">
      <c r="W116">
        <f t="shared" si="111"/>
        <v>15.490844877238063</v>
      </c>
      <c r="X116">
        <f t="shared" si="106"/>
        <v>15.490844877238063</v>
      </c>
      <c r="Y116">
        <f t="shared" si="112"/>
        <v>15.490877555905554</v>
      </c>
      <c r="AA116">
        <f t="shared" si="110"/>
        <v>3.2678667491126134E-5</v>
      </c>
      <c r="AB116">
        <f t="shared" si="105"/>
        <v>3.2678667491126134E-5</v>
      </c>
      <c r="AC116">
        <v>4</v>
      </c>
    </row>
    <row r="117" spans="23:29">
      <c r="W117">
        <f t="shared" si="111"/>
        <v>14.359455995089533</v>
      </c>
      <c r="X117">
        <f t="shared" si="106"/>
        <v>14.359455995089533</v>
      </c>
      <c r="Y117">
        <f t="shared" si="112"/>
        <v>14.359491502964557</v>
      </c>
      <c r="AA117">
        <f t="shared" si="110"/>
        <v>3.5507875024265445E-5</v>
      </c>
      <c r="AB117">
        <f t="shared" si="105"/>
        <v>3.5507875024265445E-5</v>
      </c>
      <c r="AC117">
        <v>4</v>
      </c>
    </row>
    <row r="118" spans="23:29">
      <c r="W118">
        <f t="shared" si="111"/>
        <v>13.158180407749915</v>
      </c>
      <c r="X118">
        <f t="shared" si="106"/>
        <v>13.158180407749915</v>
      </c>
      <c r="Y118">
        <f t="shared" si="112"/>
        <v>13.158218019942565</v>
      </c>
      <c r="AA118">
        <f t="shared" si="110"/>
        <v>3.7612192649305598E-5</v>
      </c>
      <c r="AB118">
        <f t="shared" si="105"/>
        <v>3.7612192649305598E-5</v>
      </c>
      <c r="AC118">
        <v>4</v>
      </c>
    </row>
    <row r="119" spans="23:29">
      <c r="W119">
        <f t="shared" si="111"/>
        <v>11.912471547048572</v>
      </c>
      <c r="X119">
        <f t="shared" si="106"/>
        <v>11.912471547048572</v>
      </c>
      <c r="Y119">
        <f t="shared" si="112"/>
        <v>11.912510362743012</v>
      </c>
      <c r="AA119">
        <f t="shared" si="110"/>
        <v>3.8815694439975346E-5</v>
      </c>
      <c r="AB119">
        <f t="shared" si="105"/>
        <v>3.8815694439975346E-5</v>
      </c>
      <c r="AC119">
        <v>4</v>
      </c>
    </row>
    <row r="120" spans="23:29">
      <c r="W120">
        <f t="shared" si="111"/>
        <v>10.65192514837592</v>
      </c>
      <c r="X120">
        <f t="shared" si="106"/>
        <v>10.65192514837592</v>
      </c>
      <c r="Y120">
        <f t="shared" si="112"/>
        <v>10.651964167610709</v>
      </c>
      <c r="AA120">
        <f t="shared" si="110"/>
        <v>3.901923478899505E-5</v>
      </c>
      <c r="AB120">
        <f t="shared" si="105"/>
        <v>3.901923478899505E-5</v>
      </c>
      <c r="AC120">
        <v>4</v>
      </c>
    </row>
    <row r="121" spans="23:29">
      <c r="W121">
        <f t="shared" si="111"/>
        <v>9.4075697920212473</v>
      </c>
      <c r="X121">
        <f t="shared" si="106"/>
        <v>9.4075697920212473</v>
      </c>
      <c r="Y121">
        <f t="shared" si="112"/>
        <v>9.4076080114533855</v>
      </c>
      <c r="AA121">
        <f t="shared" si="110"/>
        <v>3.82194321382201E-5</v>
      </c>
      <c r="AB121">
        <f t="shared" si="105"/>
        <v>3.82194321382201E-5</v>
      </c>
      <c r="AC121">
        <v>4</v>
      </c>
    </row>
    <row r="122" spans="23:29">
      <c r="W122">
        <f t="shared" si="111"/>
        <v>8.2088717421718407</v>
      </c>
      <c r="X122">
        <f t="shared" si="106"/>
        <v>8.2088717421718407</v>
      </c>
      <c r="Y122">
        <f t="shared" si="112"/>
        <v>8.2089082509381424</v>
      </c>
      <c r="AA122">
        <f t="shared" si="110"/>
        <v>3.6508766301679429E-5</v>
      </c>
      <c r="AB122">
        <f t="shared" si="105"/>
        <v>3.6508766301679429E-5</v>
      </c>
      <c r="AC122">
        <v>4</v>
      </c>
    </row>
    <row r="123" spans="23:29">
      <c r="W123">
        <f t="shared" si="111"/>
        <v>7.0810509829579669</v>
      </c>
      <c r="X123">
        <f t="shared" si="106"/>
        <v>7.0810509829579669</v>
      </c>
      <c r="Y123">
        <f t="shared" si="112"/>
        <v>7.0810850397872418</v>
      </c>
      <c r="AA123">
        <f t="shared" si="110"/>
        <v>3.4056829274931033E-5</v>
      </c>
      <c r="AB123">
        <f t="shared" si="105"/>
        <v>3.4056829274931033E-5</v>
      </c>
      <c r="AC123">
        <v>4</v>
      </c>
    </row>
    <row r="124" spans="23:29">
      <c r="W124">
        <f t="shared" si="111"/>
        <v>6.0432028685412131</v>
      </c>
      <c r="X124">
        <f t="shared" si="106"/>
        <v>6.0432028685412131</v>
      </c>
      <c r="Y124">
        <f t="shared" si="112"/>
        <v>6.0432339474183809</v>
      </c>
      <c r="AA124">
        <f t="shared" si="110"/>
        <v>3.1078877167800556E-5</v>
      </c>
      <c r="AB124">
        <f t="shared" si="105"/>
        <v>3.1078877167800556E-5</v>
      </c>
      <c r="AC124">
        <v>4</v>
      </c>
    </row>
    <row r="125" spans="23:29">
      <c r="W125">
        <f t="shared" si="111"/>
        <v>5.107469941801825</v>
      </c>
      <c r="X125">
        <f t="shared" si="106"/>
        <v>5.107469941801825</v>
      </c>
      <c r="Y125">
        <f t="shared" si="112"/>
        <v>5.1074977428196835</v>
      </c>
      <c r="AA125">
        <f t="shared" si="110"/>
        <v>2.7801017858486432E-5</v>
      </c>
      <c r="AB125">
        <f t="shared" si="105"/>
        <v>2.7801017858486432E-5</v>
      </c>
      <c r="AC125">
        <v>4</v>
      </c>
    </row>
    <row r="126" spans="23:29">
      <c r="W126">
        <f>J4*J20</f>
        <v>20.280643325973504</v>
      </c>
      <c r="X126">
        <f t="shared" si="106"/>
        <v>20.280643325973504</v>
      </c>
      <c r="Y126">
        <f>AV20</f>
        <v>20.280654666098318</v>
      </c>
      <c r="AA126">
        <f t="shared" ref="AA126:AA140" si="113">AE4-J4</f>
        <v>1.134012481429636E-5</v>
      </c>
      <c r="AB126">
        <f t="shared" si="105"/>
        <v>1.134012481429636E-5</v>
      </c>
      <c r="AC126">
        <v>4</v>
      </c>
    </row>
    <row r="127" spans="23:29">
      <c r="W127">
        <f t="shared" ref="W127:W140" si="114">J5*J21</f>
        <v>19.617549131207213</v>
      </c>
      <c r="X127">
        <f t="shared" si="106"/>
        <v>19.617549131207213</v>
      </c>
      <c r="Y127">
        <f t="shared" ref="Y127:Y139" si="115">AV21</f>
        <v>19.617564821229447</v>
      </c>
      <c r="AA127">
        <f t="shared" si="113"/>
        <v>1.569002223433813E-5</v>
      </c>
      <c r="AB127">
        <f t="shared" si="105"/>
        <v>1.569002223433813E-5</v>
      </c>
      <c r="AC127">
        <v>4</v>
      </c>
    </row>
    <row r="128" spans="23:29">
      <c r="W128">
        <f t="shared" si="114"/>
        <v>18.847263470536273</v>
      </c>
      <c r="X128">
        <f t="shared" si="106"/>
        <v>18.847263470536273</v>
      </c>
      <c r="Y128">
        <f t="shared" si="115"/>
        <v>18.847283812955155</v>
      </c>
      <c r="AA128">
        <f t="shared" si="113"/>
        <v>2.0342418881824642E-5</v>
      </c>
      <c r="AB128">
        <f t="shared" si="105"/>
        <v>2.0342418881824642E-5</v>
      </c>
      <c r="AC128">
        <v>4</v>
      </c>
    </row>
    <row r="129" spans="23:29">
      <c r="W129">
        <f t="shared" si="114"/>
        <v>17.965491711017314</v>
      </c>
      <c r="X129">
        <f t="shared" si="106"/>
        <v>17.965491711017314</v>
      </c>
      <c r="Y129">
        <f t="shared" si="115"/>
        <v>17.965516850547019</v>
      </c>
      <c r="AA129">
        <f t="shared" si="113"/>
        <v>2.5139529704176766E-5</v>
      </c>
      <c r="AB129">
        <f t="shared" si="105"/>
        <v>2.5139529704176766E-5</v>
      </c>
      <c r="AC129">
        <v>4</v>
      </c>
    </row>
    <row r="130" spans="23:29">
      <c r="W130">
        <f t="shared" si="114"/>
        <v>16.9728928632113</v>
      </c>
      <c r="X130">
        <f t="shared" si="106"/>
        <v>16.9728928632113</v>
      </c>
      <c r="Y130">
        <f t="shared" si="115"/>
        <v>16.972922727618744</v>
      </c>
      <c r="AA130">
        <f t="shared" si="113"/>
        <v>2.9864407444790686E-5</v>
      </c>
      <c r="AB130">
        <f t="shared" si="105"/>
        <v>2.9864407444790686E-5</v>
      </c>
      <c r="AC130">
        <v>4</v>
      </c>
    </row>
    <row r="131" spans="23:29">
      <c r="W131">
        <f t="shared" si="114"/>
        <v>15.876421504004544</v>
      </c>
      <c r="X131">
        <f t="shared" si="106"/>
        <v>15.876421504004544</v>
      </c>
      <c r="Y131">
        <f t="shared" si="115"/>
        <v>15.876455756482367</v>
      </c>
      <c r="AA131">
        <f t="shared" si="113"/>
        <v>3.4252477822960259E-5</v>
      </c>
      <c r="AB131">
        <f t="shared" si="105"/>
        <v>3.4252477822960259E-5</v>
      </c>
      <c r="AC131">
        <v>4</v>
      </c>
    </row>
    <row r="132" spans="23:29">
      <c r="W132">
        <f t="shared" si="114"/>
        <v>14.690166257673143</v>
      </c>
      <c r="X132">
        <f t="shared" si="106"/>
        <v>14.690166257673143</v>
      </c>
      <c r="Y132">
        <f t="shared" si="115"/>
        <v>14.690204274849727</v>
      </c>
      <c r="AA132">
        <f t="shared" si="113"/>
        <v>3.8017176583693413E-5</v>
      </c>
      <c r="AB132">
        <f t="shared" si="105"/>
        <v>3.8017176583693413E-5</v>
      </c>
      <c r="AC132">
        <v>4</v>
      </c>
    </row>
    <row r="133" spans="23:29">
      <c r="W133">
        <f t="shared" si="114"/>
        <v>13.435338408890871</v>
      </c>
      <c r="X133">
        <f t="shared" si="106"/>
        <v>13.435338408890871</v>
      </c>
      <c r="Y133">
        <f t="shared" si="115"/>
        <v>13.435379296784362</v>
      </c>
      <c r="AA133">
        <f t="shared" si="113"/>
        <v>4.0887893490548777E-5</v>
      </c>
      <c r="AB133">
        <f t="shared" si="105"/>
        <v>4.0887893490548777E-5</v>
      </c>
      <c r="AC133">
        <v>4</v>
      </c>
    </row>
    <row r="134" spans="23:29">
      <c r="W134">
        <f t="shared" si="114"/>
        <v>12.139183451454191</v>
      </c>
      <c r="X134">
        <f t="shared" si="106"/>
        <v>12.139183451454191</v>
      </c>
      <c r="Y134">
        <f t="shared" si="115"/>
        <v>12.139226104701047</v>
      </c>
      <c r="AA134">
        <f t="shared" si="113"/>
        <v>4.2653246856261262E-5</v>
      </c>
      <c r="AB134">
        <f t="shared" si="105"/>
        <v>4.2653246856261262E-5</v>
      </c>
      <c r="AC134">
        <v>4</v>
      </c>
    </row>
    <row r="135" spans="23:29">
      <c r="W135">
        <f t="shared" si="114"/>
        <v>10.832831183448617</v>
      </c>
      <c r="X135">
        <f t="shared" si="106"/>
        <v>10.832831183448617</v>
      </c>
      <c r="Y135">
        <f t="shared" si="115"/>
        <v>10.832874382160249</v>
      </c>
      <c r="AA135">
        <f t="shared" si="113"/>
        <v>4.3198711631831088E-5</v>
      </c>
      <c r="AB135">
        <f t="shared" si="105"/>
        <v>4.3198711631831088E-5</v>
      </c>
      <c r="AC135">
        <v>4</v>
      </c>
    </row>
    <row r="136" spans="23:29">
      <c r="W136">
        <f t="shared" si="114"/>
        <v>9.5483984223109193</v>
      </c>
      <c r="X136">
        <f t="shared" si="106"/>
        <v>9.5483984223109193</v>
      </c>
      <c r="Y136">
        <f t="shared" si="115"/>
        <v>9.5484409497216109</v>
      </c>
      <c r="AA136">
        <f t="shared" si="113"/>
        <v>4.2527410691661771E-5</v>
      </c>
      <c r="AB136">
        <f t="shared" si="105"/>
        <v>4.2527410691661771E-5</v>
      </c>
      <c r="AC136">
        <v>4</v>
      </c>
    </row>
    <row r="137" spans="23:29">
      <c r="W137">
        <f t="shared" si="114"/>
        <v>8.3158943195806057</v>
      </c>
      <c r="X137">
        <f t="shared" si="106"/>
        <v>8.3158943195806057</v>
      </c>
      <c r="Y137">
        <f t="shared" si="115"/>
        <v>8.3159350770689802</v>
      </c>
      <c r="AA137">
        <f t="shared" si="113"/>
        <v>4.0757488374509876E-5</v>
      </c>
      <c r="AB137">
        <f t="shared" si="105"/>
        <v>4.0757488374509876E-5</v>
      </c>
      <c r="AC137">
        <v>4</v>
      </c>
    </row>
    <row r="138" spans="23:29">
      <c r="W138">
        <f t="shared" si="114"/>
        <v>7.1605435803486071</v>
      </c>
      <c r="X138">
        <f t="shared" si="106"/>
        <v>7.1605435803486071</v>
      </c>
      <c r="Y138">
        <f t="shared" si="115"/>
        <v>7.1605816775392332</v>
      </c>
      <c r="AA138">
        <f t="shared" si="113"/>
        <v>3.8097190626196209E-5</v>
      </c>
      <c r="AB138">
        <f t="shared" si="105"/>
        <v>3.8097190626196209E-5</v>
      </c>
      <c r="AC138">
        <v>4</v>
      </c>
    </row>
    <row r="139" spans="23:29">
      <c r="W139">
        <f t="shared" si="114"/>
        <v>6.1010060313116794</v>
      </c>
      <c r="X139">
        <f t="shared" si="106"/>
        <v>6.1010060313116794</v>
      </c>
      <c r="Y139">
        <f t="shared" si="115"/>
        <v>6.1010408371849509</v>
      </c>
      <c r="AA139">
        <f t="shared" si="113"/>
        <v>3.480587327153728E-5</v>
      </c>
      <c r="AB139">
        <f t="shared" si="105"/>
        <v>3.480587327153728E-5</v>
      </c>
      <c r="AC139">
        <v>4</v>
      </c>
    </row>
    <row r="140" spans="23:29">
      <c r="W140">
        <f t="shared" si="114"/>
        <v>5.1486973618782681</v>
      </c>
      <c r="X140">
        <f t="shared" si="106"/>
        <v>5.1486973618782681</v>
      </c>
      <c r="Y140">
        <f>AV34</f>
        <v>5.1487285142467272</v>
      </c>
      <c r="AA140">
        <f t="shared" si="113"/>
        <v>3.1152368459075319E-5</v>
      </c>
      <c r="AB140">
        <f t="shared" si="105"/>
        <v>3.1152368459075319E-5</v>
      </c>
      <c r="AC140">
        <v>4</v>
      </c>
    </row>
    <row r="141" spans="23:29">
      <c r="W141">
        <f>K4*K20</f>
        <v>20.88251343744907</v>
      </c>
      <c r="X141">
        <f t="shared" si="106"/>
        <v>20.88251343744907</v>
      </c>
      <c r="Y141">
        <f>AW20</f>
        <v>20.882511647381609</v>
      </c>
      <c r="AA141">
        <f t="shared" ref="AA141:AA155" si="116">AF4-K4</f>
        <v>-1.7900674613713363E-6</v>
      </c>
      <c r="AB141">
        <f t="shared" si="105"/>
        <v>-1.7900674613713363E-6</v>
      </c>
      <c r="AC141">
        <v>4</v>
      </c>
    </row>
    <row r="142" spans="23:29">
      <c r="W142">
        <f t="shared" ref="W142:W155" si="117">K5*K21</f>
        <v>20.1801593559161</v>
      </c>
      <c r="X142">
        <f t="shared" si="106"/>
        <v>20.1801593559161</v>
      </c>
      <c r="Y142">
        <f t="shared" ref="Y142:Y155" si="118">AW21</f>
        <v>20.180163573408766</v>
      </c>
      <c r="AA142">
        <f t="shared" si="116"/>
        <v>4.2174926662141843E-6</v>
      </c>
      <c r="AB142">
        <f t="shared" si="105"/>
        <v>4.2174926662141843E-6</v>
      </c>
      <c r="AC142">
        <v>4</v>
      </c>
    </row>
    <row r="143" spans="23:29">
      <c r="W143">
        <f t="shared" si="117"/>
        <v>19.365975058493007</v>
      </c>
      <c r="X143">
        <f t="shared" si="106"/>
        <v>19.365975058493007</v>
      </c>
      <c r="Y143">
        <f t="shared" si="118"/>
        <v>19.365985721979019</v>
      </c>
      <c r="AA143">
        <f t="shared" si="116"/>
        <v>1.0663486012418844E-5</v>
      </c>
      <c r="AB143">
        <f t="shared" si="105"/>
        <v>1.0663486012418844E-5</v>
      </c>
      <c r="AC143">
        <v>4</v>
      </c>
    </row>
    <row r="144" spans="23:29">
      <c r="W144">
        <f t="shared" si="117"/>
        <v>18.436196611236053</v>
      </c>
      <c r="X144">
        <f t="shared" si="106"/>
        <v>18.436196611236053</v>
      </c>
      <c r="Y144">
        <f t="shared" si="118"/>
        <v>18.436213955499937</v>
      </c>
      <c r="AA144">
        <f t="shared" si="116"/>
        <v>1.7344263884666589E-5</v>
      </c>
      <c r="AB144">
        <f t="shared" si="105"/>
        <v>1.7344263884666589E-5</v>
      </c>
      <c r="AC144">
        <v>4</v>
      </c>
    </row>
    <row r="145" spans="23:29">
      <c r="W145">
        <f t="shared" si="117"/>
        <v>17.392414166209107</v>
      </c>
      <c r="X145">
        <f t="shared" si="106"/>
        <v>17.392414166209107</v>
      </c>
      <c r="Y145">
        <f t="shared" si="118"/>
        <v>17.392438146036152</v>
      </c>
      <c r="AA145">
        <f t="shared" si="116"/>
        <v>2.3979827044939839E-5</v>
      </c>
      <c r="AB145">
        <f t="shared" si="105"/>
        <v>2.3979827044939839E-5</v>
      </c>
      <c r="AC145">
        <v>4</v>
      </c>
    </row>
    <row r="146" spans="23:29">
      <c r="W146">
        <f t="shared" si="117"/>
        <v>16.24290515833091</v>
      </c>
      <c r="X146">
        <f t="shared" si="106"/>
        <v>16.24290515833091</v>
      </c>
      <c r="Y146">
        <f t="shared" si="118"/>
        <v>16.242935387936409</v>
      </c>
      <c r="AA146">
        <f t="shared" si="116"/>
        <v>3.0229605499698664E-5</v>
      </c>
      <c r="AB146">
        <f t="shared" si="105"/>
        <v>3.0229605499698664E-5</v>
      </c>
      <c r="AC146">
        <v>4</v>
      </c>
    </row>
    <row r="147" spans="23:29">
      <c r="W147">
        <f t="shared" si="117"/>
        <v>15.003389790584274</v>
      </c>
      <c r="X147">
        <f t="shared" si="106"/>
        <v>15.003389790584274</v>
      </c>
      <c r="Y147">
        <f t="shared" si="118"/>
        <v>15.003425516773939</v>
      </c>
      <c r="AA147">
        <f t="shared" si="116"/>
        <v>3.572618966529717E-5</v>
      </c>
      <c r="AB147">
        <f t="shared" si="105"/>
        <v>3.572618966529717E-5</v>
      </c>
      <c r="AC147">
        <v>4</v>
      </c>
    </row>
    <row r="148" spans="23:29">
      <c r="W148">
        <f t="shared" si="117"/>
        <v>13.696860219204472</v>
      </c>
      <c r="X148">
        <f t="shared" si="106"/>
        <v>13.696860219204472</v>
      </c>
      <c r="Y148">
        <f t="shared" si="118"/>
        <v>13.696900343335871</v>
      </c>
      <c r="AA148">
        <f t="shared" si="116"/>
        <v>4.012413139875548E-5</v>
      </c>
      <c r="AB148">
        <f t="shared" si="105"/>
        <v>4.012413139875548E-5</v>
      </c>
      <c r="AC148">
        <v>4</v>
      </c>
    </row>
    <row r="149" spans="23:29">
      <c r="W149">
        <f t="shared" si="117"/>
        <v>12.352279234575748</v>
      </c>
      <c r="X149">
        <f t="shared" si="106"/>
        <v>12.352279234575748</v>
      </c>
      <c r="Y149">
        <f t="shared" si="118"/>
        <v>12.352322388988618</v>
      </c>
      <c r="AA149">
        <f t="shared" si="116"/>
        <v>4.3154412869839121E-5</v>
      </c>
      <c r="AB149">
        <f t="shared" si="105"/>
        <v>4.3154412869839121E-5</v>
      </c>
      <c r="AC149">
        <v>4</v>
      </c>
    </row>
    <row r="150" spans="23:29">
      <c r="W150">
        <f t="shared" si="117"/>
        <v>11.002210432357664</v>
      </c>
      <c r="X150">
        <f t="shared" si="106"/>
        <v>11.002210432357664</v>
      </c>
      <c r="Y150">
        <f t="shared" si="118"/>
        <v>11.002255102901549</v>
      </c>
      <c r="AA150">
        <f t="shared" si="116"/>
        <v>4.4670543884350877E-5</v>
      </c>
      <c r="AB150">
        <f t="shared" ref="AB150:AB213" si="119">IFERROR(AA150,"")</f>
        <v>4.4670543884350877E-5</v>
      </c>
      <c r="AC150">
        <v>4</v>
      </c>
    </row>
    <row r="151" spans="23:29">
      <c r="W151">
        <f t="shared" si="117"/>
        <v>9.6797492825302616</v>
      </c>
      <c r="X151">
        <f t="shared" si="106"/>
        <v>9.6797492825302616</v>
      </c>
      <c r="Y151">
        <f t="shared" si="118"/>
        <v>9.6797939551713537</v>
      </c>
      <c r="AA151">
        <f t="shared" si="116"/>
        <v>4.4672641092091681E-5</v>
      </c>
      <c r="AB151">
        <f t="shared" si="119"/>
        <v>4.4672641092091681E-5</v>
      </c>
      <c r="AC151">
        <v>4</v>
      </c>
    </row>
    <row r="152" spans="23:29">
      <c r="W152">
        <f t="shared" si="117"/>
        <v>8.4153476437057222</v>
      </c>
      <c r="X152">
        <f t="shared" si="106"/>
        <v>8.4153476437057222</v>
      </c>
      <c r="Y152">
        <f t="shared" si="118"/>
        <v>8.4153909458793255</v>
      </c>
      <c r="AA152">
        <f t="shared" si="116"/>
        <v>4.3302173603265715E-5</v>
      </c>
      <c r="AB152">
        <f t="shared" si="119"/>
        <v>4.3302173603265715E-5</v>
      </c>
      <c r="AC152">
        <v>4</v>
      </c>
    </row>
    <row r="153" spans="23:29">
      <c r="W153">
        <f t="shared" si="117"/>
        <v>7.2341596045643666</v>
      </c>
      <c r="X153">
        <f t="shared" ref="X153:X216" si="120">IFERROR(W153, NA())</f>
        <v>7.2341596045643666</v>
      </c>
      <c r="Y153">
        <f t="shared" si="118"/>
        <v>7.2342004143363186</v>
      </c>
      <c r="AA153">
        <f t="shared" si="116"/>
        <v>4.0809771951977325E-5</v>
      </c>
      <c r="AB153">
        <f t="shared" si="119"/>
        <v>4.0809771951977325E-5</v>
      </c>
      <c r="AC153">
        <v>4</v>
      </c>
    </row>
    <row r="154" spans="23:29">
      <c r="W154">
        <f t="shared" si="117"/>
        <v>6.1543669281633404</v>
      </c>
      <c r="X154">
        <f t="shared" si="120"/>
        <v>6.1543669281633404</v>
      </c>
      <c r="Y154">
        <f t="shared" si="118"/>
        <v>6.154404435052407</v>
      </c>
      <c r="AA154">
        <f t="shared" si="116"/>
        <v>3.7506889066563076E-5</v>
      </c>
      <c r="AB154">
        <f t="shared" si="119"/>
        <v>3.7506889066563076E-5</v>
      </c>
      <c r="AC154">
        <v>4</v>
      </c>
    </row>
    <row r="155" spans="23:29">
      <c r="W155">
        <f t="shared" si="117"/>
        <v>5.1866482937888261</v>
      </c>
      <c r="X155">
        <f t="shared" si="120"/>
        <v>5.1866482937888261</v>
      </c>
      <c r="Y155">
        <f t="shared" si="118"/>
        <v>5.1866820091844001</v>
      </c>
      <c r="AA155">
        <f t="shared" si="116"/>
        <v>3.3715395574063223E-5</v>
      </c>
      <c r="AB155">
        <f t="shared" si="119"/>
        <v>3.3715395574063223E-5</v>
      </c>
      <c r="AC155">
        <v>4</v>
      </c>
    </row>
    <row r="156" spans="23:29">
      <c r="W156">
        <f>L4*L20</f>
        <v>21.448652542283984</v>
      </c>
      <c r="X156">
        <f t="shared" si="120"/>
        <v>21.448652542283984</v>
      </c>
      <c r="Y156">
        <f>AX20</f>
        <v>21.448629956654919</v>
      </c>
      <c r="AA156">
        <f t="shared" ref="AA156:AA170" si="121">AG4-L4</f>
        <v>-2.2585629064764134E-5</v>
      </c>
      <c r="AB156">
        <f t="shared" si="119"/>
        <v>-2.2585629064764134E-5</v>
      </c>
      <c r="AC156">
        <v>4</v>
      </c>
    </row>
    <row r="157" spans="23:29">
      <c r="W157">
        <f t="shared" ref="W157:W170" si="122">L5*L21</f>
        <v>20.708374654484839</v>
      </c>
      <c r="X157">
        <f t="shared" si="120"/>
        <v>20.708374654484839</v>
      </c>
      <c r="Y157">
        <f t="shared" ref="Y157:Y170" si="123">AX21</f>
        <v>20.708360284192509</v>
      </c>
      <c r="AA157">
        <f t="shared" si="121"/>
        <v>-1.4370292330312395E-5</v>
      </c>
      <c r="AB157">
        <f t="shared" si="119"/>
        <v>-1.4370292330312395E-5</v>
      </c>
      <c r="AC157">
        <v>4</v>
      </c>
    </row>
    <row r="158" spans="23:29">
      <c r="W158">
        <f t="shared" si="122"/>
        <v>19.85191448218109</v>
      </c>
      <c r="X158">
        <f t="shared" si="120"/>
        <v>19.85191448218109</v>
      </c>
      <c r="Y158">
        <f t="shared" si="123"/>
        <v>19.851908953252259</v>
      </c>
      <c r="AA158">
        <f t="shared" si="121"/>
        <v>-5.528928831211033E-6</v>
      </c>
      <c r="AB158">
        <f t="shared" si="119"/>
        <v>-5.528928831211033E-6</v>
      </c>
      <c r="AC158">
        <v>4</v>
      </c>
    </row>
    <row r="159" spans="23:29">
      <c r="W159">
        <f t="shared" si="122"/>
        <v>18.876065428418045</v>
      </c>
      <c r="X159">
        <f t="shared" si="120"/>
        <v>18.876065428418045</v>
      </c>
      <c r="Y159">
        <f t="shared" si="123"/>
        <v>18.876069106028879</v>
      </c>
      <c r="AA159">
        <f t="shared" si="121"/>
        <v>3.6776108345293324E-6</v>
      </c>
      <c r="AB159">
        <f t="shared" si="119"/>
        <v>3.6776108345293324E-6</v>
      </c>
      <c r="AC159">
        <v>4</v>
      </c>
    </row>
    <row r="160" spans="23:29">
      <c r="W160">
        <f t="shared" si="122"/>
        <v>17.783357671441827</v>
      </c>
      <c r="X160">
        <f t="shared" si="120"/>
        <v>17.783357671441827</v>
      </c>
      <c r="Y160">
        <f t="shared" si="123"/>
        <v>17.783370561714737</v>
      </c>
      <c r="AA160">
        <f t="shared" si="121"/>
        <v>1.2890272909515943E-5</v>
      </c>
      <c r="AB160">
        <f t="shared" si="119"/>
        <v>1.2890272909515943E-5</v>
      </c>
      <c r="AC160">
        <v>4</v>
      </c>
    </row>
    <row r="161" spans="23:29">
      <c r="W161">
        <f t="shared" si="122"/>
        <v>16.583373680706252</v>
      </c>
      <c r="X161">
        <f t="shared" si="120"/>
        <v>16.583373680706252</v>
      </c>
      <c r="Y161">
        <f t="shared" si="123"/>
        <v>16.583395353627886</v>
      </c>
      <c r="AA161">
        <f t="shared" si="121"/>
        <v>2.1672921633353326E-5</v>
      </c>
      <c r="AB161">
        <f t="shared" si="119"/>
        <v>2.1672921633353326E-5</v>
      </c>
      <c r="AC161">
        <v>4</v>
      </c>
    </row>
    <row r="162" spans="23:29">
      <c r="W162">
        <f t="shared" si="122"/>
        <v>15.293413970395379</v>
      </c>
      <c r="X162">
        <f t="shared" si="120"/>
        <v>15.293413970395379</v>
      </c>
      <c r="Y162">
        <f t="shared" si="123"/>
        <v>15.293443526550858</v>
      </c>
      <c r="AA162">
        <f t="shared" si="121"/>
        <v>2.955615547861612E-5</v>
      </c>
      <c r="AB162">
        <f t="shared" si="119"/>
        <v>2.955615547861612E-5</v>
      </c>
      <c r="AC162">
        <v>4</v>
      </c>
    </row>
    <row r="163" spans="23:29">
      <c r="W163">
        <f t="shared" si="122"/>
        <v>13.938165604500131</v>
      </c>
      <c r="X163">
        <f t="shared" si="120"/>
        <v>13.938165604500131</v>
      </c>
      <c r="Y163">
        <f t="shared" si="123"/>
        <v>13.938201704018043</v>
      </c>
      <c r="AA163">
        <f t="shared" si="121"/>
        <v>3.6099517911836188E-5</v>
      </c>
      <c r="AB163">
        <f t="shared" si="119"/>
        <v>3.6099517911836188E-5</v>
      </c>
      <c r="AC163">
        <v>4</v>
      </c>
    </row>
    <row r="164" spans="23:29">
      <c r="W164">
        <f t="shared" si="122"/>
        <v>12.548194699804997</v>
      </c>
      <c r="X164">
        <f t="shared" si="120"/>
        <v>12.548194699804997</v>
      </c>
      <c r="Y164">
        <f t="shared" si="123"/>
        <v>12.54823565948352</v>
      </c>
      <c r="AA164">
        <f t="shared" si="121"/>
        <v>4.0959678523577736E-5</v>
      </c>
      <c r="AB164">
        <f t="shared" si="119"/>
        <v>4.0959678523577736E-5</v>
      </c>
      <c r="AC164">
        <v>4</v>
      </c>
    </row>
    <row r="165" spans="23:29">
      <c r="W165">
        <f t="shared" si="122"/>
        <v>11.15737130148289</v>
      </c>
      <c r="X165">
        <f t="shared" si="120"/>
        <v>11.15737130148289</v>
      </c>
      <c r="Y165">
        <f t="shared" si="123"/>
        <v>11.157415248316283</v>
      </c>
      <c r="AA165">
        <f t="shared" si="121"/>
        <v>4.394683339370431E-5</v>
      </c>
      <c r="AB165">
        <f t="shared" si="119"/>
        <v>4.394683339370431E-5</v>
      </c>
      <c r="AC165">
        <v>4</v>
      </c>
    </row>
    <row r="166" spans="23:29">
      <c r="W166">
        <f t="shared" si="122"/>
        <v>9.7996481167740654</v>
      </c>
      <c r="X166">
        <f t="shared" si="120"/>
        <v>9.7996481167740654</v>
      </c>
      <c r="Y166">
        <f t="shared" si="123"/>
        <v>9.7996931695647227</v>
      </c>
      <c r="AA166">
        <f t="shared" si="121"/>
        <v>4.5052790657251762E-5</v>
      </c>
      <c r="AB166">
        <f t="shared" si="119"/>
        <v>4.5052790657251762E-5</v>
      </c>
      <c r="AC166">
        <v>4</v>
      </c>
    </row>
    <row r="167" spans="23:29">
      <c r="W167">
        <f t="shared" si="122"/>
        <v>8.5058226780799622</v>
      </c>
      <c r="X167">
        <f t="shared" si="120"/>
        <v>8.5058226780799622</v>
      </c>
      <c r="Y167">
        <f t="shared" si="123"/>
        <v>8.5058671207307555</v>
      </c>
      <c r="AA167">
        <f t="shared" si="121"/>
        <v>4.444265079328602E-5</v>
      </c>
      <c r="AB167">
        <f t="shared" si="119"/>
        <v>4.444265079328602E-5</v>
      </c>
      <c r="AC167">
        <v>4</v>
      </c>
    </row>
    <row r="168" spans="23:29">
      <c r="W168">
        <f t="shared" si="122"/>
        <v>7.300918005839045</v>
      </c>
      <c r="X168">
        <f t="shared" si="120"/>
        <v>7.300918005839045</v>
      </c>
      <c r="Y168">
        <f t="shared" si="123"/>
        <v>7.300960419911247</v>
      </c>
      <c r="AA168">
        <f t="shared" si="121"/>
        <v>4.2414072201957254E-5</v>
      </c>
      <c r="AB168">
        <f t="shared" si="119"/>
        <v>4.2414072201957254E-5</v>
      </c>
      <c r="AC168">
        <v>4</v>
      </c>
    </row>
    <row r="169" spans="23:29">
      <c r="W169">
        <f t="shared" si="122"/>
        <v>6.2026170847534505</v>
      </c>
      <c r="X169">
        <f t="shared" si="120"/>
        <v>6.2026170847534505</v>
      </c>
      <c r="Y169">
        <f t="shared" si="123"/>
        <v>6.2026564227205583</v>
      </c>
      <c r="AA169">
        <f t="shared" si="121"/>
        <v>3.9337967107755389E-5</v>
      </c>
      <c r="AB169">
        <f t="shared" si="119"/>
        <v>3.9337967107755389E-5</v>
      </c>
      <c r="AC169">
        <v>4</v>
      </c>
    </row>
    <row r="170" spans="23:29">
      <c r="W170">
        <f t="shared" si="122"/>
        <v>5.2208754250677885</v>
      </c>
      <c r="X170">
        <f t="shared" si="120"/>
        <v>5.2208754250677885</v>
      </c>
      <c r="Y170">
        <f t="shared" si="123"/>
        <v>5.2209110228694326</v>
      </c>
      <c r="AA170">
        <f t="shared" si="121"/>
        <v>3.5597801644193794E-5</v>
      </c>
      <c r="AB170">
        <f t="shared" si="119"/>
        <v>3.5597801644193794E-5</v>
      </c>
      <c r="AC170">
        <v>4</v>
      </c>
    </row>
    <row r="171" spans="23:29">
      <c r="W171">
        <f>M4*M20</f>
        <v>21.969504826413239</v>
      </c>
      <c r="X171">
        <f t="shared" si="120"/>
        <v>21.969504826413239</v>
      </c>
      <c r="Y171">
        <f>AY20</f>
        <v>21.969455878438129</v>
      </c>
      <c r="AA171">
        <f t="shared" ref="AA171:AA185" si="124">AH4-M4</f>
        <v>-4.8947975109570052E-5</v>
      </c>
      <c r="AB171">
        <f t="shared" si="119"/>
        <v>-4.8947975109570052E-5</v>
      </c>
      <c r="AC171">
        <v>4</v>
      </c>
    </row>
    <row r="172" spans="23:29">
      <c r="W172">
        <f t="shared" ref="W172:W185" si="125">M5*M21</f>
        <v>21.193487451650626</v>
      </c>
      <c r="X172">
        <f t="shared" si="120"/>
        <v>21.193487451650626</v>
      </c>
      <c r="Y172">
        <f t="shared" ref="Y172:Y185" si="126">AY21</f>
        <v>21.193449341713816</v>
      </c>
      <c r="AA172">
        <f t="shared" si="124"/>
        <v>-3.8109936809860301E-5</v>
      </c>
      <c r="AB172">
        <f t="shared" si="119"/>
        <v>-3.8109936809860301E-5</v>
      </c>
      <c r="AC172">
        <v>4</v>
      </c>
    </row>
    <row r="173" spans="23:29">
      <c r="W173">
        <f t="shared" si="125"/>
        <v>20.297298810718612</v>
      </c>
      <c r="X173">
        <f t="shared" si="120"/>
        <v>20.297298810718612</v>
      </c>
      <c r="Y173">
        <f t="shared" si="126"/>
        <v>20.297272387147164</v>
      </c>
      <c r="AA173">
        <f t="shared" si="124"/>
        <v>-2.6423571448219718E-5</v>
      </c>
      <c r="AB173">
        <f t="shared" si="119"/>
        <v>-2.6423571448219718E-5</v>
      </c>
      <c r="AC173">
        <v>4</v>
      </c>
    </row>
    <row r="174" spans="23:29">
      <c r="W174">
        <f t="shared" si="125"/>
        <v>19.278295368886376</v>
      </c>
      <c r="X174">
        <f t="shared" si="120"/>
        <v>19.278295368886376</v>
      </c>
      <c r="Y174">
        <f t="shared" si="126"/>
        <v>19.278281152297708</v>
      </c>
      <c r="AA174">
        <f t="shared" si="124"/>
        <v>-1.4216588667181895E-5</v>
      </c>
      <c r="AB174">
        <f t="shared" si="119"/>
        <v>-1.4216588667181895E-5</v>
      </c>
      <c r="AC174">
        <v>4</v>
      </c>
    </row>
    <row r="175" spans="23:29">
      <c r="W175">
        <f t="shared" si="125"/>
        <v>18.139926669950054</v>
      </c>
      <c r="X175">
        <f t="shared" si="120"/>
        <v>18.139926669950054</v>
      </c>
      <c r="Y175">
        <f t="shared" si="126"/>
        <v>18.139924730053835</v>
      </c>
      <c r="AA175">
        <f t="shared" si="124"/>
        <v>-1.9398962187722191E-6</v>
      </c>
      <c r="AB175">
        <f t="shared" si="119"/>
        <v>-1.9398962187722191E-6</v>
      </c>
      <c r="AC175">
        <v>4</v>
      </c>
    </row>
    <row r="176" spans="23:29">
      <c r="W176">
        <f t="shared" si="125"/>
        <v>16.893026211342864</v>
      </c>
      <c r="X176">
        <f t="shared" si="120"/>
        <v>16.893026211342864</v>
      </c>
      <c r="Y176">
        <f t="shared" si="126"/>
        <v>16.893036071317663</v>
      </c>
      <c r="AA176">
        <f t="shared" si="124"/>
        <v>9.8599747992977882E-6</v>
      </c>
      <c r="AB176">
        <f t="shared" si="119"/>
        <v>9.8599747992977882E-6</v>
      </c>
      <c r="AC176">
        <v>4</v>
      </c>
    </row>
    <row r="177" spans="23:29">
      <c r="W177">
        <f t="shared" si="125"/>
        <v>15.556384698928648</v>
      </c>
      <c r="X177">
        <f t="shared" si="120"/>
        <v>15.556384698928648</v>
      </c>
      <c r="Y177">
        <f t="shared" si="126"/>
        <v>15.556405295404968</v>
      </c>
      <c r="AA177">
        <f t="shared" si="124"/>
        <v>2.0596476320022816E-5</v>
      </c>
      <c r="AB177">
        <f t="shared" si="119"/>
        <v>2.0596476320022816E-5</v>
      </c>
      <c r="AC177">
        <v>4</v>
      </c>
    </row>
    <row r="178" spans="23:29">
      <c r="W178">
        <f t="shared" si="125"/>
        <v>14.156262007532545</v>
      </c>
      <c r="X178">
        <f t="shared" si="120"/>
        <v>14.156262007532545</v>
      </c>
      <c r="Y178">
        <f t="shared" si="126"/>
        <v>14.156291728137877</v>
      </c>
      <c r="AA178">
        <f t="shared" si="124"/>
        <v>2.972060533146248E-5</v>
      </c>
      <c r="AB178">
        <f t="shared" si="119"/>
        <v>2.972060533146248E-5</v>
      </c>
      <c r="AC178">
        <v>4</v>
      </c>
    </row>
    <row r="179" spans="23:29">
      <c r="W179">
        <f t="shared" si="125"/>
        <v>12.724685716122877</v>
      </c>
      <c r="X179">
        <f t="shared" si="120"/>
        <v>12.724685716122877</v>
      </c>
      <c r="Y179">
        <f t="shared" si="126"/>
        <v>12.724722520593037</v>
      </c>
      <c r="AA179">
        <f t="shared" si="124"/>
        <v>3.6804470159523817E-5</v>
      </c>
      <c r="AB179">
        <f t="shared" si="119"/>
        <v>3.6804470159523817E-5</v>
      </c>
      <c r="AC179">
        <v>4</v>
      </c>
    </row>
    <row r="180" spans="23:29">
      <c r="W180">
        <f t="shared" si="125"/>
        <v>11.296689343637146</v>
      </c>
      <c r="X180">
        <f t="shared" si="120"/>
        <v>11.296689343637146</v>
      </c>
      <c r="Y180">
        <f t="shared" si="126"/>
        <v>11.296730952584596</v>
      </c>
      <c r="AA180">
        <f t="shared" si="124"/>
        <v>4.1608947450200162E-5</v>
      </c>
      <c r="AB180">
        <f t="shared" si="119"/>
        <v>4.1608947450200162E-5</v>
      </c>
      <c r="AC180">
        <v>4</v>
      </c>
    </row>
    <row r="181" spans="23:29">
      <c r="W181">
        <f t="shared" si="125"/>
        <v>9.906959341839773</v>
      </c>
      <c r="X181">
        <f t="shared" si="120"/>
        <v>9.906959341839773</v>
      </c>
      <c r="Y181">
        <f t="shared" si="126"/>
        <v>9.9070034576560815</v>
      </c>
      <c r="AA181">
        <f t="shared" si="124"/>
        <v>4.4115816308476496E-5</v>
      </c>
      <c r="AB181">
        <f t="shared" si="119"/>
        <v>4.4115816308476496E-5</v>
      </c>
      <c r="AC181">
        <v>4</v>
      </c>
    </row>
    <row r="182" spans="23:29">
      <c r="W182">
        <f t="shared" si="125"/>
        <v>8.586551646292591</v>
      </c>
      <c r="X182">
        <f t="shared" si="120"/>
        <v>8.586551646292591</v>
      </c>
      <c r="Y182">
        <f t="shared" si="126"/>
        <v>8.5865961619334676</v>
      </c>
      <c r="AA182">
        <f t="shared" si="124"/>
        <v>4.4515640876596763E-5</v>
      </c>
      <c r="AB182">
        <f t="shared" si="119"/>
        <v>4.4515640876596763E-5</v>
      </c>
      <c r="AC182">
        <v>4</v>
      </c>
    </row>
    <row r="183" spans="23:29">
      <c r="W183">
        <f t="shared" si="125"/>
        <v>7.3603155095173083</v>
      </c>
      <c r="X183">
        <f t="shared" si="120"/>
        <v>7.3603155095173083</v>
      </c>
      <c r="Y183">
        <f t="shared" si="126"/>
        <v>7.3603586668625036</v>
      </c>
      <c r="AA183">
        <f t="shared" si="124"/>
        <v>4.3157345195332653E-5</v>
      </c>
      <c r="AB183">
        <f t="shared" si="119"/>
        <v>4.3157345195332653E-5</v>
      </c>
      <c r="AC183">
        <v>4</v>
      </c>
    </row>
    <row r="184" spans="23:29">
      <c r="W184">
        <f t="shared" si="125"/>
        <v>6.2454356389556613</v>
      </c>
      <c r="X184">
        <f t="shared" si="120"/>
        <v>6.2454356389556613</v>
      </c>
      <c r="Y184">
        <f t="shared" si="126"/>
        <v>6.2454761157263539</v>
      </c>
      <c r="AA184">
        <f t="shared" si="124"/>
        <v>4.0476770692521313E-5</v>
      </c>
      <c r="AB184">
        <f t="shared" si="119"/>
        <v>4.0476770692521313E-5</v>
      </c>
      <c r="AC184">
        <v>4</v>
      </c>
    </row>
    <row r="185" spans="23:29">
      <c r="W185">
        <f t="shared" si="125"/>
        <v>5.2511790405962184</v>
      </c>
      <c r="X185">
        <f t="shared" si="120"/>
        <v>5.2511790405962184</v>
      </c>
      <c r="Y185">
        <f t="shared" si="126"/>
        <v>5.25121596534066</v>
      </c>
      <c r="AA185">
        <f t="shared" si="124"/>
        <v>3.69247444416132E-5</v>
      </c>
      <c r="AB185">
        <f t="shared" si="119"/>
        <v>3.69247444416132E-5</v>
      </c>
      <c r="AC185">
        <v>4</v>
      </c>
    </row>
    <row r="186" spans="23:29">
      <c r="W186">
        <f>N4*N20</f>
        <v>22.439009014688267</v>
      </c>
      <c r="X186">
        <f t="shared" si="120"/>
        <v>22.439009014688267</v>
      </c>
      <c r="Y186">
        <f>AZ20</f>
        <v>22.438930365345982</v>
      </c>
      <c r="AA186">
        <f t="shared" ref="AA186:AA200" si="127">AI4-N4</f>
        <v>-7.8649342285075363E-5</v>
      </c>
      <c r="AB186">
        <f t="shared" si="119"/>
        <v>-7.8649342285075363E-5</v>
      </c>
      <c r="AC186">
        <v>4</v>
      </c>
    </row>
    <row r="187" spans="23:29">
      <c r="W187">
        <f t="shared" ref="W187:W200" si="128">N5*N21</f>
        <v>21.630079756931256</v>
      </c>
      <c r="X187">
        <f t="shared" si="120"/>
        <v>21.630079756931256</v>
      </c>
      <c r="Y187">
        <f t="shared" ref="Y187:Y200" si="129">AZ21</f>
        <v>21.630014822890036</v>
      </c>
      <c r="AA187">
        <f t="shared" si="127"/>
        <v>-6.493404121954427E-5</v>
      </c>
      <c r="AB187">
        <f t="shared" si="119"/>
        <v>-6.493404121954427E-5</v>
      </c>
      <c r="AC187">
        <v>4</v>
      </c>
    </row>
    <row r="188" spans="23:29">
      <c r="W188">
        <f t="shared" si="128"/>
        <v>20.697399741972998</v>
      </c>
      <c r="X188">
        <f t="shared" si="120"/>
        <v>20.697399741972998</v>
      </c>
      <c r="Y188">
        <f t="shared" si="129"/>
        <v>20.697349611375405</v>
      </c>
      <c r="AA188">
        <f t="shared" si="127"/>
        <v>-5.0130597593067705E-5</v>
      </c>
      <c r="AB188">
        <f t="shared" si="119"/>
        <v>-5.0130597593067705E-5</v>
      </c>
      <c r="AC188">
        <v>4</v>
      </c>
    </row>
    <row r="189" spans="23:29">
      <c r="W189">
        <f t="shared" si="128"/>
        <v>19.638874640620351</v>
      </c>
      <c r="X189">
        <f t="shared" si="120"/>
        <v>19.638874640620351</v>
      </c>
      <c r="Y189">
        <f t="shared" si="129"/>
        <v>19.638840000267329</v>
      </c>
      <c r="AA189">
        <f t="shared" si="127"/>
        <v>-3.4640353021586634E-5</v>
      </c>
      <c r="AB189">
        <f t="shared" si="119"/>
        <v>-3.4640353021586634E-5</v>
      </c>
      <c r="AC189">
        <v>4</v>
      </c>
    </row>
    <row r="190" spans="23:29">
      <c r="W190">
        <f t="shared" si="128"/>
        <v>18.458827139924217</v>
      </c>
      <c r="X190">
        <f t="shared" si="120"/>
        <v>18.458827139924217</v>
      </c>
      <c r="Y190">
        <f t="shared" si="129"/>
        <v>18.458808125571487</v>
      </c>
      <c r="AA190">
        <f t="shared" si="127"/>
        <v>-1.9014352730550854E-5</v>
      </c>
      <c r="AB190">
        <f t="shared" si="119"/>
        <v>-1.9014352730550854E-5</v>
      </c>
      <c r="AC190">
        <v>4</v>
      </c>
    </row>
    <row r="191" spans="23:29">
      <c r="W191">
        <f t="shared" si="128"/>
        <v>17.169258553650987</v>
      </c>
      <c r="X191">
        <f t="shared" si="120"/>
        <v>17.169258553650987</v>
      </c>
      <c r="Y191">
        <f t="shared" si="129"/>
        <v>17.169254635262057</v>
      </c>
      <c r="AA191">
        <f t="shared" si="127"/>
        <v>-3.9183889306571018E-6</v>
      </c>
      <c r="AB191">
        <f t="shared" si="119"/>
        <v>-3.9183889306571018E-6</v>
      </c>
      <c r="AC191">
        <v>4</v>
      </c>
    </row>
    <row r="192" spans="23:29">
      <c r="W192">
        <f t="shared" si="128"/>
        <v>15.790330592479963</v>
      </c>
      <c r="X192">
        <f t="shared" si="120"/>
        <v>15.790330592479963</v>
      </c>
      <c r="Y192">
        <f t="shared" si="129"/>
        <v>15.790340528063425</v>
      </c>
      <c r="AA192">
        <f t="shared" si="127"/>
        <v>9.9355834617398386E-6</v>
      </c>
      <c r="AB192">
        <f t="shared" si="119"/>
        <v>9.9355834617398386E-6</v>
      </c>
      <c r="AC192">
        <v>4</v>
      </c>
    </row>
    <row r="193" spans="23:29">
      <c r="W193">
        <f t="shared" si="128"/>
        <v>14.349729424626368</v>
      </c>
      <c r="X193">
        <f t="shared" si="120"/>
        <v>14.349729424626368</v>
      </c>
      <c r="Y193">
        <f t="shared" si="129"/>
        <v>14.349751308123905</v>
      </c>
      <c r="AA193">
        <f t="shared" si="127"/>
        <v>2.1883497536734353E-5</v>
      </c>
      <c r="AB193">
        <f t="shared" si="119"/>
        <v>2.1883497536734353E-5</v>
      </c>
      <c r="AC193">
        <v>4</v>
      </c>
    </row>
    <row r="194" spans="23:29">
      <c r="W194">
        <f t="shared" si="128"/>
        <v>12.880786460654424</v>
      </c>
      <c r="X194">
        <f t="shared" si="120"/>
        <v>12.880786460654424</v>
      </c>
      <c r="Y194">
        <f t="shared" si="129"/>
        <v>12.880817869524055</v>
      </c>
      <c r="AA194">
        <f t="shared" si="127"/>
        <v>3.1408869631377456E-5</v>
      </c>
      <c r="AB194">
        <f t="shared" si="119"/>
        <v>3.1408869631377456E-5</v>
      </c>
      <c r="AC194">
        <v>4</v>
      </c>
    </row>
    <row r="195" spans="23:29">
      <c r="W195">
        <f t="shared" si="128"/>
        <v>11.419550822042686</v>
      </c>
      <c r="X195">
        <f t="shared" si="120"/>
        <v>11.419550822042686</v>
      </c>
      <c r="Y195">
        <f t="shared" si="129"/>
        <v>11.419589043893858</v>
      </c>
      <c r="AA195">
        <f t="shared" si="127"/>
        <v>3.8221851172082211E-5</v>
      </c>
      <c r="AB195">
        <f t="shared" si="119"/>
        <v>3.8221851172082211E-5</v>
      </c>
      <c r="AC195">
        <v>4</v>
      </c>
    </row>
    <row r="196" spans="23:29">
      <c r="W196">
        <f t="shared" si="128"/>
        <v>10.001324885264344</v>
      </c>
      <c r="X196">
        <f t="shared" si="120"/>
        <v>10.001324885264344</v>
      </c>
      <c r="Y196">
        <f t="shared" si="129"/>
        <v>10.001367180236889</v>
      </c>
      <c r="AA196">
        <f t="shared" si="127"/>
        <v>4.2294972544709708E-5</v>
      </c>
      <c r="AB196">
        <f t="shared" si="119"/>
        <v>4.2294972544709708E-5</v>
      </c>
      <c r="AC196">
        <v>4</v>
      </c>
    </row>
    <row r="197" spans="23:29">
      <c r="W197">
        <f t="shared" si="128"/>
        <v>8.6573493642985948</v>
      </c>
      <c r="X197">
        <f t="shared" si="120"/>
        <v>8.6573493642985948</v>
      </c>
      <c r="Y197">
        <f t="shared" si="129"/>
        <v>8.6573932107522502</v>
      </c>
      <c r="AA197">
        <f t="shared" si="127"/>
        <v>4.3846453655405071E-5</v>
      </c>
      <c r="AB197">
        <f t="shared" si="119"/>
        <v>4.3846453655405071E-5</v>
      </c>
      <c r="AC197">
        <v>4</v>
      </c>
    </row>
    <row r="198" spans="23:29">
      <c r="W198">
        <f t="shared" si="128"/>
        <v>7.412274831382657</v>
      </c>
      <c r="X198">
        <f t="shared" si="120"/>
        <v>7.412274831382657</v>
      </c>
      <c r="Y198">
        <f t="shared" si="129"/>
        <v>7.4123181106736569</v>
      </c>
      <c r="AA198">
        <f t="shared" si="127"/>
        <v>4.3279290999898024E-5</v>
      </c>
      <c r="AB198">
        <f t="shared" si="119"/>
        <v>4.3279290999898024E-5</v>
      </c>
      <c r="AC198">
        <v>4</v>
      </c>
    </row>
    <row r="199" spans="23:29">
      <c r="W199">
        <f t="shared" si="128"/>
        <v>6.2828064001541462</v>
      </c>
      <c r="X199">
        <f t="shared" si="120"/>
        <v>6.2828064001541462</v>
      </c>
      <c r="Y199">
        <f t="shared" si="129"/>
        <v>6.2828474972379373</v>
      </c>
      <c r="AA199">
        <f t="shared" si="127"/>
        <v>4.1097083791186151E-5</v>
      </c>
      <c r="AB199">
        <f t="shared" si="119"/>
        <v>4.1097083791186151E-5</v>
      </c>
      <c r="AC199">
        <v>4</v>
      </c>
    </row>
    <row r="200" spans="23:29">
      <c r="W200">
        <f t="shared" si="128"/>
        <v>5.2775731258339729</v>
      </c>
      <c r="X200">
        <f t="shared" si="120"/>
        <v>5.2775731258339729</v>
      </c>
      <c r="Y200">
        <f t="shared" si="129"/>
        <v>5.2776109463892711</v>
      </c>
      <c r="AA200">
        <f t="shared" si="127"/>
        <v>3.7820555298218039E-5</v>
      </c>
      <c r="AB200">
        <f t="shared" si="119"/>
        <v>3.7820555298218039E-5</v>
      </c>
      <c r="AC200">
        <v>4</v>
      </c>
    </row>
    <row r="201" spans="23:29">
      <c r="W201">
        <f>O4*O20</f>
        <v>22.854502244520731</v>
      </c>
      <c r="X201">
        <f t="shared" si="120"/>
        <v>22.854502244520731</v>
      </c>
      <c r="Y201">
        <f>BA20</f>
        <v>22.85439261487231</v>
      </c>
      <c r="AA201">
        <f t="shared" ref="AA201:AA215" si="130">AJ4-O4</f>
        <v>-1.0962964842065048E-4</v>
      </c>
      <c r="AB201">
        <f t="shared" si="119"/>
        <v>-1.0962964842065048E-4</v>
      </c>
      <c r="AC201">
        <v>4</v>
      </c>
    </row>
    <row r="202" spans="23:29">
      <c r="W202">
        <f t="shared" ref="W202:W215" si="131">O5*O21</f>
        <v>22.015898251192368</v>
      </c>
      <c r="X202">
        <f t="shared" si="120"/>
        <v>22.015898251192368</v>
      </c>
      <c r="Y202">
        <f t="shared" ref="Y202:Y215" si="132">BA21</f>
        <v>22.015805308307581</v>
      </c>
      <c r="AA202">
        <f t="shared" si="130"/>
        <v>-9.2942884787561297E-5</v>
      </c>
      <c r="AB202">
        <f t="shared" si="119"/>
        <v>-9.2942884787561297E-5</v>
      </c>
      <c r="AC202">
        <v>4</v>
      </c>
    </row>
    <row r="203" spans="23:29">
      <c r="W203">
        <f t="shared" si="131"/>
        <v>21.050391426617011</v>
      </c>
      <c r="X203">
        <f t="shared" si="120"/>
        <v>21.050391426617011</v>
      </c>
      <c r="Y203">
        <f t="shared" si="132"/>
        <v>21.050316500846737</v>
      </c>
      <c r="AA203">
        <f t="shared" si="130"/>
        <v>-7.4925770274347769E-5</v>
      </c>
      <c r="AB203">
        <f t="shared" si="119"/>
        <v>-7.4925770274347769E-5</v>
      </c>
      <c r="AC203">
        <v>4</v>
      </c>
    </row>
    <row r="204" spans="23:29">
      <c r="W204">
        <f t="shared" si="131"/>
        <v>19.956406607461318</v>
      </c>
      <c r="X204">
        <f t="shared" si="120"/>
        <v>19.956406607461318</v>
      </c>
      <c r="Y204">
        <f t="shared" si="132"/>
        <v>19.956350550883688</v>
      </c>
      <c r="AA204">
        <f t="shared" si="130"/>
        <v>-5.6056577630414495E-5</v>
      </c>
      <c r="AB204">
        <f t="shared" si="119"/>
        <v>-5.6056577630414495E-5</v>
      </c>
      <c r="AC204">
        <v>4</v>
      </c>
    </row>
    <row r="205" spans="23:29">
      <c r="W205">
        <f t="shared" si="131"/>
        <v>18.739073990282357</v>
      </c>
      <c r="X205">
        <f t="shared" si="120"/>
        <v>18.739073990282357</v>
      </c>
      <c r="Y205">
        <f t="shared" si="132"/>
        <v>18.739037000468343</v>
      </c>
      <c r="AA205">
        <f t="shared" si="130"/>
        <v>-3.6989814013566047E-5</v>
      </c>
      <c r="AB205">
        <f t="shared" si="119"/>
        <v>-3.6989814013566047E-5</v>
      </c>
      <c r="AC205">
        <v>4</v>
      </c>
    </row>
    <row r="206" spans="23:29">
      <c r="W206">
        <f t="shared" si="131"/>
        <v>17.411459157021433</v>
      </c>
      <c r="X206">
        <f t="shared" si="120"/>
        <v>17.411459157021433</v>
      </c>
      <c r="Y206">
        <f t="shared" si="132"/>
        <v>17.411440643744669</v>
      </c>
      <c r="AA206">
        <f t="shared" si="130"/>
        <v>-1.8513276764053899E-5</v>
      </c>
      <c r="AB206">
        <f t="shared" si="119"/>
        <v>-1.8513276764053899E-5</v>
      </c>
      <c r="AC206">
        <v>4</v>
      </c>
    </row>
    <row r="207" spans="23:29">
      <c r="W207">
        <f t="shared" si="131"/>
        <v>15.994957539968921</v>
      </c>
      <c r="X207">
        <f t="shared" si="120"/>
        <v>15.994957539968921</v>
      </c>
      <c r="Y207">
        <f t="shared" si="132"/>
        <v>15.994956074038768</v>
      </c>
      <c r="AA207">
        <f t="shared" si="130"/>
        <v>-1.4659301523778367E-6</v>
      </c>
      <c r="AB207">
        <f t="shared" si="119"/>
        <v>-1.4659301523778367E-6</v>
      </c>
      <c r="AC207">
        <v>4</v>
      </c>
    </row>
    <row r="208" spans="23:29">
      <c r="W208">
        <f t="shared" si="131"/>
        <v>14.518522507733</v>
      </c>
      <c r="X208">
        <f t="shared" si="120"/>
        <v>14.518522507733</v>
      </c>
      <c r="Y208">
        <f t="shared" si="132"/>
        <v>14.518535880667557</v>
      </c>
      <c r="AA208">
        <f t="shared" si="130"/>
        <v>1.337293455705435E-5</v>
      </c>
      <c r="AB208">
        <f t="shared" si="119"/>
        <v>1.337293455705435E-5</v>
      </c>
      <c r="AC208">
        <v>4</v>
      </c>
    </row>
    <row r="209" spans="23:29">
      <c r="W209">
        <f t="shared" si="131"/>
        <v>13.01662698571926</v>
      </c>
      <c r="X209">
        <f t="shared" si="120"/>
        <v>13.01662698571926</v>
      </c>
      <c r="Y209">
        <f t="shared" si="132"/>
        <v>13.016652385134078</v>
      </c>
      <c r="AA209">
        <f t="shared" si="130"/>
        <v>2.5399414818494392E-5</v>
      </c>
      <c r="AB209">
        <f t="shared" si="119"/>
        <v>2.5399414818494392E-5</v>
      </c>
      <c r="AC209">
        <v>4</v>
      </c>
    </row>
    <row r="210" spans="23:29">
      <c r="W210">
        <f t="shared" si="131"/>
        <v>11.526191615643933</v>
      </c>
      <c r="X210">
        <f t="shared" si="120"/>
        <v>11.526191615643933</v>
      </c>
      <c r="Y210">
        <f t="shared" si="132"/>
        <v>11.526225890587012</v>
      </c>
      <c r="AA210">
        <f t="shared" si="130"/>
        <v>3.4274943079282139E-5</v>
      </c>
      <c r="AB210">
        <f t="shared" si="119"/>
        <v>3.4274943079282139E-5</v>
      </c>
      <c r="AC210">
        <v>4</v>
      </c>
    </row>
    <row r="211" spans="23:29">
      <c r="W211">
        <f t="shared" si="131"/>
        <v>10.083027697800729</v>
      </c>
      <c r="X211">
        <f t="shared" si="120"/>
        <v>10.083027697800729</v>
      </c>
      <c r="Y211">
        <f t="shared" si="132"/>
        <v>10.083067662743872</v>
      </c>
      <c r="AA211">
        <f t="shared" si="130"/>
        <v>3.9964943143289133E-5</v>
      </c>
      <c r="AB211">
        <f t="shared" si="119"/>
        <v>3.9964943143289133E-5</v>
      </c>
      <c r="AC211">
        <v>4</v>
      </c>
    </row>
    <row r="212" spans="23:29">
      <c r="W212">
        <f t="shared" si="131"/>
        <v>8.7185020207999706</v>
      </c>
      <c r="X212">
        <f t="shared" si="120"/>
        <v>8.7185020207999706</v>
      </c>
      <c r="Y212">
        <f t="shared" si="132"/>
        <v>8.7185447377489371</v>
      </c>
      <c r="AA212">
        <f t="shared" si="130"/>
        <v>4.2716948966514678E-5</v>
      </c>
      <c r="AB212">
        <f t="shared" si="119"/>
        <v>4.2716948966514678E-5</v>
      </c>
      <c r="AC212">
        <v>4</v>
      </c>
    </row>
    <row r="213" spans="23:29">
      <c r="W213">
        <f t="shared" si="131"/>
        <v>7.4570572455559025</v>
      </c>
      <c r="X213">
        <f t="shared" si="120"/>
        <v>7.4570572455559025</v>
      </c>
      <c r="Y213">
        <f t="shared" si="132"/>
        <v>7.4571002344240753</v>
      </c>
      <c r="AA213">
        <f t="shared" si="130"/>
        <v>4.2988868172777472E-5</v>
      </c>
      <c r="AB213">
        <f t="shared" si="119"/>
        <v>4.2988868172777472E-5</v>
      </c>
      <c r="AC213">
        <v>4</v>
      </c>
    </row>
    <row r="214" spans="23:29">
      <c r="W214">
        <f t="shared" si="131"/>
        <v>6.3149513087578359</v>
      </c>
      <c r="X214">
        <f t="shared" si="120"/>
        <v>6.3149513087578359</v>
      </c>
      <c r="Y214">
        <f t="shared" si="132"/>
        <v>6.3149926608325018</v>
      </c>
      <c r="AA214">
        <f t="shared" si="130"/>
        <v>4.1352074665823579E-5</v>
      </c>
      <c r="AB214">
        <f t="shared" ref="AB214:AB260" si="133">IFERROR(AA214,"")</f>
        <v>4.1352074665823579E-5</v>
      </c>
      <c r="AC214">
        <v>4</v>
      </c>
    </row>
    <row r="215" spans="23:29">
      <c r="W215">
        <f t="shared" si="131"/>
        <v>5.3002361567652478</v>
      </c>
      <c r="X215">
        <f t="shared" si="120"/>
        <v>5.3002361567652478</v>
      </c>
      <c r="Y215">
        <f t="shared" si="132"/>
        <v>5.3002745533851696</v>
      </c>
      <c r="AA215">
        <f t="shared" si="130"/>
        <v>3.8396619921776676E-5</v>
      </c>
      <c r="AB215">
        <f t="shared" si="133"/>
        <v>3.8396619921776676E-5</v>
      </c>
      <c r="AC215">
        <v>4</v>
      </c>
    </row>
    <row r="216" spans="23:29">
      <c r="W216">
        <f>P4*P20</f>
        <v>23.216245883644344</v>
      </c>
      <c r="X216">
        <f t="shared" si="120"/>
        <v>23.216245883644344</v>
      </c>
      <c r="Y216">
        <f>BB20</f>
        <v>23.216105690988861</v>
      </c>
      <c r="AA216">
        <f t="shared" ref="AA216:AA230" si="134">AK4-P4</f>
        <v>-1.401926554827071E-4</v>
      </c>
      <c r="AB216">
        <f t="shared" si="133"/>
        <v>-1.401926554827071E-4</v>
      </c>
      <c r="AC216">
        <v>4</v>
      </c>
    </row>
    <row r="217" spans="23:29">
      <c r="W217">
        <f t="shared" ref="W217:W230" si="135">P5*P21</f>
        <v>22.351387054161165</v>
      </c>
      <c r="X217">
        <f t="shared" ref="X217:X260" si="136">IFERROR(W217, NA())</f>
        <v>22.351387054161165</v>
      </c>
      <c r="Y217">
        <f t="shared" ref="Y217:Y230" si="137">BB21</f>
        <v>22.351266473555146</v>
      </c>
      <c r="AA217">
        <f t="shared" si="134"/>
        <v>-1.2058060601916054E-4</v>
      </c>
      <c r="AB217">
        <f t="shared" si="133"/>
        <v>-1.2058060601916054E-4</v>
      </c>
      <c r="AC217">
        <v>4</v>
      </c>
    </row>
    <row r="218" spans="23:29">
      <c r="W218">
        <f t="shared" si="135"/>
        <v>21.356894919532976</v>
      </c>
      <c r="X218">
        <f t="shared" si="136"/>
        <v>21.356894919532976</v>
      </c>
      <c r="Y218">
        <f t="shared" si="137"/>
        <v>21.356795514190431</v>
      </c>
      <c r="AA218">
        <f t="shared" si="134"/>
        <v>-9.9405342545821895E-5</v>
      </c>
      <c r="AB218">
        <f t="shared" si="133"/>
        <v>-9.9405342545821895E-5</v>
      </c>
      <c r="AC218">
        <v>4</v>
      </c>
    </row>
    <row r="219" spans="23:29">
      <c r="W219">
        <f t="shared" si="135"/>
        <v>20.23167177341006</v>
      </c>
      <c r="X219">
        <f t="shared" si="136"/>
        <v>20.23167177341006</v>
      </c>
      <c r="Y219">
        <f t="shared" si="137"/>
        <v>20.231594551479208</v>
      </c>
      <c r="AA219">
        <f t="shared" si="134"/>
        <v>-7.7221930851578691E-5</v>
      </c>
      <c r="AB219">
        <f t="shared" si="133"/>
        <v>-7.7221930851578691E-5</v>
      </c>
      <c r="AC219">
        <v>4</v>
      </c>
    </row>
    <row r="220" spans="23:29">
      <c r="W220">
        <f t="shared" si="135"/>
        <v>18.981577240617721</v>
      </c>
      <c r="X220">
        <f t="shared" si="136"/>
        <v>18.981577240617721</v>
      </c>
      <c r="Y220">
        <f t="shared" si="137"/>
        <v>18.981522453567351</v>
      </c>
      <c r="AA220">
        <f t="shared" si="134"/>
        <v>-5.478705037020859E-5</v>
      </c>
      <c r="AB220">
        <f t="shared" si="133"/>
        <v>-5.478705037020859E-5</v>
      </c>
      <c r="AC220">
        <v>4</v>
      </c>
    </row>
    <row r="221" spans="23:29">
      <c r="W221">
        <f t="shared" si="135"/>
        <v>17.620626390747745</v>
      </c>
      <c r="X221">
        <f t="shared" si="136"/>
        <v>17.620626390747745</v>
      </c>
      <c r="Y221">
        <f t="shared" si="137"/>
        <v>17.620593382913604</v>
      </c>
      <c r="AA221">
        <f t="shared" si="134"/>
        <v>-3.3007834140619252E-5</v>
      </c>
      <c r="AB221">
        <f t="shared" si="133"/>
        <v>-3.3007834140619252E-5</v>
      </c>
      <c r="AC221">
        <v>4</v>
      </c>
    </row>
    <row r="222" spans="23:29">
      <c r="W222">
        <f t="shared" si="135"/>
        <v>16.1713033958087</v>
      </c>
      <c r="X222">
        <f t="shared" si="136"/>
        <v>16.1713033958087</v>
      </c>
      <c r="Y222">
        <f t="shared" si="137"/>
        <v>16.1712905495462</v>
      </c>
      <c r="AA222">
        <f t="shared" si="134"/>
        <v>-1.2846262499977001E-5</v>
      </c>
      <c r="AB222">
        <f t="shared" si="133"/>
        <v>-1.2846262499977001E-5</v>
      </c>
      <c r="AC222">
        <v>4</v>
      </c>
    </row>
    <row r="223" spans="23:29">
      <c r="W223">
        <f t="shared" si="135"/>
        <v>14.663667537615892</v>
      </c>
      <c r="X223">
        <f t="shared" si="136"/>
        <v>14.663667537615892</v>
      </c>
      <c r="Y223">
        <f t="shared" si="137"/>
        <v>14.663672345643892</v>
      </c>
      <c r="AA223">
        <f t="shared" si="134"/>
        <v>4.8080280006246312E-6</v>
      </c>
      <c r="AB223">
        <f t="shared" si="133"/>
        <v>4.8080280006246312E-6</v>
      </c>
      <c r="AC223">
        <v>4</v>
      </c>
    </row>
    <row r="224" spans="23:29">
      <c r="W224">
        <f t="shared" si="135"/>
        <v>13.133175122863575</v>
      </c>
      <c r="X224">
        <f t="shared" si="136"/>
        <v>13.133175122863575</v>
      </c>
      <c r="Y224">
        <f t="shared" si="137"/>
        <v>13.133194391562006</v>
      </c>
      <c r="AA224">
        <f t="shared" si="134"/>
        <v>1.9268698430607856E-5</v>
      </c>
      <c r="AB224">
        <f t="shared" si="133"/>
        <v>1.9268698430607856E-5</v>
      </c>
      <c r="AC224">
        <v>4</v>
      </c>
    </row>
    <row r="225" spans="23:29">
      <c r="W225">
        <f t="shared" si="135"/>
        <v>11.617484107967519</v>
      </c>
      <c r="X225">
        <f t="shared" si="136"/>
        <v>11.617484107967519</v>
      </c>
      <c r="Y225">
        <f t="shared" si="137"/>
        <v>11.61751426059271</v>
      </c>
      <c r="AA225">
        <f t="shared" si="134"/>
        <v>3.0152625191348648E-5</v>
      </c>
      <c r="AB225">
        <f t="shared" si="133"/>
        <v>3.0152625191348648E-5</v>
      </c>
      <c r="AC225">
        <v>4</v>
      </c>
    </row>
    <row r="226" spans="23:29">
      <c r="W226">
        <f t="shared" si="135"/>
        <v>10.152821175408381</v>
      </c>
      <c r="X226">
        <f t="shared" si="136"/>
        <v>10.152821175408381</v>
      </c>
      <c r="Y226">
        <f t="shared" si="137"/>
        <v>10.152858596111527</v>
      </c>
      <c r="AA226">
        <f t="shared" si="134"/>
        <v>3.7420703145940593E-5</v>
      </c>
      <c r="AB226">
        <f t="shared" si="133"/>
        <v>3.7420703145940593E-5</v>
      </c>
      <c r="AC226">
        <v>4</v>
      </c>
    </row>
    <row r="227" spans="23:29">
      <c r="W227">
        <f t="shared" si="135"/>
        <v>8.7706346990460382</v>
      </c>
      <c r="X227">
        <f t="shared" si="136"/>
        <v>8.7706346990460382</v>
      </c>
      <c r="Y227">
        <f t="shared" si="137"/>
        <v>8.7706760494601994</v>
      </c>
      <c r="AA227">
        <f t="shared" si="134"/>
        <v>4.1350414161200888E-5</v>
      </c>
      <c r="AB227">
        <f t="shared" si="133"/>
        <v>4.1350414161200888E-5</v>
      </c>
      <c r="AC227">
        <v>4</v>
      </c>
    </row>
    <row r="228" spans="23:29">
      <c r="W228">
        <f t="shared" si="135"/>
        <v>7.4951625710464835</v>
      </c>
      <c r="X228">
        <f t="shared" si="136"/>
        <v>7.4951625710464835</v>
      </c>
      <c r="Y228">
        <f t="shared" si="137"/>
        <v>7.4952050244420692</v>
      </c>
      <c r="AA228">
        <f t="shared" si="134"/>
        <v>4.245339558561767E-5</v>
      </c>
      <c r="AB228">
        <f t="shared" si="133"/>
        <v>4.245339558561767E-5</v>
      </c>
      <c r="AC228">
        <v>4</v>
      </c>
    </row>
    <row r="229" spans="23:29">
      <c r="W229">
        <f t="shared" si="135"/>
        <v>6.3422568616500445</v>
      </c>
      <c r="X229">
        <f t="shared" si="136"/>
        <v>6.3422568616500445</v>
      </c>
      <c r="Y229">
        <f>BB33</f>
        <v>6.3422982279534086</v>
      </c>
      <c r="AA229">
        <f t="shared" si="134"/>
        <v>4.1366303364043233E-5</v>
      </c>
      <c r="AB229">
        <f t="shared" si="133"/>
        <v>4.1366303364043233E-5</v>
      </c>
      <c r="AC229">
        <v>4</v>
      </c>
    </row>
    <row r="230" spans="23:29">
      <c r="W230">
        <f t="shared" si="135"/>
        <v>5.3194582094470055</v>
      </c>
      <c r="X230">
        <f t="shared" si="136"/>
        <v>5.3194582094470055</v>
      </c>
      <c r="Y230">
        <f t="shared" si="137"/>
        <v>5.3194969548204911</v>
      </c>
      <c r="AA230">
        <f t="shared" si="134"/>
        <v>3.8745373485582491E-5</v>
      </c>
      <c r="AB230">
        <f t="shared" si="133"/>
        <v>3.8745373485582491E-5</v>
      </c>
      <c r="AC230">
        <v>4</v>
      </c>
    </row>
    <row r="231" spans="23:29">
      <c r="W231">
        <f>Q4*Q20</f>
        <v>23.526745240253856</v>
      </c>
      <c r="X231">
        <f t="shared" si="136"/>
        <v>23.526745240253856</v>
      </c>
      <c r="Y231">
        <f>BC20</f>
        <v>23.526576148663711</v>
      </c>
      <c r="AA231">
        <f t="shared" ref="AA231:AA245" si="138">AL4-Q4</f>
        <v>-1.690915901448875E-4</v>
      </c>
      <c r="AB231">
        <f t="shared" si="133"/>
        <v>-1.690915901448875E-4</v>
      </c>
      <c r="AC231">
        <v>4</v>
      </c>
    </row>
    <row r="232" spans="23:29">
      <c r="W232">
        <f t="shared" ref="W232:W245" si="139">Q5*Q21</f>
        <v>22.639040348964016</v>
      </c>
      <c r="X232">
        <f t="shared" si="136"/>
        <v>22.639040348964016</v>
      </c>
      <c r="Y232">
        <f t="shared" ref="Y232:Y245" si="140">BC21</f>
        <v>22.638893639865774</v>
      </c>
      <c r="AA232">
        <f t="shared" si="138"/>
        <v>-1.4670909824232581E-4</v>
      </c>
      <c r="AB232">
        <f t="shared" si="133"/>
        <v>-1.4670909824232581E-4</v>
      </c>
      <c r="AC232">
        <v>4</v>
      </c>
    </row>
    <row r="233" spans="23:29">
      <c r="W233">
        <f t="shared" si="139"/>
        <v>21.619369955740694</v>
      </c>
      <c r="X233">
        <f t="shared" si="136"/>
        <v>21.619369955740694</v>
      </c>
      <c r="Y233">
        <f t="shared" si="140"/>
        <v>21.61924740787283</v>
      </c>
      <c r="AA233">
        <f t="shared" si="138"/>
        <v>-1.2254786786414229E-4</v>
      </c>
      <c r="AB233">
        <f t="shared" si="133"/>
        <v>-1.2254786786414229E-4</v>
      </c>
      <c r="AC233">
        <v>4</v>
      </c>
    </row>
    <row r="234" spans="23:29">
      <c r="W234">
        <f t="shared" si="139"/>
        <v>20.467065130322265</v>
      </c>
      <c r="X234">
        <f t="shared" si="136"/>
        <v>20.467065130322265</v>
      </c>
      <c r="Y234">
        <f t="shared" si="140"/>
        <v>20.466967893630592</v>
      </c>
      <c r="AA234">
        <f t="shared" si="138"/>
        <v>-9.7236691672719644E-5</v>
      </c>
      <c r="AB234">
        <f t="shared" si="133"/>
        <v>-9.7236691672719644E-5</v>
      </c>
      <c r="AC234">
        <v>4</v>
      </c>
    </row>
    <row r="235" spans="23:29">
      <c r="W235">
        <f t="shared" si="139"/>
        <v>19.188631013416909</v>
      </c>
      <c r="X235">
        <f t="shared" si="136"/>
        <v>19.188631013416909</v>
      </c>
      <c r="Y235">
        <f t="shared" si="140"/>
        <v>19.18855938402293</v>
      </c>
      <c r="AA235">
        <f t="shared" si="138"/>
        <v>-7.1629393978867029E-5</v>
      </c>
      <c r="AB235">
        <f t="shared" si="133"/>
        <v>-7.1629393978867029E-5</v>
      </c>
      <c r="AC235">
        <v>4</v>
      </c>
    </row>
    <row r="236" spans="23:29">
      <c r="W236">
        <f t="shared" si="139"/>
        <v>17.798914226579011</v>
      </c>
      <c r="X236">
        <f t="shared" si="136"/>
        <v>17.798914226579011</v>
      </c>
      <c r="Y236">
        <f t="shared" si="140"/>
        <v>17.798867480993067</v>
      </c>
      <c r="AA236">
        <f t="shared" si="138"/>
        <v>-4.6745585944307777E-5</v>
      </c>
      <c r="AB236">
        <f t="shared" si="133"/>
        <v>-4.6745585944307777E-5</v>
      </c>
      <c r="AC236">
        <v>4</v>
      </c>
    </row>
    <row r="237" spans="23:29">
      <c r="W237">
        <f t="shared" si="139"/>
        <v>16.321343651078216</v>
      </c>
      <c r="X237">
        <f t="shared" si="136"/>
        <v>16.321343651078216</v>
      </c>
      <c r="Y237">
        <f t="shared" si="140"/>
        <v>16.321319988927467</v>
      </c>
      <c r="AA237">
        <f t="shared" si="138"/>
        <v>-2.366215074900424E-5</v>
      </c>
      <c r="AB237">
        <f t="shared" si="133"/>
        <v>-2.366215074900424E-5</v>
      </c>
      <c r="AC237">
        <v>4</v>
      </c>
    </row>
    <row r="238" spans="23:29">
      <c r="W238">
        <f t="shared" si="139"/>
        <v>14.786929039296949</v>
      </c>
      <c r="X238">
        <f t="shared" si="136"/>
        <v>14.786929039296949</v>
      </c>
      <c r="Y238">
        <f t="shared" si="140"/>
        <v>14.786925668592184</v>
      </c>
      <c r="AA238">
        <f t="shared" si="138"/>
        <v>-3.370704764193988E-6</v>
      </c>
      <c r="AB238">
        <f t="shared" si="133"/>
        <v>-3.370704764193988E-6</v>
      </c>
      <c r="AC238">
        <v>4</v>
      </c>
    </row>
    <row r="239" spans="23:29">
      <c r="W239">
        <f t="shared" si="139"/>
        <v>13.231962362967579</v>
      </c>
      <c r="X239">
        <f t="shared" si="136"/>
        <v>13.231962362967579</v>
      </c>
      <c r="Y239">
        <f t="shared" si="140"/>
        <v>13.231975730321739</v>
      </c>
      <c r="AA239">
        <f t="shared" si="138"/>
        <v>1.3367354160465084E-5</v>
      </c>
      <c r="AB239">
        <f t="shared" si="133"/>
        <v>1.3367354160465084E-5</v>
      </c>
      <c r="AC239">
        <v>4</v>
      </c>
    </row>
    <row r="240" spans="23:29">
      <c r="W240">
        <f t="shared" si="139"/>
        <v>11.694718139709217</v>
      </c>
      <c r="X240">
        <f t="shared" si="136"/>
        <v>11.694718139709217</v>
      </c>
      <c r="Y240">
        <f t="shared" si="140"/>
        <v>11.694744269300237</v>
      </c>
      <c r="AA240">
        <f t="shared" si="138"/>
        <v>2.6129591020662701E-5</v>
      </c>
      <c r="AB240">
        <f t="shared" si="133"/>
        <v>2.6129591020662701E-5</v>
      </c>
      <c r="AC240">
        <v>4</v>
      </c>
    </row>
    <row r="241" spans="23:29">
      <c r="W241">
        <f t="shared" si="139"/>
        <v>10.211759007086171</v>
      </c>
      <c r="X241">
        <f t="shared" si="136"/>
        <v>10.211759007086171</v>
      </c>
      <c r="Y241">
        <f t="shared" si="140"/>
        <v>10.211793881863487</v>
      </c>
      <c r="AA241">
        <f t="shared" si="138"/>
        <v>3.4874777316673544E-5</v>
      </c>
      <c r="AB241">
        <f t="shared" si="133"/>
        <v>3.4874777316673544E-5</v>
      </c>
      <c r="AC241">
        <v>4</v>
      </c>
    </row>
    <row r="242" spans="23:29">
      <c r="W242">
        <f t="shared" si="139"/>
        <v>8.8145827523175484</v>
      </c>
      <c r="X242">
        <f t="shared" si="136"/>
        <v>8.8145827523175484</v>
      </c>
      <c r="Y242">
        <f t="shared" si="140"/>
        <v>8.814622662153349</v>
      </c>
      <c r="AA242">
        <f t="shared" si="138"/>
        <v>3.9909835800600035E-5</v>
      </c>
      <c r="AB242">
        <f t="shared" si="133"/>
        <v>3.9909835800600035E-5</v>
      </c>
      <c r="AC242">
        <v>4</v>
      </c>
    </row>
    <row r="243" spans="23:29">
      <c r="W243">
        <f t="shared" si="139"/>
        <v>7.5272343725995654</v>
      </c>
      <c r="X243">
        <f t="shared" si="136"/>
        <v>7.5272343725995654</v>
      </c>
      <c r="Y243">
        <f t="shared" si="140"/>
        <v>7.5272761698321302</v>
      </c>
      <c r="AA243">
        <f t="shared" si="138"/>
        <v>4.1797232564810827E-5</v>
      </c>
      <c r="AB243">
        <f t="shared" si="133"/>
        <v>4.1797232564810827E-5</v>
      </c>
      <c r="AC243">
        <v>4</v>
      </c>
    </row>
    <row r="244" spans="23:29">
      <c r="W244">
        <f t="shared" si="139"/>
        <v>6.3652058285150659</v>
      </c>
      <c r="X244">
        <f t="shared" si="136"/>
        <v>6.3652058285150659</v>
      </c>
      <c r="Y244">
        <f t="shared" si="140"/>
        <v>6.3652470630024531</v>
      </c>
      <c r="AA244">
        <f t="shared" si="138"/>
        <v>4.123448738724278E-5</v>
      </c>
      <c r="AB244">
        <f t="shared" si="133"/>
        <v>4.123448738724278E-5</v>
      </c>
      <c r="AC244">
        <v>4</v>
      </c>
    </row>
    <row r="245" spans="23:29">
      <c r="W245">
        <f t="shared" si="139"/>
        <v>5.3355927623821389</v>
      </c>
      <c r="X245">
        <f t="shared" si="136"/>
        <v>5.3355927623821389</v>
      </c>
      <c r="Y245">
        <f t="shared" si="140"/>
        <v>5.3356317014051005</v>
      </c>
      <c r="AA245">
        <f t="shared" si="138"/>
        <v>3.8939022961592684E-5</v>
      </c>
      <c r="AB245">
        <f t="shared" si="133"/>
        <v>3.8939022961592684E-5</v>
      </c>
      <c r="AC245">
        <v>4</v>
      </c>
    </row>
    <row r="246" spans="23:29">
      <c r="W246">
        <f>R4*R20</f>
        <v>23.790022338049141</v>
      </c>
      <c r="X246">
        <f t="shared" si="136"/>
        <v>23.790022338049141</v>
      </c>
      <c r="Y246">
        <f>BD20</f>
        <v>23.789826813602541</v>
      </c>
      <c r="AA246">
        <f t="shared" ref="AA246:AA260" si="141">AM4-R4</f>
        <v>-1.9552444659964863E-4</v>
      </c>
      <c r="AB246">
        <f t="shared" si="133"/>
        <v>-1.9552444659964863E-4</v>
      </c>
      <c r="AC246">
        <v>4</v>
      </c>
    </row>
    <row r="247" spans="23:29">
      <c r="W247">
        <f t="shared" ref="W247:W260" si="142">R5*R21</f>
        <v>22.882721575649057</v>
      </c>
      <c r="X247">
        <f t="shared" si="136"/>
        <v>22.882721575649057</v>
      </c>
      <c r="Y247">
        <f t="shared" ref="Y247:Y260" si="143">BD21</f>
        <v>22.882550975882026</v>
      </c>
      <c r="AA247">
        <f t="shared" si="141"/>
        <v>-1.7059976703137636E-4</v>
      </c>
      <c r="AB247">
        <f t="shared" si="133"/>
        <v>-1.7059976703137636E-4</v>
      </c>
      <c r="AC247">
        <v>4</v>
      </c>
    </row>
    <row r="248" spans="23:29">
      <c r="W248">
        <f t="shared" si="142"/>
        <v>21.841486861781672</v>
      </c>
      <c r="X248">
        <f t="shared" si="136"/>
        <v>21.841486861781672</v>
      </c>
      <c r="Y248">
        <f t="shared" si="143"/>
        <v>21.8413431590477</v>
      </c>
      <c r="AA248">
        <f t="shared" si="141"/>
        <v>-1.4370273397190658E-4</v>
      </c>
      <c r="AB248">
        <f t="shared" si="133"/>
        <v>-1.4370273397190658E-4</v>
      </c>
      <c r="AC248">
        <v>4</v>
      </c>
    </row>
    <row r="249" spans="23:29">
      <c r="W249">
        <f t="shared" si="142"/>
        <v>20.66602658042347</v>
      </c>
      <c r="X249">
        <f t="shared" si="136"/>
        <v>20.66602658042347</v>
      </c>
      <c r="Y249">
        <f t="shared" si="143"/>
        <v>20.665911049788871</v>
      </c>
      <c r="AA249">
        <f t="shared" si="141"/>
        <v>-1.1553063459857071E-4</v>
      </c>
      <c r="AB249">
        <f t="shared" si="133"/>
        <v>-1.1553063459857071E-4</v>
      </c>
      <c r="AC249">
        <v>4</v>
      </c>
    </row>
    <row r="250" spans="23:29">
      <c r="W250">
        <f t="shared" si="142"/>
        <v>19.363407156638772</v>
      </c>
      <c r="X250">
        <f t="shared" si="136"/>
        <v>19.363407156638772</v>
      </c>
      <c r="Y250">
        <f t="shared" si="143"/>
        <v>19.363320129856003</v>
      </c>
      <c r="AA250">
        <f t="shared" si="141"/>
        <v>-8.702678276861775E-5</v>
      </c>
      <c r="AB250">
        <f t="shared" si="133"/>
        <v>-8.702678276861775E-5</v>
      </c>
      <c r="AC250">
        <v>4</v>
      </c>
    </row>
    <row r="251" spans="23:29">
      <c r="W251">
        <f t="shared" si="142"/>
        <v>17.949192015339499</v>
      </c>
      <c r="X251">
        <f t="shared" si="136"/>
        <v>17.949192015339499</v>
      </c>
      <c r="Y251">
        <f t="shared" si="143"/>
        <v>17.949132701727855</v>
      </c>
      <c r="AA251">
        <f t="shared" si="141"/>
        <v>-5.9313611643574404E-5</v>
      </c>
      <c r="AB251">
        <f t="shared" si="133"/>
        <v>-5.9313611643574404E-5</v>
      </c>
      <c r="AC251">
        <v>4</v>
      </c>
    </row>
    <row r="252" spans="23:29">
      <c r="W252">
        <f t="shared" si="142"/>
        <v>16.447618048149934</v>
      </c>
      <c r="X252">
        <f t="shared" si="136"/>
        <v>16.447618048149934</v>
      </c>
      <c r="Y252">
        <f t="shared" si="143"/>
        <v>16.447584475947576</v>
      </c>
      <c r="AA252">
        <f t="shared" si="141"/>
        <v>-3.3572202358556069E-5</v>
      </c>
      <c r="AB252">
        <f t="shared" si="133"/>
        <v>-3.3572202358556069E-5</v>
      </c>
      <c r="AC252">
        <v>4</v>
      </c>
    </row>
    <row r="253" spans="23:29">
      <c r="W253">
        <f t="shared" si="142"/>
        <v>14.890501356225776</v>
      </c>
      <c r="X253">
        <f t="shared" si="136"/>
        <v>14.890501356225776</v>
      </c>
      <c r="Y253">
        <f t="shared" si="143"/>
        <v>14.890490470455697</v>
      </c>
      <c r="AA253">
        <f t="shared" si="141"/>
        <v>-1.088577007912761E-5</v>
      </c>
      <c r="AB253">
        <f t="shared" si="133"/>
        <v>-1.088577007912761E-5</v>
      </c>
      <c r="AC253">
        <v>4</v>
      </c>
    </row>
    <row r="254" spans="23:29">
      <c r="W254">
        <f t="shared" si="142"/>
        <v>13.314836011884998</v>
      </c>
      <c r="X254">
        <f t="shared" si="136"/>
        <v>13.314836011884998</v>
      </c>
      <c r="Y254">
        <f t="shared" si="143"/>
        <v>13.314843929676577</v>
      </c>
      <c r="AA254">
        <f t="shared" si="141"/>
        <v>7.917791579714617E-6</v>
      </c>
      <c r="AB254">
        <f t="shared" si="133"/>
        <v>7.917791579714617E-6</v>
      </c>
      <c r="AC254">
        <v>4</v>
      </c>
    </row>
    <row r="255" spans="23:29">
      <c r="W255">
        <f t="shared" si="142"/>
        <v>11.759407309079942</v>
      </c>
      <c r="X255">
        <f t="shared" si="136"/>
        <v>11.759407309079942</v>
      </c>
      <c r="Y255">
        <f t="shared" si="143"/>
        <v>11.759429691351446</v>
      </c>
      <c r="AA255">
        <f t="shared" si="141"/>
        <v>2.2382271504639561E-5</v>
      </c>
      <c r="AB255">
        <f t="shared" si="133"/>
        <v>2.2382271504639561E-5</v>
      </c>
      <c r="AC255">
        <v>4</v>
      </c>
    </row>
    <row r="256" spans="23:29">
      <c r="W256">
        <f t="shared" si="142"/>
        <v>10.261047853347081</v>
      </c>
      <c r="X256">
        <f t="shared" si="136"/>
        <v>10.261047853347081</v>
      </c>
      <c r="Y256">
        <f t="shared" si="143"/>
        <v>10.261080319591475</v>
      </c>
      <c r="AA256">
        <f t="shared" si="141"/>
        <v>3.2466244393347665E-5</v>
      </c>
      <c r="AB256">
        <f t="shared" si="133"/>
        <v>3.2466244393347665E-5</v>
      </c>
      <c r="AC256">
        <v>4</v>
      </c>
    </row>
    <row r="257" spans="23:29">
      <c r="W257">
        <f t="shared" si="142"/>
        <v>8.8512826073688249</v>
      </c>
      <c r="X257">
        <f t="shared" si="136"/>
        <v>8.8512826073688249</v>
      </c>
      <c r="Y257">
        <f t="shared" si="143"/>
        <v>8.8513211119371782</v>
      </c>
      <c r="AA257">
        <f t="shared" si="141"/>
        <v>3.8504568353303625E-5</v>
      </c>
      <c r="AB257">
        <f t="shared" si="133"/>
        <v>3.8504568353303625E-5</v>
      </c>
      <c r="AC257">
        <v>4</v>
      </c>
    </row>
    <row r="258" spans="23:29">
      <c r="W258">
        <f t="shared" si="142"/>
        <v>7.5539809185087936</v>
      </c>
      <c r="X258">
        <f t="shared" si="136"/>
        <v>7.5539809185087936</v>
      </c>
      <c r="Y258">
        <f t="shared" si="143"/>
        <v>7.5540220249073577</v>
      </c>
      <c r="AA258">
        <f t="shared" si="141"/>
        <v>4.1106398564139113E-5</v>
      </c>
      <c r="AB258">
        <f t="shared" si="133"/>
        <v>4.1106398564139113E-5</v>
      </c>
      <c r="AC258">
        <v>4</v>
      </c>
    </row>
    <row r="259" spans="23:29">
      <c r="W259">
        <f t="shared" si="142"/>
        <v>6.384321236212064</v>
      </c>
      <c r="X259">
        <f t="shared" si="136"/>
        <v>6.384321236212064</v>
      </c>
      <c r="Y259">
        <f t="shared" si="143"/>
        <v>6.3843622606637052</v>
      </c>
      <c r="AA259">
        <f t="shared" si="141"/>
        <v>4.1024451641114013E-5</v>
      </c>
      <c r="AB259">
        <f t="shared" si="133"/>
        <v>4.1024451641114013E-5</v>
      </c>
      <c r="AC259">
        <v>4</v>
      </c>
    </row>
    <row r="260" spans="23:29">
      <c r="W260">
        <f t="shared" si="142"/>
        <v>5.3490177252808593</v>
      </c>
      <c r="X260">
        <f t="shared" si="136"/>
        <v>5.3490177252808593</v>
      </c>
      <c r="Y260">
        <f t="shared" si="143"/>
        <v>5.3490567565048037</v>
      </c>
      <c r="AA260">
        <f t="shared" si="141"/>
        <v>3.9031223944441251E-5</v>
      </c>
      <c r="AB260">
        <f t="shared" si="133"/>
        <v>3.9031223944441251E-5</v>
      </c>
      <c r="AC260">
        <v>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C260"/>
  <sheetViews>
    <sheetView topLeftCell="AL59" zoomScale="80" zoomScaleNormal="80" workbookViewId="0">
      <selection activeCell="AM69" sqref="AM69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6.9419759659449039E-28</v>
      </c>
      <c r="BW1" t="s">
        <v>38</v>
      </c>
      <c r="CN1" t="s">
        <v>35</v>
      </c>
      <c r="CQ1" t="s">
        <v>40</v>
      </c>
      <c r="CR1">
        <f>SUM(CN4:DC18)</f>
        <v>1.6881636840441439E-14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W2" t="s">
        <v>31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s="4" t="s">
        <v>41</v>
      </c>
      <c r="T3">
        <f>'Raw data and fitting summary'!D44</f>
        <v>9.9999999999999964E-2</v>
      </c>
      <c r="U3" s="4" t="s">
        <v>43</v>
      </c>
      <c r="V3">
        <f>'Raw data and fitting summary'!F44</f>
        <v>14.999999999999996</v>
      </c>
      <c r="W3">
        <f>'Raw data and fitting summary'!H44</f>
        <v>0.13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16.699721276670907</v>
      </c>
      <c r="E4">
        <f>'Raw data and fitting summary'!E6</f>
        <v>17.223790138304945</v>
      </c>
      <c r="F4">
        <f>'Raw data and fitting summary'!F6</f>
        <v>17.792620881229677</v>
      </c>
      <c r="G4">
        <f>'Raw data and fitting summary'!G6</f>
        <v>18.396435374221959</v>
      </c>
      <c r="H4">
        <f>'Raw data and fitting summary'!H6</f>
        <v>19.02241727156165</v>
      </c>
      <c r="I4">
        <f>'Raw data and fitting summary'!I6</f>
        <v>19.655682452551567</v>
      </c>
      <c r="J4">
        <f>'Raw data and fitting summary'!J6</f>
        <v>20.280643325973504</v>
      </c>
      <c r="K4">
        <f>'Raw data and fitting summary'!K6</f>
        <v>20.88251343744907</v>
      </c>
      <c r="L4">
        <f>'Raw data and fitting summary'!L6</f>
        <v>21.448652542283984</v>
      </c>
      <c r="M4">
        <f>'Raw data and fitting summary'!M6</f>
        <v>21.969504826413239</v>
      </c>
      <c r="N4">
        <f>'Raw data and fitting summary'!N6</f>
        <v>22.439009014688267</v>
      </c>
      <c r="O4">
        <f>'Raw data and fitting summary'!O6</f>
        <v>22.854502244520731</v>
      </c>
      <c r="P4">
        <f>'Raw data and fitting summary'!P6</f>
        <v>23.216245883644344</v>
      </c>
      <c r="Q4">
        <f>'Raw data and fitting summary'!Q6</f>
        <v>23.526745240253856</v>
      </c>
      <c r="R4">
        <f>'Raw data and fitting summary'!R6</f>
        <v>23.790022338049141</v>
      </c>
      <c r="S4" s="4" t="s">
        <v>42</v>
      </c>
      <c r="T4">
        <f>'Raw data and fitting summary'!E44</f>
        <v>0.2</v>
      </c>
      <c r="U4" s="4" t="s">
        <v>44</v>
      </c>
      <c r="V4">
        <f>'Raw data and fitting summary'!G44</f>
        <v>30</v>
      </c>
      <c r="X4">
        <f>(($V$3-(($V$3-$V$4)*($C$3/($C$3+$W$3))))*B4/((B4+($T$3-(($T$3-$T$4)*($C$3/($C$3+$W$3))))))*C20)</f>
        <v>13.636363636363635</v>
      </c>
      <c r="Y4">
        <f>(($V$3-(($V$3-$V$4)*($D$3/($D$3+$W$3))))*B4/((B4+($T$3-(($T$3-$T$4)*($D$3/($D$3+$W$3))))))*D20)</f>
        <v>16.699721276670907</v>
      </c>
      <c r="Z4">
        <f>(($V$3-(($V$3-$V$4)*($E$3/($E$3+$W$3))))*B4/((B4+($T$3-(($T$3-$T$4)*($E$3/($E$3+$W$3))))))*E20)</f>
        <v>17.223790138304945</v>
      </c>
      <c r="AA4">
        <f>(($V$3-(($V$3-$V$4)*($F$3/($F$3+$W$3))))*B4/((B4+($T$3-(($T$3-$T$4)*($F$3/($F$3+$W$3))))))*F20)</f>
        <v>17.792620881229674</v>
      </c>
      <c r="AB4">
        <f>(($V$3-(($V$3-$V$4)*($G$3/($G$3+$W$3))))*B4/((B4+($T$3-(($T$3-$T$4)*($G$3/($G$3+$W$3))))))*G20)</f>
        <v>18.396435374221959</v>
      </c>
      <c r="AC4">
        <f>(($V$3-(($V$3-$V$4)*($H$3/($H$3+$W$3))))*B4/((B4+($T$3-(($T$3-$T$4)*($H$3/($H$3+$W$3))))))*H20)</f>
        <v>19.022417271561647</v>
      </c>
      <c r="AD4">
        <f>(($V$3-(($V$3-$V$4)*($I$3/($I$3+$W$3))))*B4/((B4+($T$3-(($T$3-$T$4)*($I$3/($I$3+$W$3))))))*I20)</f>
        <v>19.655682452551563</v>
      </c>
      <c r="AE4">
        <f>(($V$3-(($V$3-$V$4)*($J$3/($J$3+$W$3))))*B4/((B4+($T$3-(($T$3-$T$4)*($J$3/($J$3+$W$3))))))*J20)</f>
        <v>20.2806433259735</v>
      </c>
      <c r="AF4">
        <f>(($V$3-(($V$3-$V$4)*($K$3/($K$3+$W$3))))*B4/((B4+($T$3-(($T$3-$T$4)*($K$3/($K$3+$W$3))))))*K20)</f>
        <v>20.88251343744907</v>
      </c>
      <c r="AG4">
        <f>(($V$3-(($V$3-$V$4)*($L$3/($L$3+$W$3))))*B4/((B4+($T$3-(($T$3-$T$4)*($L$3/($L$3+$W$3))))))*L20)</f>
        <v>21.448652542283984</v>
      </c>
      <c r="AH4">
        <f>(($V$3-(($V$3-$V$4)*($M$3/($M$3+$W$3))))*B4/((B4+($T$3-(($T$3-$T$4)*($M$3/($M$3+$W$3))))))*M20)</f>
        <v>21.969504826413235</v>
      </c>
      <c r="AI4">
        <f>(($V$3-(($V$3-$V$4)*($N$3/($N$3+$W$3))))*B4/((B4+($T$3-(($T$3-$T$4)*($N$3/($N$3+$W$3))))))*N20)</f>
        <v>22.439009014688267</v>
      </c>
      <c r="AJ4">
        <f>(($V$3-(($V$3-$V$4)*($O$3/($O$3+$W$3))))*B4/((B4+($T$3-(($T$3-$T$4)*($O$3/($O$3+$W$3))))))*O20)</f>
        <v>22.854502244520731</v>
      </c>
      <c r="AK4">
        <f>(($V$3-(($V$3-$V$4)*($P$3/($P$3+$W$3))))*B4/((B4+($T$3-(($T$3-$T$4)*($P$3/($P$3+$W$3))))))*P20)</f>
        <v>23.216245883644344</v>
      </c>
      <c r="AL4">
        <f>(($V$3-(($V$3-$V$4)*($Q$3/($Q$3+$W$3))))*B4/((B4+($T$3-(($T$3-$T$4)*($Q$3/($Q$3+$W$3))))))*Q20)</f>
        <v>23.526745240253852</v>
      </c>
      <c r="AM4">
        <f>(($V$3-(($V$3-$V$4)*($R$3/($R$3+$W$3))))*B4/((B4+($T$3-(($T$3-$T$4)*($R$3/($R$3+$W$3))))))*R20)</f>
        <v>23.790022338049141</v>
      </c>
      <c r="AO4">
        <f>IFERROR(X4, 0)</f>
        <v>13.636363636363635</v>
      </c>
      <c r="AP4">
        <f t="shared" ref="AP4:BD18" si="4">IFERROR(Y4, 0)</f>
        <v>16.699721276670907</v>
      </c>
      <c r="AQ4">
        <f t="shared" si="4"/>
        <v>17.223790138304945</v>
      </c>
      <c r="AR4">
        <f t="shared" si="4"/>
        <v>17.792620881229674</v>
      </c>
      <c r="AS4">
        <f t="shared" si="4"/>
        <v>18.396435374221959</v>
      </c>
      <c r="AT4">
        <f t="shared" si="4"/>
        <v>19.022417271561647</v>
      </c>
      <c r="AU4">
        <f t="shared" si="4"/>
        <v>19.655682452551563</v>
      </c>
      <c r="AV4">
        <f t="shared" si="4"/>
        <v>20.2806433259735</v>
      </c>
      <c r="AW4">
        <f t="shared" si="4"/>
        <v>20.88251343744907</v>
      </c>
      <c r="AX4">
        <f t="shared" si="4"/>
        <v>21.448652542283984</v>
      </c>
      <c r="AY4">
        <f t="shared" si="4"/>
        <v>21.969504826413235</v>
      </c>
      <c r="AZ4">
        <f t="shared" si="4"/>
        <v>22.439009014688267</v>
      </c>
      <c r="BA4">
        <f t="shared" si="4"/>
        <v>22.854502244520731</v>
      </c>
      <c r="BB4">
        <f t="shared" si="4"/>
        <v>23.216245883644344</v>
      </c>
      <c r="BC4">
        <f t="shared" si="4"/>
        <v>23.526745240253852</v>
      </c>
      <c r="BD4">
        <f t="shared" si="4"/>
        <v>23.790022338049141</v>
      </c>
      <c r="BF4">
        <f>(C4-AO4)^2</f>
        <v>0</v>
      </c>
      <c r="BG4">
        <f>(D4-AP4)^2</f>
        <v>0</v>
      </c>
      <c r="BH4">
        <f t="shared" ref="BH4:BU18" si="5">(E4-AQ4)^2</f>
        <v>0</v>
      </c>
      <c r="BI4">
        <f t="shared" si="5"/>
        <v>1.2621774483536189E-29</v>
      </c>
      <c r="BJ4">
        <f t="shared" si="5"/>
        <v>0</v>
      </c>
      <c r="BK4">
        <f t="shared" si="5"/>
        <v>1.2621774483536189E-29</v>
      </c>
      <c r="BL4">
        <f t="shared" si="5"/>
        <v>1.2621774483536189E-29</v>
      </c>
      <c r="BM4">
        <f t="shared" si="5"/>
        <v>1.2621774483536189E-29</v>
      </c>
      <c r="BN4">
        <f t="shared" si="5"/>
        <v>0</v>
      </c>
      <c r="BO4">
        <f t="shared" si="5"/>
        <v>0</v>
      </c>
      <c r="BP4">
        <f t="shared" si="5"/>
        <v>1.2621774483536189E-29</v>
      </c>
      <c r="BQ4">
        <f t="shared" si="5"/>
        <v>0</v>
      </c>
      <c r="BR4">
        <f t="shared" si="5"/>
        <v>0</v>
      </c>
      <c r="BS4">
        <f t="shared" si="5"/>
        <v>0</v>
      </c>
      <c r="BT4">
        <f t="shared" si="5"/>
        <v>1.2621774483536189E-29</v>
      </c>
      <c r="BU4">
        <f t="shared" si="5"/>
        <v>0</v>
      </c>
      <c r="BW4">
        <f>ABS((AO4-C4)/AO4)</f>
        <v>0</v>
      </c>
      <c r="BX4">
        <f t="shared" ref="BX4:CL18" si="6">ABS((AP4-D4)/AP4)</f>
        <v>0</v>
      </c>
      <c r="BY4">
        <f t="shared" si="6"/>
        <v>0</v>
      </c>
      <c r="BZ4">
        <f t="shared" si="6"/>
        <v>1.9967343217819228E-16</v>
      </c>
      <c r="CA4">
        <f t="shared" si="6"/>
        <v>0</v>
      </c>
      <c r="CB4">
        <f t="shared" si="6"/>
        <v>1.8676457508435471E-16</v>
      </c>
      <c r="CC4">
        <f t="shared" si="6"/>
        <v>1.8074740917170813E-16</v>
      </c>
      <c r="CD4">
        <f t="shared" si="6"/>
        <v>1.7517756324083302E-16</v>
      </c>
      <c r="CE4">
        <f t="shared" si="6"/>
        <v>0</v>
      </c>
      <c r="CF4">
        <f t="shared" si="6"/>
        <v>0</v>
      </c>
      <c r="CG4">
        <f t="shared" si="6"/>
        <v>1.6171114036804265E-16</v>
      </c>
      <c r="CH4">
        <f t="shared" si="6"/>
        <v>0</v>
      </c>
      <c r="CI4">
        <f t="shared" si="6"/>
        <v>0</v>
      </c>
      <c r="CJ4">
        <f t="shared" si="6"/>
        <v>0</v>
      </c>
      <c r="CK4">
        <f t="shared" si="6"/>
        <v>1.5100744461337005E-16</v>
      </c>
      <c r="CL4">
        <f t="shared" si="6"/>
        <v>0</v>
      </c>
      <c r="CN4">
        <f>IFERROR(BW4, 0)</f>
        <v>0</v>
      </c>
      <c r="CO4">
        <f t="shared" ref="CO4:DC18" si="7">IFERROR(BX4, 0)</f>
        <v>0</v>
      </c>
      <c r="CP4">
        <f t="shared" si="7"/>
        <v>0</v>
      </c>
      <c r="CQ4">
        <f t="shared" si="7"/>
        <v>1.9967343217819228E-16</v>
      </c>
      <c r="CR4">
        <f t="shared" si="7"/>
        <v>0</v>
      </c>
      <c r="CS4">
        <f t="shared" si="7"/>
        <v>1.8676457508435471E-16</v>
      </c>
      <c r="CT4">
        <f t="shared" si="7"/>
        <v>1.8074740917170813E-16</v>
      </c>
      <c r="CU4">
        <f t="shared" si="7"/>
        <v>1.7517756324083302E-16</v>
      </c>
      <c r="CV4">
        <f t="shared" si="7"/>
        <v>0</v>
      </c>
      <c r="CW4">
        <f t="shared" si="7"/>
        <v>0</v>
      </c>
      <c r="CX4">
        <f t="shared" si="7"/>
        <v>1.6171114036804265E-16</v>
      </c>
      <c r="CY4">
        <f t="shared" si="7"/>
        <v>0</v>
      </c>
      <c r="CZ4">
        <f t="shared" si="7"/>
        <v>0</v>
      </c>
      <c r="DA4">
        <f t="shared" si="7"/>
        <v>0</v>
      </c>
      <c r="DB4">
        <f t="shared" si="7"/>
        <v>1.5100744461337005E-16</v>
      </c>
      <c r="DC4">
        <f t="shared" si="7"/>
        <v>0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16.247506558394129</v>
      </c>
      <c r="E5">
        <f>'Raw data and fitting summary'!E7</f>
        <v>16.743155801994128</v>
      </c>
      <c r="F5">
        <f>'Raw data and fitting summary'!F7</f>
        <v>17.280187829874031</v>
      </c>
      <c r="G5">
        <f>'Raw data and fitting summary'!G7</f>
        <v>17.849166963347106</v>
      </c>
      <c r="H5">
        <f>'Raw data and fitting summary'!H7</f>
        <v>18.437862740486139</v>
      </c>
      <c r="I5">
        <f>'Raw data and fitting summary'!I7</f>
        <v>19.032197727701767</v>
      </c>
      <c r="J5">
        <f>'Raw data and fitting summary'!J7</f>
        <v>19.617549131207213</v>
      </c>
      <c r="K5">
        <f>'Raw data and fitting summary'!K7</f>
        <v>20.1801593559161</v>
      </c>
      <c r="L5">
        <f>'Raw data and fitting summary'!L7</f>
        <v>20.708374654484839</v>
      </c>
      <c r="M5">
        <f>'Raw data and fitting summary'!M7</f>
        <v>21.193487451650626</v>
      </c>
      <c r="N5">
        <f>'Raw data and fitting summary'!N7</f>
        <v>21.630079756931256</v>
      </c>
      <c r="O5">
        <f>'Raw data and fitting summary'!O7</f>
        <v>22.015898251192368</v>
      </c>
      <c r="P5">
        <f>'Raw data and fitting summary'!P7</f>
        <v>22.351387054161165</v>
      </c>
      <c r="Q5">
        <f>'Raw data and fitting summary'!Q7</f>
        <v>22.639040348964016</v>
      </c>
      <c r="R5">
        <f>'Raw data and fitting summary'!R7</f>
        <v>22.882721575649057</v>
      </c>
      <c r="X5">
        <f>(($V$3-(($V$3-$V$4)*($C$3/($C$3+$W$3))))*B5/((B5+($T$3-(($T$3-$T$4)*($C$3/($C$3+$W$3))))))*C21)</f>
        <v>13.33333333333333</v>
      </c>
      <c r="Y5">
        <f t="shared" ref="Y5:Y18" si="8">(($V$3-(($V$3-$V$4)*($D$3/($D$3+$W$3))))*B5/((B5+($T$3-(($T$3-$T$4)*($D$3/($D$3+$W$3))))))*D21)</f>
        <v>16.247506558394129</v>
      </c>
      <c r="Z5">
        <f t="shared" ref="Z5:Z18" si="9">(($V$3-(($V$3-$V$4)*($E$3/($E$3+$W$3))))*B5/((B5+($T$3-(($T$3-$T$4)*($E$3/($E$3+$W$3))))))*E21)</f>
        <v>16.743155801994128</v>
      </c>
      <c r="AA5">
        <f t="shared" ref="AA5:AA18" si="10">(($V$3-(($V$3-$V$4)*($F$3/($F$3+$W$3))))*B5/((B5+($T$3-(($T$3-$T$4)*($F$3/($F$3+$W$3))))))*F21)</f>
        <v>17.280187829874027</v>
      </c>
      <c r="AB5">
        <f t="shared" ref="AB5:AB18" si="11">(($V$3-(($V$3-$V$4)*($G$3/($G$3+$W$3))))*B5/((B5+($T$3-(($T$3-$T$4)*($G$3/($G$3+$W$3))))))*G21)</f>
        <v>17.849166963347106</v>
      </c>
      <c r="AC5">
        <f t="shared" ref="AC5:AC18" si="12">(($V$3-(($V$3-$V$4)*($H$3/($H$3+$W$3))))*B5/((B5+($T$3-(($T$3-$T$4)*($H$3/($H$3+$W$3))))))*H21)</f>
        <v>18.437862740486135</v>
      </c>
      <c r="AD5">
        <f t="shared" ref="AD5:AD18" si="13">(($V$3-(($V$3-$V$4)*($I$3/($I$3+$W$3))))*B5/((B5+($T$3-(($T$3-$T$4)*($I$3/($I$3+$W$3))))))*I21)</f>
        <v>19.032197727701764</v>
      </c>
      <c r="AE5">
        <f t="shared" ref="AE5:AE18" si="14">(($V$3-(($V$3-$V$4)*($J$3/($J$3+$W$3))))*B5/((B5+($T$3-(($T$3-$T$4)*($J$3/($J$3+$W$3))))))*J21)</f>
        <v>19.617549131207209</v>
      </c>
      <c r="AF5">
        <f t="shared" ref="AF5:AF18" si="15">(($V$3-(($V$3-$V$4)*($K$3/($K$3+$W$3))))*B5/((B5+($T$3-(($T$3-$T$4)*($K$3/($K$3+$W$3))))))*K21)</f>
        <v>20.1801593559161</v>
      </c>
      <c r="AG5">
        <f t="shared" ref="AG5:AG18" si="16">(($V$3-(($V$3-$V$4)*($L$3/($L$3+$W$3))))*B5/((B5+($T$3-(($T$3-$T$4)*($L$3/($L$3+$W$3))))))*L21)</f>
        <v>20.708374654484839</v>
      </c>
      <c r="AH5">
        <f t="shared" ref="AH5:AH18" si="17">(($V$3-(($V$3-$V$4)*($M$3/($M$3+$W$3))))*B5/((B5+($T$3-(($T$3-$T$4)*($M$3/($M$3+$W$3))))))*M21)</f>
        <v>21.193487451650622</v>
      </c>
      <c r="AI5">
        <f t="shared" ref="AI5:AI18" si="18">(($V$3-(($V$3-$V$4)*($N$3/($N$3+$W$3))))*B5/((B5+($T$3-(($T$3-$T$4)*($N$3/($N$3+$W$3))))))*N21)</f>
        <v>21.630079756931256</v>
      </c>
      <c r="AJ5">
        <f t="shared" ref="AJ5:AJ18" si="19">(($V$3-(($V$3-$V$4)*($O$3/($O$3+$W$3))))*B5/((B5+($T$3-(($T$3-$T$4)*($O$3/($O$3+$W$3))))))*O21)</f>
        <v>22.015898251192368</v>
      </c>
      <c r="AK5">
        <f t="shared" ref="AK5:AK18" si="20">(($V$3-(($V$3-$V$4)*($P$3/($P$3+$W$3))))*B5/((B5+($T$3-(($T$3-$T$4)*($P$3/($P$3+$W$3))))))*P21)</f>
        <v>22.351387054161165</v>
      </c>
      <c r="AL5">
        <f t="shared" ref="AL5:AL18" si="21">(($V$3-(($V$3-$V$4)*($Q$3/($Q$3+$W$3))))*B5/((B5+($T$3-(($T$3-$T$4)*($Q$3/($Q$3+$W$3))))))*Q21)</f>
        <v>22.639040348964013</v>
      </c>
      <c r="AM5">
        <f t="shared" ref="AM5:AM18" si="22">(($V$3-(($V$3-$V$4)*($R$3/($R$3+$W$3))))*B5/((B5+($T$3-(($T$3-$T$4)*($R$3/($R$3+$W$3))))))*R21)</f>
        <v>22.882721575649057</v>
      </c>
      <c r="AO5">
        <f t="shared" ref="AO5:AO18" si="23">IFERROR(X5, 0)</f>
        <v>13.33333333333333</v>
      </c>
      <c r="AP5">
        <f t="shared" si="4"/>
        <v>16.247506558394129</v>
      </c>
      <c r="AQ5">
        <f t="shared" si="4"/>
        <v>16.743155801994128</v>
      </c>
      <c r="AR5">
        <f t="shared" si="4"/>
        <v>17.280187829874027</v>
      </c>
      <c r="AS5">
        <f t="shared" si="4"/>
        <v>17.849166963347106</v>
      </c>
      <c r="AT5">
        <f t="shared" si="4"/>
        <v>18.437862740486135</v>
      </c>
      <c r="AU5">
        <f t="shared" si="4"/>
        <v>19.032197727701764</v>
      </c>
      <c r="AV5">
        <f t="shared" si="4"/>
        <v>19.617549131207209</v>
      </c>
      <c r="AW5">
        <f t="shared" si="4"/>
        <v>20.1801593559161</v>
      </c>
      <c r="AX5">
        <f t="shared" si="4"/>
        <v>20.708374654484839</v>
      </c>
      <c r="AY5">
        <f t="shared" si="4"/>
        <v>21.193487451650622</v>
      </c>
      <c r="AZ5">
        <f t="shared" si="4"/>
        <v>21.630079756931256</v>
      </c>
      <c r="BA5">
        <f t="shared" si="4"/>
        <v>22.015898251192368</v>
      </c>
      <c r="BB5">
        <f t="shared" si="4"/>
        <v>22.351387054161165</v>
      </c>
      <c r="BC5">
        <f t="shared" si="4"/>
        <v>22.639040348964013</v>
      </c>
      <c r="BD5">
        <f t="shared" si="4"/>
        <v>22.882721575649057</v>
      </c>
      <c r="BF5">
        <f t="shared" ref="BF5:BG18" si="24">(C5-AO5)^2</f>
        <v>3.1554436208840472E-30</v>
      </c>
      <c r="BG5">
        <f t="shared" si="24"/>
        <v>0</v>
      </c>
      <c r="BH5">
        <f t="shared" si="5"/>
        <v>0</v>
      </c>
      <c r="BI5">
        <f t="shared" si="5"/>
        <v>1.2621774483536189E-29</v>
      </c>
      <c r="BJ5">
        <f t="shared" si="5"/>
        <v>0</v>
      </c>
      <c r="BK5">
        <f t="shared" si="5"/>
        <v>1.2621774483536189E-29</v>
      </c>
      <c r="BL5">
        <f t="shared" si="5"/>
        <v>1.2621774483536189E-29</v>
      </c>
      <c r="BM5">
        <f t="shared" si="5"/>
        <v>1.2621774483536189E-29</v>
      </c>
      <c r="BN5">
        <f t="shared" si="5"/>
        <v>0</v>
      </c>
      <c r="BO5">
        <f t="shared" si="5"/>
        <v>0</v>
      </c>
      <c r="BP5">
        <f t="shared" si="5"/>
        <v>1.2621774483536189E-29</v>
      </c>
      <c r="BQ5">
        <f t="shared" si="5"/>
        <v>0</v>
      </c>
      <c r="BR5">
        <f t="shared" si="5"/>
        <v>0</v>
      </c>
      <c r="BS5">
        <f t="shared" si="5"/>
        <v>0</v>
      </c>
      <c r="BT5">
        <f t="shared" si="5"/>
        <v>1.2621774483536189E-29</v>
      </c>
      <c r="BU5">
        <f t="shared" si="5"/>
        <v>0</v>
      </c>
      <c r="BW5">
        <f t="shared" ref="BW5:BW18" si="25">ABS((AO5-C5)/AO5)</f>
        <v>1.332267629550188E-16</v>
      </c>
      <c r="BX5">
        <f t="shared" si="6"/>
        <v>0</v>
      </c>
      <c r="BY5">
        <f t="shared" si="6"/>
        <v>0</v>
      </c>
      <c r="BZ5">
        <f t="shared" si="6"/>
        <v>2.0559462164285979E-16</v>
      </c>
      <c r="CA5">
        <f t="shared" si="6"/>
        <v>0</v>
      </c>
      <c r="CB5">
        <f t="shared" si="6"/>
        <v>1.926857645490222E-16</v>
      </c>
      <c r="CC5">
        <f t="shared" si="6"/>
        <v>1.8666859863637565E-16</v>
      </c>
      <c r="CD5">
        <f t="shared" si="6"/>
        <v>1.8109875270550051E-16</v>
      </c>
      <c r="CE5">
        <f t="shared" si="6"/>
        <v>0</v>
      </c>
      <c r="CF5">
        <f t="shared" si="6"/>
        <v>0</v>
      </c>
      <c r="CG5">
        <f t="shared" si="6"/>
        <v>1.6763232983271016E-16</v>
      </c>
      <c r="CH5">
        <f t="shared" si="6"/>
        <v>0</v>
      </c>
      <c r="CI5">
        <f t="shared" si="6"/>
        <v>0</v>
      </c>
      <c r="CJ5">
        <f t="shared" si="6"/>
        <v>0</v>
      </c>
      <c r="CK5">
        <f t="shared" si="6"/>
        <v>1.5692863407803754E-16</v>
      </c>
      <c r="CL5">
        <f t="shared" si="6"/>
        <v>0</v>
      </c>
      <c r="CN5">
        <f t="shared" ref="CN5:CN18" si="26">IFERROR(BW5, 0)</f>
        <v>1.332267629550188E-16</v>
      </c>
      <c r="CO5">
        <f t="shared" si="7"/>
        <v>0</v>
      </c>
      <c r="CP5">
        <f t="shared" si="7"/>
        <v>0</v>
      </c>
      <c r="CQ5">
        <f t="shared" si="7"/>
        <v>2.0559462164285979E-16</v>
      </c>
      <c r="CR5">
        <f t="shared" si="7"/>
        <v>0</v>
      </c>
      <c r="CS5">
        <f t="shared" si="7"/>
        <v>1.926857645490222E-16</v>
      </c>
      <c r="CT5">
        <f t="shared" si="7"/>
        <v>1.8666859863637565E-16</v>
      </c>
      <c r="CU5">
        <f t="shared" si="7"/>
        <v>1.8109875270550051E-16</v>
      </c>
      <c r="CV5">
        <f t="shared" si="7"/>
        <v>0</v>
      </c>
      <c r="CW5">
        <f t="shared" si="7"/>
        <v>0</v>
      </c>
      <c r="CX5">
        <f t="shared" si="7"/>
        <v>1.6763232983271016E-16</v>
      </c>
      <c r="CY5">
        <f t="shared" si="7"/>
        <v>0</v>
      </c>
      <c r="CZ5">
        <f t="shared" si="7"/>
        <v>0</v>
      </c>
      <c r="DA5">
        <f t="shared" si="7"/>
        <v>0</v>
      </c>
      <c r="DB5">
        <f t="shared" si="7"/>
        <v>1.5692863407803754E-16</v>
      </c>
      <c r="DC5">
        <f t="shared" si="7"/>
        <v>0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15.715551302445661</v>
      </c>
      <c r="E6">
        <f>'Raw data and fitting summary'!E8</f>
        <v>16.178813318488242</v>
      </c>
      <c r="F6">
        <f>'Raw data and fitting summary'!F8</f>
        <v>16.67971168233468</v>
      </c>
      <c r="G6">
        <f>'Raw data and fitting summary'!G8</f>
        <v>17.209228639800816</v>
      </c>
      <c r="H6">
        <f>'Raw data and fitting summary'!H8</f>
        <v>17.755822294024298</v>
      </c>
      <c r="I6">
        <f>'Raw data and fitting summary'!I8</f>
        <v>18.306343660578055</v>
      </c>
      <c r="J6">
        <f>'Raw data and fitting summary'!J8</f>
        <v>18.847263470536273</v>
      </c>
      <c r="K6">
        <f>'Raw data and fitting summary'!K8</f>
        <v>19.365975058493007</v>
      </c>
      <c r="L6">
        <f>'Raw data and fitting summary'!L8</f>
        <v>19.85191448218109</v>
      </c>
      <c r="M6">
        <f>'Raw data and fitting summary'!M8</f>
        <v>20.297298810718612</v>
      </c>
      <c r="N6">
        <f>'Raw data and fitting summary'!N8</f>
        <v>20.697399741972998</v>
      </c>
      <c r="O6">
        <f>'Raw data and fitting summary'!O8</f>
        <v>21.050391426617011</v>
      </c>
      <c r="P6">
        <f>'Raw data and fitting summary'!P8</f>
        <v>21.356894919532976</v>
      </c>
      <c r="Q6">
        <f>'Raw data and fitting summary'!Q8</f>
        <v>21.619369955740694</v>
      </c>
      <c r="R6">
        <f>'Raw data and fitting summary'!R8</f>
        <v>21.841486861781672</v>
      </c>
      <c r="X6">
        <f t="shared" ref="X6:X18" si="27">(($V$3-(($V$3-$V$4)*($C$3/($C$3+$W$3))))*B6/((B6+($T$3-(($T$3-$T$4)*($C$3/($C$3+$W$3))))))*C22)</f>
        <v>12.97297297297297</v>
      </c>
      <c r="Y6">
        <f t="shared" si="8"/>
        <v>15.715551302445661</v>
      </c>
      <c r="Z6">
        <f t="shared" si="9"/>
        <v>16.178813318488238</v>
      </c>
      <c r="AA6">
        <f t="shared" si="10"/>
        <v>16.679711682334677</v>
      </c>
      <c r="AB6">
        <f t="shared" si="11"/>
        <v>17.209228639800816</v>
      </c>
      <c r="AC6">
        <f t="shared" si="12"/>
        <v>17.755822294024295</v>
      </c>
      <c r="AD6">
        <f t="shared" si="13"/>
        <v>18.306343660578055</v>
      </c>
      <c r="AE6">
        <f t="shared" si="14"/>
        <v>18.847263470536266</v>
      </c>
      <c r="AF6">
        <f t="shared" si="15"/>
        <v>19.365975058493007</v>
      </c>
      <c r="AG6">
        <f t="shared" si="16"/>
        <v>19.85191448218109</v>
      </c>
      <c r="AH6">
        <f t="shared" si="17"/>
        <v>20.297298810718608</v>
      </c>
      <c r="AI6">
        <f t="shared" si="18"/>
        <v>20.697399741972998</v>
      </c>
      <c r="AJ6">
        <f t="shared" si="19"/>
        <v>21.050391426617011</v>
      </c>
      <c r="AK6">
        <f t="shared" si="20"/>
        <v>21.356894919532976</v>
      </c>
      <c r="AL6">
        <f t="shared" si="21"/>
        <v>21.619369955740691</v>
      </c>
      <c r="AM6">
        <f t="shared" si="22"/>
        <v>21.841486861781672</v>
      </c>
      <c r="AO6">
        <f t="shared" si="23"/>
        <v>12.97297297297297</v>
      </c>
      <c r="AP6">
        <f t="shared" si="4"/>
        <v>15.715551302445661</v>
      </c>
      <c r="AQ6">
        <f t="shared" si="4"/>
        <v>16.178813318488238</v>
      </c>
      <c r="AR6">
        <f t="shared" si="4"/>
        <v>16.679711682334677</v>
      </c>
      <c r="AS6">
        <f t="shared" si="4"/>
        <v>17.209228639800816</v>
      </c>
      <c r="AT6">
        <f t="shared" si="4"/>
        <v>17.755822294024295</v>
      </c>
      <c r="AU6">
        <f t="shared" si="4"/>
        <v>18.306343660578055</v>
      </c>
      <c r="AV6">
        <f t="shared" si="4"/>
        <v>18.847263470536266</v>
      </c>
      <c r="AW6">
        <f t="shared" si="4"/>
        <v>19.365975058493007</v>
      </c>
      <c r="AX6">
        <f t="shared" si="4"/>
        <v>19.85191448218109</v>
      </c>
      <c r="AY6">
        <f t="shared" si="4"/>
        <v>20.297298810718608</v>
      </c>
      <c r="AZ6">
        <f t="shared" si="4"/>
        <v>20.697399741972998</v>
      </c>
      <c r="BA6">
        <f t="shared" si="4"/>
        <v>21.050391426617011</v>
      </c>
      <c r="BB6">
        <f t="shared" si="4"/>
        <v>21.356894919532976</v>
      </c>
      <c r="BC6">
        <f t="shared" si="4"/>
        <v>21.619369955740691</v>
      </c>
      <c r="BD6">
        <f t="shared" si="4"/>
        <v>21.841486861781672</v>
      </c>
      <c r="BF6">
        <f t="shared" si="24"/>
        <v>1.2621774483536189E-29</v>
      </c>
      <c r="BG6">
        <f t="shared" si="24"/>
        <v>0</v>
      </c>
      <c r="BH6">
        <f t="shared" si="5"/>
        <v>1.2621774483536189E-29</v>
      </c>
      <c r="BI6">
        <f t="shared" si="5"/>
        <v>1.2621774483536189E-29</v>
      </c>
      <c r="BJ6">
        <f t="shared" si="5"/>
        <v>0</v>
      </c>
      <c r="BK6">
        <f t="shared" si="5"/>
        <v>1.2621774483536189E-29</v>
      </c>
      <c r="BL6">
        <f t="shared" si="5"/>
        <v>0</v>
      </c>
      <c r="BM6">
        <f t="shared" si="5"/>
        <v>5.0487097934144756E-29</v>
      </c>
      <c r="BN6">
        <f t="shared" si="5"/>
        <v>0</v>
      </c>
      <c r="BO6">
        <f t="shared" si="5"/>
        <v>0</v>
      </c>
      <c r="BP6">
        <f t="shared" si="5"/>
        <v>1.2621774483536189E-29</v>
      </c>
      <c r="BQ6">
        <f t="shared" si="5"/>
        <v>0</v>
      </c>
      <c r="BR6">
        <f t="shared" si="5"/>
        <v>0</v>
      </c>
      <c r="BS6">
        <f t="shared" si="5"/>
        <v>0</v>
      </c>
      <c r="BT6">
        <f t="shared" si="5"/>
        <v>1.2621774483536189E-29</v>
      </c>
      <c r="BU6">
        <f t="shared" si="5"/>
        <v>0</v>
      </c>
      <c r="BW6">
        <f t="shared" si="25"/>
        <v>2.7385501274087201E-16</v>
      </c>
      <c r="BX6">
        <f t="shared" si="6"/>
        <v>0</v>
      </c>
      <c r="BY6">
        <f t="shared" si="6"/>
        <v>2.1959049831798599E-16</v>
      </c>
      <c r="BZ6">
        <f t="shared" si="6"/>
        <v>2.1299610847369419E-16</v>
      </c>
      <c r="CA6">
        <f t="shared" si="6"/>
        <v>0</v>
      </c>
      <c r="CB6">
        <f t="shared" si="6"/>
        <v>2.0008725137985658E-16</v>
      </c>
      <c r="CC6">
        <f t="shared" si="6"/>
        <v>0</v>
      </c>
      <c r="CD6">
        <f t="shared" si="6"/>
        <v>3.7700047907266982E-16</v>
      </c>
      <c r="CE6">
        <f t="shared" si="6"/>
        <v>0</v>
      </c>
      <c r="CF6">
        <f t="shared" si="6"/>
        <v>0</v>
      </c>
      <c r="CG6">
        <f t="shared" si="6"/>
        <v>1.7503381666354451E-16</v>
      </c>
      <c r="CH6">
        <f t="shared" si="6"/>
        <v>0</v>
      </c>
      <c r="CI6">
        <f t="shared" si="6"/>
        <v>0</v>
      </c>
      <c r="CJ6">
        <f t="shared" si="6"/>
        <v>0</v>
      </c>
      <c r="CK6">
        <f t="shared" si="6"/>
        <v>1.6433012090887192E-16</v>
      </c>
      <c r="CL6">
        <f t="shared" si="6"/>
        <v>0</v>
      </c>
      <c r="CN6">
        <f t="shared" si="26"/>
        <v>2.7385501274087201E-16</v>
      </c>
      <c r="CO6">
        <f t="shared" si="7"/>
        <v>0</v>
      </c>
      <c r="CP6">
        <f t="shared" si="7"/>
        <v>2.1959049831798599E-16</v>
      </c>
      <c r="CQ6">
        <f t="shared" si="7"/>
        <v>2.1299610847369419E-16</v>
      </c>
      <c r="CR6">
        <f t="shared" si="7"/>
        <v>0</v>
      </c>
      <c r="CS6">
        <f t="shared" si="7"/>
        <v>2.0008725137985658E-16</v>
      </c>
      <c r="CT6">
        <f t="shared" si="7"/>
        <v>0</v>
      </c>
      <c r="CU6">
        <f t="shared" si="7"/>
        <v>3.7700047907266982E-16</v>
      </c>
      <c r="CV6">
        <f t="shared" si="7"/>
        <v>0</v>
      </c>
      <c r="CW6">
        <f t="shared" si="7"/>
        <v>0</v>
      </c>
      <c r="CX6">
        <f t="shared" si="7"/>
        <v>1.7503381666354451E-16</v>
      </c>
      <c r="CY6">
        <f t="shared" si="7"/>
        <v>0</v>
      </c>
      <c r="CZ6">
        <f t="shared" si="7"/>
        <v>0</v>
      </c>
      <c r="DA6">
        <f t="shared" si="7"/>
        <v>0</v>
      </c>
      <c r="DB6">
        <f t="shared" si="7"/>
        <v>1.6433012090887192E-16</v>
      </c>
      <c r="DC6">
        <f t="shared" si="7"/>
        <v>0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15.097665528587131</v>
      </c>
      <c r="E7">
        <f>'Raw data and fitting summary'!E9</f>
        <v>15.52472071867294</v>
      </c>
      <c r="F7">
        <f>'Raw data and fitting summary'!F9</f>
        <v>15.985359625831297</v>
      </c>
      <c r="G7">
        <f>'Raw data and fitting summary'!G9</f>
        <v>16.471066281519605</v>
      </c>
      <c r="H7">
        <f>'Raw data and fitting summary'!H9</f>
        <v>16.971093839967843</v>
      </c>
      <c r="I7">
        <f>'Raw data and fitting summary'!I9</f>
        <v>17.473341090521824</v>
      </c>
      <c r="J7">
        <f>'Raw data and fitting summary'!J9</f>
        <v>17.965491711017314</v>
      </c>
      <c r="K7">
        <f>'Raw data and fitting summary'!K9</f>
        <v>18.436196611236053</v>
      </c>
      <c r="L7">
        <f>'Raw data and fitting summary'!L9</f>
        <v>18.876065428418045</v>
      </c>
      <c r="M7">
        <f>'Raw data and fitting summary'!M9</f>
        <v>19.278295368886376</v>
      </c>
      <c r="N7">
        <f>'Raw data and fitting summary'!N9</f>
        <v>19.638874640620351</v>
      </c>
      <c r="O7">
        <f>'Raw data and fitting summary'!O9</f>
        <v>19.956406607461318</v>
      </c>
      <c r="P7">
        <f>'Raw data and fitting summary'!P9</f>
        <v>20.23167177341006</v>
      </c>
      <c r="Q7">
        <f>'Raw data and fitting summary'!Q9</f>
        <v>20.467065130322265</v>
      </c>
      <c r="R7">
        <f>'Raw data and fitting summary'!R9</f>
        <v>20.66602658042347</v>
      </c>
      <c r="X7">
        <f t="shared" si="27"/>
        <v>12.549019607843135</v>
      </c>
      <c r="Y7">
        <f t="shared" si="8"/>
        <v>15.097665528587131</v>
      </c>
      <c r="Z7">
        <f t="shared" si="9"/>
        <v>15.524720718672938</v>
      </c>
      <c r="AA7">
        <f t="shared" si="10"/>
        <v>15.985359625831295</v>
      </c>
      <c r="AB7">
        <f t="shared" si="11"/>
        <v>16.471066281519605</v>
      </c>
      <c r="AC7">
        <f t="shared" si="12"/>
        <v>16.971093839967839</v>
      </c>
      <c r="AD7">
        <f t="shared" si="13"/>
        <v>17.473341090521821</v>
      </c>
      <c r="AE7">
        <f t="shared" si="14"/>
        <v>17.965491711017314</v>
      </c>
      <c r="AF7">
        <f t="shared" si="15"/>
        <v>18.436196611236053</v>
      </c>
      <c r="AG7">
        <f t="shared" si="16"/>
        <v>18.876065428418045</v>
      </c>
      <c r="AH7">
        <f t="shared" si="17"/>
        <v>19.278295368886369</v>
      </c>
      <c r="AI7">
        <f t="shared" si="18"/>
        <v>19.638874640620351</v>
      </c>
      <c r="AJ7">
        <f t="shared" si="19"/>
        <v>19.956406607461318</v>
      </c>
      <c r="AK7">
        <f t="shared" si="20"/>
        <v>20.23167177341006</v>
      </c>
      <c r="AL7">
        <f t="shared" si="21"/>
        <v>20.467065130322261</v>
      </c>
      <c r="AM7">
        <f t="shared" si="22"/>
        <v>20.66602658042347</v>
      </c>
      <c r="AO7">
        <f t="shared" si="23"/>
        <v>12.549019607843135</v>
      </c>
      <c r="AP7">
        <f t="shared" si="4"/>
        <v>15.097665528587131</v>
      </c>
      <c r="AQ7">
        <f t="shared" si="4"/>
        <v>15.524720718672938</v>
      </c>
      <c r="AR7">
        <f t="shared" si="4"/>
        <v>15.985359625831295</v>
      </c>
      <c r="AS7">
        <f t="shared" si="4"/>
        <v>16.471066281519605</v>
      </c>
      <c r="AT7">
        <f t="shared" si="4"/>
        <v>16.971093839967839</v>
      </c>
      <c r="AU7">
        <f t="shared" si="4"/>
        <v>17.473341090521821</v>
      </c>
      <c r="AV7">
        <f t="shared" si="4"/>
        <v>17.965491711017314</v>
      </c>
      <c r="AW7">
        <f t="shared" si="4"/>
        <v>18.436196611236053</v>
      </c>
      <c r="AX7">
        <f t="shared" si="4"/>
        <v>18.876065428418045</v>
      </c>
      <c r="AY7">
        <f t="shared" si="4"/>
        <v>19.278295368886369</v>
      </c>
      <c r="AZ7">
        <f t="shared" si="4"/>
        <v>19.638874640620351</v>
      </c>
      <c r="BA7">
        <f t="shared" si="4"/>
        <v>19.956406607461318</v>
      </c>
      <c r="BB7">
        <f t="shared" si="4"/>
        <v>20.23167177341006</v>
      </c>
      <c r="BC7">
        <f t="shared" si="4"/>
        <v>20.467065130322261</v>
      </c>
      <c r="BD7">
        <f t="shared" si="4"/>
        <v>20.66602658042347</v>
      </c>
      <c r="BF7">
        <f t="shared" si="24"/>
        <v>3.1554436208840472E-30</v>
      </c>
      <c r="BG7">
        <f t="shared" si="24"/>
        <v>0</v>
      </c>
      <c r="BH7">
        <f t="shared" si="5"/>
        <v>3.1554436208840472E-30</v>
      </c>
      <c r="BI7">
        <f t="shared" si="5"/>
        <v>3.1554436208840472E-30</v>
      </c>
      <c r="BJ7">
        <f t="shared" si="5"/>
        <v>0</v>
      </c>
      <c r="BK7">
        <f t="shared" si="5"/>
        <v>1.2621774483536189E-29</v>
      </c>
      <c r="BL7">
        <f t="shared" si="5"/>
        <v>1.2621774483536189E-29</v>
      </c>
      <c r="BM7">
        <f t="shared" si="5"/>
        <v>0</v>
      </c>
      <c r="BN7">
        <f t="shared" si="5"/>
        <v>0</v>
      </c>
      <c r="BO7">
        <f t="shared" si="5"/>
        <v>0</v>
      </c>
      <c r="BP7">
        <f t="shared" si="5"/>
        <v>5.0487097934144756E-29</v>
      </c>
      <c r="BQ7">
        <f t="shared" si="5"/>
        <v>0</v>
      </c>
      <c r="BR7">
        <f t="shared" si="5"/>
        <v>0</v>
      </c>
      <c r="BS7">
        <f t="shared" si="5"/>
        <v>0</v>
      </c>
      <c r="BT7">
        <f t="shared" si="5"/>
        <v>1.2621774483536189E-29</v>
      </c>
      <c r="BU7">
        <f t="shared" si="5"/>
        <v>0</v>
      </c>
      <c r="BW7">
        <f t="shared" si="25"/>
        <v>1.4155343563970747E-16</v>
      </c>
      <c r="BX7">
        <f t="shared" si="6"/>
        <v>0</v>
      </c>
      <c r="BY7">
        <f t="shared" si="6"/>
        <v>1.1442117842826446E-16</v>
      </c>
      <c r="BZ7">
        <f t="shared" si="6"/>
        <v>1.1112398350611856E-16</v>
      </c>
      <c r="CA7">
        <f t="shared" si="6"/>
        <v>0</v>
      </c>
      <c r="CB7">
        <f t="shared" si="6"/>
        <v>2.0933910991839954E-16</v>
      </c>
      <c r="CC7">
        <f t="shared" si="6"/>
        <v>2.0332194400575301E-16</v>
      </c>
      <c r="CD7">
        <f t="shared" si="6"/>
        <v>0</v>
      </c>
      <c r="CE7">
        <f t="shared" si="6"/>
        <v>0</v>
      </c>
      <c r="CF7">
        <f t="shared" si="6"/>
        <v>0</v>
      </c>
      <c r="CG7">
        <f t="shared" si="6"/>
        <v>3.68571350404175E-16</v>
      </c>
      <c r="CH7">
        <f t="shared" si="6"/>
        <v>0</v>
      </c>
      <c r="CI7">
        <f t="shared" si="6"/>
        <v>0</v>
      </c>
      <c r="CJ7">
        <f t="shared" si="6"/>
        <v>0</v>
      </c>
      <c r="CK7">
        <f t="shared" si="6"/>
        <v>1.7358197944741491E-16</v>
      </c>
      <c r="CL7">
        <f t="shared" si="6"/>
        <v>0</v>
      </c>
      <c r="CN7">
        <f t="shared" si="26"/>
        <v>1.4155343563970747E-16</v>
      </c>
      <c r="CO7">
        <f t="shared" si="7"/>
        <v>0</v>
      </c>
      <c r="CP7">
        <f t="shared" si="7"/>
        <v>1.1442117842826446E-16</v>
      </c>
      <c r="CQ7">
        <f t="shared" si="7"/>
        <v>1.1112398350611856E-16</v>
      </c>
      <c r="CR7">
        <f t="shared" si="7"/>
        <v>0</v>
      </c>
      <c r="CS7">
        <f t="shared" si="7"/>
        <v>2.0933910991839954E-16</v>
      </c>
      <c r="CT7">
        <f t="shared" si="7"/>
        <v>2.0332194400575301E-16</v>
      </c>
      <c r="CU7">
        <f t="shared" si="7"/>
        <v>0</v>
      </c>
      <c r="CV7">
        <f t="shared" si="7"/>
        <v>0</v>
      </c>
      <c r="CW7">
        <f t="shared" si="7"/>
        <v>0</v>
      </c>
      <c r="CX7">
        <f t="shared" si="7"/>
        <v>3.68571350404175E-16</v>
      </c>
      <c r="CY7">
        <f t="shared" si="7"/>
        <v>0</v>
      </c>
      <c r="CZ7">
        <f t="shared" si="7"/>
        <v>0</v>
      </c>
      <c r="DA7">
        <f t="shared" si="7"/>
        <v>0</v>
      </c>
      <c r="DB7">
        <f t="shared" si="7"/>
        <v>1.7358197944741491E-16</v>
      </c>
      <c r="DC7">
        <f t="shared" si="7"/>
        <v>0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14.390432654159531</v>
      </c>
      <c r="E8">
        <f>'Raw data and fitting summary'!E10</f>
        <v>14.777901718082981</v>
      </c>
      <c r="F8">
        <f>'Raw data and fitting summary'!F10</f>
        <v>15.194693480981794</v>
      </c>
      <c r="G8">
        <f>'Raw data and fitting summary'!G10</f>
        <v>15.6328819248918</v>
      </c>
      <c r="H8">
        <f>'Raw data and fitting summary'!H10</f>
        <v>16.082618489765334</v>
      </c>
      <c r="I8">
        <f>'Raw data and fitting summary'!I10</f>
        <v>16.532956986794034</v>
      </c>
      <c r="J8">
        <f>'Raw data and fitting summary'!J10</f>
        <v>16.9728928632113</v>
      </c>
      <c r="K8">
        <f>'Raw data and fitting summary'!K10</f>
        <v>17.392414166209107</v>
      </c>
      <c r="L8">
        <f>'Raw data and fitting summary'!L10</f>
        <v>17.783357671441827</v>
      </c>
      <c r="M8">
        <f>'Raw data and fitting summary'!M10</f>
        <v>18.139926669950054</v>
      </c>
      <c r="N8">
        <f>'Raw data and fitting summary'!N10</f>
        <v>18.458827139924217</v>
      </c>
      <c r="O8">
        <f>'Raw data and fitting summary'!O10</f>
        <v>18.739073990282357</v>
      </c>
      <c r="P8">
        <f>'Raw data and fitting summary'!P10</f>
        <v>18.981577240617721</v>
      </c>
      <c r="Q8">
        <f>'Raw data and fitting summary'!Q10</f>
        <v>19.188631013416909</v>
      </c>
      <c r="R8">
        <f>'Raw data and fitting summary'!R10</f>
        <v>19.363407156638772</v>
      </c>
      <c r="X8">
        <f t="shared" si="27"/>
        <v>12.05651491365777</v>
      </c>
      <c r="Y8">
        <f t="shared" si="8"/>
        <v>14.390432654159531</v>
      </c>
      <c r="Z8">
        <f t="shared" si="9"/>
        <v>14.777901718082983</v>
      </c>
      <c r="AA8">
        <f t="shared" si="10"/>
        <v>15.194693480981792</v>
      </c>
      <c r="AB8">
        <f t="shared" si="11"/>
        <v>15.6328819248918</v>
      </c>
      <c r="AC8">
        <f t="shared" si="12"/>
        <v>16.082618489765331</v>
      </c>
      <c r="AD8">
        <f t="shared" si="13"/>
        <v>16.53295698679403</v>
      </c>
      <c r="AE8">
        <f t="shared" si="14"/>
        <v>16.972892863211296</v>
      </c>
      <c r="AF8">
        <f t="shared" si="15"/>
        <v>17.392414166209107</v>
      </c>
      <c r="AG8">
        <f t="shared" si="16"/>
        <v>17.783357671441827</v>
      </c>
      <c r="AH8">
        <f t="shared" si="17"/>
        <v>18.139926669950057</v>
      </c>
      <c r="AI8">
        <f t="shared" si="18"/>
        <v>18.458827139924217</v>
      </c>
      <c r="AJ8">
        <f t="shared" si="19"/>
        <v>18.739073990282357</v>
      </c>
      <c r="AK8">
        <f t="shared" si="20"/>
        <v>18.981577240617721</v>
      </c>
      <c r="AL8">
        <f t="shared" si="21"/>
        <v>19.188631013416906</v>
      </c>
      <c r="AM8">
        <f t="shared" si="22"/>
        <v>19.363407156638772</v>
      </c>
      <c r="AO8">
        <f t="shared" si="23"/>
        <v>12.05651491365777</v>
      </c>
      <c r="AP8">
        <f t="shared" si="4"/>
        <v>14.390432654159531</v>
      </c>
      <c r="AQ8">
        <f t="shared" si="4"/>
        <v>14.777901718082983</v>
      </c>
      <c r="AR8">
        <f t="shared" si="4"/>
        <v>15.194693480981792</v>
      </c>
      <c r="AS8">
        <f t="shared" si="4"/>
        <v>15.6328819248918</v>
      </c>
      <c r="AT8">
        <f t="shared" si="4"/>
        <v>16.082618489765331</v>
      </c>
      <c r="AU8">
        <f t="shared" si="4"/>
        <v>16.53295698679403</v>
      </c>
      <c r="AV8">
        <f t="shared" si="4"/>
        <v>16.972892863211296</v>
      </c>
      <c r="AW8">
        <f t="shared" si="4"/>
        <v>17.392414166209107</v>
      </c>
      <c r="AX8">
        <f t="shared" si="4"/>
        <v>17.783357671441827</v>
      </c>
      <c r="AY8">
        <f t="shared" si="4"/>
        <v>18.139926669950057</v>
      </c>
      <c r="AZ8">
        <f t="shared" si="4"/>
        <v>18.458827139924217</v>
      </c>
      <c r="BA8">
        <f t="shared" si="4"/>
        <v>18.739073990282357</v>
      </c>
      <c r="BB8">
        <f t="shared" si="4"/>
        <v>18.981577240617721</v>
      </c>
      <c r="BC8">
        <f t="shared" si="4"/>
        <v>19.188631013416906</v>
      </c>
      <c r="BD8">
        <f t="shared" si="4"/>
        <v>19.363407156638772</v>
      </c>
      <c r="BF8">
        <f t="shared" si="24"/>
        <v>0</v>
      </c>
      <c r="BG8">
        <f t="shared" si="24"/>
        <v>0</v>
      </c>
      <c r="BH8">
        <f t="shared" si="5"/>
        <v>3.1554436208840472E-30</v>
      </c>
      <c r="BI8">
        <f t="shared" si="5"/>
        <v>3.1554436208840472E-30</v>
      </c>
      <c r="BJ8">
        <f t="shared" si="5"/>
        <v>0</v>
      </c>
      <c r="BK8">
        <f t="shared" si="5"/>
        <v>1.2621774483536189E-29</v>
      </c>
      <c r="BL8">
        <f t="shared" si="5"/>
        <v>1.2621774483536189E-29</v>
      </c>
      <c r="BM8">
        <f t="shared" si="5"/>
        <v>1.2621774483536189E-29</v>
      </c>
      <c r="BN8">
        <f t="shared" si="5"/>
        <v>0</v>
      </c>
      <c r="BO8">
        <f t="shared" si="5"/>
        <v>0</v>
      </c>
      <c r="BP8">
        <f t="shared" si="5"/>
        <v>1.2621774483536189E-29</v>
      </c>
      <c r="BQ8">
        <f t="shared" si="5"/>
        <v>0</v>
      </c>
      <c r="BR8">
        <f t="shared" si="5"/>
        <v>0</v>
      </c>
      <c r="BS8">
        <f t="shared" si="5"/>
        <v>0</v>
      </c>
      <c r="BT8">
        <f t="shared" si="5"/>
        <v>1.2621774483536189E-29</v>
      </c>
      <c r="BU8">
        <f t="shared" si="5"/>
        <v>0</v>
      </c>
      <c r="BW8">
        <f t="shared" si="25"/>
        <v>0</v>
      </c>
      <c r="BX8">
        <f t="shared" si="6"/>
        <v>0</v>
      </c>
      <c r="BY8">
        <f t="shared" si="6"/>
        <v>1.2020359001485379E-16</v>
      </c>
      <c r="BZ8">
        <f t="shared" si="6"/>
        <v>1.1690639509270789E-16</v>
      </c>
      <c r="CA8">
        <f t="shared" si="6"/>
        <v>0</v>
      </c>
      <c r="CB8">
        <f t="shared" si="6"/>
        <v>2.2090393309157831E-16</v>
      </c>
      <c r="CC8">
        <f t="shared" si="6"/>
        <v>2.1488676717893171E-16</v>
      </c>
      <c r="CD8">
        <f t="shared" si="6"/>
        <v>2.0931692124805662E-16</v>
      </c>
      <c r="CE8">
        <f t="shared" si="6"/>
        <v>0</v>
      </c>
      <c r="CF8">
        <f t="shared" si="6"/>
        <v>0</v>
      </c>
      <c r="CG8">
        <f t="shared" si="6"/>
        <v>1.9585049837526615E-16</v>
      </c>
      <c r="CH8">
        <f t="shared" si="6"/>
        <v>0</v>
      </c>
      <c r="CI8">
        <f t="shared" si="6"/>
        <v>0</v>
      </c>
      <c r="CJ8">
        <f t="shared" si="6"/>
        <v>0</v>
      </c>
      <c r="CK8">
        <f t="shared" si="6"/>
        <v>1.8514680262059361E-16</v>
      </c>
      <c r="CL8">
        <f t="shared" si="6"/>
        <v>0</v>
      </c>
      <c r="CN8">
        <f t="shared" si="26"/>
        <v>0</v>
      </c>
      <c r="CO8">
        <f t="shared" si="7"/>
        <v>0</v>
      </c>
      <c r="CP8">
        <f t="shared" si="7"/>
        <v>1.2020359001485379E-16</v>
      </c>
      <c r="CQ8">
        <f t="shared" si="7"/>
        <v>1.1690639509270789E-16</v>
      </c>
      <c r="CR8">
        <f t="shared" si="7"/>
        <v>0</v>
      </c>
      <c r="CS8">
        <f t="shared" si="7"/>
        <v>2.2090393309157831E-16</v>
      </c>
      <c r="CT8">
        <f t="shared" si="7"/>
        <v>2.1488676717893171E-16</v>
      </c>
      <c r="CU8">
        <f t="shared" si="7"/>
        <v>2.0931692124805662E-16</v>
      </c>
      <c r="CV8">
        <f t="shared" si="7"/>
        <v>0</v>
      </c>
      <c r="CW8">
        <f t="shared" si="7"/>
        <v>0</v>
      </c>
      <c r="CX8">
        <f t="shared" si="7"/>
        <v>1.9585049837526615E-16</v>
      </c>
      <c r="CY8">
        <f t="shared" si="7"/>
        <v>0</v>
      </c>
      <c r="CZ8">
        <f t="shared" si="7"/>
        <v>0</v>
      </c>
      <c r="DA8">
        <f t="shared" si="7"/>
        <v>0</v>
      </c>
      <c r="DB8">
        <f t="shared" si="7"/>
        <v>1.8514680262059361E-16</v>
      </c>
      <c r="DC8">
        <f t="shared" si="7"/>
        <v>0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13.594414174154938</v>
      </c>
      <c r="E9">
        <f>'Raw data and fitting summary'!E11</f>
        <v>13.939688246072961</v>
      </c>
      <c r="F9">
        <f>'Raw data and fitting summary'!F11</f>
        <v>14.309947140913312</v>
      </c>
      <c r="G9">
        <f>'Raw data and fitting summary'!G11</f>
        <v>14.697940638511128</v>
      </c>
      <c r="H9">
        <f>'Raw data and fitting summary'!H11</f>
        <v>15.094809022463313</v>
      </c>
      <c r="I9">
        <f>'Raw data and fitting summary'!I11</f>
        <v>15.490844877238063</v>
      </c>
      <c r="J9">
        <f>'Raw data and fitting summary'!J11</f>
        <v>15.876421504004544</v>
      </c>
      <c r="K9">
        <f>'Raw data and fitting summary'!K11</f>
        <v>16.24290515833091</v>
      </c>
      <c r="L9">
        <f>'Raw data and fitting summary'!L11</f>
        <v>16.583373680706252</v>
      </c>
      <c r="M9">
        <f>'Raw data and fitting summary'!M11</f>
        <v>16.893026211342864</v>
      </c>
      <c r="N9">
        <f>'Raw data and fitting summary'!N11</f>
        <v>17.169258553650987</v>
      </c>
      <c r="O9">
        <f>'Raw data and fitting summary'!O11</f>
        <v>17.411459157021433</v>
      </c>
      <c r="P9">
        <f>'Raw data and fitting summary'!P11</f>
        <v>17.620626390747745</v>
      </c>
      <c r="Q9">
        <f>'Raw data and fitting summary'!Q11</f>
        <v>17.798914226579011</v>
      </c>
      <c r="R9">
        <f>'Raw data and fitting summary'!R11</f>
        <v>17.949192015339499</v>
      </c>
      <c r="U9" t="str">
        <f>BI1</f>
        <v>Sum R2</v>
      </c>
      <c r="V9">
        <f>BJ1</f>
        <v>6.9419759659449039E-28</v>
      </c>
      <c r="X9">
        <f t="shared" si="27"/>
        <v>11.492704826038159</v>
      </c>
      <c r="Y9">
        <f t="shared" si="8"/>
        <v>13.59441417415494</v>
      </c>
      <c r="Z9">
        <f t="shared" si="9"/>
        <v>13.93968824607296</v>
      </c>
      <c r="AA9">
        <f t="shared" si="10"/>
        <v>14.309947140913312</v>
      </c>
      <c r="AB9">
        <f t="shared" si="11"/>
        <v>14.697940638511128</v>
      </c>
      <c r="AC9">
        <f t="shared" si="12"/>
        <v>15.094809022463313</v>
      </c>
      <c r="AD9">
        <f t="shared" si="13"/>
        <v>15.490844877238061</v>
      </c>
      <c r="AE9">
        <f t="shared" si="14"/>
        <v>15.876421504004542</v>
      </c>
      <c r="AF9">
        <f t="shared" si="15"/>
        <v>16.24290515833091</v>
      </c>
      <c r="AG9">
        <f t="shared" si="16"/>
        <v>16.583373680706256</v>
      </c>
      <c r="AH9">
        <f t="shared" si="17"/>
        <v>16.893026211342868</v>
      </c>
      <c r="AI9">
        <f t="shared" si="18"/>
        <v>17.169258553650987</v>
      </c>
      <c r="AJ9">
        <f t="shared" si="19"/>
        <v>17.411459157021433</v>
      </c>
      <c r="AK9">
        <f t="shared" si="20"/>
        <v>17.620626390747745</v>
      </c>
      <c r="AL9">
        <f t="shared" si="21"/>
        <v>17.798914226579008</v>
      </c>
      <c r="AM9">
        <f t="shared" si="22"/>
        <v>17.949192015339499</v>
      </c>
      <c r="AO9">
        <f t="shared" si="23"/>
        <v>11.492704826038159</v>
      </c>
      <c r="AP9">
        <f t="shared" si="4"/>
        <v>13.59441417415494</v>
      </c>
      <c r="AQ9">
        <f t="shared" si="4"/>
        <v>13.93968824607296</v>
      </c>
      <c r="AR9">
        <f t="shared" si="4"/>
        <v>14.309947140913312</v>
      </c>
      <c r="AS9">
        <f t="shared" si="4"/>
        <v>14.697940638511128</v>
      </c>
      <c r="AT9">
        <f t="shared" si="4"/>
        <v>15.094809022463313</v>
      </c>
      <c r="AU9">
        <f t="shared" si="4"/>
        <v>15.490844877238061</v>
      </c>
      <c r="AV9">
        <f t="shared" si="4"/>
        <v>15.876421504004542</v>
      </c>
      <c r="AW9">
        <f t="shared" si="4"/>
        <v>16.24290515833091</v>
      </c>
      <c r="AX9">
        <f t="shared" si="4"/>
        <v>16.583373680706256</v>
      </c>
      <c r="AY9">
        <f t="shared" si="4"/>
        <v>16.893026211342868</v>
      </c>
      <c r="AZ9">
        <f t="shared" si="4"/>
        <v>17.169258553650987</v>
      </c>
      <c r="BA9">
        <f t="shared" si="4"/>
        <v>17.411459157021433</v>
      </c>
      <c r="BB9">
        <f t="shared" si="4"/>
        <v>17.620626390747745</v>
      </c>
      <c r="BC9">
        <f t="shared" si="4"/>
        <v>17.798914226579008</v>
      </c>
      <c r="BD9">
        <f t="shared" si="4"/>
        <v>17.949192015339499</v>
      </c>
      <c r="BF9">
        <f t="shared" si="24"/>
        <v>3.1554436208840472E-30</v>
      </c>
      <c r="BG9">
        <f t="shared" si="24"/>
        <v>3.1554436208840472E-30</v>
      </c>
      <c r="BH9">
        <f t="shared" si="5"/>
        <v>3.1554436208840472E-30</v>
      </c>
      <c r="BI9">
        <f t="shared" si="5"/>
        <v>0</v>
      </c>
      <c r="BJ9">
        <f t="shared" si="5"/>
        <v>0</v>
      </c>
      <c r="BK9">
        <f t="shared" si="5"/>
        <v>0</v>
      </c>
      <c r="BL9">
        <f t="shared" si="5"/>
        <v>3.1554436208840472E-30</v>
      </c>
      <c r="BM9">
        <f t="shared" si="5"/>
        <v>3.1554436208840472E-30</v>
      </c>
      <c r="BN9">
        <f t="shared" si="5"/>
        <v>0</v>
      </c>
      <c r="BO9">
        <f t="shared" si="5"/>
        <v>1.2621774483536189E-29</v>
      </c>
      <c r="BP9">
        <f t="shared" si="5"/>
        <v>1.2621774483536189E-29</v>
      </c>
      <c r="BQ9">
        <f t="shared" si="5"/>
        <v>0</v>
      </c>
      <c r="BR9">
        <f t="shared" si="5"/>
        <v>0</v>
      </c>
      <c r="BS9">
        <f t="shared" si="5"/>
        <v>0</v>
      </c>
      <c r="BT9">
        <f t="shared" si="5"/>
        <v>1.2621774483536189E-29</v>
      </c>
      <c r="BU9">
        <f t="shared" si="5"/>
        <v>0</v>
      </c>
      <c r="BW9">
        <f t="shared" si="25"/>
        <v>1.5456386170953353E-16</v>
      </c>
      <c r="BX9">
        <f t="shared" si="6"/>
        <v>1.3066814182970654E-16</v>
      </c>
      <c r="BY9">
        <f t="shared" si="6"/>
        <v>1.2743160449809052E-16</v>
      </c>
      <c r="BZ9">
        <f t="shared" si="6"/>
        <v>0</v>
      </c>
      <c r="CA9">
        <f t="shared" si="6"/>
        <v>0</v>
      </c>
      <c r="CB9">
        <f t="shared" si="6"/>
        <v>0</v>
      </c>
      <c r="CC9">
        <f t="shared" si="6"/>
        <v>1.1467139807270253E-16</v>
      </c>
      <c r="CD9">
        <f t="shared" si="6"/>
        <v>1.1188647510726497E-16</v>
      </c>
      <c r="CE9">
        <f t="shared" si="6"/>
        <v>0</v>
      </c>
      <c r="CF9">
        <f t="shared" si="6"/>
        <v>2.1423346944981808E-16</v>
      </c>
      <c r="CG9">
        <f t="shared" si="6"/>
        <v>2.1030652734173951E-16</v>
      </c>
      <c r="CH9">
        <f t="shared" si="6"/>
        <v>0</v>
      </c>
      <c r="CI9">
        <f t="shared" si="6"/>
        <v>0</v>
      </c>
      <c r="CJ9">
        <f t="shared" si="6"/>
        <v>0</v>
      </c>
      <c r="CK9">
        <f t="shared" si="6"/>
        <v>1.9960283158706701E-16</v>
      </c>
      <c r="CL9">
        <f t="shared" si="6"/>
        <v>0</v>
      </c>
      <c r="CN9">
        <f t="shared" si="26"/>
        <v>1.5456386170953353E-16</v>
      </c>
      <c r="CO9">
        <f t="shared" si="7"/>
        <v>1.3066814182970654E-16</v>
      </c>
      <c r="CP9">
        <f t="shared" si="7"/>
        <v>1.2743160449809052E-16</v>
      </c>
      <c r="CQ9">
        <f t="shared" si="7"/>
        <v>0</v>
      </c>
      <c r="CR9">
        <f t="shared" si="7"/>
        <v>0</v>
      </c>
      <c r="CS9">
        <f t="shared" si="7"/>
        <v>0</v>
      </c>
      <c r="CT9">
        <f t="shared" si="7"/>
        <v>1.1467139807270253E-16</v>
      </c>
      <c r="CU9">
        <f t="shared" si="7"/>
        <v>1.1188647510726497E-16</v>
      </c>
      <c r="CV9">
        <f t="shared" si="7"/>
        <v>0</v>
      </c>
      <c r="CW9">
        <f t="shared" si="7"/>
        <v>2.1423346944981808E-16</v>
      </c>
      <c r="CX9">
        <f t="shared" si="7"/>
        <v>2.1030652734173951E-16</v>
      </c>
      <c r="CY9">
        <f t="shared" si="7"/>
        <v>0</v>
      </c>
      <c r="CZ9">
        <f t="shared" si="7"/>
        <v>0</v>
      </c>
      <c r="DA9">
        <f t="shared" si="7"/>
        <v>0</v>
      </c>
      <c r="DB9">
        <f t="shared" si="7"/>
        <v>1.9960283158706701E-16</v>
      </c>
      <c r="DC9">
        <f t="shared" si="7"/>
        <v>0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12.715223050377695</v>
      </c>
      <c r="E10">
        <f>'Raw data and fitting summary'!E12</f>
        <v>13.016786123440282</v>
      </c>
      <c r="F10">
        <f>'Raw data and fitting summary'!F12</f>
        <v>13.33907391769289</v>
      </c>
      <c r="G10">
        <f>'Raw data and fitting summary'!G12</f>
        <v>13.675586707711018</v>
      </c>
      <c r="H10">
        <f>'Raw data and fitting summary'!H12</f>
        <v>14.018520708308433</v>
      </c>
      <c r="I10">
        <f>'Raw data and fitting summary'!I12</f>
        <v>14.359455995089533</v>
      </c>
      <c r="J10">
        <f>'Raw data and fitting summary'!J12</f>
        <v>14.690166257673143</v>
      </c>
      <c r="K10">
        <f>'Raw data and fitting summary'!K12</f>
        <v>15.003389790584274</v>
      </c>
      <c r="L10">
        <f>'Raw data and fitting summary'!L12</f>
        <v>15.293413970395379</v>
      </c>
      <c r="M10">
        <f>'Raw data and fitting summary'!M12</f>
        <v>15.556384698928648</v>
      </c>
      <c r="N10">
        <f>'Raw data and fitting summary'!N12</f>
        <v>15.790330592479963</v>
      </c>
      <c r="O10">
        <f>'Raw data and fitting summary'!O12</f>
        <v>15.994957539968921</v>
      </c>
      <c r="P10">
        <f>'Raw data and fitting summary'!P12</f>
        <v>16.1713033958087</v>
      </c>
      <c r="Q10">
        <f>'Raw data and fitting summary'!Q12</f>
        <v>16.321343651078216</v>
      </c>
      <c r="R10">
        <f>'Raw data and fitting summary'!R12</f>
        <v>16.447618048149934</v>
      </c>
      <c r="U10" s="4" t="s">
        <v>39</v>
      </c>
      <c r="V10">
        <f>CR1</f>
        <v>1.6881636840441439E-14</v>
      </c>
      <c r="X10">
        <f t="shared" si="27"/>
        <v>10.858001237076962</v>
      </c>
      <c r="Y10">
        <f t="shared" si="8"/>
        <v>12.715223050377697</v>
      </c>
      <c r="Z10">
        <f t="shared" si="9"/>
        <v>13.01678612344028</v>
      </c>
      <c r="AA10">
        <f t="shared" si="10"/>
        <v>13.33907391769289</v>
      </c>
      <c r="AB10">
        <f t="shared" si="11"/>
        <v>13.675586707711018</v>
      </c>
      <c r="AC10">
        <f t="shared" si="12"/>
        <v>14.018520708308431</v>
      </c>
      <c r="AD10">
        <f t="shared" si="13"/>
        <v>14.359455995089531</v>
      </c>
      <c r="AE10">
        <f t="shared" si="14"/>
        <v>14.690166257673143</v>
      </c>
      <c r="AF10">
        <f t="shared" si="15"/>
        <v>15.003389790584274</v>
      </c>
      <c r="AG10">
        <f t="shared" si="16"/>
        <v>15.293413970395381</v>
      </c>
      <c r="AH10">
        <f t="shared" si="17"/>
        <v>15.556384698928648</v>
      </c>
      <c r="AI10">
        <f t="shared" si="18"/>
        <v>15.790330592479963</v>
      </c>
      <c r="AJ10">
        <f t="shared" si="19"/>
        <v>15.994957539968921</v>
      </c>
      <c r="AK10">
        <f t="shared" si="20"/>
        <v>16.1713033958087</v>
      </c>
      <c r="AL10">
        <f t="shared" si="21"/>
        <v>16.321343651078212</v>
      </c>
      <c r="AM10">
        <f t="shared" si="22"/>
        <v>16.447618048149934</v>
      </c>
      <c r="AO10">
        <f t="shared" si="23"/>
        <v>10.858001237076962</v>
      </c>
      <c r="AP10">
        <f t="shared" si="4"/>
        <v>12.715223050377697</v>
      </c>
      <c r="AQ10">
        <f t="shared" si="4"/>
        <v>13.01678612344028</v>
      </c>
      <c r="AR10">
        <f t="shared" si="4"/>
        <v>13.33907391769289</v>
      </c>
      <c r="AS10">
        <f t="shared" si="4"/>
        <v>13.675586707711018</v>
      </c>
      <c r="AT10">
        <f t="shared" si="4"/>
        <v>14.018520708308431</v>
      </c>
      <c r="AU10">
        <f t="shared" si="4"/>
        <v>14.359455995089531</v>
      </c>
      <c r="AV10">
        <f t="shared" si="4"/>
        <v>14.690166257673143</v>
      </c>
      <c r="AW10">
        <f t="shared" si="4"/>
        <v>15.003389790584274</v>
      </c>
      <c r="AX10">
        <f t="shared" si="4"/>
        <v>15.293413970395381</v>
      </c>
      <c r="AY10">
        <f t="shared" si="4"/>
        <v>15.556384698928648</v>
      </c>
      <c r="AZ10">
        <f t="shared" si="4"/>
        <v>15.790330592479963</v>
      </c>
      <c r="BA10">
        <f t="shared" si="4"/>
        <v>15.994957539968921</v>
      </c>
      <c r="BB10">
        <f t="shared" si="4"/>
        <v>16.1713033958087</v>
      </c>
      <c r="BC10">
        <f t="shared" si="4"/>
        <v>16.321343651078212</v>
      </c>
      <c r="BD10">
        <f t="shared" si="4"/>
        <v>16.447618048149934</v>
      </c>
      <c r="BF10">
        <f t="shared" si="24"/>
        <v>3.1554436208840472E-30</v>
      </c>
      <c r="BG10">
        <f t="shared" si="24"/>
        <v>3.1554436208840472E-30</v>
      </c>
      <c r="BH10">
        <f t="shared" si="5"/>
        <v>3.1554436208840472E-30</v>
      </c>
      <c r="BI10">
        <f t="shared" si="5"/>
        <v>0</v>
      </c>
      <c r="BJ10">
        <f t="shared" si="5"/>
        <v>0</v>
      </c>
      <c r="BK10">
        <f t="shared" si="5"/>
        <v>3.1554436208840472E-30</v>
      </c>
      <c r="BL10">
        <f t="shared" si="5"/>
        <v>3.1554436208840472E-30</v>
      </c>
      <c r="BM10">
        <f t="shared" si="5"/>
        <v>0</v>
      </c>
      <c r="BN10">
        <f t="shared" si="5"/>
        <v>0</v>
      </c>
      <c r="BO10">
        <f t="shared" si="5"/>
        <v>3.1554436208840472E-30</v>
      </c>
      <c r="BP10">
        <f t="shared" si="5"/>
        <v>0</v>
      </c>
      <c r="BQ10">
        <f t="shared" si="5"/>
        <v>0</v>
      </c>
      <c r="BR10">
        <f t="shared" si="5"/>
        <v>0</v>
      </c>
      <c r="BS10">
        <f t="shared" si="5"/>
        <v>0</v>
      </c>
      <c r="BT10">
        <f t="shared" si="5"/>
        <v>1.2621774483536189E-29</v>
      </c>
      <c r="BU10">
        <f t="shared" si="5"/>
        <v>0</v>
      </c>
      <c r="BW10">
        <f t="shared" si="25"/>
        <v>1.6359887981357941E-16</v>
      </c>
      <c r="BX10">
        <f t="shared" si="6"/>
        <v>1.397031599337524E-16</v>
      </c>
      <c r="BY10">
        <f t="shared" si="6"/>
        <v>1.3646662260213638E-16</v>
      </c>
      <c r="BZ10">
        <f t="shared" si="6"/>
        <v>0</v>
      </c>
      <c r="CA10">
        <f t="shared" si="6"/>
        <v>0</v>
      </c>
      <c r="CB10">
        <f t="shared" si="6"/>
        <v>1.267149991330717E-16</v>
      </c>
      <c r="CC10">
        <f t="shared" si="6"/>
        <v>1.2370641617674839E-16</v>
      </c>
      <c r="CD10">
        <f t="shared" si="6"/>
        <v>0</v>
      </c>
      <c r="CE10">
        <f t="shared" si="6"/>
        <v>0</v>
      </c>
      <c r="CF10">
        <f t="shared" si="6"/>
        <v>1.1615175282895493E-16</v>
      </c>
      <c r="CG10">
        <f t="shared" si="6"/>
        <v>0</v>
      </c>
      <c r="CH10">
        <f t="shared" si="6"/>
        <v>0</v>
      </c>
      <c r="CI10">
        <f t="shared" si="6"/>
        <v>0</v>
      </c>
      <c r="CJ10">
        <f t="shared" si="6"/>
        <v>0</v>
      </c>
      <c r="CK10">
        <f t="shared" si="6"/>
        <v>2.1767286779515871E-16</v>
      </c>
      <c r="CL10">
        <f t="shared" si="6"/>
        <v>0</v>
      </c>
      <c r="CN10">
        <f t="shared" si="26"/>
        <v>1.6359887981357941E-16</v>
      </c>
      <c r="CO10">
        <f t="shared" si="7"/>
        <v>1.397031599337524E-16</v>
      </c>
      <c r="CP10">
        <f t="shared" si="7"/>
        <v>1.3646662260213638E-16</v>
      </c>
      <c r="CQ10">
        <f t="shared" si="7"/>
        <v>0</v>
      </c>
      <c r="CR10">
        <f t="shared" si="7"/>
        <v>0</v>
      </c>
      <c r="CS10">
        <f t="shared" si="7"/>
        <v>1.267149991330717E-16</v>
      </c>
      <c r="CT10">
        <f t="shared" si="7"/>
        <v>1.2370641617674839E-16</v>
      </c>
      <c r="CU10">
        <f t="shared" si="7"/>
        <v>0</v>
      </c>
      <c r="CV10">
        <f t="shared" si="7"/>
        <v>0</v>
      </c>
      <c r="CW10">
        <f t="shared" si="7"/>
        <v>1.1615175282895493E-16</v>
      </c>
      <c r="CX10">
        <f t="shared" si="7"/>
        <v>0</v>
      </c>
      <c r="CY10">
        <f t="shared" si="7"/>
        <v>0</v>
      </c>
      <c r="CZ10">
        <f t="shared" si="7"/>
        <v>0</v>
      </c>
      <c r="DA10">
        <f t="shared" si="7"/>
        <v>0</v>
      </c>
      <c r="DB10">
        <f t="shared" si="7"/>
        <v>2.1767286779515871E-16</v>
      </c>
      <c r="DC10">
        <f t="shared" si="7"/>
        <v>0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11.764191558325733</v>
      </c>
      <c r="E11">
        <f>'Raw data and fitting summary'!E13</f>
        <v>12.021873903415372</v>
      </c>
      <c r="F11">
        <f>'Raw data and fitting summary'!F13</f>
        <v>12.296258393748875</v>
      </c>
      <c r="G11">
        <f>'Raw data and fitting summary'!G13</f>
        <v>12.581649538392391</v>
      </c>
      <c r="H11">
        <f>'Raw data and fitting summary'!H13</f>
        <v>12.871332863168263</v>
      </c>
      <c r="I11">
        <f>'Raw data and fitting summary'!I13</f>
        <v>13.158180407749915</v>
      </c>
      <c r="J11">
        <f>'Raw data and fitting summary'!J13</f>
        <v>13.435338408890871</v>
      </c>
      <c r="K11">
        <f>'Raw data and fitting summary'!K13</f>
        <v>13.696860219204472</v>
      </c>
      <c r="L11">
        <f>'Raw data and fitting summary'!L13</f>
        <v>13.938165604500131</v>
      </c>
      <c r="M11">
        <f>'Raw data and fitting summary'!M13</f>
        <v>14.156262007532545</v>
      </c>
      <c r="N11">
        <f>'Raw data and fitting summary'!N13</f>
        <v>14.349729424626368</v>
      </c>
      <c r="O11">
        <f>'Raw data and fitting summary'!O13</f>
        <v>14.518522507733</v>
      </c>
      <c r="P11">
        <f>'Raw data and fitting summary'!P13</f>
        <v>14.663667537615892</v>
      </c>
      <c r="Q11">
        <f>'Raw data and fitting summary'!Q13</f>
        <v>14.786929039296949</v>
      </c>
      <c r="R11">
        <f>'Raw data and fitting summary'!R13</f>
        <v>14.890501356225776</v>
      </c>
      <c r="X11">
        <f t="shared" si="27"/>
        <v>10.15684086541442</v>
      </c>
      <c r="Y11">
        <f t="shared" si="8"/>
        <v>11.764191558325733</v>
      </c>
      <c r="Z11">
        <f t="shared" si="9"/>
        <v>12.021873903415372</v>
      </c>
      <c r="AA11">
        <f t="shared" si="10"/>
        <v>12.296258393748875</v>
      </c>
      <c r="AB11">
        <f t="shared" si="11"/>
        <v>12.581649538392391</v>
      </c>
      <c r="AC11">
        <f t="shared" si="12"/>
        <v>12.871332863168261</v>
      </c>
      <c r="AD11">
        <f t="shared" si="13"/>
        <v>13.158180407749915</v>
      </c>
      <c r="AE11">
        <f t="shared" si="14"/>
        <v>13.435338408890868</v>
      </c>
      <c r="AF11">
        <f t="shared" si="15"/>
        <v>13.696860219204472</v>
      </c>
      <c r="AG11">
        <f t="shared" si="16"/>
        <v>13.938165604500131</v>
      </c>
      <c r="AH11">
        <f t="shared" si="17"/>
        <v>14.156262007532542</v>
      </c>
      <c r="AI11">
        <f t="shared" si="18"/>
        <v>14.349729424626368</v>
      </c>
      <c r="AJ11">
        <f t="shared" si="19"/>
        <v>14.518522507733</v>
      </c>
      <c r="AK11">
        <f t="shared" si="20"/>
        <v>14.663667537615892</v>
      </c>
      <c r="AL11">
        <f t="shared" si="21"/>
        <v>14.786929039296945</v>
      </c>
      <c r="AM11">
        <f t="shared" si="22"/>
        <v>14.890501356225776</v>
      </c>
      <c r="AO11">
        <f t="shared" si="23"/>
        <v>10.15684086541442</v>
      </c>
      <c r="AP11">
        <f t="shared" si="4"/>
        <v>11.764191558325733</v>
      </c>
      <c r="AQ11">
        <f t="shared" si="4"/>
        <v>12.021873903415372</v>
      </c>
      <c r="AR11">
        <f t="shared" si="4"/>
        <v>12.296258393748875</v>
      </c>
      <c r="AS11">
        <f t="shared" si="4"/>
        <v>12.581649538392391</v>
      </c>
      <c r="AT11">
        <f t="shared" si="4"/>
        <v>12.871332863168261</v>
      </c>
      <c r="AU11">
        <f t="shared" si="4"/>
        <v>13.158180407749915</v>
      </c>
      <c r="AV11">
        <f t="shared" si="4"/>
        <v>13.435338408890868</v>
      </c>
      <c r="AW11">
        <f t="shared" si="4"/>
        <v>13.696860219204472</v>
      </c>
      <c r="AX11">
        <f t="shared" si="4"/>
        <v>13.938165604500131</v>
      </c>
      <c r="AY11">
        <f t="shared" si="4"/>
        <v>14.156262007532542</v>
      </c>
      <c r="AZ11">
        <f t="shared" si="4"/>
        <v>14.349729424626368</v>
      </c>
      <c r="BA11">
        <f t="shared" si="4"/>
        <v>14.518522507733</v>
      </c>
      <c r="BB11">
        <f t="shared" si="4"/>
        <v>14.663667537615892</v>
      </c>
      <c r="BC11">
        <f t="shared" si="4"/>
        <v>14.786929039296945</v>
      </c>
      <c r="BD11">
        <f t="shared" si="4"/>
        <v>14.890501356225776</v>
      </c>
      <c r="BF11">
        <f t="shared" si="24"/>
        <v>3.1554436208840472E-30</v>
      </c>
      <c r="BG11">
        <f t="shared" si="24"/>
        <v>0</v>
      </c>
      <c r="BH11">
        <f t="shared" si="5"/>
        <v>0</v>
      </c>
      <c r="BI11">
        <f t="shared" si="5"/>
        <v>0</v>
      </c>
      <c r="BJ11">
        <f t="shared" si="5"/>
        <v>0</v>
      </c>
      <c r="BK11">
        <f t="shared" si="5"/>
        <v>3.1554436208840472E-30</v>
      </c>
      <c r="BL11">
        <f t="shared" si="5"/>
        <v>0</v>
      </c>
      <c r="BM11">
        <f t="shared" si="5"/>
        <v>1.2621774483536189E-29</v>
      </c>
      <c r="BN11">
        <f t="shared" si="5"/>
        <v>0</v>
      </c>
      <c r="BO11">
        <f t="shared" si="5"/>
        <v>0</v>
      </c>
      <c r="BP11">
        <f t="shared" si="5"/>
        <v>1.2621774483536189E-29</v>
      </c>
      <c r="BQ11">
        <f t="shared" si="5"/>
        <v>0</v>
      </c>
      <c r="BR11">
        <f t="shared" si="5"/>
        <v>0</v>
      </c>
      <c r="BS11">
        <f t="shared" si="5"/>
        <v>0</v>
      </c>
      <c r="BT11">
        <f t="shared" si="5"/>
        <v>1.2621774483536189E-29</v>
      </c>
      <c r="BU11">
        <f t="shared" si="5"/>
        <v>0</v>
      </c>
      <c r="BW11">
        <f t="shared" si="25"/>
        <v>1.7489265244363671E-16</v>
      </c>
      <c r="BX11">
        <f t="shared" si="6"/>
        <v>0</v>
      </c>
      <c r="BY11">
        <f t="shared" si="6"/>
        <v>0</v>
      </c>
      <c r="BZ11">
        <f t="shared" si="6"/>
        <v>0</v>
      </c>
      <c r="CA11">
        <f t="shared" si="6"/>
        <v>0</v>
      </c>
      <c r="CB11">
        <f t="shared" si="6"/>
        <v>1.3800877176312902E-16</v>
      </c>
      <c r="CC11">
        <f t="shared" si="6"/>
        <v>0</v>
      </c>
      <c r="CD11">
        <f t="shared" si="6"/>
        <v>2.6443053168273635E-16</v>
      </c>
      <c r="CE11">
        <f t="shared" si="6"/>
        <v>0</v>
      </c>
      <c r="CF11">
        <f t="shared" si="6"/>
        <v>0</v>
      </c>
      <c r="CG11">
        <f t="shared" si="6"/>
        <v>2.5096410880994597E-16</v>
      </c>
      <c r="CH11">
        <f t="shared" si="6"/>
        <v>0</v>
      </c>
      <c r="CI11">
        <f t="shared" si="6"/>
        <v>0</v>
      </c>
      <c r="CJ11">
        <f t="shared" si="6"/>
        <v>0</v>
      </c>
      <c r="CK11">
        <f t="shared" si="6"/>
        <v>2.4026041305527338E-16</v>
      </c>
      <c r="CL11">
        <f t="shared" si="6"/>
        <v>0</v>
      </c>
      <c r="CN11">
        <f t="shared" si="26"/>
        <v>1.7489265244363671E-16</v>
      </c>
      <c r="CO11">
        <f t="shared" si="7"/>
        <v>0</v>
      </c>
      <c r="CP11">
        <f t="shared" si="7"/>
        <v>0</v>
      </c>
      <c r="CQ11">
        <f t="shared" si="7"/>
        <v>0</v>
      </c>
      <c r="CR11">
        <f t="shared" si="7"/>
        <v>0</v>
      </c>
      <c r="CS11">
        <f t="shared" si="7"/>
        <v>1.3800877176312902E-16</v>
      </c>
      <c r="CT11">
        <f t="shared" si="7"/>
        <v>0</v>
      </c>
      <c r="CU11">
        <f t="shared" si="7"/>
        <v>2.6443053168273635E-16</v>
      </c>
      <c r="CV11">
        <f t="shared" si="7"/>
        <v>0</v>
      </c>
      <c r="CW11">
        <f t="shared" si="7"/>
        <v>0</v>
      </c>
      <c r="CX11">
        <f t="shared" si="7"/>
        <v>2.5096410880994597E-16</v>
      </c>
      <c r="CY11">
        <f t="shared" si="7"/>
        <v>0</v>
      </c>
      <c r="CZ11">
        <f t="shared" si="7"/>
        <v>0</v>
      </c>
      <c r="DA11">
        <f t="shared" si="7"/>
        <v>0</v>
      </c>
      <c r="DB11">
        <f t="shared" si="7"/>
        <v>2.4026041305527338E-16</v>
      </c>
      <c r="DC11">
        <f t="shared" si="7"/>
        <v>0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10.758356307661559</v>
      </c>
      <c r="E12">
        <f>'Raw data and fitting summary'!E14</f>
        <v>10.973455984492851</v>
      </c>
      <c r="F12">
        <f>'Raw data and fitting summary'!F14</f>
        <v>11.201615452356709</v>
      </c>
      <c r="G12">
        <f>'Raw data and fitting summary'!G14</f>
        <v>11.437967542873823</v>
      </c>
      <c r="H12">
        <f>'Raw data and fitting summary'!H14</f>
        <v>11.676879591714892</v>
      </c>
      <c r="I12">
        <f>'Raw data and fitting summary'!I14</f>
        <v>11.912471547048572</v>
      </c>
      <c r="J12">
        <f>'Raw data and fitting summary'!J14</f>
        <v>12.139183451454191</v>
      </c>
      <c r="K12">
        <f>'Raw data and fitting summary'!K14</f>
        <v>12.352279234575748</v>
      </c>
      <c r="L12">
        <f>'Raw data and fitting summary'!L14</f>
        <v>12.548194699804997</v>
      </c>
      <c r="M12">
        <f>'Raw data and fitting summary'!M14</f>
        <v>12.724685716122877</v>
      </c>
      <c r="N12">
        <f>'Raw data and fitting summary'!N14</f>
        <v>12.880786460654424</v>
      </c>
      <c r="O12">
        <f>'Raw data and fitting summary'!O14</f>
        <v>13.01662698571926</v>
      </c>
      <c r="P12">
        <f>'Raw data and fitting summary'!P14</f>
        <v>13.133175122863575</v>
      </c>
      <c r="Q12">
        <f>'Raw data and fitting summary'!Q14</f>
        <v>13.231962362967579</v>
      </c>
      <c r="R12">
        <f>'Raw data and fitting summary'!R14</f>
        <v>13.314836011884998</v>
      </c>
      <c r="X12">
        <f t="shared" si="27"/>
        <v>9.3982227278593875</v>
      </c>
      <c r="Y12">
        <f t="shared" si="8"/>
        <v>10.758356307661559</v>
      </c>
      <c r="Z12">
        <f t="shared" si="9"/>
        <v>10.973455984492855</v>
      </c>
      <c r="AA12">
        <f t="shared" si="10"/>
        <v>11.201615452356707</v>
      </c>
      <c r="AB12">
        <f t="shared" si="11"/>
        <v>11.437967542873823</v>
      </c>
      <c r="AC12">
        <f t="shared" si="12"/>
        <v>11.676879591714894</v>
      </c>
      <c r="AD12">
        <f t="shared" si="13"/>
        <v>11.91247154704857</v>
      </c>
      <c r="AE12">
        <f t="shared" si="14"/>
        <v>12.139183451454191</v>
      </c>
      <c r="AF12">
        <f t="shared" si="15"/>
        <v>12.352279234575748</v>
      </c>
      <c r="AG12">
        <f t="shared" si="16"/>
        <v>12.548194699804997</v>
      </c>
      <c r="AH12">
        <f t="shared" si="17"/>
        <v>12.724685716122874</v>
      </c>
      <c r="AI12">
        <f t="shared" si="18"/>
        <v>12.880786460654424</v>
      </c>
      <c r="AJ12">
        <f t="shared" si="19"/>
        <v>13.01662698571926</v>
      </c>
      <c r="AK12">
        <f t="shared" si="20"/>
        <v>13.133175122863575</v>
      </c>
      <c r="AL12">
        <f t="shared" si="21"/>
        <v>13.231962362967577</v>
      </c>
      <c r="AM12">
        <f t="shared" si="22"/>
        <v>13.314836011884998</v>
      </c>
      <c r="AO12">
        <f t="shared" si="23"/>
        <v>9.3982227278593875</v>
      </c>
      <c r="AP12">
        <f t="shared" si="4"/>
        <v>10.758356307661559</v>
      </c>
      <c r="AQ12">
        <f t="shared" si="4"/>
        <v>10.973455984492855</v>
      </c>
      <c r="AR12">
        <f t="shared" si="4"/>
        <v>11.201615452356707</v>
      </c>
      <c r="AS12">
        <f t="shared" si="4"/>
        <v>11.437967542873823</v>
      </c>
      <c r="AT12">
        <f t="shared" si="4"/>
        <v>11.676879591714894</v>
      </c>
      <c r="AU12">
        <f t="shared" si="4"/>
        <v>11.91247154704857</v>
      </c>
      <c r="AV12">
        <f t="shared" si="4"/>
        <v>12.139183451454191</v>
      </c>
      <c r="AW12">
        <f t="shared" si="4"/>
        <v>12.352279234575748</v>
      </c>
      <c r="AX12">
        <f t="shared" si="4"/>
        <v>12.548194699804997</v>
      </c>
      <c r="AY12">
        <f t="shared" si="4"/>
        <v>12.724685716122874</v>
      </c>
      <c r="AZ12">
        <f t="shared" si="4"/>
        <v>12.880786460654424</v>
      </c>
      <c r="BA12">
        <f t="shared" si="4"/>
        <v>13.01662698571926</v>
      </c>
      <c r="BB12">
        <f t="shared" si="4"/>
        <v>13.133175122863575</v>
      </c>
      <c r="BC12">
        <f t="shared" si="4"/>
        <v>13.231962362967577</v>
      </c>
      <c r="BD12">
        <f t="shared" si="4"/>
        <v>13.314836011884998</v>
      </c>
      <c r="BF12">
        <f t="shared" si="24"/>
        <v>0</v>
      </c>
      <c r="BG12">
        <f t="shared" si="24"/>
        <v>0</v>
      </c>
      <c r="BH12">
        <f t="shared" si="5"/>
        <v>1.2621774483536189E-29</v>
      </c>
      <c r="BI12">
        <f t="shared" si="5"/>
        <v>3.1554436208840472E-30</v>
      </c>
      <c r="BJ12">
        <f t="shared" si="5"/>
        <v>0</v>
      </c>
      <c r="BK12">
        <f t="shared" si="5"/>
        <v>3.1554436208840472E-30</v>
      </c>
      <c r="BL12">
        <f t="shared" si="5"/>
        <v>3.1554436208840472E-30</v>
      </c>
      <c r="BM12">
        <f t="shared" si="5"/>
        <v>0</v>
      </c>
      <c r="BN12">
        <f t="shared" si="5"/>
        <v>0</v>
      </c>
      <c r="BO12">
        <f t="shared" si="5"/>
        <v>0</v>
      </c>
      <c r="BP12">
        <f t="shared" si="5"/>
        <v>1.2621774483536189E-29</v>
      </c>
      <c r="BQ12">
        <f t="shared" si="5"/>
        <v>0</v>
      </c>
      <c r="BR12">
        <f t="shared" si="5"/>
        <v>0</v>
      </c>
      <c r="BS12">
        <f t="shared" si="5"/>
        <v>0</v>
      </c>
      <c r="BT12">
        <f t="shared" si="5"/>
        <v>3.1554436208840472E-30</v>
      </c>
      <c r="BU12">
        <f t="shared" si="5"/>
        <v>0</v>
      </c>
      <c r="BW12">
        <f t="shared" si="25"/>
        <v>0</v>
      </c>
      <c r="BX12">
        <f t="shared" si="6"/>
        <v>0</v>
      </c>
      <c r="BY12">
        <f t="shared" si="6"/>
        <v>3.2375522203953068E-16</v>
      </c>
      <c r="BZ12">
        <f t="shared" si="6"/>
        <v>1.5858041609761947E-16</v>
      </c>
      <c r="CA12">
        <f t="shared" si="6"/>
        <v>0</v>
      </c>
      <c r="CB12">
        <f t="shared" si="6"/>
        <v>1.5212598755070066E-16</v>
      </c>
      <c r="CC12">
        <f t="shared" si="6"/>
        <v>1.491174045943774E-16</v>
      </c>
      <c r="CD12">
        <f t="shared" si="6"/>
        <v>0</v>
      </c>
      <c r="CE12">
        <f t="shared" si="6"/>
        <v>0</v>
      </c>
      <c r="CF12">
        <f t="shared" si="6"/>
        <v>0</v>
      </c>
      <c r="CG12">
        <f t="shared" si="6"/>
        <v>2.791985403850893E-16</v>
      </c>
      <c r="CH12">
        <f t="shared" si="6"/>
        <v>0</v>
      </c>
      <c r="CI12">
        <f t="shared" si="6"/>
        <v>0</v>
      </c>
      <c r="CJ12">
        <f t="shared" si="6"/>
        <v>0</v>
      </c>
      <c r="CK12">
        <f t="shared" si="6"/>
        <v>1.3424742231520835E-16</v>
      </c>
      <c r="CL12">
        <f t="shared" si="6"/>
        <v>0</v>
      </c>
      <c r="CN12">
        <f t="shared" si="26"/>
        <v>0</v>
      </c>
      <c r="CO12">
        <f t="shared" si="7"/>
        <v>0</v>
      </c>
      <c r="CP12">
        <f t="shared" si="7"/>
        <v>3.2375522203953068E-16</v>
      </c>
      <c r="CQ12">
        <f t="shared" si="7"/>
        <v>1.5858041609761947E-16</v>
      </c>
      <c r="CR12">
        <f t="shared" si="7"/>
        <v>0</v>
      </c>
      <c r="CS12">
        <f t="shared" si="7"/>
        <v>1.5212598755070066E-16</v>
      </c>
      <c r="CT12">
        <f t="shared" si="7"/>
        <v>1.491174045943774E-16</v>
      </c>
      <c r="CU12">
        <f t="shared" si="7"/>
        <v>0</v>
      </c>
      <c r="CV12">
        <f t="shared" si="7"/>
        <v>0</v>
      </c>
      <c r="CW12">
        <f t="shared" si="7"/>
        <v>0</v>
      </c>
      <c r="CX12">
        <f t="shared" si="7"/>
        <v>2.791985403850893E-16</v>
      </c>
      <c r="CY12">
        <f t="shared" si="7"/>
        <v>0</v>
      </c>
      <c r="CZ12">
        <f t="shared" si="7"/>
        <v>0</v>
      </c>
      <c r="DA12">
        <f t="shared" si="7"/>
        <v>0</v>
      </c>
      <c r="DB12">
        <f t="shared" si="7"/>
        <v>1.3424742231520835E-16</v>
      </c>
      <c r="DC12">
        <f t="shared" si="7"/>
        <v>0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9.7195794806673792</v>
      </c>
      <c r="E13">
        <f>'Raw data and fitting summary'!E15</f>
        <v>9.8948081906164358</v>
      </c>
      <c r="F13">
        <f>'Raw data and fitting summary'!F15</f>
        <v>10.079939431579477</v>
      </c>
      <c r="G13">
        <f>'Raw data and fitting summary'!G15</f>
        <v>10.270923591921392</v>
      </c>
      <c r="H13">
        <f>'Raw data and fitting summary'!H15</f>
        <v>10.463159599902244</v>
      </c>
      <c r="I13">
        <f>'Raw data and fitting summary'!I15</f>
        <v>10.65192514837592</v>
      </c>
      <c r="J13">
        <f>'Raw data and fitting summary'!J15</f>
        <v>10.832831183448617</v>
      </c>
      <c r="K13">
        <f>'Raw data and fitting summary'!K15</f>
        <v>11.002210432357664</v>
      </c>
      <c r="L13">
        <f>'Raw data and fitting summary'!L15</f>
        <v>11.15737130148289</v>
      </c>
      <c r="M13">
        <f>'Raw data and fitting summary'!M15</f>
        <v>11.296689343637146</v>
      </c>
      <c r="N13">
        <f>'Raw data and fitting summary'!N15</f>
        <v>11.419550822042686</v>
      </c>
      <c r="O13">
        <f>'Raw data and fitting summary'!O15</f>
        <v>11.526191615643933</v>
      </c>
      <c r="P13">
        <f>'Raw data and fitting summary'!P15</f>
        <v>11.617484107967519</v>
      </c>
      <c r="Q13">
        <f>'Raw data and fitting summary'!Q15</f>
        <v>11.694718139709217</v>
      </c>
      <c r="R13">
        <f>'Raw data and fitting summary'!R15</f>
        <v>11.759407309079942</v>
      </c>
      <c r="X13">
        <f t="shared" si="27"/>
        <v>8.5957025422089313</v>
      </c>
      <c r="Y13">
        <f t="shared" si="8"/>
        <v>9.719579480667381</v>
      </c>
      <c r="Z13">
        <f t="shared" si="9"/>
        <v>9.894808190616434</v>
      </c>
      <c r="AA13">
        <f t="shared" si="10"/>
        <v>10.079939431579477</v>
      </c>
      <c r="AB13">
        <f t="shared" si="11"/>
        <v>10.270923591921392</v>
      </c>
      <c r="AC13">
        <f t="shared" si="12"/>
        <v>10.463159599902243</v>
      </c>
      <c r="AD13">
        <f t="shared" si="13"/>
        <v>10.65192514837592</v>
      </c>
      <c r="AE13">
        <f t="shared" si="14"/>
        <v>10.832831183448615</v>
      </c>
      <c r="AF13">
        <f t="shared" si="15"/>
        <v>11.002210432357664</v>
      </c>
      <c r="AG13">
        <f t="shared" si="16"/>
        <v>11.157371301482891</v>
      </c>
      <c r="AH13">
        <f t="shared" si="17"/>
        <v>11.296689343637146</v>
      </c>
      <c r="AI13">
        <f t="shared" si="18"/>
        <v>11.419550822042686</v>
      </c>
      <c r="AJ13">
        <f t="shared" si="19"/>
        <v>11.526191615643933</v>
      </c>
      <c r="AK13">
        <f t="shared" si="20"/>
        <v>11.617484107967519</v>
      </c>
      <c r="AL13">
        <f t="shared" si="21"/>
        <v>11.694718139709215</v>
      </c>
      <c r="AM13">
        <f t="shared" si="22"/>
        <v>11.759407309079942</v>
      </c>
      <c r="AO13">
        <f t="shared" si="23"/>
        <v>8.5957025422089313</v>
      </c>
      <c r="AP13">
        <f t="shared" si="4"/>
        <v>9.719579480667381</v>
      </c>
      <c r="AQ13">
        <f t="shared" si="4"/>
        <v>9.894808190616434</v>
      </c>
      <c r="AR13">
        <f t="shared" si="4"/>
        <v>10.079939431579477</v>
      </c>
      <c r="AS13">
        <f t="shared" si="4"/>
        <v>10.270923591921392</v>
      </c>
      <c r="AT13">
        <f t="shared" si="4"/>
        <v>10.463159599902243</v>
      </c>
      <c r="AU13">
        <f t="shared" si="4"/>
        <v>10.65192514837592</v>
      </c>
      <c r="AV13">
        <f t="shared" si="4"/>
        <v>10.832831183448615</v>
      </c>
      <c r="AW13">
        <f t="shared" si="4"/>
        <v>11.002210432357664</v>
      </c>
      <c r="AX13">
        <f t="shared" si="4"/>
        <v>11.157371301482891</v>
      </c>
      <c r="AY13">
        <f t="shared" si="4"/>
        <v>11.296689343637146</v>
      </c>
      <c r="AZ13">
        <f t="shared" si="4"/>
        <v>11.419550822042686</v>
      </c>
      <c r="BA13">
        <f t="shared" si="4"/>
        <v>11.526191615643933</v>
      </c>
      <c r="BB13">
        <f t="shared" si="4"/>
        <v>11.617484107967519</v>
      </c>
      <c r="BC13">
        <f t="shared" si="4"/>
        <v>11.694718139709215</v>
      </c>
      <c r="BD13">
        <f t="shared" si="4"/>
        <v>11.759407309079942</v>
      </c>
      <c r="BF13">
        <f t="shared" si="24"/>
        <v>3.1554436208840472E-30</v>
      </c>
      <c r="BG13">
        <f t="shared" si="24"/>
        <v>3.1554436208840472E-30</v>
      </c>
      <c r="BH13">
        <f t="shared" si="5"/>
        <v>3.1554436208840472E-30</v>
      </c>
      <c r="BI13">
        <f t="shared" si="5"/>
        <v>0</v>
      </c>
      <c r="BJ13">
        <f t="shared" si="5"/>
        <v>0</v>
      </c>
      <c r="BK13">
        <f t="shared" si="5"/>
        <v>3.1554436208840472E-30</v>
      </c>
      <c r="BL13">
        <f t="shared" si="5"/>
        <v>0</v>
      </c>
      <c r="BM13">
        <f t="shared" si="5"/>
        <v>3.1554436208840472E-30</v>
      </c>
      <c r="BN13">
        <f t="shared" si="5"/>
        <v>0</v>
      </c>
      <c r="BO13">
        <f t="shared" si="5"/>
        <v>3.1554436208840472E-30</v>
      </c>
      <c r="BP13">
        <f t="shared" si="5"/>
        <v>0</v>
      </c>
      <c r="BQ13">
        <f t="shared" si="5"/>
        <v>0</v>
      </c>
      <c r="BR13">
        <f t="shared" si="5"/>
        <v>0</v>
      </c>
      <c r="BS13">
        <f t="shared" si="5"/>
        <v>0</v>
      </c>
      <c r="BT13">
        <f t="shared" si="5"/>
        <v>3.1554436208840472E-30</v>
      </c>
      <c r="BU13">
        <f t="shared" si="5"/>
        <v>0</v>
      </c>
      <c r="BW13">
        <f t="shared" si="25"/>
        <v>2.0665638796567297E-16</v>
      </c>
      <c r="BX13">
        <f t="shared" si="6"/>
        <v>1.8276066808584599E-16</v>
      </c>
      <c r="BY13">
        <f t="shared" si="6"/>
        <v>1.7952413075422999E-16</v>
      </c>
      <c r="BZ13">
        <f t="shared" si="6"/>
        <v>0</v>
      </c>
      <c r="CA13">
        <f t="shared" si="6"/>
        <v>0</v>
      </c>
      <c r="CB13">
        <f t="shared" si="6"/>
        <v>1.6977250728516528E-16</v>
      </c>
      <c r="CC13">
        <f t="shared" si="6"/>
        <v>0</v>
      </c>
      <c r="CD13">
        <f t="shared" si="6"/>
        <v>1.6397900136340444E-16</v>
      </c>
      <c r="CE13">
        <f t="shared" si="6"/>
        <v>0</v>
      </c>
      <c r="CF13">
        <f t="shared" si="6"/>
        <v>1.5920926098104851E-16</v>
      </c>
      <c r="CG13">
        <f t="shared" si="6"/>
        <v>0</v>
      </c>
      <c r="CH13">
        <f t="shared" si="6"/>
        <v>0</v>
      </c>
      <c r="CI13">
        <f t="shared" si="6"/>
        <v>0</v>
      </c>
      <c r="CJ13">
        <f t="shared" si="6"/>
        <v>0</v>
      </c>
      <c r="CK13">
        <f t="shared" si="6"/>
        <v>1.5189394204967295E-16</v>
      </c>
      <c r="CL13">
        <f t="shared" si="6"/>
        <v>0</v>
      </c>
      <c r="CN13">
        <f t="shared" si="26"/>
        <v>2.0665638796567297E-16</v>
      </c>
      <c r="CO13">
        <f t="shared" si="7"/>
        <v>1.8276066808584599E-16</v>
      </c>
      <c r="CP13">
        <f t="shared" si="7"/>
        <v>1.7952413075422999E-16</v>
      </c>
      <c r="CQ13">
        <f t="shared" si="7"/>
        <v>0</v>
      </c>
      <c r="CR13">
        <f t="shared" si="7"/>
        <v>0</v>
      </c>
      <c r="CS13">
        <f t="shared" si="7"/>
        <v>1.6977250728516528E-16</v>
      </c>
      <c r="CT13">
        <f t="shared" si="7"/>
        <v>0</v>
      </c>
      <c r="CU13">
        <f t="shared" si="7"/>
        <v>1.6397900136340444E-16</v>
      </c>
      <c r="CV13">
        <f t="shared" si="7"/>
        <v>0</v>
      </c>
      <c r="CW13">
        <f t="shared" si="7"/>
        <v>1.5920926098104851E-16</v>
      </c>
      <c r="CX13">
        <f t="shared" si="7"/>
        <v>0</v>
      </c>
      <c r="CY13">
        <f t="shared" si="7"/>
        <v>0</v>
      </c>
      <c r="CZ13">
        <f t="shared" si="7"/>
        <v>0</v>
      </c>
      <c r="DA13">
        <f t="shared" si="7"/>
        <v>0</v>
      </c>
      <c r="DB13">
        <f t="shared" si="7"/>
        <v>1.5189394204967295E-16</v>
      </c>
      <c r="DC13">
        <f t="shared" si="7"/>
        <v>0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8.6728204902266324</v>
      </c>
      <c r="E14">
        <f>'Raw data and fitting summary'!E16</f>
        <v>8.8120683806077587</v>
      </c>
      <c r="F14">
        <f>'Raw data and fitting summary'!F16</f>
        <v>8.9586003653248767</v>
      </c>
      <c r="G14">
        <f>'Raw data and fitting summary'!G16</f>
        <v>9.1091388056714742</v>
      </c>
      <c r="H14">
        <f>'Raw data and fitting summary'!H16</f>
        <v>9.2600258353553677</v>
      </c>
      <c r="I14">
        <f>'Raw data and fitting summary'!I16</f>
        <v>9.4075697920212473</v>
      </c>
      <c r="J14">
        <f>'Raw data and fitting summary'!J16</f>
        <v>9.5483984223109193</v>
      </c>
      <c r="K14">
        <f>'Raw data and fitting summary'!K16</f>
        <v>9.6797492825302616</v>
      </c>
      <c r="L14">
        <f>'Raw data and fitting summary'!L16</f>
        <v>9.7996481167740654</v>
      </c>
      <c r="M14">
        <f>'Raw data and fitting summary'!M16</f>
        <v>9.906959341839773</v>
      </c>
      <c r="N14">
        <f>'Raw data and fitting summary'!N16</f>
        <v>10.001324885264344</v>
      </c>
      <c r="O14">
        <f>'Raw data and fitting summary'!O16</f>
        <v>10.083027697800729</v>
      </c>
      <c r="P14">
        <f>'Raw data and fitting summary'!P16</f>
        <v>10.152821175408381</v>
      </c>
      <c r="Q14">
        <f>'Raw data and fitting summary'!Q16</f>
        <v>10.211759007086171</v>
      </c>
      <c r="R14">
        <f>'Raw data and fitting summary'!R16</f>
        <v>10.261047853347081</v>
      </c>
      <c r="X14">
        <f t="shared" si="27"/>
        <v>7.7666984258113718</v>
      </c>
      <c r="Y14">
        <f t="shared" si="8"/>
        <v>8.6728204902266359</v>
      </c>
      <c r="Z14">
        <f t="shared" si="9"/>
        <v>8.8120683806077587</v>
      </c>
      <c r="AA14">
        <f t="shared" si="10"/>
        <v>8.9586003653248767</v>
      </c>
      <c r="AB14">
        <f t="shared" si="11"/>
        <v>9.1091388056714742</v>
      </c>
      <c r="AC14">
        <f t="shared" si="12"/>
        <v>9.2600258353553677</v>
      </c>
      <c r="AD14">
        <f t="shared" si="13"/>
        <v>9.4075697920212455</v>
      </c>
      <c r="AE14">
        <f t="shared" si="14"/>
        <v>9.5483984223109175</v>
      </c>
      <c r="AF14">
        <f t="shared" si="15"/>
        <v>9.6797492825302616</v>
      </c>
      <c r="AG14">
        <f t="shared" si="16"/>
        <v>9.7996481167740672</v>
      </c>
      <c r="AH14">
        <f t="shared" si="17"/>
        <v>9.906959341839773</v>
      </c>
      <c r="AI14">
        <f t="shared" si="18"/>
        <v>10.001324885264344</v>
      </c>
      <c r="AJ14">
        <f t="shared" si="19"/>
        <v>10.083027697800729</v>
      </c>
      <c r="AK14">
        <f t="shared" si="20"/>
        <v>10.152821175408381</v>
      </c>
      <c r="AL14">
        <f t="shared" si="21"/>
        <v>10.211759007086169</v>
      </c>
      <c r="AM14">
        <f t="shared" si="22"/>
        <v>10.261047853347081</v>
      </c>
      <c r="AO14">
        <f t="shared" si="23"/>
        <v>7.7666984258113718</v>
      </c>
      <c r="AP14">
        <f t="shared" si="4"/>
        <v>8.6728204902266359</v>
      </c>
      <c r="AQ14">
        <f t="shared" si="4"/>
        <v>8.8120683806077587</v>
      </c>
      <c r="AR14">
        <f t="shared" si="4"/>
        <v>8.9586003653248767</v>
      </c>
      <c r="AS14">
        <f t="shared" si="4"/>
        <v>9.1091388056714742</v>
      </c>
      <c r="AT14">
        <f t="shared" si="4"/>
        <v>9.2600258353553677</v>
      </c>
      <c r="AU14">
        <f t="shared" si="4"/>
        <v>9.4075697920212455</v>
      </c>
      <c r="AV14">
        <f t="shared" si="4"/>
        <v>9.5483984223109175</v>
      </c>
      <c r="AW14">
        <f t="shared" si="4"/>
        <v>9.6797492825302616</v>
      </c>
      <c r="AX14">
        <f t="shared" si="4"/>
        <v>9.7996481167740672</v>
      </c>
      <c r="AY14">
        <f t="shared" si="4"/>
        <v>9.906959341839773</v>
      </c>
      <c r="AZ14">
        <f t="shared" si="4"/>
        <v>10.001324885264344</v>
      </c>
      <c r="BA14">
        <f t="shared" si="4"/>
        <v>10.083027697800729</v>
      </c>
      <c r="BB14">
        <f t="shared" si="4"/>
        <v>10.152821175408381</v>
      </c>
      <c r="BC14">
        <f t="shared" si="4"/>
        <v>10.211759007086169</v>
      </c>
      <c r="BD14">
        <f t="shared" si="4"/>
        <v>10.261047853347081</v>
      </c>
      <c r="BF14">
        <f t="shared" si="24"/>
        <v>7.8886090522101181E-31</v>
      </c>
      <c r="BG14">
        <f t="shared" si="24"/>
        <v>1.2621774483536189E-29</v>
      </c>
      <c r="BH14">
        <f t="shared" si="5"/>
        <v>0</v>
      </c>
      <c r="BI14">
        <f t="shared" si="5"/>
        <v>0</v>
      </c>
      <c r="BJ14">
        <f t="shared" si="5"/>
        <v>0</v>
      </c>
      <c r="BK14">
        <f t="shared" si="5"/>
        <v>0</v>
      </c>
      <c r="BL14">
        <f t="shared" si="5"/>
        <v>3.1554436208840472E-30</v>
      </c>
      <c r="BM14">
        <f t="shared" si="5"/>
        <v>3.1554436208840472E-30</v>
      </c>
      <c r="BN14">
        <f t="shared" si="5"/>
        <v>0</v>
      </c>
      <c r="BO14">
        <f t="shared" si="5"/>
        <v>3.1554436208840472E-30</v>
      </c>
      <c r="BP14">
        <f t="shared" si="5"/>
        <v>0</v>
      </c>
      <c r="BQ14">
        <f t="shared" si="5"/>
        <v>0</v>
      </c>
      <c r="BR14">
        <f t="shared" si="5"/>
        <v>0</v>
      </c>
      <c r="BS14">
        <f t="shared" si="5"/>
        <v>0</v>
      </c>
      <c r="BT14">
        <f t="shared" si="5"/>
        <v>3.1554436208840472E-30</v>
      </c>
      <c r="BU14">
        <f t="shared" si="5"/>
        <v>0</v>
      </c>
      <c r="BW14">
        <f t="shared" si="25"/>
        <v>1.1435726881687684E-16</v>
      </c>
      <c r="BX14">
        <f t="shared" si="6"/>
        <v>4.0963763550785338E-16</v>
      </c>
      <c r="BY14">
        <f t="shared" si="6"/>
        <v>0</v>
      </c>
      <c r="BZ14">
        <f t="shared" si="6"/>
        <v>0</v>
      </c>
      <c r="CA14">
        <f t="shared" si="6"/>
        <v>0</v>
      </c>
      <c r="CB14">
        <f t="shared" si="6"/>
        <v>0</v>
      </c>
      <c r="CC14">
        <f t="shared" si="6"/>
        <v>1.8882207399692271E-16</v>
      </c>
      <c r="CD14">
        <f t="shared" si="6"/>
        <v>1.8603715103148512E-16</v>
      </c>
      <c r="CE14">
        <f t="shared" si="6"/>
        <v>0</v>
      </c>
      <c r="CF14">
        <f t="shared" si="6"/>
        <v>1.8126741064912919E-16</v>
      </c>
      <c r="CG14">
        <f t="shared" si="6"/>
        <v>0</v>
      </c>
      <c r="CH14">
        <f t="shared" si="6"/>
        <v>0</v>
      </c>
      <c r="CI14">
        <f t="shared" si="6"/>
        <v>0</v>
      </c>
      <c r="CJ14">
        <f t="shared" si="6"/>
        <v>0</v>
      </c>
      <c r="CK14">
        <f t="shared" si="6"/>
        <v>1.7395209171775368E-16</v>
      </c>
      <c r="CL14">
        <f t="shared" si="6"/>
        <v>0</v>
      </c>
      <c r="CN14">
        <f t="shared" si="26"/>
        <v>1.1435726881687684E-16</v>
      </c>
      <c r="CO14">
        <f t="shared" si="7"/>
        <v>4.0963763550785338E-16</v>
      </c>
      <c r="CP14">
        <f t="shared" si="7"/>
        <v>0</v>
      </c>
      <c r="CQ14">
        <f t="shared" si="7"/>
        <v>0</v>
      </c>
      <c r="CR14">
        <f t="shared" si="7"/>
        <v>0</v>
      </c>
      <c r="CS14">
        <f t="shared" si="7"/>
        <v>0</v>
      </c>
      <c r="CT14">
        <f t="shared" si="7"/>
        <v>1.8882207399692271E-16</v>
      </c>
      <c r="CU14">
        <f t="shared" si="7"/>
        <v>1.8603715103148512E-16</v>
      </c>
      <c r="CV14">
        <f t="shared" si="7"/>
        <v>0</v>
      </c>
      <c r="CW14">
        <f t="shared" si="7"/>
        <v>1.8126741064912919E-16</v>
      </c>
      <c r="CX14">
        <f t="shared" si="7"/>
        <v>0</v>
      </c>
      <c r="CY14">
        <f t="shared" si="7"/>
        <v>0</v>
      </c>
      <c r="CZ14">
        <f t="shared" si="7"/>
        <v>0</v>
      </c>
      <c r="DA14">
        <f t="shared" si="7"/>
        <v>0</v>
      </c>
      <c r="DB14">
        <f t="shared" si="7"/>
        <v>1.7395209171775368E-16</v>
      </c>
      <c r="DC14">
        <f t="shared" si="7"/>
        <v>0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7.6438114234455048</v>
      </c>
      <c r="E15">
        <f>'Raw data and fitting summary'!E17</f>
        <v>7.751771033908736</v>
      </c>
      <c r="F15">
        <f>'Raw data and fitting summary'!F17</f>
        <v>7.8649356144236373</v>
      </c>
      <c r="G15">
        <f>'Raw data and fitting summary'!G17</f>
        <v>7.9807246475194047</v>
      </c>
      <c r="H15">
        <f>'Raw data and fitting summary'!H17</f>
        <v>8.0963070421104533</v>
      </c>
      <c r="I15">
        <f>'Raw data and fitting summary'!I17</f>
        <v>8.2088717421718407</v>
      </c>
      <c r="J15">
        <f>'Raw data and fitting summary'!J17</f>
        <v>8.3158943195806057</v>
      </c>
      <c r="K15">
        <f>'Raw data and fitting summary'!K17</f>
        <v>8.4153476437057222</v>
      </c>
      <c r="L15">
        <f>'Raw data and fitting summary'!L17</f>
        <v>8.5058226780799622</v>
      </c>
      <c r="M15">
        <f>'Raw data and fitting summary'!M17</f>
        <v>8.586551646292591</v>
      </c>
      <c r="N15">
        <f>'Raw data and fitting summary'!N17</f>
        <v>8.6573493642985948</v>
      </c>
      <c r="O15">
        <f>'Raw data and fitting summary'!O17</f>
        <v>8.7185020207999706</v>
      </c>
      <c r="P15">
        <f>'Raw data and fitting summary'!P17</f>
        <v>8.7706346990460382</v>
      </c>
      <c r="Q15">
        <f>'Raw data and fitting summary'!Q17</f>
        <v>8.8145827523175484</v>
      </c>
      <c r="R15">
        <f>'Raw data and fitting summary'!R17</f>
        <v>8.8512826073688249</v>
      </c>
      <c r="U15" t="s">
        <v>45</v>
      </c>
      <c r="X15">
        <f t="shared" si="27"/>
        <v>6.9311173873333027</v>
      </c>
      <c r="Y15">
        <f t="shared" si="8"/>
        <v>7.6438114234455048</v>
      </c>
      <c r="Z15">
        <f t="shared" si="9"/>
        <v>7.751771033908736</v>
      </c>
      <c r="AA15">
        <f t="shared" si="10"/>
        <v>7.8649356144236355</v>
      </c>
      <c r="AB15">
        <f t="shared" si="11"/>
        <v>7.9807246475194047</v>
      </c>
      <c r="AC15">
        <f t="shared" si="12"/>
        <v>8.0963070421104533</v>
      </c>
      <c r="AD15">
        <f t="shared" si="13"/>
        <v>8.2088717421718407</v>
      </c>
      <c r="AE15">
        <f t="shared" si="14"/>
        <v>8.3158943195806074</v>
      </c>
      <c r="AF15">
        <f t="shared" si="15"/>
        <v>8.4153476437057222</v>
      </c>
      <c r="AG15">
        <f t="shared" si="16"/>
        <v>8.5058226780799622</v>
      </c>
      <c r="AH15">
        <f t="shared" si="17"/>
        <v>8.586551646292591</v>
      </c>
      <c r="AI15">
        <f t="shared" si="18"/>
        <v>8.6573493642985948</v>
      </c>
      <c r="AJ15">
        <f t="shared" si="19"/>
        <v>8.7185020207999706</v>
      </c>
      <c r="AK15">
        <f t="shared" si="20"/>
        <v>8.7706346990460382</v>
      </c>
      <c r="AL15">
        <f t="shared" si="21"/>
        <v>8.8145827523175466</v>
      </c>
      <c r="AM15">
        <f t="shared" si="22"/>
        <v>8.8512826073688249</v>
      </c>
      <c r="AO15">
        <f t="shared" si="23"/>
        <v>6.9311173873333027</v>
      </c>
      <c r="AP15">
        <f t="shared" si="4"/>
        <v>7.6438114234455048</v>
      </c>
      <c r="AQ15">
        <f t="shared" si="4"/>
        <v>7.751771033908736</v>
      </c>
      <c r="AR15">
        <f t="shared" si="4"/>
        <v>7.8649356144236355</v>
      </c>
      <c r="AS15">
        <f t="shared" si="4"/>
        <v>7.9807246475194047</v>
      </c>
      <c r="AT15">
        <f t="shared" si="4"/>
        <v>8.0963070421104533</v>
      </c>
      <c r="AU15">
        <f t="shared" si="4"/>
        <v>8.2088717421718407</v>
      </c>
      <c r="AV15">
        <f t="shared" si="4"/>
        <v>8.3158943195806074</v>
      </c>
      <c r="AW15">
        <f t="shared" si="4"/>
        <v>8.4153476437057222</v>
      </c>
      <c r="AX15">
        <f t="shared" si="4"/>
        <v>8.5058226780799622</v>
      </c>
      <c r="AY15">
        <f t="shared" si="4"/>
        <v>8.586551646292591</v>
      </c>
      <c r="AZ15">
        <f t="shared" si="4"/>
        <v>8.6573493642985948</v>
      </c>
      <c r="BA15">
        <f t="shared" si="4"/>
        <v>8.7185020207999706</v>
      </c>
      <c r="BB15">
        <f t="shared" si="4"/>
        <v>8.7706346990460382</v>
      </c>
      <c r="BC15">
        <f t="shared" si="4"/>
        <v>8.8145827523175466</v>
      </c>
      <c r="BD15">
        <f t="shared" si="4"/>
        <v>8.8512826073688249</v>
      </c>
      <c r="BF15">
        <f t="shared" si="24"/>
        <v>7.8886090522101181E-31</v>
      </c>
      <c r="BG15">
        <f t="shared" si="24"/>
        <v>0</v>
      </c>
      <c r="BH15">
        <f t="shared" si="5"/>
        <v>0</v>
      </c>
      <c r="BI15">
        <f t="shared" si="5"/>
        <v>3.1554436208840472E-30</v>
      </c>
      <c r="BJ15">
        <f t="shared" si="5"/>
        <v>0</v>
      </c>
      <c r="BK15">
        <f t="shared" si="5"/>
        <v>0</v>
      </c>
      <c r="BL15">
        <f t="shared" si="5"/>
        <v>0</v>
      </c>
      <c r="BM15">
        <f t="shared" si="5"/>
        <v>3.1554436208840472E-30</v>
      </c>
      <c r="BN15">
        <f t="shared" si="5"/>
        <v>0</v>
      </c>
      <c r="BO15">
        <f t="shared" si="5"/>
        <v>0</v>
      </c>
      <c r="BP15">
        <f t="shared" si="5"/>
        <v>0</v>
      </c>
      <c r="BQ15">
        <f t="shared" si="5"/>
        <v>0</v>
      </c>
      <c r="BR15">
        <f t="shared" si="5"/>
        <v>0</v>
      </c>
      <c r="BS15">
        <f t="shared" si="5"/>
        <v>0</v>
      </c>
      <c r="BT15">
        <f t="shared" si="5"/>
        <v>3.1554436208840472E-30</v>
      </c>
      <c r="BU15">
        <f t="shared" si="5"/>
        <v>0</v>
      </c>
      <c r="BW15">
        <f t="shared" si="25"/>
        <v>1.2814361235942729E-16</v>
      </c>
      <c r="BX15">
        <f t="shared" si="6"/>
        <v>0</v>
      </c>
      <c r="BY15">
        <f t="shared" si="6"/>
        <v>0</v>
      </c>
      <c r="BZ15">
        <f t="shared" si="6"/>
        <v>2.258577725852657E-16</v>
      </c>
      <c r="CA15">
        <f t="shared" si="6"/>
        <v>0</v>
      </c>
      <c r="CB15">
        <f t="shared" si="6"/>
        <v>0</v>
      </c>
      <c r="CC15">
        <f t="shared" si="6"/>
        <v>0</v>
      </c>
      <c r="CD15">
        <f t="shared" si="6"/>
        <v>2.1360983811658597E-16</v>
      </c>
      <c r="CE15">
        <f t="shared" si="6"/>
        <v>0</v>
      </c>
      <c r="CF15">
        <f t="shared" si="6"/>
        <v>0</v>
      </c>
      <c r="CG15">
        <f t="shared" si="6"/>
        <v>0</v>
      </c>
      <c r="CH15">
        <f t="shared" si="6"/>
        <v>0</v>
      </c>
      <c r="CI15">
        <f t="shared" si="6"/>
        <v>0</v>
      </c>
      <c r="CJ15">
        <f t="shared" si="6"/>
        <v>0</v>
      </c>
      <c r="CK15">
        <f t="shared" si="6"/>
        <v>2.0152477880285456E-16</v>
      </c>
      <c r="CL15">
        <f t="shared" si="6"/>
        <v>0</v>
      </c>
      <c r="CN15">
        <f t="shared" si="26"/>
        <v>1.2814361235942729E-16</v>
      </c>
      <c r="CO15">
        <f t="shared" si="7"/>
        <v>0</v>
      </c>
      <c r="CP15">
        <f t="shared" si="7"/>
        <v>0</v>
      </c>
      <c r="CQ15">
        <f t="shared" si="7"/>
        <v>2.258577725852657E-16</v>
      </c>
      <c r="CR15">
        <f t="shared" si="7"/>
        <v>0</v>
      </c>
      <c r="CS15">
        <f t="shared" si="7"/>
        <v>0</v>
      </c>
      <c r="CT15">
        <f t="shared" si="7"/>
        <v>0</v>
      </c>
      <c r="CU15">
        <f t="shared" si="7"/>
        <v>2.1360983811658597E-16</v>
      </c>
      <c r="CV15">
        <f t="shared" si="7"/>
        <v>0</v>
      </c>
      <c r="CW15">
        <f t="shared" si="7"/>
        <v>0</v>
      </c>
      <c r="CX15">
        <f t="shared" si="7"/>
        <v>0</v>
      </c>
      <c r="CY15">
        <f t="shared" si="7"/>
        <v>0</v>
      </c>
      <c r="CZ15">
        <f t="shared" si="7"/>
        <v>0</v>
      </c>
      <c r="DA15">
        <f t="shared" si="7"/>
        <v>0</v>
      </c>
      <c r="DB15">
        <f t="shared" si="7"/>
        <v>2.0152477880285456E-16</v>
      </c>
      <c r="DC15">
        <f t="shared" si="7"/>
        <v>0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6.6565779366231723</v>
      </c>
      <c r="E16">
        <f>'Raw data and fitting summary'!E18</f>
        <v>6.7383023712585546</v>
      </c>
      <c r="F16">
        <f>'Raw data and fitting summary'!F18</f>
        <v>6.8236480474822603</v>
      </c>
      <c r="G16">
        <f>'Raw data and fitting summary'!G18</f>
        <v>6.9106371069119277</v>
      </c>
      <c r="H16">
        <f>'Raw data and fitting summary'!H18</f>
        <v>6.9971340325864091</v>
      </c>
      <c r="I16">
        <f>'Raw data and fitting summary'!I18</f>
        <v>7.0810509829579669</v>
      </c>
      <c r="J16">
        <f>'Raw data and fitting summary'!J18</f>
        <v>7.1605435803486071</v>
      </c>
      <c r="K16">
        <f>'Raw data and fitting summary'!K18</f>
        <v>7.2341596045643666</v>
      </c>
      <c r="L16">
        <f>'Raw data and fitting summary'!L18</f>
        <v>7.300918005839045</v>
      </c>
      <c r="M16">
        <f>'Raw data and fitting summary'!M18</f>
        <v>7.3603155095173083</v>
      </c>
      <c r="N16">
        <f>'Raw data and fitting summary'!N18</f>
        <v>7.412274831382657</v>
      </c>
      <c r="O16">
        <f>'Raw data and fitting summary'!O18</f>
        <v>7.4570572455559025</v>
      </c>
      <c r="P16">
        <f>'Raw data and fitting summary'!P18</f>
        <v>7.4951625710464835</v>
      </c>
      <c r="Q16">
        <f>'Raw data and fitting summary'!Q18</f>
        <v>7.5272343725995654</v>
      </c>
      <c r="R16">
        <f>'Raw data and fitting summary'!R18</f>
        <v>7.5539809185087936</v>
      </c>
      <c r="X16">
        <f t="shared" si="27"/>
        <v>6.1095030104491679</v>
      </c>
      <c r="Y16">
        <f t="shared" si="8"/>
        <v>6.6565779366231741</v>
      </c>
      <c r="Z16">
        <f t="shared" si="9"/>
        <v>6.7383023712585555</v>
      </c>
      <c r="AA16">
        <f t="shared" si="10"/>
        <v>6.8236480474822603</v>
      </c>
      <c r="AB16">
        <f t="shared" si="11"/>
        <v>6.9106371069119277</v>
      </c>
      <c r="AC16">
        <f t="shared" si="12"/>
        <v>6.9971340325864091</v>
      </c>
      <c r="AD16">
        <f t="shared" si="13"/>
        <v>7.0810509829579669</v>
      </c>
      <c r="AE16">
        <f t="shared" si="14"/>
        <v>7.1605435803486062</v>
      </c>
      <c r="AF16">
        <f t="shared" si="15"/>
        <v>7.2341596045643666</v>
      </c>
      <c r="AG16">
        <f t="shared" si="16"/>
        <v>7.3009180058390459</v>
      </c>
      <c r="AH16">
        <f t="shared" si="17"/>
        <v>7.3603155095173083</v>
      </c>
      <c r="AI16">
        <f t="shared" si="18"/>
        <v>7.412274831382657</v>
      </c>
      <c r="AJ16">
        <f t="shared" si="19"/>
        <v>7.4570572455559025</v>
      </c>
      <c r="AK16">
        <f t="shared" si="20"/>
        <v>7.4951625710464835</v>
      </c>
      <c r="AL16">
        <f t="shared" si="21"/>
        <v>7.5272343725995636</v>
      </c>
      <c r="AM16">
        <f t="shared" si="22"/>
        <v>7.5539809185087936</v>
      </c>
      <c r="AO16">
        <f t="shared" si="23"/>
        <v>6.1095030104491679</v>
      </c>
      <c r="AP16">
        <f t="shared" si="4"/>
        <v>6.6565779366231741</v>
      </c>
      <c r="AQ16">
        <f t="shared" si="4"/>
        <v>6.7383023712585555</v>
      </c>
      <c r="AR16">
        <f t="shared" si="4"/>
        <v>6.8236480474822603</v>
      </c>
      <c r="AS16">
        <f t="shared" si="4"/>
        <v>6.9106371069119277</v>
      </c>
      <c r="AT16">
        <f t="shared" si="4"/>
        <v>6.9971340325864091</v>
      </c>
      <c r="AU16">
        <f t="shared" si="4"/>
        <v>7.0810509829579669</v>
      </c>
      <c r="AV16">
        <f t="shared" si="4"/>
        <v>7.1605435803486062</v>
      </c>
      <c r="AW16">
        <f t="shared" si="4"/>
        <v>7.2341596045643666</v>
      </c>
      <c r="AX16">
        <f t="shared" si="4"/>
        <v>7.3009180058390459</v>
      </c>
      <c r="AY16">
        <f t="shared" si="4"/>
        <v>7.3603155095173083</v>
      </c>
      <c r="AZ16">
        <f t="shared" si="4"/>
        <v>7.412274831382657</v>
      </c>
      <c r="BA16">
        <f t="shared" si="4"/>
        <v>7.4570572455559025</v>
      </c>
      <c r="BB16">
        <f t="shared" si="4"/>
        <v>7.4951625710464835</v>
      </c>
      <c r="BC16">
        <f t="shared" si="4"/>
        <v>7.5272343725995636</v>
      </c>
      <c r="BD16">
        <f t="shared" si="4"/>
        <v>7.5539809185087936</v>
      </c>
      <c r="BF16">
        <f t="shared" si="24"/>
        <v>0</v>
      </c>
      <c r="BG16">
        <f t="shared" si="24"/>
        <v>3.1554436208840472E-30</v>
      </c>
      <c r="BH16">
        <f t="shared" si="5"/>
        <v>7.8886090522101181E-31</v>
      </c>
      <c r="BI16">
        <f t="shared" si="5"/>
        <v>0</v>
      </c>
      <c r="BJ16">
        <f t="shared" si="5"/>
        <v>0</v>
      </c>
      <c r="BK16">
        <f t="shared" si="5"/>
        <v>0</v>
      </c>
      <c r="BL16">
        <f t="shared" si="5"/>
        <v>0</v>
      </c>
      <c r="BM16">
        <f t="shared" si="5"/>
        <v>7.8886090522101181E-31</v>
      </c>
      <c r="BN16">
        <f t="shared" si="5"/>
        <v>0</v>
      </c>
      <c r="BO16">
        <f t="shared" si="5"/>
        <v>7.8886090522101181E-31</v>
      </c>
      <c r="BP16">
        <f t="shared" si="5"/>
        <v>0</v>
      </c>
      <c r="BQ16">
        <f t="shared" si="5"/>
        <v>0</v>
      </c>
      <c r="BR16">
        <f t="shared" si="5"/>
        <v>0</v>
      </c>
      <c r="BS16">
        <f t="shared" si="5"/>
        <v>0</v>
      </c>
      <c r="BT16">
        <f t="shared" si="5"/>
        <v>3.1554436208840472E-30</v>
      </c>
      <c r="BU16">
        <f t="shared" si="5"/>
        <v>0</v>
      </c>
      <c r="BW16">
        <f t="shared" si="25"/>
        <v>0</v>
      </c>
      <c r="BX16">
        <f t="shared" si="6"/>
        <v>2.6685736369540372E-16</v>
      </c>
      <c r="BY16">
        <f t="shared" si="6"/>
        <v>1.3181041318189385E-16</v>
      </c>
      <c r="BZ16">
        <f t="shared" si="6"/>
        <v>0</v>
      </c>
      <c r="CA16">
        <f t="shared" si="6"/>
        <v>0</v>
      </c>
      <c r="CB16">
        <f t="shared" si="6"/>
        <v>0</v>
      </c>
      <c r="CC16">
        <f t="shared" si="6"/>
        <v>0</v>
      </c>
      <c r="CD16">
        <f t="shared" si="6"/>
        <v>1.240378484864811E-16</v>
      </c>
      <c r="CE16">
        <f t="shared" si="6"/>
        <v>0</v>
      </c>
      <c r="CF16">
        <f t="shared" si="6"/>
        <v>1.2165297829530313E-16</v>
      </c>
      <c r="CG16">
        <f t="shared" si="6"/>
        <v>0</v>
      </c>
      <c r="CH16">
        <f t="shared" si="6"/>
        <v>0</v>
      </c>
      <c r="CI16">
        <f t="shared" si="6"/>
        <v>0</v>
      </c>
      <c r="CJ16">
        <f t="shared" si="6"/>
        <v>0</v>
      </c>
      <c r="CK16">
        <f t="shared" si="6"/>
        <v>2.3599063765923073E-16</v>
      </c>
      <c r="CL16">
        <f t="shared" si="6"/>
        <v>0</v>
      </c>
      <c r="CN16">
        <f t="shared" si="26"/>
        <v>0</v>
      </c>
      <c r="CO16">
        <f t="shared" si="7"/>
        <v>2.6685736369540372E-16</v>
      </c>
      <c r="CP16">
        <f t="shared" si="7"/>
        <v>1.3181041318189385E-16</v>
      </c>
      <c r="CQ16">
        <f t="shared" si="7"/>
        <v>0</v>
      </c>
      <c r="CR16">
        <f t="shared" si="7"/>
        <v>0</v>
      </c>
      <c r="CS16">
        <f t="shared" si="7"/>
        <v>0</v>
      </c>
      <c r="CT16">
        <f t="shared" si="7"/>
        <v>0</v>
      </c>
      <c r="CU16">
        <f t="shared" si="7"/>
        <v>1.240378484864811E-16</v>
      </c>
      <c r="CV16">
        <f t="shared" si="7"/>
        <v>0</v>
      </c>
      <c r="CW16">
        <f t="shared" si="7"/>
        <v>1.2165297829530313E-16</v>
      </c>
      <c r="CX16">
        <f t="shared" si="7"/>
        <v>0</v>
      </c>
      <c r="CY16">
        <f t="shared" si="7"/>
        <v>0</v>
      </c>
      <c r="CZ16">
        <f t="shared" si="7"/>
        <v>0</v>
      </c>
      <c r="DA16">
        <f t="shared" si="7"/>
        <v>0</v>
      </c>
      <c r="DB16">
        <f t="shared" si="7"/>
        <v>2.3599063765923073E-16</v>
      </c>
      <c r="DC16">
        <f t="shared" si="7"/>
        <v>0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5.7312984183159728</v>
      </c>
      <c r="E17">
        <f>'Raw data and fitting summary'!E19</f>
        <v>5.7917789229781764</v>
      </c>
      <c r="F17">
        <f>'Raw data and fitting summary'!F19</f>
        <v>5.8547197576571568</v>
      </c>
      <c r="G17">
        <f>'Raw data and fitting summary'!G19</f>
        <v>5.9186429092886623</v>
      </c>
      <c r="H17">
        <f>'Raw data and fitting summary'!H19</f>
        <v>5.9819757808467235</v>
      </c>
      <c r="I17">
        <f>'Raw data and fitting summary'!I19</f>
        <v>6.0432028685412131</v>
      </c>
      <c r="J17">
        <f>'Raw data and fitting summary'!J19</f>
        <v>6.1010060313116794</v>
      </c>
      <c r="K17">
        <f>'Raw data and fitting summary'!K19</f>
        <v>6.1543669281633404</v>
      </c>
      <c r="L17">
        <f>'Raw data and fitting summary'!L19</f>
        <v>6.2026170847534505</v>
      </c>
      <c r="M17">
        <f>'Raw data and fitting summary'!M19</f>
        <v>6.2454356389556613</v>
      </c>
      <c r="N17">
        <f>'Raw data and fitting summary'!N19</f>
        <v>6.2828064001541462</v>
      </c>
      <c r="O17">
        <f>'Raw data and fitting summary'!O19</f>
        <v>6.3149513087578359</v>
      </c>
      <c r="P17">
        <f>'Raw data and fitting summary'!P19</f>
        <v>6.3422568616500445</v>
      </c>
      <c r="Q17">
        <f>'Raw data and fitting summary'!Q19</f>
        <v>6.3652058285150659</v>
      </c>
      <c r="R17">
        <f>'Raw data and fitting summary'!R19</f>
        <v>6.384321236212064</v>
      </c>
      <c r="X17">
        <f t="shared" si="27"/>
        <v>5.3210558298418249</v>
      </c>
      <c r="Y17">
        <f t="shared" si="8"/>
        <v>5.7312984183159736</v>
      </c>
      <c r="Z17">
        <f t="shared" si="9"/>
        <v>5.7917789229781782</v>
      </c>
      <c r="AA17">
        <f t="shared" si="10"/>
        <v>5.8547197576571568</v>
      </c>
      <c r="AB17">
        <f t="shared" si="11"/>
        <v>5.9186429092886623</v>
      </c>
      <c r="AC17">
        <f t="shared" si="12"/>
        <v>5.9819757808467235</v>
      </c>
      <c r="AD17">
        <f t="shared" si="13"/>
        <v>6.0432028685412131</v>
      </c>
      <c r="AE17">
        <f t="shared" si="14"/>
        <v>6.1010060313116794</v>
      </c>
      <c r="AF17">
        <f t="shared" si="15"/>
        <v>6.1543669281633404</v>
      </c>
      <c r="AG17">
        <f t="shared" si="16"/>
        <v>6.2026170847534514</v>
      </c>
      <c r="AH17">
        <f t="shared" si="17"/>
        <v>6.2454356389556605</v>
      </c>
      <c r="AI17">
        <f t="shared" si="18"/>
        <v>6.2828064001541462</v>
      </c>
      <c r="AJ17">
        <f t="shared" si="19"/>
        <v>6.3149513087578359</v>
      </c>
      <c r="AK17">
        <f t="shared" si="20"/>
        <v>6.3422568616500445</v>
      </c>
      <c r="AL17">
        <f t="shared" si="21"/>
        <v>6.3652058285150641</v>
      </c>
      <c r="AM17">
        <f t="shared" si="22"/>
        <v>6.384321236212064</v>
      </c>
      <c r="AO17">
        <f t="shared" si="23"/>
        <v>5.3210558298418249</v>
      </c>
      <c r="AP17">
        <f t="shared" si="4"/>
        <v>5.7312984183159736</v>
      </c>
      <c r="AQ17">
        <f t="shared" si="4"/>
        <v>5.7917789229781782</v>
      </c>
      <c r="AR17">
        <f t="shared" si="4"/>
        <v>5.8547197576571568</v>
      </c>
      <c r="AS17">
        <f t="shared" si="4"/>
        <v>5.9186429092886623</v>
      </c>
      <c r="AT17">
        <f t="shared" si="4"/>
        <v>5.9819757808467235</v>
      </c>
      <c r="AU17">
        <f t="shared" si="4"/>
        <v>6.0432028685412131</v>
      </c>
      <c r="AV17">
        <f t="shared" si="4"/>
        <v>6.1010060313116794</v>
      </c>
      <c r="AW17">
        <f t="shared" si="4"/>
        <v>6.1543669281633404</v>
      </c>
      <c r="AX17">
        <f t="shared" si="4"/>
        <v>6.2026170847534514</v>
      </c>
      <c r="AY17">
        <f t="shared" si="4"/>
        <v>6.2454356389556605</v>
      </c>
      <c r="AZ17">
        <f t="shared" si="4"/>
        <v>6.2828064001541462</v>
      </c>
      <c r="BA17">
        <f t="shared" si="4"/>
        <v>6.3149513087578359</v>
      </c>
      <c r="BB17">
        <f t="shared" si="4"/>
        <v>6.3422568616500445</v>
      </c>
      <c r="BC17">
        <f t="shared" si="4"/>
        <v>6.3652058285150641</v>
      </c>
      <c r="BD17">
        <f t="shared" si="4"/>
        <v>6.384321236212064</v>
      </c>
      <c r="BF17">
        <f t="shared" si="24"/>
        <v>7.8886090522101181E-31</v>
      </c>
      <c r="BG17">
        <f t="shared" si="24"/>
        <v>7.8886090522101181E-31</v>
      </c>
      <c r="BH17">
        <f t="shared" si="5"/>
        <v>3.1554436208840472E-30</v>
      </c>
      <c r="BI17">
        <f t="shared" si="5"/>
        <v>0</v>
      </c>
      <c r="BJ17">
        <f t="shared" si="5"/>
        <v>0</v>
      </c>
      <c r="BK17">
        <f t="shared" si="5"/>
        <v>0</v>
      </c>
      <c r="BL17">
        <f t="shared" si="5"/>
        <v>0</v>
      </c>
      <c r="BM17">
        <f t="shared" si="5"/>
        <v>0</v>
      </c>
      <c r="BN17">
        <f t="shared" si="5"/>
        <v>0</v>
      </c>
      <c r="BO17">
        <f t="shared" si="5"/>
        <v>7.8886090522101181E-31</v>
      </c>
      <c r="BP17">
        <f t="shared" si="5"/>
        <v>7.8886090522101181E-31</v>
      </c>
      <c r="BQ17">
        <f t="shared" si="5"/>
        <v>0</v>
      </c>
      <c r="BR17">
        <f t="shared" si="5"/>
        <v>0</v>
      </c>
      <c r="BS17">
        <f t="shared" si="5"/>
        <v>0</v>
      </c>
      <c r="BT17">
        <f t="shared" si="5"/>
        <v>3.1554436208840472E-30</v>
      </c>
      <c r="BU17">
        <f t="shared" si="5"/>
        <v>0</v>
      </c>
      <c r="BW17">
        <f t="shared" si="25"/>
        <v>1.6691770357285039E-16</v>
      </c>
      <c r="BX17">
        <f t="shared" si="6"/>
        <v>1.5496984363293695E-16</v>
      </c>
      <c r="BY17">
        <f t="shared" si="6"/>
        <v>3.0670314993425782E-16</v>
      </c>
      <c r="BZ17">
        <f t="shared" si="6"/>
        <v>0</v>
      </c>
      <c r="CA17">
        <f t="shared" si="6"/>
        <v>0</v>
      </c>
      <c r="CB17">
        <f t="shared" si="6"/>
        <v>0</v>
      </c>
      <c r="CC17">
        <f t="shared" si="6"/>
        <v>0</v>
      </c>
      <c r="CD17">
        <f t="shared" si="6"/>
        <v>0</v>
      </c>
      <c r="CE17">
        <f t="shared" si="6"/>
        <v>0</v>
      </c>
      <c r="CF17">
        <f t="shared" si="6"/>
        <v>1.431941400805382E-16</v>
      </c>
      <c r="CG17">
        <f t="shared" si="6"/>
        <v>1.4221240455351859E-16</v>
      </c>
      <c r="CH17">
        <f t="shared" si="6"/>
        <v>0</v>
      </c>
      <c r="CI17">
        <f t="shared" si="6"/>
        <v>0</v>
      </c>
      <c r="CJ17">
        <f t="shared" si="6"/>
        <v>0</v>
      </c>
      <c r="CK17">
        <f t="shared" si="6"/>
        <v>2.7907296122970086E-16</v>
      </c>
      <c r="CL17">
        <f t="shared" si="6"/>
        <v>0</v>
      </c>
      <c r="CN17">
        <f t="shared" si="26"/>
        <v>1.6691770357285039E-16</v>
      </c>
      <c r="CO17">
        <f t="shared" si="7"/>
        <v>1.5496984363293695E-16</v>
      </c>
      <c r="CP17">
        <f t="shared" si="7"/>
        <v>3.0670314993425782E-16</v>
      </c>
      <c r="CQ17">
        <f t="shared" si="7"/>
        <v>0</v>
      </c>
      <c r="CR17">
        <f t="shared" si="7"/>
        <v>0</v>
      </c>
      <c r="CS17">
        <f t="shared" si="7"/>
        <v>0</v>
      </c>
      <c r="CT17">
        <f t="shared" si="7"/>
        <v>0</v>
      </c>
      <c r="CU17">
        <f t="shared" si="7"/>
        <v>0</v>
      </c>
      <c r="CV17">
        <f t="shared" si="7"/>
        <v>0</v>
      </c>
      <c r="CW17">
        <f t="shared" si="7"/>
        <v>1.431941400805382E-16</v>
      </c>
      <c r="CX17">
        <f t="shared" si="7"/>
        <v>1.4221240455351859E-16</v>
      </c>
      <c r="CY17">
        <f t="shared" si="7"/>
        <v>0</v>
      </c>
      <c r="CZ17">
        <f t="shared" si="7"/>
        <v>0</v>
      </c>
      <c r="DA17">
        <f t="shared" si="7"/>
        <v>0</v>
      </c>
      <c r="DB17">
        <f t="shared" si="7"/>
        <v>2.7907296122970086E-16</v>
      </c>
      <c r="DC17">
        <f t="shared" si="7"/>
        <v>0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4.8828834885227668</v>
      </c>
      <c r="E18">
        <f>'Raw data and fitting summary'!E20</f>
        <v>4.9267147721853046</v>
      </c>
      <c r="F18">
        <f>'Raw data and fitting summary'!F20</f>
        <v>4.9721841524368484</v>
      </c>
      <c r="G18">
        <f>'Raw data and fitting summary'!G20</f>
        <v>5.0182125853395956</v>
      </c>
      <c r="H18">
        <f>'Raw data and fitting summary'!H20</f>
        <v>5.0636670543178299</v>
      </c>
      <c r="I18">
        <f>'Raw data and fitting summary'!I20</f>
        <v>5.107469941801825</v>
      </c>
      <c r="J18">
        <f>'Raw data and fitting summary'!J20</f>
        <v>5.1486973618782681</v>
      </c>
      <c r="K18">
        <f>'Raw data and fitting summary'!K20</f>
        <v>5.1866482937888261</v>
      </c>
      <c r="L18">
        <f>'Raw data and fitting summary'!L20</f>
        <v>5.2208754250677885</v>
      </c>
      <c r="M18">
        <f>'Raw data and fitting summary'!M20</f>
        <v>5.2511790405962184</v>
      </c>
      <c r="N18">
        <f>'Raw data and fitting summary'!N20</f>
        <v>5.2775731258339729</v>
      </c>
      <c r="O18">
        <f>'Raw data and fitting summary'!O20</f>
        <v>5.3002361567652478</v>
      </c>
      <c r="P18">
        <f>'Raw data and fitting summary'!P20</f>
        <v>5.3194582094470055</v>
      </c>
      <c r="Q18">
        <f>'Raw data and fitting summary'!Q20</f>
        <v>5.3355927623821389</v>
      </c>
      <c r="R18">
        <f>'Raw data and fitting summary'!R20</f>
        <v>5.3490177252808593</v>
      </c>
      <c r="X18">
        <f t="shared" si="27"/>
        <v>4.5819200275316794</v>
      </c>
      <c r="Y18">
        <f t="shared" si="8"/>
        <v>4.8828834885227677</v>
      </c>
      <c r="Z18">
        <f t="shared" si="9"/>
        <v>4.9267147721853055</v>
      </c>
      <c r="AA18">
        <f t="shared" si="10"/>
        <v>4.9721841524368484</v>
      </c>
      <c r="AB18">
        <f t="shared" si="11"/>
        <v>5.0182125853395956</v>
      </c>
      <c r="AC18">
        <f t="shared" si="12"/>
        <v>5.0636670543178299</v>
      </c>
      <c r="AD18">
        <f t="shared" si="13"/>
        <v>5.107469941801825</v>
      </c>
      <c r="AE18">
        <f t="shared" si="14"/>
        <v>5.1486973618782681</v>
      </c>
      <c r="AF18">
        <f t="shared" si="15"/>
        <v>5.1866482937888261</v>
      </c>
      <c r="AG18">
        <f t="shared" si="16"/>
        <v>5.2208754250677885</v>
      </c>
      <c r="AH18">
        <f t="shared" si="17"/>
        <v>5.2511790405962193</v>
      </c>
      <c r="AI18">
        <f t="shared" si="18"/>
        <v>5.2775731258339729</v>
      </c>
      <c r="AJ18">
        <f t="shared" si="19"/>
        <v>5.3002361567652478</v>
      </c>
      <c r="AK18">
        <f t="shared" si="20"/>
        <v>5.3194582094470055</v>
      </c>
      <c r="AL18">
        <f t="shared" si="21"/>
        <v>5.3355927623821389</v>
      </c>
      <c r="AM18">
        <f t="shared" si="22"/>
        <v>5.3490177252808593</v>
      </c>
      <c r="AO18">
        <f t="shared" si="23"/>
        <v>4.5819200275316794</v>
      </c>
      <c r="AP18">
        <f t="shared" si="4"/>
        <v>4.8828834885227677</v>
      </c>
      <c r="AQ18">
        <f t="shared" si="4"/>
        <v>4.9267147721853055</v>
      </c>
      <c r="AR18">
        <f t="shared" si="4"/>
        <v>4.9721841524368484</v>
      </c>
      <c r="AS18">
        <f t="shared" si="4"/>
        <v>5.0182125853395956</v>
      </c>
      <c r="AT18">
        <f t="shared" si="4"/>
        <v>5.0636670543178299</v>
      </c>
      <c r="AU18">
        <f t="shared" si="4"/>
        <v>5.107469941801825</v>
      </c>
      <c r="AV18">
        <f t="shared" si="4"/>
        <v>5.1486973618782681</v>
      </c>
      <c r="AW18">
        <f t="shared" si="4"/>
        <v>5.1866482937888261</v>
      </c>
      <c r="AX18">
        <f t="shared" si="4"/>
        <v>5.2208754250677885</v>
      </c>
      <c r="AY18">
        <f t="shared" si="4"/>
        <v>5.2511790405962193</v>
      </c>
      <c r="AZ18">
        <f t="shared" si="4"/>
        <v>5.2775731258339729</v>
      </c>
      <c r="BA18">
        <f t="shared" si="4"/>
        <v>5.3002361567652478</v>
      </c>
      <c r="BB18">
        <f t="shared" si="4"/>
        <v>5.3194582094470055</v>
      </c>
      <c r="BC18">
        <f t="shared" si="4"/>
        <v>5.3355927623821389</v>
      </c>
      <c r="BD18">
        <f t="shared" si="4"/>
        <v>5.3490177252808593</v>
      </c>
      <c r="BF18">
        <f t="shared" si="24"/>
        <v>0</v>
      </c>
      <c r="BG18">
        <f t="shared" si="24"/>
        <v>7.8886090522101181E-31</v>
      </c>
      <c r="BH18">
        <f t="shared" si="5"/>
        <v>7.8886090522101181E-31</v>
      </c>
      <c r="BI18">
        <f t="shared" si="5"/>
        <v>0</v>
      </c>
      <c r="BJ18">
        <f t="shared" si="5"/>
        <v>0</v>
      </c>
      <c r="BK18">
        <f t="shared" si="5"/>
        <v>0</v>
      </c>
      <c r="BL18">
        <f t="shared" si="5"/>
        <v>0</v>
      </c>
      <c r="BM18">
        <f t="shared" si="5"/>
        <v>0</v>
      </c>
      <c r="BN18">
        <f t="shared" si="5"/>
        <v>0</v>
      </c>
      <c r="BO18">
        <f t="shared" si="5"/>
        <v>0</v>
      </c>
      <c r="BP18">
        <f t="shared" si="5"/>
        <v>7.8886090522101181E-31</v>
      </c>
      <c r="BQ18">
        <f t="shared" si="5"/>
        <v>0</v>
      </c>
      <c r="BR18">
        <f t="shared" si="5"/>
        <v>0</v>
      </c>
      <c r="BS18">
        <f t="shared" si="5"/>
        <v>0</v>
      </c>
      <c r="BT18">
        <f t="shared" si="5"/>
        <v>0</v>
      </c>
      <c r="BU18">
        <f t="shared" si="5"/>
        <v>0</v>
      </c>
      <c r="BW18">
        <f t="shared" si="25"/>
        <v>0</v>
      </c>
      <c r="BX18">
        <f t="shared" si="6"/>
        <v>1.8189629586448075E-16</v>
      </c>
      <c r="BY18">
        <f t="shared" si="6"/>
        <v>1.8027802719867274E-16</v>
      </c>
      <c r="BZ18">
        <f t="shared" si="6"/>
        <v>0</v>
      </c>
      <c r="CA18">
        <f t="shared" si="6"/>
        <v>0</v>
      </c>
      <c r="CB18">
        <f t="shared" si="6"/>
        <v>0</v>
      </c>
      <c r="CC18">
        <f t="shared" si="6"/>
        <v>0</v>
      </c>
      <c r="CD18">
        <f t="shared" si="6"/>
        <v>0</v>
      </c>
      <c r="CE18">
        <f t="shared" si="6"/>
        <v>0</v>
      </c>
      <c r="CF18">
        <f t="shared" si="6"/>
        <v>0</v>
      </c>
      <c r="CG18">
        <f t="shared" si="6"/>
        <v>1.6913885678506239E-16</v>
      </c>
      <c r="CH18">
        <f t="shared" si="6"/>
        <v>0</v>
      </c>
      <c r="CI18">
        <f t="shared" si="6"/>
        <v>0</v>
      </c>
      <c r="CJ18">
        <f t="shared" si="6"/>
        <v>0</v>
      </c>
      <c r="CK18">
        <f t="shared" si="6"/>
        <v>0</v>
      </c>
      <c r="CL18">
        <f t="shared" si="6"/>
        <v>0</v>
      </c>
      <c r="CN18">
        <f t="shared" si="26"/>
        <v>0</v>
      </c>
      <c r="CO18">
        <f t="shared" si="7"/>
        <v>1.8189629586448075E-16</v>
      </c>
      <c r="CP18">
        <f t="shared" si="7"/>
        <v>1.8027802719867274E-16</v>
      </c>
      <c r="CQ18">
        <f t="shared" si="7"/>
        <v>0</v>
      </c>
      <c r="CR18">
        <f t="shared" si="7"/>
        <v>0</v>
      </c>
      <c r="CS18">
        <f t="shared" si="7"/>
        <v>0</v>
      </c>
      <c r="CT18">
        <f t="shared" si="7"/>
        <v>0</v>
      </c>
      <c r="CU18">
        <f t="shared" si="7"/>
        <v>0</v>
      </c>
      <c r="CV18">
        <f t="shared" si="7"/>
        <v>0</v>
      </c>
      <c r="CW18">
        <f t="shared" si="7"/>
        <v>0</v>
      </c>
      <c r="CX18">
        <f t="shared" si="7"/>
        <v>1.6913885678506239E-16</v>
      </c>
      <c r="CY18">
        <f t="shared" si="7"/>
        <v>0</v>
      </c>
      <c r="CZ18">
        <f t="shared" si="7"/>
        <v>0</v>
      </c>
      <c r="DA18">
        <f t="shared" si="7"/>
        <v>0</v>
      </c>
      <c r="DB18">
        <f t="shared" si="7"/>
        <v>0</v>
      </c>
      <c r="DC18">
        <f t="shared" si="7"/>
        <v>0</v>
      </c>
    </row>
    <row r="19" spans="1:107">
      <c r="A19" s="3"/>
      <c r="B19" s="3"/>
    </row>
    <row r="20" spans="1:107">
      <c r="B20">
        <f t="shared" ref="B20:R34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13.636363636363635</v>
      </c>
      <c r="AP20">
        <f t="shared" ref="AP20:BD34" si="30">IFERROR(Y4, NA())</f>
        <v>16.699721276670907</v>
      </c>
      <c r="AQ20">
        <f t="shared" si="30"/>
        <v>17.223790138304945</v>
      </c>
      <c r="AR20">
        <f t="shared" si="30"/>
        <v>17.792620881229674</v>
      </c>
      <c r="AS20">
        <f t="shared" si="30"/>
        <v>18.396435374221959</v>
      </c>
      <c r="AT20">
        <f t="shared" si="30"/>
        <v>19.022417271561647</v>
      </c>
      <c r="AU20">
        <f t="shared" si="30"/>
        <v>19.655682452551563</v>
      </c>
      <c r="AV20">
        <f t="shared" si="30"/>
        <v>20.2806433259735</v>
      </c>
      <c r="AW20">
        <f t="shared" si="30"/>
        <v>20.88251343744907</v>
      </c>
      <c r="AX20">
        <f t="shared" si="30"/>
        <v>21.448652542283984</v>
      </c>
      <c r="AY20">
        <f t="shared" si="30"/>
        <v>21.969504826413235</v>
      </c>
      <c r="AZ20">
        <f t="shared" si="30"/>
        <v>22.439009014688267</v>
      </c>
      <c r="BA20">
        <f t="shared" si="30"/>
        <v>22.854502244520731</v>
      </c>
      <c r="BB20">
        <f t="shared" si="30"/>
        <v>23.216245883644344</v>
      </c>
      <c r="BC20">
        <f t="shared" si="30"/>
        <v>23.526745240253852</v>
      </c>
      <c r="BD20">
        <f t="shared" si="30"/>
        <v>23.790022338049141</v>
      </c>
      <c r="BE20">
        <f t="shared" ref="BE20:BT34" si="31">IFERROR(AO52,NA())</f>
        <v>13.636363636363635</v>
      </c>
      <c r="BF20">
        <f t="shared" si="31"/>
        <v>16.699721276670907</v>
      </c>
      <c r="BG20">
        <f t="shared" si="31"/>
        <v>17.223790138304945</v>
      </c>
      <c r="BH20">
        <f t="shared" si="31"/>
        <v>17.792620881229677</v>
      </c>
      <c r="BI20">
        <f t="shared" si="31"/>
        <v>18.396435374221959</v>
      </c>
      <c r="BJ20">
        <f t="shared" si="31"/>
        <v>19.02241727156165</v>
      </c>
      <c r="BK20">
        <f t="shared" si="31"/>
        <v>19.655682452551567</v>
      </c>
      <c r="BL20">
        <f t="shared" si="31"/>
        <v>20.280643325973504</v>
      </c>
      <c r="BM20">
        <f t="shared" si="31"/>
        <v>20.88251343744907</v>
      </c>
      <c r="BN20">
        <f t="shared" si="31"/>
        <v>21.448652542283984</v>
      </c>
      <c r="BO20">
        <f t="shared" si="31"/>
        <v>21.969504826413239</v>
      </c>
      <c r="BP20">
        <f t="shared" si="31"/>
        <v>22.439009014688267</v>
      </c>
      <c r="BQ20">
        <f t="shared" si="31"/>
        <v>22.854502244520731</v>
      </c>
      <c r="BR20">
        <f t="shared" si="31"/>
        <v>23.216245883644344</v>
      </c>
      <c r="BS20">
        <f t="shared" si="31"/>
        <v>23.526745240253856</v>
      </c>
      <c r="BT20">
        <f t="shared" si="31"/>
        <v>23.790022338049141</v>
      </c>
    </row>
    <row r="21" spans="1:107">
      <c r="B21">
        <f t="shared" si="28"/>
        <v>1</v>
      </c>
      <c r="C21">
        <f t="shared" si="28"/>
        <v>1</v>
      </c>
      <c r="D21">
        <f t="shared" si="28"/>
        <v>1</v>
      </c>
      <c r="E21">
        <f t="shared" si="28"/>
        <v>1</v>
      </c>
      <c r="F21">
        <f t="shared" si="28"/>
        <v>1</v>
      </c>
      <c r="G21">
        <f t="shared" si="28"/>
        <v>1</v>
      </c>
      <c r="H21">
        <f t="shared" si="28"/>
        <v>1</v>
      </c>
      <c r="I21">
        <f t="shared" si="28"/>
        <v>1</v>
      </c>
      <c r="J21">
        <f t="shared" si="28"/>
        <v>1</v>
      </c>
      <c r="K21">
        <f t="shared" si="28"/>
        <v>1</v>
      </c>
      <c r="L21">
        <f t="shared" si="28"/>
        <v>1</v>
      </c>
      <c r="M21">
        <f t="shared" si="28"/>
        <v>1</v>
      </c>
      <c r="N21">
        <f t="shared" si="28"/>
        <v>1</v>
      </c>
      <c r="O21">
        <f t="shared" si="28"/>
        <v>1</v>
      </c>
      <c r="P21">
        <f t="shared" si="28"/>
        <v>1</v>
      </c>
      <c r="Q21">
        <f t="shared" si="28"/>
        <v>1</v>
      </c>
      <c r="R21">
        <f t="shared" si="28"/>
        <v>1</v>
      </c>
      <c r="W21">
        <f t="shared" ref="W21:W35" si="32">C4*C20</f>
        <v>13.636363636363635</v>
      </c>
      <c r="X21">
        <f>IFERROR(W21, NA())</f>
        <v>13.636363636363635</v>
      </c>
      <c r="Y21">
        <f>AO20</f>
        <v>13.636363636363635</v>
      </c>
      <c r="AA21">
        <f t="shared" ref="AA21:AA35" si="33">X4-C4</f>
        <v>0</v>
      </c>
      <c r="AB21">
        <f>IFERROR(AA21,"")</f>
        <v>0</v>
      </c>
      <c r="AC21">
        <v>5</v>
      </c>
      <c r="AM21">
        <f t="shared" si="29"/>
        <v>0.8</v>
      </c>
      <c r="AN21">
        <f t="shared" ref="AN21:AN34" si="34">IFERROR(AM21, NA())</f>
        <v>0.8</v>
      </c>
      <c r="AO21">
        <f t="shared" ref="AO21:AO34" si="35">IFERROR(X5, NA())</f>
        <v>13.33333333333333</v>
      </c>
      <c r="AP21">
        <f t="shared" si="30"/>
        <v>16.247506558394129</v>
      </c>
      <c r="AQ21">
        <f t="shared" si="30"/>
        <v>16.743155801994128</v>
      </c>
      <c r="AR21">
        <f t="shared" si="30"/>
        <v>17.280187829874027</v>
      </c>
      <c r="AS21">
        <f t="shared" si="30"/>
        <v>17.849166963347106</v>
      </c>
      <c r="AT21">
        <f t="shared" si="30"/>
        <v>18.437862740486135</v>
      </c>
      <c r="AU21">
        <f t="shared" si="30"/>
        <v>19.032197727701764</v>
      </c>
      <c r="AV21">
        <f t="shared" si="30"/>
        <v>19.617549131207209</v>
      </c>
      <c r="AW21">
        <f t="shared" si="30"/>
        <v>20.1801593559161</v>
      </c>
      <c r="AX21">
        <f t="shared" si="30"/>
        <v>20.708374654484839</v>
      </c>
      <c r="AY21">
        <f t="shared" si="30"/>
        <v>21.193487451650622</v>
      </c>
      <c r="AZ21">
        <f t="shared" si="30"/>
        <v>21.630079756931256</v>
      </c>
      <c r="BA21">
        <f t="shared" si="30"/>
        <v>22.015898251192368</v>
      </c>
      <c r="BB21">
        <f t="shared" si="30"/>
        <v>22.351387054161165</v>
      </c>
      <c r="BC21">
        <f t="shared" si="30"/>
        <v>22.639040348964013</v>
      </c>
      <c r="BD21">
        <f t="shared" si="30"/>
        <v>22.882721575649057</v>
      </c>
      <c r="BE21">
        <f t="shared" si="31"/>
        <v>13.333333333333332</v>
      </c>
      <c r="BF21">
        <f t="shared" si="31"/>
        <v>16.247506558394129</v>
      </c>
      <c r="BG21">
        <f t="shared" si="31"/>
        <v>16.743155801994128</v>
      </c>
      <c r="BH21">
        <f t="shared" si="31"/>
        <v>17.280187829874031</v>
      </c>
      <c r="BI21">
        <f t="shared" si="31"/>
        <v>17.849166963347106</v>
      </c>
      <c r="BJ21">
        <f t="shared" si="31"/>
        <v>18.437862740486139</v>
      </c>
      <c r="BK21">
        <f t="shared" si="31"/>
        <v>19.032197727701767</v>
      </c>
      <c r="BL21">
        <f t="shared" si="31"/>
        <v>19.617549131207213</v>
      </c>
      <c r="BM21">
        <f t="shared" si="31"/>
        <v>20.1801593559161</v>
      </c>
      <c r="BN21">
        <f t="shared" si="31"/>
        <v>20.708374654484839</v>
      </c>
      <c r="BO21">
        <f t="shared" si="31"/>
        <v>21.193487451650626</v>
      </c>
      <c r="BP21">
        <f t="shared" si="31"/>
        <v>21.630079756931256</v>
      </c>
      <c r="BQ21">
        <f t="shared" si="31"/>
        <v>22.015898251192368</v>
      </c>
      <c r="BR21">
        <f t="shared" si="31"/>
        <v>22.351387054161165</v>
      </c>
      <c r="BS21">
        <f t="shared" si="31"/>
        <v>22.639040348964016</v>
      </c>
      <c r="BT21">
        <f t="shared" si="31"/>
        <v>22.882721575649057</v>
      </c>
    </row>
    <row r="22" spans="1:107">
      <c r="B22">
        <f t="shared" si="28"/>
        <v>1</v>
      </c>
      <c r="C22">
        <f t="shared" si="28"/>
        <v>1</v>
      </c>
      <c r="D22">
        <f t="shared" si="28"/>
        <v>1</v>
      </c>
      <c r="E22">
        <f t="shared" si="28"/>
        <v>1</v>
      </c>
      <c r="F22">
        <f t="shared" si="28"/>
        <v>1</v>
      </c>
      <c r="G22">
        <f t="shared" si="28"/>
        <v>1</v>
      </c>
      <c r="H22">
        <f t="shared" si="28"/>
        <v>1</v>
      </c>
      <c r="I22">
        <f t="shared" si="28"/>
        <v>1</v>
      </c>
      <c r="J22">
        <f t="shared" si="28"/>
        <v>1</v>
      </c>
      <c r="K22">
        <f t="shared" si="28"/>
        <v>1</v>
      </c>
      <c r="L22">
        <f t="shared" si="28"/>
        <v>1</v>
      </c>
      <c r="M22">
        <f t="shared" si="28"/>
        <v>1</v>
      </c>
      <c r="N22">
        <f t="shared" si="28"/>
        <v>1</v>
      </c>
      <c r="O22">
        <f t="shared" si="28"/>
        <v>1</v>
      </c>
      <c r="P22">
        <f t="shared" si="28"/>
        <v>1</v>
      </c>
      <c r="Q22">
        <f t="shared" si="28"/>
        <v>1</v>
      </c>
      <c r="R22">
        <f t="shared" si="28"/>
        <v>1</v>
      </c>
      <c r="W22">
        <f t="shared" si="32"/>
        <v>13.333333333333332</v>
      </c>
      <c r="X22">
        <f>IFERROR(W22, NA())</f>
        <v>13.333333333333332</v>
      </c>
      <c r="Y22">
        <f t="shared" ref="Y22:Y34" si="36">AO21</f>
        <v>13.33333333333333</v>
      </c>
      <c r="AA22">
        <f t="shared" si="33"/>
        <v>0</v>
      </c>
      <c r="AB22">
        <f t="shared" ref="AB22:AB85" si="37">IFERROR(AA22,"")</f>
        <v>0</v>
      </c>
      <c r="AC22">
        <v>5</v>
      </c>
      <c r="AM22">
        <f t="shared" si="29"/>
        <v>0.64000000000000012</v>
      </c>
      <c r="AN22">
        <f t="shared" si="34"/>
        <v>0.64000000000000012</v>
      </c>
      <c r="AO22">
        <f t="shared" si="35"/>
        <v>12.97297297297297</v>
      </c>
      <c r="AP22">
        <f t="shared" si="30"/>
        <v>15.715551302445661</v>
      </c>
      <c r="AQ22">
        <f t="shared" si="30"/>
        <v>16.178813318488238</v>
      </c>
      <c r="AR22">
        <f t="shared" si="30"/>
        <v>16.679711682334677</v>
      </c>
      <c r="AS22">
        <f t="shared" si="30"/>
        <v>17.209228639800816</v>
      </c>
      <c r="AT22">
        <f t="shared" si="30"/>
        <v>17.755822294024295</v>
      </c>
      <c r="AU22">
        <f t="shared" si="30"/>
        <v>18.306343660578055</v>
      </c>
      <c r="AV22">
        <f t="shared" si="30"/>
        <v>18.847263470536266</v>
      </c>
      <c r="AW22">
        <f t="shared" si="30"/>
        <v>19.365975058493007</v>
      </c>
      <c r="AX22">
        <f t="shared" si="30"/>
        <v>19.85191448218109</v>
      </c>
      <c r="AY22">
        <f t="shared" si="30"/>
        <v>20.297298810718608</v>
      </c>
      <c r="AZ22">
        <f t="shared" si="30"/>
        <v>20.697399741972998</v>
      </c>
      <c r="BA22">
        <f t="shared" si="30"/>
        <v>21.050391426617011</v>
      </c>
      <c r="BB22">
        <f t="shared" si="30"/>
        <v>21.356894919532976</v>
      </c>
      <c r="BC22">
        <f t="shared" si="30"/>
        <v>21.619369955740691</v>
      </c>
      <c r="BD22">
        <f t="shared" si="30"/>
        <v>21.841486861781672</v>
      </c>
      <c r="BE22">
        <f t="shared" si="31"/>
        <v>12.972972972972974</v>
      </c>
      <c r="BF22">
        <f t="shared" si="31"/>
        <v>15.715551302445661</v>
      </c>
      <c r="BG22">
        <f t="shared" si="31"/>
        <v>16.178813318488242</v>
      </c>
      <c r="BH22">
        <f t="shared" si="31"/>
        <v>16.67971168233468</v>
      </c>
      <c r="BI22">
        <f t="shared" si="31"/>
        <v>17.209228639800816</v>
      </c>
      <c r="BJ22">
        <f t="shared" si="31"/>
        <v>17.755822294024298</v>
      </c>
      <c r="BK22">
        <f t="shared" si="31"/>
        <v>18.306343660578055</v>
      </c>
      <c r="BL22">
        <f t="shared" si="31"/>
        <v>18.847263470536273</v>
      </c>
      <c r="BM22">
        <f t="shared" si="31"/>
        <v>19.365975058493007</v>
      </c>
      <c r="BN22">
        <f t="shared" si="31"/>
        <v>19.85191448218109</v>
      </c>
      <c r="BO22">
        <f t="shared" si="31"/>
        <v>20.297298810718612</v>
      </c>
      <c r="BP22">
        <f t="shared" si="31"/>
        <v>20.697399741972998</v>
      </c>
      <c r="BQ22">
        <f t="shared" si="31"/>
        <v>21.050391426617011</v>
      </c>
      <c r="BR22">
        <f t="shared" si="31"/>
        <v>21.356894919532976</v>
      </c>
      <c r="BS22">
        <f t="shared" si="31"/>
        <v>21.619369955740694</v>
      </c>
      <c r="BT22">
        <f t="shared" si="31"/>
        <v>21.841486861781672</v>
      </c>
    </row>
    <row r="23" spans="1:107">
      <c r="B23">
        <f t="shared" si="28"/>
        <v>1</v>
      </c>
      <c r="C23">
        <f t="shared" si="28"/>
        <v>1</v>
      </c>
      <c r="D23">
        <f t="shared" si="28"/>
        <v>1</v>
      </c>
      <c r="E23">
        <f t="shared" si="28"/>
        <v>1</v>
      </c>
      <c r="F23">
        <f t="shared" si="28"/>
        <v>1</v>
      </c>
      <c r="G23">
        <f t="shared" si="28"/>
        <v>1</v>
      </c>
      <c r="H23">
        <f t="shared" si="28"/>
        <v>1</v>
      </c>
      <c r="I23">
        <f t="shared" si="28"/>
        <v>1</v>
      </c>
      <c r="J23">
        <f t="shared" si="28"/>
        <v>1</v>
      </c>
      <c r="K23">
        <f t="shared" si="28"/>
        <v>1</v>
      </c>
      <c r="L23">
        <f t="shared" si="28"/>
        <v>1</v>
      </c>
      <c r="M23">
        <f t="shared" si="28"/>
        <v>1</v>
      </c>
      <c r="N23">
        <f t="shared" si="28"/>
        <v>1</v>
      </c>
      <c r="O23">
        <f t="shared" si="28"/>
        <v>1</v>
      </c>
      <c r="P23">
        <f t="shared" si="28"/>
        <v>1</v>
      </c>
      <c r="Q23">
        <f t="shared" si="28"/>
        <v>1</v>
      </c>
      <c r="R23">
        <f t="shared" si="28"/>
        <v>1</v>
      </c>
      <c r="W23">
        <f t="shared" si="32"/>
        <v>12.972972972972974</v>
      </c>
      <c r="X23">
        <f>IFERROR(W23, NA())</f>
        <v>12.972972972972974</v>
      </c>
      <c r="Y23">
        <f t="shared" si="36"/>
        <v>12.97297297297297</v>
      </c>
      <c r="AA23">
        <f t="shared" si="33"/>
        <v>0</v>
      </c>
      <c r="AB23">
        <f t="shared" si="37"/>
        <v>0</v>
      </c>
      <c r="AC23">
        <v>5</v>
      </c>
      <c r="AM23">
        <f t="shared" si="29"/>
        <v>0.51200000000000012</v>
      </c>
      <c r="AN23">
        <f t="shared" si="34"/>
        <v>0.51200000000000012</v>
      </c>
      <c r="AO23">
        <f t="shared" si="35"/>
        <v>12.549019607843135</v>
      </c>
      <c r="AP23">
        <f t="shared" si="30"/>
        <v>15.097665528587131</v>
      </c>
      <c r="AQ23">
        <f t="shared" si="30"/>
        <v>15.524720718672938</v>
      </c>
      <c r="AR23">
        <f t="shared" si="30"/>
        <v>15.985359625831295</v>
      </c>
      <c r="AS23">
        <f t="shared" si="30"/>
        <v>16.471066281519605</v>
      </c>
      <c r="AT23">
        <f t="shared" si="30"/>
        <v>16.971093839967839</v>
      </c>
      <c r="AU23">
        <f t="shared" si="30"/>
        <v>17.473341090521821</v>
      </c>
      <c r="AV23">
        <f t="shared" si="30"/>
        <v>17.965491711017314</v>
      </c>
      <c r="AW23">
        <f t="shared" si="30"/>
        <v>18.436196611236053</v>
      </c>
      <c r="AX23">
        <f t="shared" si="30"/>
        <v>18.876065428418045</v>
      </c>
      <c r="AY23">
        <f t="shared" si="30"/>
        <v>19.278295368886369</v>
      </c>
      <c r="AZ23">
        <f t="shared" si="30"/>
        <v>19.638874640620351</v>
      </c>
      <c r="BA23">
        <f t="shared" si="30"/>
        <v>19.956406607461318</v>
      </c>
      <c r="BB23">
        <f t="shared" si="30"/>
        <v>20.23167177341006</v>
      </c>
      <c r="BC23">
        <f t="shared" si="30"/>
        <v>20.467065130322261</v>
      </c>
      <c r="BD23">
        <f t="shared" si="30"/>
        <v>20.66602658042347</v>
      </c>
      <c r="BE23">
        <f t="shared" si="31"/>
        <v>12.549019607843137</v>
      </c>
      <c r="BF23">
        <f t="shared" si="31"/>
        <v>15.097665528587131</v>
      </c>
      <c r="BG23">
        <f t="shared" si="31"/>
        <v>15.52472071867294</v>
      </c>
      <c r="BH23">
        <f t="shared" si="31"/>
        <v>15.985359625831297</v>
      </c>
      <c r="BI23">
        <f t="shared" si="31"/>
        <v>16.471066281519605</v>
      </c>
      <c r="BJ23">
        <f t="shared" si="31"/>
        <v>16.971093839967843</v>
      </c>
      <c r="BK23">
        <f t="shared" si="31"/>
        <v>17.473341090521824</v>
      </c>
      <c r="BL23">
        <f t="shared" si="31"/>
        <v>17.965491711017314</v>
      </c>
      <c r="BM23">
        <f t="shared" si="31"/>
        <v>18.436196611236053</v>
      </c>
      <c r="BN23">
        <f t="shared" si="31"/>
        <v>18.876065428418045</v>
      </c>
      <c r="BO23">
        <f t="shared" si="31"/>
        <v>19.278295368886376</v>
      </c>
      <c r="BP23">
        <f t="shared" si="31"/>
        <v>19.638874640620351</v>
      </c>
      <c r="BQ23">
        <f t="shared" si="31"/>
        <v>19.956406607461318</v>
      </c>
      <c r="BR23">
        <f t="shared" si="31"/>
        <v>20.23167177341006</v>
      </c>
      <c r="BS23">
        <f t="shared" si="31"/>
        <v>20.467065130322265</v>
      </c>
      <c r="BT23">
        <f t="shared" si="31"/>
        <v>20.66602658042347</v>
      </c>
    </row>
    <row r="24" spans="1:107">
      <c r="B24">
        <f t="shared" si="28"/>
        <v>1</v>
      </c>
      <c r="C24">
        <f t="shared" si="28"/>
        <v>1</v>
      </c>
      <c r="D24">
        <f t="shared" si="28"/>
        <v>1</v>
      </c>
      <c r="E24">
        <f t="shared" si="28"/>
        <v>1</v>
      </c>
      <c r="F24">
        <f t="shared" si="28"/>
        <v>1</v>
      </c>
      <c r="G24">
        <f t="shared" si="28"/>
        <v>1</v>
      </c>
      <c r="H24">
        <f t="shared" si="28"/>
        <v>1</v>
      </c>
      <c r="I24">
        <f t="shared" si="28"/>
        <v>1</v>
      </c>
      <c r="J24">
        <f t="shared" si="28"/>
        <v>1</v>
      </c>
      <c r="K24">
        <f t="shared" si="28"/>
        <v>1</v>
      </c>
      <c r="L24">
        <f t="shared" si="28"/>
        <v>1</v>
      </c>
      <c r="M24">
        <f t="shared" si="28"/>
        <v>1</v>
      </c>
      <c r="N24">
        <f t="shared" si="28"/>
        <v>1</v>
      </c>
      <c r="O24">
        <f t="shared" si="28"/>
        <v>1</v>
      </c>
      <c r="P24">
        <f t="shared" si="28"/>
        <v>1</v>
      </c>
      <c r="Q24">
        <f t="shared" si="28"/>
        <v>1</v>
      </c>
      <c r="R24">
        <f t="shared" si="28"/>
        <v>1</v>
      </c>
      <c r="W24">
        <f t="shared" si="32"/>
        <v>12.549019607843137</v>
      </c>
      <c r="X24">
        <f>IFERROR(W24, NA())</f>
        <v>12.549019607843137</v>
      </c>
      <c r="Y24">
        <f t="shared" si="36"/>
        <v>12.549019607843135</v>
      </c>
      <c r="AA24">
        <f t="shared" si="33"/>
        <v>0</v>
      </c>
      <c r="AB24">
        <f t="shared" si="37"/>
        <v>0</v>
      </c>
      <c r="AC24">
        <v>5</v>
      </c>
      <c r="AM24">
        <f t="shared" si="29"/>
        <v>0.40960000000000013</v>
      </c>
      <c r="AN24">
        <f t="shared" si="34"/>
        <v>0.40960000000000013</v>
      </c>
      <c r="AO24">
        <f t="shared" si="35"/>
        <v>12.05651491365777</v>
      </c>
      <c r="AP24">
        <f t="shared" si="30"/>
        <v>14.390432654159531</v>
      </c>
      <c r="AQ24">
        <f t="shared" si="30"/>
        <v>14.777901718082983</v>
      </c>
      <c r="AR24">
        <f t="shared" si="30"/>
        <v>15.194693480981792</v>
      </c>
      <c r="AS24">
        <f t="shared" si="30"/>
        <v>15.6328819248918</v>
      </c>
      <c r="AT24">
        <f t="shared" si="30"/>
        <v>16.082618489765331</v>
      </c>
      <c r="AU24">
        <f t="shared" si="30"/>
        <v>16.53295698679403</v>
      </c>
      <c r="AV24">
        <f t="shared" si="30"/>
        <v>16.972892863211296</v>
      </c>
      <c r="AW24">
        <f t="shared" si="30"/>
        <v>17.392414166209107</v>
      </c>
      <c r="AX24">
        <f t="shared" si="30"/>
        <v>17.783357671441827</v>
      </c>
      <c r="AY24">
        <f t="shared" si="30"/>
        <v>18.139926669950057</v>
      </c>
      <c r="AZ24">
        <f t="shared" si="30"/>
        <v>18.458827139924217</v>
      </c>
      <c r="BA24">
        <f t="shared" si="30"/>
        <v>18.739073990282357</v>
      </c>
      <c r="BB24">
        <f t="shared" si="30"/>
        <v>18.981577240617721</v>
      </c>
      <c r="BC24">
        <f t="shared" si="30"/>
        <v>19.188631013416906</v>
      </c>
      <c r="BD24">
        <f t="shared" si="30"/>
        <v>19.363407156638772</v>
      </c>
      <c r="BE24">
        <f t="shared" si="31"/>
        <v>12.05651491365777</v>
      </c>
      <c r="BF24">
        <f t="shared" si="31"/>
        <v>14.390432654159531</v>
      </c>
      <c r="BG24">
        <f t="shared" si="31"/>
        <v>14.777901718082981</v>
      </c>
      <c r="BH24">
        <f t="shared" si="31"/>
        <v>15.194693480981794</v>
      </c>
      <c r="BI24">
        <f t="shared" si="31"/>
        <v>15.6328819248918</v>
      </c>
      <c r="BJ24">
        <f t="shared" si="31"/>
        <v>16.082618489765334</v>
      </c>
      <c r="BK24">
        <f t="shared" si="31"/>
        <v>16.532956986794034</v>
      </c>
      <c r="BL24">
        <f t="shared" si="31"/>
        <v>16.9728928632113</v>
      </c>
      <c r="BM24">
        <f t="shared" si="31"/>
        <v>17.392414166209107</v>
      </c>
      <c r="BN24">
        <f t="shared" si="31"/>
        <v>17.783357671441827</v>
      </c>
      <c r="BO24">
        <f t="shared" si="31"/>
        <v>18.139926669950054</v>
      </c>
      <c r="BP24">
        <f t="shared" si="31"/>
        <v>18.458827139924217</v>
      </c>
      <c r="BQ24">
        <f t="shared" si="31"/>
        <v>18.739073990282357</v>
      </c>
      <c r="BR24">
        <f t="shared" si="31"/>
        <v>18.981577240617721</v>
      </c>
      <c r="BS24">
        <f t="shared" si="31"/>
        <v>19.188631013416909</v>
      </c>
      <c r="BT24">
        <f t="shared" si="31"/>
        <v>19.363407156638772</v>
      </c>
    </row>
    <row r="25" spans="1:107">
      <c r="B25">
        <f t="shared" si="28"/>
        <v>1</v>
      </c>
      <c r="C25">
        <f t="shared" si="28"/>
        <v>1</v>
      </c>
      <c r="D25">
        <f t="shared" si="28"/>
        <v>1</v>
      </c>
      <c r="E25">
        <f t="shared" si="28"/>
        <v>1</v>
      </c>
      <c r="F25">
        <f t="shared" si="28"/>
        <v>1</v>
      </c>
      <c r="G25">
        <f t="shared" si="28"/>
        <v>1</v>
      </c>
      <c r="H25">
        <f t="shared" si="28"/>
        <v>1</v>
      </c>
      <c r="I25">
        <f t="shared" si="28"/>
        <v>1</v>
      </c>
      <c r="J25">
        <f t="shared" si="28"/>
        <v>1</v>
      </c>
      <c r="K25">
        <f t="shared" si="28"/>
        <v>1</v>
      </c>
      <c r="L25">
        <f t="shared" si="28"/>
        <v>1</v>
      </c>
      <c r="M25">
        <f t="shared" si="28"/>
        <v>1</v>
      </c>
      <c r="N25">
        <f t="shared" si="28"/>
        <v>1</v>
      </c>
      <c r="O25">
        <f t="shared" si="28"/>
        <v>1</v>
      </c>
      <c r="P25">
        <f t="shared" si="28"/>
        <v>1</v>
      </c>
      <c r="Q25">
        <f t="shared" si="28"/>
        <v>1</v>
      </c>
      <c r="R25">
        <f t="shared" si="28"/>
        <v>1</v>
      </c>
      <c r="W25">
        <f t="shared" si="32"/>
        <v>12.05651491365777</v>
      </c>
      <c r="X25">
        <f t="shared" ref="X25:X88" si="38">IFERROR(W25, NA())</f>
        <v>12.05651491365777</v>
      </c>
      <c r="Y25">
        <f t="shared" si="36"/>
        <v>12.05651491365777</v>
      </c>
      <c r="AA25">
        <f t="shared" si="33"/>
        <v>0</v>
      </c>
      <c r="AB25">
        <f t="shared" si="37"/>
        <v>0</v>
      </c>
      <c r="AC25">
        <v>5</v>
      </c>
      <c r="AM25">
        <f t="shared" si="29"/>
        <v>0.32768000000000014</v>
      </c>
      <c r="AN25">
        <f t="shared" si="34"/>
        <v>0.32768000000000014</v>
      </c>
      <c r="AO25">
        <f t="shared" si="35"/>
        <v>11.492704826038159</v>
      </c>
      <c r="AP25">
        <f t="shared" si="30"/>
        <v>13.59441417415494</v>
      </c>
      <c r="AQ25">
        <f t="shared" si="30"/>
        <v>13.93968824607296</v>
      </c>
      <c r="AR25">
        <f t="shared" si="30"/>
        <v>14.309947140913312</v>
      </c>
      <c r="AS25">
        <f t="shared" si="30"/>
        <v>14.697940638511128</v>
      </c>
      <c r="AT25">
        <f t="shared" si="30"/>
        <v>15.094809022463313</v>
      </c>
      <c r="AU25">
        <f t="shared" si="30"/>
        <v>15.490844877238061</v>
      </c>
      <c r="AV25">
        <f t="shared" si="30"/>
        <v>15.876421504004542</v>
      </c>
      <c r="AW25">
        <f t="shared" si="30"/>
        <v>16.24290515833091</v>
      </c>
      <c r="AX25">
        <f t="shared" si="30"/>
        <v>16.583373680706256</v>
      </c>
      <c r="AY25">
        <f t="shared" si="30"/>
        <v>16.893026211342868</v>
      </c>
      <c r="AZ25">
        <f t="shared" si="30"/>
        <v>17.169258553650987</v>
      </c>
      <c r="BA25">
        <f t="shared" si="30"/>
        <v>17.411459157021433</v>
      </c>
      <c r="BB25">
        <f t="shared" si="30"/>
        <v>17.620626390747745</v>
      </c>
      <c r="BC25">
        <f t="shared" si="30"/>
        <v>17.798914226579008</v>
      </c>
      <c r="BD25">
        <f t="shared" si="30"/>
        <v>17.949192015339499</v>
      </c>
      <c r="BE25">
        <f t="shared" si="31"/>
        <v>11.49270482603816</v>
      </c>
      <c r="BF25">
        <f t="shared" si="31"/>
        <v>13.594414174154938</v>
      </c>
      <c r="BG25">
        <f t="shared" si="31"/>
        <v>13.939688246072961</v>
      </c>
      <c r="BH25">
        <f t="shared" si="31"/>
        <v>14.309947140913312</v>
      </c>
      <c r="BI25">
        <f t="shared" si="31"/>
        <v>14.697940638511128</v>
      </c>
      <c r="BJ25">
        <f t="shared" si="31"/>
        <v>15.094809022463313</v>
      </c>
      <c r="BK25">
        <f t="shared" si="31"/>
        <v>15.490844877238063</v>
      </c>
      <c r="BL25">
        <f t="shared" si="31"/>
        <v>15.876421504004544</v>
      </c>
      <c r="BM25">
        <f t="shared" si="31"/>
        <v>16.24290515833091</v>
      </c>
      <c r="BN25">
        <f t="shared" si="31"/>
        <v>16.583373680706252</v>
      </c>
      <c r="BO25">
        <f t="shared" si="31"/>
        <v>16.893026211342864</v>
      </c>
      <c r="BP25">
        <f t="shared" si="31"/>
        <v>17.169258553650987</v>
      </c>
      <c r="BQ25">
        <f t="shared" si="31"/>
        <v>17.411459157021433</v>
      </c>
      <c r="BR25">
        <f t="shared" si="31"/>
        <v>17.620626390747745</v>
      </c>
      <c r="BS25">
        <f t="shared" si="31"/>
        <v>17.798914226579011</v>
      </c>
      <c r="BT25">
        <f t="shared" si="31"/>
        <v>17.949192015339499</v>
      </c>
    </row>
    <row r="26" spans="1:107">
      <c r="B26">
        <f t="shared" si="28"/>
        <v>1</v>
      </c>
      <c r="C26">
        <f t="shared" si="28"/>
        <v>1</v>
      </c>
      <c r="D26">
        <f t="shared" si="28"/>
        <v>1</v>
      </c>
      <c r="E26">
        <f t="shared" si="28"/>
        <v>1</v>
      </c>
      <c r="F26">
        <f t="shared" si="28"/>
        <v>1</v>
      </c>
      <c r="G26">
        <f t="shared" si="28"/>
        <v>1</v>
      </c>
      <c r="H26">
        <f t="shared" si="28"/>
        <v>1</v>
      </c>
      <c r="I26">
        <f t="shared" si="28"/>
        <v>1</v>
      </c>
      <c r="J26">
        <f t="shared" si="28"/>
        <v>1</v>
      </c>
      <c r="K26">
        <f t="shared" si="28"/>
        <v>1</v>
      </c>
      <c r="L26">
        <f t="shared" si="28"/>
        <v>1</v>
      </c>
      <c r="M26">
        <f t="shared" si="28"/>
        <v>1</v>
      </c>
      <c r="N26">
        <f t="shared" si="28"/>
        <v>1</v>
      </c>
      <c r="O26">
        <f t="shared" si="28"/>
        <v>1</v>
      </c>
      <c r="P26">
        <f t="shared" si="28"/>
        <v>1</v>
      </c>
      <c r="Q26">
        <f t="shared" si="28"/>
        <v>1</v>
      </c>
      <c r="R26">
        <f t="shared" si="28"/>
        <v>1</v>
      </c>
      <c r="W26">
        <f t="shared" si="32"/>
        <v>11.49270482603816</v>
      </c>
      <c r="X26">
        <f t="shared" si="38"/>
        <v>11.49270482603816</v>
      </c>
      <c r="Y26">
        <f t="shared" si="36"/>
        <v>11.492704826038159</v>
      </c>
      <c r="AA26">
        <f t="shared" si="33"/>
        <v>0</v>
      </c>
      <c r="AB26">
        <f t="shared" si="37"/>
        <v>0</v>
      </c>
      <c r="AC26">
        <v>5</v>
      </c>
      <c r="AM26">
        <f t="shared" si="29"/>
        <v>0.2621440000000001</v>
      </c>
      <c r="AN26">
        <f t="shared" si="34"/>
        <v>0.2621440000000001</v>
      </c>
      <c r="AO26">
        <f t="shared" si="35"/>
        <v>10.858001237076962</v>
      </c>
      <c r="AP26">
        <f t="shared" si="30"/>
        <v>12.715223050377697</v>
      </c>
      <c r="AQ26">
        <f t="shared" si="30"/>
        <v>13.01678612344028</v>
      </c>
      <c r="AR26">
        <f t="shared" si="30"/>
        <v>13.33907391769289</v>
      </c>
      <c r="AS26">
        <f t="shared" si="30"/>
        <v>13.675586707711018</v>
      </c>
      <c r="AT26">
        <f t="shared" si="30"/>
        <v>14.018520708308431</v>
      </c>
      <c r="AU26">
        <f t="shared" si="30"/>
        <v>14.359455995089531</v>
      </c>
      <c r="AV26">
        <f t="shared" si="30"/>
        <v>14.690166257673143</v>
      </c>
      <c r="AW26">
        <f t="shared" si="30"/>
        <v>15.003389790584274</v>
      </c>
      <c r="AX26">
        <f t="shared" si="30"/>
        <v>15.293413970395381</v>
      </c>
      <c r="AY26">
        <f t="shared" si="30"/>
        <v>15.556384698928648</v>
      </c>
      <c r="AZ26">
        <f t="shared" si="30"/>
        <v>15.790330592479963</v>
      </c>
      <c r="BA26">
        <f t="shared" si="30"/>
        <v>15.994957539968921</v>
      </c>
      <c r="BB26">
        <f t="shared" si="30"/>
        <v>16.1713033958087</v>
      </c>
      <c r="BC26">
        <f t="shared" si="30"/>
        <v>16.321343651078212</v>
      </c>
      <c r="BD26">
        <f t="shared" si="30"/>
        <v>16.447618048149934</v>
      </c>
      <c r="BE26">
        <f t="shared" si="31"/>
        <v>10.858001237076964</v>
      </c>
      <c r="BF26">
        <f t="shared" si="31"/>
        <v>12.715223050377695</v>
      </c>
      <c r="BG26">
        <f t="shared" si="31"/>
        <v>13.016786123440282</v>
      </c>
      <c r="BH26">
        <f t="shared" si="31"/>
        <v>13.33907391769289</v>
      </c>
      <c r="BI26">
        <f t="shared" si="31"/>
        <v>13.675586707711018</v>
      </c>
      <c r="BJ26">
        <f t="shared" si="31"/>
        <v>14.018520708308433</v>
      </c>
      <c r="BK26">
        <f t="shared" si="31"/>
        <v>14.359455995089533</v>
      </c>
      <c r="BL26">
        <f t="shared" si="31"/>
        <v>14.690166257673143</v>
      </c>
      <c r="BM26">
        <f t="shared" si="31"/>
        <v>15.003389790584274</v>
      </c>
      <c r="BN26">
        <f t="shared" si="31"/>
        <v>15.293413970395379</v>
      </c>
      <c r="BO26">
        <f t="shared" si="31"/>
        <v>15.556384698928648</v>
      </c>
      <c r="BP26">
        <f t="shared" si="31"/>
        <v>15.790330592479963</v>
      </c>
      <c r="BQ26">
        <f t="shared" si="31"/>
        <v>15.994957539968921</v>
      </c>
      <c r="BR26">
        <f t="shared" si="31"/>
        <v>16.1713033958087</v>
      </c>
      <c r="BS26">
        <f t="shared" si="31"/>
        <v>16.321343651078216</v>
      </c>
      <c r="BT26">
        <f t="shared" si="31"/>
        <v>16.447618048149934</v>
      </c>
    </row>
    <row r="27" spans="1:107">
      <c r="B27">
        <f t="shared" si="28"/>
        <v>1</v>
      </c>
      <c r="C27">
        <f t="shared" si="28"/>
        <v>1</v>
      </c>
      <c r="D27">
        <f t="shared" si="28"/>
        <v>1</v>
      </c>
      <c r="E27">
        <f t="shared" si="28"/>
        <v>1</v>
      </c>
      <c r="F27">
        <f t="shared" si="28"/>
        <v>1</v>
      </c>
      <c r="G27">
        <f t="shared" si="28"/>
        <v>1</v>
      </c>
      <c r="H27">
        <f t="shared" si="28"/>
        <v>1</v>
      </c>
      <c r="I27">
        <f t="shared" si="28"/>
        <v>1</v>
      </c>
      <c r="J27">
        <f t="shared" si="28"/>
        <v>1</v>
      </c>
      <c r="K27">
        <f t="shared" si="28"/>
        <v>1</v>
      </c>
      <c r="L27">
        <f t="shared" si="28"/>
        <v>1</v>
      </c>
      <c r="M27">
        <f t="shared" si="28"/>
        <v>1</v>
      </c>
      <c r="N27">
        <f t="shared" si="28"/>
        <v>1</v>
      </c>
      <c r="O27">
        <f t="shared" si="28"/>
        <v>1</v>
      </c>
      <c r="P27">
        <f t="shared" si="28"/>
        <v>1</v>
      </c>
      <c r="Q27">
        <f t="shared" si="28"/>
        <v>1</v>
      </c>
      <c r="R27">
        <f t="shared" si="28"/>
        <v>1</v>
      </c>
      <c r="W27">
        <f t="shared" si="32"/>
        <v>10.858001237076964</v>
      </c>
      <c r="X27">
        <f t="shared" si="38"/>
        <v>10.858001237076964</v>
      </c>
      <c r="Y27">
        <f t="shared" si="36"/>
        <v>10.858001237076962</v>
      </c>
      <c r="AA27">
        <f t="shared" si="33"/>
        <v>0</v>
      </c>
      <c r="AB27">
        <f t="shared" si="37"/>
        <v>0</v>
      </c>
      <c r="AC27">
        <v>5</v>
      </c>
      <c r="AM27">
        <f t="shared" si="29"/>
        <v>0.2097152000000001</v>
      </c>
      <c r="AN27">
        <f t="shared" si="34"/>
        <v>0.2097152000000001</v>
      </c>
      <c r="AO27">
        <f t="shared" si="35"/>
        <v>10.15684086541442</v>
      </c>
      <c r="AP27">
        <f t="shared" si="30"/>
        <v>11.764191558325733</v>
      </c>
      <c r="AQ27">
        <f t="shared" si="30"/>
        <v>12.021873903415372</v>
      </c>
      <c r="AR27">
        <f t="shared" si="30"/>
        <v>12.296258393748875</v>
      </c>
      <c r="AS27">
        <f t="shared" si="30"/>
        <v>12.581649538392391</v>
      </c>
      <c r="AT27">
        <f t="shared" si="30"/>
        <v>12.871332863168261</v>
      </c>
      <c r="AU27">
        <f t="shared" si="30"/>
        <v>13.158180407749915</v>
      </c>
      <c r="AV27">
        <f t="shared" si="30"/>
        <v>13.435338408890868</v>
      </c>
      <c r="AW27">
        <f t="shared" si="30"/>
        <v>13.696860219204472</v>
      </c>
      <c r="AX27">
        <f t="shared" si="30"/>
        <v>13.938165604500131</v>
      </c>
      <c r="AY27">
        <f t="shared" si="30"/>
        <v>14.156262007532542</v>
      </c>
      <c r="AZ27">
        <f t="shared" si="30"/>
        <v>14.349729424626368</v>
      </c>
      <c r="BA27">
        <f t="shared" si="30"/>
        <v>14.518522507733</v>
      </c>
      <c r="BB27">
        <f t="shared" si="30"/>
        <v>14.663667537615892</v>
      </c>
      <c r="BC27">
        <f t="shared" si="30"/>
        <v>14.786929039296945</v>
      </c>
      <c r="BD27">
        <f t="shared" si="30"/>
        <v>14.890501356225776</v>
      </c>
      <c r="BE27">
        <f t="shared" si="31"/>
        <v>10.156840865414422</v>
      </c>
      <c r="BF27">
        <f t="shared" si="31"/>
        <v>11.764191558325733</v>
      </c>
      <c r="BG27">
        <f t="shared" si="31"/>
        <v>12.021873903415372</v>
      </c>
      <c r="BH27">
        <f t="shared" si="31"/>
        <v>12.296258393748875</v>
      </c>
      <c r="BI27">
        <f t="shared" si="31"/>
        <v>12.581649538392391</v>
      </c>
      <c r="BJ27">
        <f t="shared" si="31"/>
        <v>12.871332863168263</v>
      </c>
      <c r="BK27">
        <f t="shared" si="31"/>
        <v>13.158180407749915</v>
      </c>
      <c r="BL27">
        <f t="shared" si="31"/>
        <v>13.435338408890871</v>
      </c>
      <c r="BM27">
        <f t="shared" si="31"/>
        <v>13.696860219204472</v>
      </c>
      <c r="BN27">
        <f t="shared" si="31"/>
        <v>13.938165604500131</v>
      </c>
      <c r="BO27">
        <f t="shared" si="31"/>
        <v>14.156262007532545</v>
      </c>
      <c r="BP27">
        <f t="shared" si="31"/>
        <v>14.349729424626368</v>
      </c>
      <c r="BQ27">
        <f t="shared" si="31"/>
        <v>14.518522507733</v>
      </c>
      <c r="BR27">
        <f t="shared" si="31"/>
        <v>14.663667537615892</v>
      </c>
      <c r="BS27">
        <f t="shared" si="31"/>
        <v>14.786929039296949</v>
      </c>
      <c r="BT27">
        <f t="shared" si="31"/>
        <v>14.890501356225776</v>
      </c>
    </row>
    <row r="28" spans="1:107">
      <c r="B28">
        <f t="shared" si="28"/>
        <v>1</v>
      </c>
      <c r="C28">
        <f t="shared" si="28"/>
        <v>1</v>
      </c>
      <c r="D28">
        <f t="shared" si="28"/>
        <v>1</v>
      </c>
      <c r="E28">
        <f t="shared" si="28"/>
        <v>1</v>
      </c>
      <c r="F28">
        <f t="shared" si="28"/>
        <v>1</v>
      </c>
      <c r="G28">
        <f t="shared" si="28"/>
        <v>1</v>
      </c>
      <c r="H28">
        <f t="shared" si="28"/>
        <v>1</v>
      </c>
      <c r="I28">
        <f t="shared" si="28"/>
        <v>1</v>
      </c>
      <c r="J28">
        <f t="shared" si="28"/>
        <v>1</v>
      </c>
      <c r="K28">
        <f t="shared" si="28"/>
        <v>1</v>
      </c>
      <c r="L28">
        <f t="shared" si="28"/>
        <v>1</v>
      </c>
      <c r="M28">
        <f t="shared" si="28"/>
        <v>1</v>
      </c>
      <c r="N28">
        <f t="shared" si="28"/>
        <v>1</v>
      </c>
      <c r="O28">
        <f t="shared" si="28"/>
        <v>1</v>
      </c>
      <c r="P28">
        <f t="shared" si="28"/>
        <v>1</v>
      </c>
      <c r="Q28">
        <f t="shared" si="28"/>
        <v>1</v>
      </c>
      <c r="R28">
        <f t="shared" si="28"/>
        <v>1</v>
      </c>
      <c r="W28">
        <f t="shared" si="32"/>
        <v>10.156840865414422</v>
      </c>
      <c r="X28">
        <f t="shared" si="38"/>
        <v>10.156840865414422</v>
      </c>
      <c r="Y28">
        <f t="shared" si="36"/>
        <v>10.15684086541442</v>
      </c>
      <c r="AA28">
        <f t="shared" si="33"/>
        <v>0</v>
      </c>
      <c r="AB28">
        <f t="shared" si="37"/>
        <v>0</v>
      </c>
      <c r="AC28">
        <v>5</v>
      </c>
      <c r="AM28">
        <f t="shared" si="29"/>
        <v>0.16777216000000009</v>
      </c>
      <c r="AN28">
        <f t="shared" si="34"/>
        <v>0.16777216000000009</v>
      </c>
      <c r="AO28">
        <f t="shared" si="35"/>
        <v>9.3982227278593875</v>
      </c>
      <c r="AP28">
        <f t="shared" si="30"/>
        <v>10.758356307661559</v>
      </c>
      <c r="AQ28">
        <f t="shared" si="30"/>
        <v>10.973455984492855</v>
      </c>
      <c r="AR28">
        <f t="shared" si="30"/>
        <v>11.201615452356707</v>
      </c>
      <c r="AS28">
        <f t="shared" si="30"/>
        <v>11.437967542873823</v>
      </c>
      <c r="AT28">
        <f t="shared" si="30"/>
        <v>11.676879591714894</v>
      </c>
      <c r="AU28">
        <f t="shared" si="30"/>
        <v>11.91247154704857</v>
      </c>
      <c r="AV28">
        <f t="shared" si="30"/>
        <v>12.139183451454191</v>
      </c>
      <c r="AW28">
        <f t="shared" si="30"/>
        <v>12.352279234575748</v>
      </c>
      <c r="AX28">
        <f t="shared" si="30"/>
        <v>12.548194699804997</v>
      </c>
      <c r="AY28">
        <f t="shared" si="30"/>
        <v>12.724685716122874</v>
      </c>
      <c r="AZ28">
        <f t="shared" si="30"/>
        <v>12.880786460654424</v>
      </c>
      <c r="BA28">
        <f t="shared" si="30"/>
        <v>13.01662698571926</v>
      </c>
      <c r="BB28">
        <f t="shared" si="30"/>
        <v>13.133175122863575</v>
      </c>
      <c r="BC28">
        <f t="shared" si="30"/>
        <v>13.231962362967577</v>
      </c>
      <c r="BD28">
        <f t="shared" si="30"/>
        <v>13.314836011884998</v>
      </c>
      <c r="BE28">
        <f t="shared" si="31"/>
        <v>9.3982227278593875</v>
      </c>
      <c r="BF28">
        <f t="shared" si="31"/>
        <v>10.758356307661559</v>
      </c>
      <c r="BG28">
        <f t="shared" si="31"/>
        <v>10.973455984492851</v>
      </c>
      <c r="BH28">
        <f t="shared" si="31"/>
        <v>11.201615452356709</v>
      </c>
      <c r="BI28">
        <f t="shared" si="31"/>
        <v>11.437967542873823</v>
      </c>
      <c r="BJ28">
        <f t="shared" si="31"/>
        <v>11.676879591714892</v>
      </c>
      <c r="BK28">
        <f t="shared" si="31"/>
        <v>11.912471547048572</v>
      </c>
      <c r="BL28">
        <f t="shared" si="31"/>
        <v>12.139183451454191</v>
      </c>
      <c r="BM28">
        <f t="shared" si="31"/>
        <v>12.352279234575748</v>
      </c>
      <c r="BN28">
        <f t="shared" si="31"/>
        <v>12.548194699804997</v>
      </c>
      <c r="BO28">
        <f t="shared" si="31"/>
        <v>12.724685716122877</v>
      </c>
      <c r="BP28">
        <f t="shared" si="31"/>
        <v>12.880786460654424</v>
      </c>
      <c r="BQ28">
        <f t="shared" si="31"/>
        <v>13.01662698571926</v>
      </c>
      <c r="BR28">
        <f t="shared" si="31"/>
        <v>13.133175122863575</v>
      </c>
      <c r="BS28">
        <f t="shared" si="31"/>
        <v>13.231962362967579</v>
      </c>
      <c r="BT28">
        <f t="shared" si="31"/>
        <v>13.314836011884998</v>
      </c>
    </row>
    <row r="29" spans="1:107">
      <c r="B29">
        <f t="shared" si="28"/>
        <v>1</v>
      </c>
      <c r="C29">
        <f t="shared" si="28"/>
        <v>1</v>
      </c>
      <c r="D29">
        <f t="shared" si="28"/>
        <v>1</v>
      </c>
      <c r="E29">
        <f t="shared" si="28"/>
        <v>1</v>
      </c>
      <c r="F29">
        <f t="shared" si="28"/>
        <v>1</v>
      </c>
      <c r="G29">
        <f t="shared" si="28"/>
        <v>1</v>
      </c>
      <c r="H29">
        <f t="shared" si="28"/>
        <v>1</v>
      </c>
      <c r="I29">
        <f t="shared" si="28"/>
        <v>1</v>
      </c>
      <c r="J29">
        <f t="shared" si="28"/>
        <v>1</v>
      </c>
      <c r="K29">
        <f t="shared" si="28"/>
        <v>1</v>
      </c>
      <c r="L29">
        <f t="shared" si="28"/>
        <v>1</v>
      </c>
      <c r="M29">
        <f t="shared" si="28"/>
        <v>1</v>
      </c>
      <c r="N29">
        <f t="shared" si="28"/>
        <v>1</v>
      </c>
      <c r="O29">
        <f t="shared" si="28"/>
        <v>1</v>
      </c>
      <c r="P29">
        <f t="shared" si="28"/>
        <v>1</v>
      </c>
      <c r="Q29">
        <f t="shared" si="28"/>
        <v>1</v>
      </c>
      <c r="R29">
        <f t="shared" si="28"/>
        <v>1</v>
      </c>
      <c r="W29">
        <f t="shared" si="32"/>
        <v>9.3982227278593875</v>
      </c>
      <c r="X29">
        <f t="shared" si="38"/>
        <v>9.3982227278593875</v>
      </c>
      <c r="Y29">
        <f t="shared" si="36"/>
        <v>9.3982227278593875</v>
      </c>
      <c r="AA29">
        <f t="shared" si="33"/>
        <v>0</v>
      </c>
      <c r="AB29">
        <f t="shared" si="37"/>
        <v>0</v>
      </c>
      <c r="AC29">
        <v>5</v>
      </c>
      <c r="AM29">
        <f t="shared" si="29"/>
        <v>0.13421772800000006</v>
      </c>
      <c r="AN29">
        <f t="shared" si="34"/>
        <v>0.13421772800000006</v>
      </c>
      <c r="AO29">
        <f t="shared" si="35"/>
        <v>8.5957025422089313</v>
      </c>
      <c r="AP29">
        <f t="shared" si="30"/>
        <v>9.719579480667381</v>
      </c>
      <c r="AQ29">
        <f t="shared" si="30"/>
        <v>9.894808190616434</v>
      </c>
      <c r="AR29">
        <f t="shared" si="30"/>
        <v>10.079939431579477</v>
      </c>
      <c r="AS29">
        <f t="shared" si="30"/>
        <v>10.270923591921392</v>
      </c>
      <c r="AT29">
        <f t="shared" si="30"/>
        <v>10.463159599902243</v>
      </c>
      <c r="AU29">
        <f t="shared" si="30"/>
        <v>10.65192514837592</v>
      </c>
      <c r="AV29">
        <f t="shared" si="30"/>
        <v>10.832831183448615</v>
      </c>
      <c r="AW29">
        <f t="shared" si="30"/>
        <v>11.002210432357664</v>
      </c>
      <c r="AX29">
        <f t="shared" si="30"/>
        <v>11.157371301482891</v>
      </c>
      <c r="AY29">
        <f t="shared" si="30"/>
        <v>11.296689343637146</v>
      </c>
      <c r="AZ29">
        <f t="shared" si="30"/>
        <v>11.419550822042686</v>
      </c>
      <c r="BA29">
        <f t="shared" si="30"/>
        <v>11.526191615643933</v>
      </c>
      <c r="BB29">
        <f t="shared" si="30"/>
        <v>11.617484107967519</v>
      </c>
      <c r="BC29">
        <f t="shared" si="30"/>
        <v>11.694718139709215</v>
      </c>
      <c r="BD29">
        <f t="shared" si="30"/>
        <v>11.759407309079942</v>
      </c>
      <c r="BE29">
        <f t="shared" si="31"/>
        <v>8.595702542208933</v>
      </c>
      <c r="BF29">
        <f t="shared" si="31"/>
        <v>9.7195794806673792</v>
      </c>
      <c r="BG29">
        <f t="shared" si="31"/>
        <v>9.8948081906164358</v>
      </c>
      <c r="BH29">
        <f t="shared" si="31"/>
        <v>10.079939431579477</v>
      </c>
      <c r="BI29">
        <f t="shared" si="31"/>
        <v>10.270923591921392</v>
      </c>
      <c r="BJ29">
        <f t="shared" si="31"/>
        <v>10.463159599902244</v>
      </c>
      <c r="BK29">
        <f t="shared" si="31"/>
        <v>10.65192514837592</v>
      </c>
      <c r="BL29">
        <f t="shared" si="31"/>
        <v>10.832831183448617</v>
      </c>
      <c r="BM29">
        <f t="shared" si="31"/>
        <v>11.002210432357664</v>
      </c>
      <c r="BN29">
        <f t="shared" si="31"/>
        <v>11.15737130148289</v>
      </c>
      <c r="BO29">
        <f t="shared" si="31"/>
        <v>11.296689343637146</v>
      </c>
      <c r="BP29">
        <f t="shared" si="31"/>
        <v>11.419550822042686</v>
      </c>
      <c r="BQ29">
        <f t="shared" si="31"/>
        <v>11.526191615643933</v>
      </c>
      <c r="BR29">
        <f t="shared" si="31"/>
        <v>11.617484107967519</v>
      </c>
      <c r="BS29">
        <f t="shared" si="31"/>
        <v>11.694718139709217</v>
      </c>
      <c r="BT29">
        <f t="shared" si="31"/>
        <v>11.759407309079942</v>
      </c>
    </row>
    <row r="30" spans="1:107">
      <c r="B30">
        <f t="shared" si="28"/>
        <v>1</v>
      </c>
      <c r="C30">
        <f t="shared" si="28"/>
        <v>1</v>
      </c>
      <c r="D30">
        <f t="shared" si="28"/>
        <v>1</v>
      </c>
      <c r="E30">
        <f t="shared" si="28"/>
        <v>1</v>
      </c>
      <c r="F30">
        <f t="shared" si="28"/>
        <v>1</v>
      </c>
      <c r="G30">
        <f t="shared" si="28"/>
        <v>1</v>
      </c>
      <c r="H30">
        <f t="shared" si="28"/>
        <v>1</v>
      </c>
      <c r="I30">
        <f t="shared" si="28"/>
        <v>1</v>
      </c>
      <c r="J30">
        <f t="shared" si="28"/>
        <v>1</v>
      </c>
      <c r="K30">
        <f t="shared" si="28"/>
        <v>1</v>
      </c>
      <c r="L30">
        <f t="shared" si="28"/>
        <v>1</v>
      </c>
      <c r="M30">
        <f t="shared" si="28"/>
        <v>1</v>
      </c>
      <c r="N30">
        <f t="shared" si="28"/>
        <v>1</v>
      </c>
      <c r="O30">
        <f t="shared" si="28"/>
        <v>1</v>
      </c>
      <c r="P30">
        <f t="shared" si="28"/>
        <v>1</v>
      </c>
      <c r="Q30">
        <f t="shared" si="28"/>
        <v>1</v>
      </c>
      <c r="R30">
        <f t="shared" si="28"/>
        <v>1</v>
      </c>
      <c r="W30">
        <f t="shared" si="32"/>
        <v>8.595702542208933</v>
      </c>
      <c r="X30">
        <f t="shared" si="38"/>
        <v>8.595702542208933</v>
      </c>
      <c r="Y30">
        <f t="shared" si="36"/>
        <v>8.5957025422089313</v>
      </c>
      <c r="AA30">
        <f t="shared" si="33"/>
        <v>0</v>
      </c>
      <c r="AB30">
        <f t="shared" si="37"/>
        <v>0</v>
      </c>
      <c r="AC30">
        <v>5</v>
      </c>
      <c r="AM30">
        <f t="shared" si="29"/>
        <v>0.10737418240000006</v>
      </c>
      <c r="AN30">
        <f t="shared" si="34"/>
        <v>0.10737418240000006</v>
      </c>
      <c r="AO30">
        <f t="shared" si="35"/>
        <v>7.7666984258113718</v>
      </c>
      <c r="AP30">
        <f t="shared" si="30"/>
        <v>8.6728204902266359</v>
      </c>
      <c r="AQ30">
        <f t="shared" si="30"/>
        <v>8.8120683806077587</v>
      </c>
      <c r="AR30">
        <f t="shared" si="30"/>
        <v>8.9586003653248767</v>
      </c>
      <c r="AS30">
        <f t="shared" si="30"/>
        <v>9.1091388056714742</v>
      </c>
      <c r="AT30">
        <f t="shared" si="30"/>
        <v>9.2600258353553677</v>
      </c>
      <c r="AU30">
        <f t="shared" si="30"/>
        <v>9.4075697920212455</v>
      </c>
      <c r="AV30">
        <f t="shared" si="30"/>
        <v>9.5483984223109175</v>
      </c>
      <c r="AW30">
        <f t="shared" si="30"/>
        <v>9.6797492825302616</v>
      </c>
      <c r="AX30">
        <f t="shared" si="30"/>
        <v>9.7996481167740672</v>
      </c>
      <c r="AY30">
        <f t="shared" si="30"/>
        <v>9.906959341839773</v>
      </c>
      <c r="AZ30">
        <f t="shared" si="30"/>
        <v>10.001324885264344</v>
      </c>
      <c r="BA30">
        <f t="shared" si="30"/>
        <v>10.083027697800729</v>
      </c>
      <c r="BB30">
        <f t="shared" si="30"/>
        <v>10.152821175408381</v>
      </c>
      <c r="BC30">
        <f t="shared" si="30"/>
        <v>10.211759007086169</v>
      </c>
      <c r="BD30">
        <f t="shared" si="30"/>
        <v>10.261047853347081</v>
      </c>
      <c r="BE30">
        <f t="shared" si="31"/>
        <v>7.7666984258113727</v>
      </c>
      <c r="BF30">
        <f t="shared" si="31"/>
        <v>8.6728204902266324</v>
      </c>
      <c r="BG30">
        <f t="shared" si="31"/>
        <v>8.8120683806077587</v>
      </c>
      <c r="BH30">
        <f t="shared" si="31"/>
        <v>8.9586003653248767</v>
      </c>
      <c r="BI30">
        <f t="shared" si="31"/>
        <v>9.1091388056714742</v>
      </c>
      <c r="BJ30">
        <f t="shared" si="31"/>
        <v>9.2600258353553677</v>
      </c>
      <c r="BK30">
        <f t="shared" si="31"/>
        <v>9.4075697920212473</v>
      </c>
      <c r="BL30">
        <f t="shared" si="31"/>
        <v>9.5483984223109193</v>
      </c>
      <c r="BM30">
        <f t="shared" si="31"/>
        <v>9.6797492825302616</v>
      </c>
      <c r="BN30">
        <f t="shared" si="31"/>
        <v>9.7996481167740654</v>
      </c>
      <c r="BO30">
        <f t="shared" si="31"/>
        <v>9.906959341839773</v>
      </c>
      <c r="BP30">
        <f t="shared" si="31"/>
        <v>10.001324885264344</v>
      </c>
      <c r="BQ30">
        <f t="shared" si="31"/>
        <v>10.083027697800729</v>
      </c>
      <c r="BR30">
        <f t="shared" si="31"/>
        <v>10.152821175408381</v>
      </c>
      <c r="BS30">
        <f t="shared" si="31"/>
        <v>10.211759007086171</v>
      </c>
      <c r="BT30">
        <f t="shared" si="31"/>
        <v>10.261047853347081</v>
      </c>
    </row>
    <row r="31" spans="1:107">
      <c r="B31">
        <f t="shared" si="28"/>
        <v>1</v>
      </c>
      <c r="C31">
        <f t="shared" si="28"/>
        <v>1</v>
      </c>
      <c r="D31">
        <f t="shared" si="28"/>
        <v>1</v>
      </c>
      <c r="E31">
        <f t="shared" si="28"/>
        <v>1</v>
      </c>
      <c r="F31">
        <f t="shared" si="28"/>
        <v>1</v>
      </c>
      <c r="G31">
        <f t="shared" si="28"/>
        <v>1</v>
      </c>
      <c r="H31">
        <f t="shared" si="28"/>
        <v>1</v>
      </c>
      <c r="I31">
        <f t="shared" si="28"/>
        <v>1</v>
      </c>
      <c r="J31">
        <f t="shared" si="28"/>
        <v>1</v>
      </c>
      <c r="K31">
        <f t="shared" si="28"/>
        <v>1</v>
      </c>
      <c r="L31">
        <f t="shared" si="28"/>
        <v>1</v>
      </c>
      <c r="M31">
        <f t="shared" si="28"/>
        <v>1</v>
      </c>
      <c r="N31">
        <f t="shared" si="28"/>
        <v>1</v>
      </c>
      <c r="O31">
        <f t="shared" si="28"/>
        <v>1</v>
      </c>
      <c r="P31">
        <f t="shared" si="28"/>
        <v>1</v>
      </c>
      <c r="Q31">
        <f t="shared" si="28"/>
        <v>1</v>
      </c>
      <c r="R31">
        <f t="shared" si="28"/>
        <v>1</v>
      </c>
      <c r="W31">
        <f t="shared" si="32"/>
        <v>7.7666984258113727</v>
      </c>
      <c r="X31">
        <f t="shared" si="38"/>
        <v>7.7666984258113727</v>
      </c>
      <c r="Y31">
        <f t="shared" si="36"/>
        <v>7.7666984258113718</v>
      </c>
      <c r="AA31">
        <f t="shared" si="33"/>
        <v>0</v>
      </c>
      <c r="AB31">
        <f t="shared" si="37"/>
        <v>0</v>
      </c>
      <c r="AC31">
        <v>5</v>
      </c>
      <c r="AM31">
        <f t="shared" si="29"/>
        <v>8.589934592000005E-2</v>
      </c>
      <c r="AN31">
        <f t="shared" si="34"/>
        <v>8.589934592000005E-2</v>
      </c>
      <c r="AO31">
        <f t="shared" si="35"/>
        <v>6.9311173873333027</v>
      </c>
      <c r="AP31">
        <f t="shared" si="30"/>
        <v>7.6438114234455048</v>
      </c>
      <c r="AQ31">
        <f t="shared" si="30"/>
        <v>7.751771033908736</v>
      </c>
      <c r="AR31">
        <f t="shared" si="30"/>
        <v>7.8649356144236355</v>
      </c>
      <c r="AS31">
        <f t="shared" si="30"/>
        <v>7.9807246475194047</v>
      </c>
      <c r="AT31">
        <f t="shared" si="30"/>
        <v>8.0963070421104533</v>
      </c>
      <c r="AU31">
        <f t="shared" si="30"/>
        <v>8.2088717421718407</v>
      </c>
      <c r="AV31">
        <f t="shared" si="30"/>
        <v>8.3158943195806074</v>
      </c>
      <c r="AW31">
        <f t="shared" si="30"/>
        <v>8.4153476437057222</v>
      </c>
      <c r="AX31">
        <f t="shared" si="30"/>
        <v>8.5058226780799622</v>
      </c>
      <c r="AY31">
        <f t="shared" si="30"/>
        <v>8.586551646292591</v>
      </c>
      <c r="AZ31">
        <f t="shared" si="30"/>
        <v>8.6573493642985948</v>
      </c>
      <c r="BA31">
        <f t="shared" si="30"/>
        <v>8.7185020207999706</v>
      </c>
      <c r="BB31">
        <f t="shared" si="30"/>
        <v>8.7706346990460382</v>
      </c>
      <c r="BC31">
        <f t="shared" si="30"/>
        <v>8.8145827523175466</v>
      </c>
      <c r="BD31">
        <f t="shared" si="30"/>
        <v>8.8512826073688249</v>
      </c>
      <c r="BE31">
        <f t="shared" si="31"/>
        <v>6.9311173873333018</v>
      </c>
      <c r="BF31">
        <f t="shared" si="31"/>
        <v>7.6438114234455048</v>
      </c>
      <c r="BG31">
        <f t="shared" si="31"/>
        <v>7.751771033908736</v>
      </c>
      <c r="BH31">
        <f t="shared" si="31"/>
        <v>7.8649356144236373</v>
      </c>
      <c r="BI31">
        <f t="shared" si="31"/>
        <v>7.9807246475194047</v>
      </c>
      <c r="BJ31">
        <f t="shared" si="31"/>
        <v>8.0963070421104533</v>
      </c>
      <c r="BK31">
        <f t="shared" si="31"/>
        <v>8.2088717421718407</v>
      </c>
      <c r="BL31">
        <f t="shared" si="31"/>
        <v>8.3158943195806057</v>
      </c>
      <c r="BM31">
        <f t="shared" si="31"/>
        <v>8.4153476437057222</v>
      </c>
      <c r="BN31">
        <f t="shared" si="31"/>
        <v>8.5058226780799622</v>
      </c>
      <c r="BO31">
        <f t="shared" si="31"/>
        <v>8.586551646292591</v>
      </c>
      <c r="BP31">
        <f t="shared" si="31"/>
        <v>8.6573493642985948</v>
      </c>
      <c r="BQ31">
        <f t="shared" si="31"/>
        <v>8.7185020207999706</v>
      </c>
      <c r="BR31">
        <f t="shared" si="31"/>
        <v>8.7706346990460382</v>
      </c>
      <c r="BS31">
        <f t="shared" si="31"/>
        <v>8.8145827523175484</v>
      </c>
      <c r="BT31">
        <f t="shared" si="31"/>
        <v>8.8512826073688249</v>
      </c>
    </row>
    <row r="32" spans="1:107">
      <c r="B32">
        <f t="shared" si="28"/>
        <v>1</v>
      </c>
      <c r="C32">
        <f t="shared" si="28"/>
        <v>1</v>
      </c>
      <c r="D32">
        <f t="shared" si="28"/>
        <v>1</v>
      </c>
      <c r="E32">
        <f t="shared" si="28"/>
        <v>1</v>
      </c>
      <c r="F32">
        <f t="shared" si="28"/>
        <v>1</v>
      </c>
      <c r="G32">
        <f t="shared" si="28"/>
        <v>1</v>
      </c>
      <c r="H32">
        <f t="shared" si="28"/>
        <v>1</v>
      </c>
      <c r="I32">
        <f t="shared" si="28"/>
        <v>1</v>
      </c>
      <c r="J32">
        <f t="shared" si="28"/>
        <v>1</v>
      </c>
      <c r="K32">
        <f t="shared" si="28"/>
        <v>1</v>
      </c>
      <c r="L32">
        <f t="shared" si="28"/>
        <v>1</v>
      </c>
      <c r="M32">
        <f t="shared" si="28"/>
        <v>1</v>
      </c>
      <c r="N32">
        <f t="shared" si="28"/>
        <v>1</v>
      </c>
      <c r="O32">
        <f t="shared" si="28"/>
        <v>1</v>
      </c>
      <c r="P32">
        <f t="shared" si="28"/>
        <v>1</v>
      </c>
      <c r="Q32">
        <f t="shared" si="28"/>
        <v>1</v>
      </c>
      <c r="R32">
        <f t="shared" si="28"/>
        <v>1</v>
      </c>
      <c r="W32">
        <f t="shared" si="32"/>
        <v>6.9311173873333018</v>
      </c>
      <c r="X32">
        <f t="shared" si="38"/>
        <v>6.9311173873333018</v>
      </c>
      <c r="Y32">
        <f t="shared" si="36"/>
        <v>6.9311173873333027</v>
      </c>
      <c r="AA32">
        <f t="shared" si="33"/>
        <v>0</v>
      </c>
      <c r="AB32">
        <f t="shared" si="37"/>
        <v>0</v>
      </c>
      <c r="AC32">
        <v>5</v>
      </c>
      <c r="AM32">
        <f t="shared" si="29"/>
        <v>6.871947673600004E-2</v>
      </c>
      <c r="AN32">
        <f t="shared" si="34"/>
        <v>6.871947673600004E-2</v>
      </c>
      <c r="AO32">
        <f t="shared" si="35"/>
        <v>6.1095030104491679</v>
      </c>
      <c r="AP32">
        <f t="shared" si="30"/>
        <v>6.6565779366231741</v>
      </c>
      <c r="AQ32">
        <f t="shared" si="30"/>
        <v>6.7383023712585555</v>
      </c>
      <c r="AR32">
        <f t="shared" si="30"/>
        <v>6.8236480474822603</v>
      </c>
      <c r="AS32">
        <f t="shared" si="30"/>
        <v>6.9106371069119277</v>
      </c>
      <c r="AT32">
        <f t="shared" si="30"/>
        <v>6.9971340325864091</v>
      </c>
      <c r="AU32">
        <f t="shared" si="30"/>
        <v>7.0810509829579669</v>
      </c>
      <c r="AV32">
        <f t="shared" si="30"/>
        <v>7.1605435803486062</v>
      </c>
      <c r="AW32">
        <f t="shared" si="30"/>
        <v>7.2341596045643666</v>
      </c>
      <c r="AX32">
        <f t="shared" si="30"/>
        <v>7.3009180058390459</v>
      </c>
      <c r="AY32">
        <f t="shared" si="30"/>
        <v>7.3603155095173083</v>
      </c>
      <c r="AZ32">
        <f t="shared" si="30"/>
        <v>7.412274831382657</v>
      </c>
      <c r="BA32">
        <f t="shared" si="30"/>
        <v>7.4570572455559025</v>
      </c>
      <c r="BB32">
        <f t="shared" si="30"/>
        <v>7.4951625710464835</v>
      </c>
      <c r="BC32">
        <f t="shared" si="30"/>
        <v>7.5272343725995636</v>
      </c>
      <c r="BD32">
        <f t="shared" si="30"/>
        <v>7.5539809185087936</v>
      </c>
      <c r="BE32">
        <f t="shared" si="31"/>
        <v>6.1095030104491679</v>
      </c>
      <c r="BF32">
        <f t="shared" si="31"/>
        <v>6.6565779366231723</v>
      </c>
      <c r="BG32">
        <f t="shared" si="31"/>
        <v>6.7383023712585546</v>
      </c>
      <c r="BH32">
        <f t="shared" si="31"/>
        <v>6.8236480474822603</v>
      </c>
      <c r="BI32">
        <f t="shared" si="31"/>
        <v>6.9106371069119277</v>
      </c>
      <c r="BJ32">
        <f t="shared" si="31"/>
        <v>6.9971340325864091</v>
      </c>
      <c r="BK32">
        <f t="shared" si="31"/>
        <v>7.0810509829579669</v>
      </c>
      <c r="BL32">
        <f t="shared" si="31"/>
        <v>7.1605435803486071</v>
      </c>
      <c r="BM32">
        <f t="shared" si="31"/>
        <v>7.2341596045643666</v>
      </c>
      <c r="BN32">
        <f t="shared" si="31"/>
        <v>7.300918005839045</v>
      </c>
      <c r="BO32">
        <f t="shared" si="31"/>
        <v>7.3603155095173083</v>
      </c>
      <c r="BP32">
        <f t="shared" si="31"/>
        <v>7.412274831382657</v>
      </c>
      <c r="BQ32">
        <f t="shared" si="31"/>
        <v>7.4570572455559025</v>
      </c>
      <c r="BR32">
        <f t="shared" si="31"/>
        <v>7.4951625710464835</v>
      </c>
      <c r="BS32">
        <f t="shared" si="31"/>
        <v>7.5272343725995654</v>
      </c>
      <c r="BT32">
        <f t="shared" si="31"/>
        <v>7.5539809185087936</v>
      </c>
    </row>
    <row r="33" spans="2:72">
      <c r="B33">
        <f t="shared" si="28"/>
        <v>1</v>
      </c>
      <c r="C33">
        <f t="shared" si="28"/>
        <v>1</v>
      </c>
      <c r="D33">
        <f t="shared" si="28"/>
        <v>1</v>
      </c>
      <c r="E33">
        <f t="shared" si="28"/>
        <v>1</v>
      </c>
      <c r="F33">
        <f t="shared" si="28"/>
        <v>1</v>
      </c>
      <c r="G33">
        <f t="shared" si="28"/>
        <v>1</v>
      </c>
      <c r="H33">
        <f t="shared" si="28"/>
        <v>1</v>
      </c>
      <c r="I33">
        <f t="shared" si="28"/>
        <v>1</v>
      </c>
      <c r="J33">
        <f t="shared" si="28"/>
        <v>1</v>
      </c>
      <c r="K33">
        <f t="shared" si="28"/>
        <v>1</v>
      </c>
      <c r="L33">
        <f t="shared" si="28"/>
        <v>1</v>
      </c>
      <c r="M33">
        <f t="shared" si="28"/>
        <v>1</v>
      </c>
      <c r="N33">
        <f t="shared" si="28"/>
        <v>1</v>
      </c>
      <c r="O33">
        <f t="shared" si="28"/>
        <v>1</v>
      </c>
      <c r="P33">
        <f t="shared" si="28"/>
        <v>1</v>
      </c>
      <c r="Q33">
        <f t="shared" si="28"/>
        <v>1</v>
      </c>
      <c r="R33">
        <f t="shared" si="28"/>
        <v>1</v>
      </c>
      <c r="W33">
        <f t="shared" si="32"/>
        <v>6.1095030104491679</v>
      </c>
      <c r="X33">
        <f t="shared" si="38"/>
        <v>6.1095030104491679</v>
      </c>
      <c r="Y33">
        <f t="shared" si="36"/>
        <v>6.1095030104491679</v>
      </c>
      <c r="AA33">
        <f t="shared" si="33"/>
        <v>0</v>
      </c>
      <c r="AB33">
        <f t="shared" si="37"/>
        <v>0</v>
      </c>
      <c r="AC33">
        <v>5</v>
      </c>
      <c r="AM33">
        <f t="shared" si="29"/>
        <v>5.4975581388800036E-2</v>
      </c>
      <c r="AN33">
        <f t="shared" si="34"/>
        <v>5.4975581388800036E-2</v>
      </c>
      <c r="AO33">
        <f t="shared" si="35"/>
        <v>5.3210558298418249</v>
      </c>
      <c r="AP33">
        <f t="shared" si="30"/>
        <v>5.7312984183159736</v>
      </c>
      <c r="AQ33">
        <f t="shared" si="30"/>
        <v>5.7917789229781782</v>
      </c>
      <c r="AR33">
        <f t="shared" si="30"/>
        <v>5.8547197576571568</v>
      </c>
      <c r="AS33">
        <f t="shared" si="30"/>
        <v>5.9186429092886623</v>
      </c>
      <c r="AT33">
        <f t="shared" si="30"/>
        <v>5.9819757808467235</v>
      </c>
      <c r="AU33">
        <f t="shared" si="30"/>
        <v>6.0432028685412131</v>
      </c>
      <c r="AV33">
        <f t="shared" si="30"/>
        <v>6.1010060313116794</v>
      </c>
      <c r="AW33">
        <f t="shared" si="30"/>
        <v>6.1543669281633404</v>
      </c>
      <c r="AX33">
        <f t="shared" si="30"/>
        <v>6.2026170847534514</v>
      </c>
      <c r="AY33">
        <f t="shared" si="30"/>
        <v>6.2454356389556605</v>
      </c>
      <c r="AZ33">
        <f t="shared" si="30"/>
        <v>6.2828064001541462</v>
      </c>
      <c r="BA33">
        <f t="shared" si="30"/>
        <v>6.3149513087578359</v>
      </c>
      <c r="BB33">
        <f t="shared" si="30"/>
        <v>6.3422568616500445</v>
      </c>
      <c r="BC33">
        <f t="shared" si="30"/>
        <v>6.3652058285150641</v>
      </c>
      <c r="BD33">
        <f t="shared" si="30"/>
        <v>6.384321236212064</v>
      </c>
      <c r="BE33">
        <f t="shared" si="31"/>
        <v>5.321055829841824</v>
      </c>
      <c r="BF33">
        <f t="shared" si="31"/>
        <v>5.7312984183159728</v>
      </c>
      <c r="BG33">
        <f t="shared" si="31"/>
        <v>5.7917789229781764</v>
      </c>
      <c r="BH33">
        <f t="shared" si="31"/>
        <v>5.8547197576571568</v>
      </c>
      <c r="BI33">
        <f t="shared" si="31"/>
        <v>5.9186429092886623</v>
      </c>
      <c r="BJ33">
        <f t="shared" si="31"/>
        <v>5.9819757808467235</v>
      </c>
      <c r="BK33">
        <f t="shared" si="31"/>
        <v>6.0432028685412131</v>
      </c>
      <c r="BL33">
        <f t="shared" si="31"/>
        <v>6.1010060313116794</v>
      </c>
      <c r="BM33">
        <f t="shared" si="31"/>
        <v>6.1543669281633404</v>
      </c>
      <c r="BN33">
        <f t="shared" si="31"/>
        <v>6.2026170847534505</v>
      </c>
      <c r="BO33">
        <f t="shared" si="31"/>
        <v>6.2454356389556613</v>
      </c>
      <c r="BP33">
        <f t="shared" si="31"/>
        <v>6.2828064001541462</v>
      </c>
      <c r="BQ33">
        <f t="shared" si="31"/>
        <v>6.3149513087578359</v>
      </c>
      <c r="BR33">
        <f t="shared" si="31"/>
        <v>6.3422568616500445</v>
      </c>
      <c r="BS33">
        <f t="shared" si="31"/>
        <v>6.3652058285150659</v>
      </c>
      <c r="BT33">
        <f t="shared" si="31"/>
        <v>6.384321236212064</v>
      </c>
    </row>
    <row r="34" spans="2:72">
      <c r="B34">
        <f t="shared" si="28"/>
        <v>1</v>
      </c>
      <c r="C34">
        <f t="shared" si="28"/>
        <v>1</v>
      </c>
      <c r="D34">
        <f t="shared" si="28"/>
        <v>1</v>
      </c>
      <c r="E34">
        <f t="shared" si="28"/>
        <v>1</v>
      </c>
      <c r="F34">
        <f t="shared" si="28"/>
        <v>1</v>
      </c>
      <c r="G34">
        <f t="shared" si="28"/>
        <v>1</v>
      </c>
      <c r="H34">
        <f t="shared" si="28"/>
        <v>1</v>
      </c>
      <c r="I34">
        <f t="shared" si="28"/>
        <v>1</v>
      </c>
      <c r="J34">
        <f t="shared" si="28"/>
        <v>1</v>
      </c>
      <c r="K34">
        <f t="shared" si="28"/>
        <v>1</v>
      </c>
      <c r="L34">
        <f t="shared" si="28"/>
        <v>1</v>
      </c>
      <c r="M34">
        <f t="shared" si="28"/>
        <v>1</v>
      </c>
      <c r="N34">
        <f t="shared" si="28"/>
        <v>1</v>
      </c>
      <c r="O34">
        <f t="shared" si="28"/>
        <v>1</v>
      </c>
      <c r="P34">
        <f t="shared" si="28"/>
        <v>1</v>
      </c>
      <c r="Q34">
        <f t="shared" si="28"/>
        <v>1</v>
      </c>
      <c r="R34">
        <f t="shared" si="28"/>
        <v>1</v>
      </c>
      <c r="W34">
        <f t="shared" si="32"/>
        <v>5.321055829841824</v>
      </c>
      <c r="X34">
        <f t="shared" si="38"/>
        <v>5.321055829841824</v>
      </c>
      <c r="Y34">
        <f t="shared" si="36"/>
        <v>5.3210558298418249</v>
      </c>
      <c r="AA34">
        <f t="shared" si="33"/>
        <v>0</v>
      </c>
      <c r="AB34">
        <f t="shared" si="37"/>
        <v>0</v>
      </c>
      <c r="AC34">
        <v>5</v>
      </c>
      <c r="AM34">
        <f t="shared" si="29"/>
        <v>4.3980465111040035E-2</v>
      </c>
      <c r="AN34">
        <f t="shared" si="34"/>
        <v>4.3980465111040035E-2</v>
      </c>
      <c r="AO34">
        <f t="shared" si="35"/>
        <v>4.5819200275316794</v>
      </c>
      <c r="AP34">
        <f t="shared" si="30"/>
        <v>4.8828834885227677</v>
      </c>
      <c r="AQ34">
        <f t="shared" si="30"/>
        <v>4.9267147721853055</v>
      </c>
      <c r="AR34">
        <f t="shared" si="30"/>
        <v>4.9721841524368484</v>
      </c>
      <c r="AS34">
        <f t="shared" si="30"/>
        <v>5.0182125853395956</v>
      </c>
      <c r="AT34">
        <f t="shared" si="30"/>
        <v>5.0636670543178299</v>
      </c>
      <c r="AU34">
        <f t="shared" si="30"/>
        <v>5.107469941801825</v>
      </c>
      <c r="AV34">
        <f t="shared" si="30"/>
        <v>5.1486973618782681</v>
      </c>
      <c r="AW34">
        <f t="shared" si="30"/>
        <v>5.1866482937888261</v>
      </c>
      <c r="AX34">
        <f t="shared" si="30"/>
        <v>5.2208754250677885</v>
      </c>
      <c r="AY34">
        <f t="shared" si="30"/>
        <v>5.2511790405962193</v>
      </c>
      <c r="AZ34">
        <f t="shared" si="30"/>
        <v>5.2775731258339729</v>
      </c>
      <c r="BA34">
        <f t="shared" si="30"/>
        <v>5.3002361567652478</v>
      </c>
      <c r="BB34">
        <f t="shared" si="30"/>
        <v>5.3194582094470055</v>
      </c>
      <c r="BC34">
        <f t="shared" si="30"/>
        <v>5.3355927623821389</v>
      </c>
      <c r="BD34">
        <f t="shared" si="30"/>
        <v>5.3490177252808593</v>
      </c>
      <c r="BE34">
        <f t="shared" si="31"/>
        <v>4.5819200275316794</v>
      </c>
      <c r="BF34">
        <f t="shared" si="31"/>
        <v>4.8828834885227668</v>
      </c>
      <c r="BG34">
        <f t="shared" si="31"/>
        <v>4.9267147721853046</v>
      </c>
      <c r="BH34">
        <f t="shared" si="31"/>
        <v>4.9721841524368484</v>
      </c>
      <c r="BI34">
        <f t="shared" si="31"/>
        <v>5.0182125853395956</v>
      </c>
      <c r="BJ34">
        <f t="shared" si="31"/>
        <v>5.0636670543178299</v>
      </c>
      <c r="BK34">
        <f t="shared" si="31"/>
        <v>5.107469941801825</v>
      </c>
      <c r="BL34">
        <f t="shared" si="31"/>
        <v>5.1486973618782681</v>
      </c>
      <c r="BM34">
        <f t="shared" si="31"/>
        <v>5.1866482937888261</v>
      </c>
      <c r="BN34">
        <f t="shared" si="31"/>
        <v>5.2208754250677885</v>
      </c>
      <c r="BO34">
        <f t="shared" si="31"/>
        <v>5.2511790405962184</v>
      </c>
      <c r="BP34">
        <f t="shared" si="31"/>
        <v>5.2775731258339729</v>
      </c>
      <c r="BQ34">
        <f t="shared" si="31"/>
        <v>5.3002361567652478</v>
      </c>
      <c r="BR34">
        <f t="shared" si="31"/>
        <v>5.3194582094470055</v>
      </c>
      <c r="BS34">
        <f t="shared" si="31"/>
        <v>5.3355927623821389</v>
      </c>
      <c r="BT34">
        <f t="shared" si="31"/>
        <v>5.3490177252808593</v>
      </c>
    </row>
    <row r="35" spans="2:72">
      <c r="W35">
        <f t="shared" si="32"/>
        <v>4.5819200275316794</v>
      </c>
      <c r="X35">
        <f t="shared" si="38"/>
        <v>4.5819200275316794</v>
      </c>
      <c r="Y35">
        <f>AO34</f>
        <v>4.5819200275316794</v>
      </c>
      <c r="AA35">
        <f t="shared" si="33"/>
        <v>0</v>
      </c>
      <c r="AB35">
        <f t="shared" si="37"/>
        <v>0</v>
      </c>
      <c r="AC35">
        <v>5</v>
      </c>
    </row>
    <row r="36" spans="2:72">
      <c r="W36">
        <f t="shared" ref="W36:W50" si="39">D4*D20</f>
        <v>16.699721276670907</v>
      </c>
      <c r="X36">
        <f t="shared" si="38"/>
        <v>16.699721276670907</v>
      </c>
      <c r="Y36">
        <f>AP20</f>
        <v>16.699721276670907</v>
      </c>
      <c r="AA36">
        <f t="shared" ref="AA36:AA50" si="40">Y4-D4</f>
        <v>0</v>
      </c>
      <c r="AB36">
        <f t="shared" si="37"/>
        <v>0</v>
      </c>
      <c r="AC36">
        <v>5</v>
      </c>
      <c r="AN36">
        <f t="shared" ref="AN36:BT43" si="41">1/AN20</f>
        <v>1</v>
      </c>
      <c r="AO36">
        <f t="shared" si="41"/>
        <v>7.3333333333333348E-2</v>
      </c>
      <c r="AP36">
        <f t="shared" si="41"/>
        <v>5.988123894001602E-2</v>
      </c>
      <c r="AQ36">
        <f t="shared" si="41"/>
        <v>5.8059230399936441E-2</v>
      </c>
      <c r="AR36">
        <f t="shared" si="41"/>
        <v>5.6203074672093421E-2</v>
      </c>
      <c r="AS36">
        <f t="shared" si="41"/>
        <v>5.4358356913060013E-2</v>
      </c>
      <c r="AT36">
        <f t="shared" si="41"/>
        <v>5.2569554422244306E-2</v>
      </c>
      <c r="AU36">
        <f t="shared" si="41"/>
        <v>5.0875872787117957E-2</v>
      </c>
      <c r="AV36">
        <f t="shared" si="41"/>
        <v>4.9308100533442943E-2</v>
      </c>
      <c r="AW36">
        <f t="shared" si="41"/>
        <v>4.7886955897113323E-2</v>
      </c>
      <c r="AX36">
        <f t="shared" si="41"/>
        <v>4.6622975407363931E-2</v>
      </c>
      <c r="AY36">
        <f t="shared" si="41"/>
        <v>4.5517639468948427E-2</v>
      </c>
      <c r="AZ36">
        <f t="shared" si="41"/>
        <v>4.4565247928079789E-2</v>
      </c>
      <c r="BA36">
        <f t="shared" si="41"/>
        <v>4.3755054881571345E-2</v>
      </c>
      <c r="BB36">
        <f t="shared" si="41"/>
        <v>4.3073286052009462E-2</v>
      </c>
      <c r="BC36">
        <f t="shared" si="41"/>
        <v>4.2504816955684012E-2</v>
      </c>
      <c r="BD36">
        <f t="shared" si="41"/>
        <v>4.2034428794992182E-2</v>
      </c>
      <c r="BE36">
        <f t="shared" si="41"/>
        <v>7.3333333333333348E-2</v>
      </c>
      <c r="BF36">
        <f t="shared" si="41"/>
        <v>5.988123894001602E-2</v>
      </c>
      <c r="BG36">
        <f t="shared" si="41"/>
        <v>5.8059230399936441E-2</v>
      </c>
      <c r="BH36">
        <f t="shared" si="41"/>
        <v>5.6203074672093407E-2</v>
      </c>
      <c r="BI36">
        <f t="shared" si="41"/>
        <v>5.4358356913060013E-2</v>
      </c>
      <c r="BJ36">
        <f t="shared" si="41"/>
        <v>5.2569554422244293E-2</v>
      </c>
      <c r="BK36">
        <f t="shared" si="41"/>
        <v>5.087587278711795E-2</v>
      </c>
      <c r="BL36">
        <f t="shared" si="41"/>
        <v>4.9308100533442936E-2</v>
      </c>
      <c r="BM36">
        <f t="shared" si="41"/>
        <v>4.7886955897113323E-2</v>
      </c>
      <c r="BN36">
        <f t="shared" si="41"/>
        <v>4.6622975407363931E-2</v>
      </c>
      <c r="BO36">
        <f t="shared" si="41"/>
        <v>4.551763946894842E-2</v>
      </c>
      <c r="BP36">
        <f t="shared" si="41"/>
        <v>4.4565247928079789E-2</v>
      </c>
      <c r="BQ36">
        <f t="shared" si="41"/>
        <v>4.3755054881571345E-2</v>
      </c>
      <c r="BR36">
        <f t="shared" si="41"/>
        <v>4.3073286052009462E-2</v>
      </c>
      <c r="BS36">
        <f t="shared" si="41"/>
        <v>4.2504816955684005E-2</v>
      </c>
      <c r="BT36">
        <f t="shared" si="41"/>
        <v>4.2034428794992182E-2</v>
      </c>
    </row>
    <row r="37" spans="2:72">
      <c r="W37">
        <f t="shared" si="39"/>
        <v>16.247506558394129</v>
      </c>
      <c r="X37">
        <f t="shared" si="38"/>
        <v>16.247506558394129</v>
      </c>
      <c r="Y37">
        <f t="shared" ref="Y37:Y49" si="42">AP21</f>
        <v>16.247506558394129</v>
      </c>
      <c r="AA37">
        <f t="shared" si="40"/>
        <v>0</v>
      </c>
      <c r="AB37">
        <f t="shared" si="37"/>
        <v>0</v>
      </c>
      <c r="AC37">
        <v>5</v>
      </c>
      <c r="AN37">
        <f t="shared" si="41"/>
        <v>1.25</v>
      </c>
      <c r="AO37">
        <f t="shared" si="41"/>
        <v>7.5000000000000011E-2</v>
      </c>
      <c r="AP37">
        <f t="shared" si="41"/>
        <v>6.1547905606682704E-2</v>
      </c>
      <c r="AQ37">
        <f t="shared" si="41"/>
        <v>5.9725897066603112E-2</v>
      </c>
      <c r="AR37">
        <f t="shared" si="41"/>
        <v>5.7869741338760092E-2</v>
      </c>
      <c r="AS37">
        <f t="shared" si="41"/>
        <v>5.6025023579726677E-2</v>
      </c>
      <c r="AT37">
        <f t="shared" si="41"/>
        <v>5.423622108891097E-2</v>
      </c>
      <c r="AU37">
        <f t="shared" si="41"/>
        <v>5.2542539453784627E-2</v>
      </c>
      <c r="AV37">
        <f t="shared" si="41"/>
        <v>5.0974767200109607E-2</v>
      </c>
      <c r="AW37">
        <f t="shared" si="41"/>
        <v>4.9553622563779993E-2</v>
      </c>
      <c r="AX37">
        <f t="shared" si="41"/>
        <v>4.8289642074030602E-2</v>
      </c>
      <c r="AY37">
        <f t="shared" si="41"/>
        <v>4.7184306135615098E-2</v>
      </c>
      <c r="AZ37">
        <f t="shared" si="41"/>
        <v>4.6231914594746459E-2</v>
      </c>
      <c r="BA37">
        <f t="shared" si="41"/>
        <v>4.5421721548238016E-2</v>
      </c>
      <c r="BB37">
        <f t="shared" si="41"/>
        <v>4.4739952718676118E-2</v>
      </c>
      <c r="BC37">
        <f t="shared" si="41"/>
        <v>4.4171483622350675E-2</v>
      </c>
      <c r="BD37">
        <f t="shared" si="41"/>
        <v>4.3701095461658845E-2</v>
      </c>
      <c r="BE37">
        <f t="shared" si="41"/>
        <v>7.5000000000000011E-2</v>
      </c>
      <c r="BF37">
        <f t="shared" si="41"/>
        <v>6.1547905606682704E-2</v>
      </c>
      <c r="BG37">
        <f t="shared" si="41"/>
        <v>5.9725897066603112E-2</v>
      </c>
      <c r="BH37">
        <f t="shared" si="41"/>
        <v>5.7869741338760078E-2</v>
      </c>
      <c r="BI37">
        <f t="shared" si="41"/>
        <v>5.6025023579726677E-2</v>
      </c>
      <c r="BJ37">
        <f t="shared" si="41"/>
        <v>5.4236221088910963E-2</v>
      </c>
      <c r="BK37">
        <f t="shared" si="41"/>
        <v>5.2542539453784613E-2</v>
      </c>
      <c r="BL37">
        <f t="shared" si="41"/>
        <v>5.09747672001096E-2</v>
      </c>
      <c r="BM37">
        <f t="shared" si="41"/>
        <v>4.9553622563779993E-2</v>
      </c>
      <c r="BN37">
        <f t="shared" si="41"/>
        <v>4.8289642074030602E-2</v>
      </c>
      <c r="BO37">
        <f t="shared" si="41"/>
        <v>4.7184306135615091E-2</v>
      </c>
      <c r="BP37">
        <f t="shared" si="41"/>
        <v>4.6231914594746459E-2</v>
      </c>
      <c r="BQ37">
        <f t="shared" si="41"/>
        <v>4.5421721548238016E-2</v>
      </c>
      <c r="BR37">
        <f t="shared" si="41"/>
        <v>4.4739952718676118E-2</v>
      </c>
      <c r="BS37">
        <f t="shared" si="41"/>
        <v>4.4171483622350668E-2</v>
      </c>
      <c r="BT37">
        <f t="shared" si="41"/>
        <v>4.3701095461658845E-2</v>
      </c>
    </row>
    <row r="38" spans="2:72">
      <c r="W38">
        <f t="shared" si="39"/>
        <v>15.715551302445661</v>
      </c>
      <c r="X38">
        <f t="shared" si="38"/>
        <v>15.715551302445661</v>
      </c>
      <c r="Y38">
        <f t="shared" si="42"/>
        <v>15.715551302445661</v>
      </c>
      <c r="AA38">
        <f t="shared" si="40"/>
        <v>0</v>
      </c>
      <c r="AB38">
        <f t="shared" si="37"/>
        <v>0</v>
      </c>
      <c r="AC38">
        <v>5</v>
      </c>
      <c r="AN38">
        <f t="shared" si="41"/>
        <v>1.5624999999999998</v>
      </c>
      <c r="AO38">
        <f t="shared" si="41"/>
        <v>7.7083333333333351E-2</v>
      </c>
      <c r="AP38">
        <f t="shared" si="41"/>
        <v>6.363123894001603E-2</v>
      </c>
      <c r="AQ38">
        <f t="shared" si="41"/>
        <v>6.1809230399936452E-2</v>
      </c>
      <c r="AR38">
        <f t="shared" si="41"/>
        <v>5.9953074672093432E-2</v>
      </c>
      <c r="AS38">
        <f t="shared" si="41"/>
        <v>5.8108356913060003E-2</v>
      </c>
      <c r="AT38">
        <f t="shared" si="41"/>
        <v>5.6319554422244303E-2</v>
      </c>
      <c r="AU38">
        <f t="shared" si="41"/>
        <v>5.4625872787117953E-2</v>
      </c>
      <c r="AV38">
        <f t="shared" si="41"/>
        <v>5.3058100533442946E-2</v>
      </c>
      <c r="AW38">
        <f t="shared" si="41"/>
        <v>5.1636955897113326E-2</v>
      </c>
      <c r="AX38">
        <f t="shared" si="41"/>
        <v>5.0372975407363935E-2</v>
      </c>
      <c r="AY38">
        <f t="shared" si="41"/>
        <v>4.9267639468948424E-2</v>
      </c>
      <c r="AZ38">
        <f t="shared" si="41"/>
        <v>4.8315247928079785E-2</v>
      </c>
      <c r="BA38">
        <f t="shared" si="41"/>
        <v>4.7505054881571342E-2</v>
      </c>
      <c r="BB38">
        <f t="shared" si="41"/>
        <v>4.6823286052009458E-2</v>
      </c>
      <c r="BC38">
        <f t="shared" si="41"/>
        <v>4.6254816955684008E-2</v>
      </c>
      <c r="BD38">
        <f t="shared" si="41"/>
        <v>4.5784428794992171E-2</v>
      </c>
      <c r="BE38">
        <f t="shared" si="41"/>
        <v>7.7083333333333323E-2</v>
      </c>
      <c r="BF38">
        <f t="shared" si="41"/>
        <v>6.363123894001603E-2</v>
      </c>
      <c r="BG38">
        <f t="shared" si="41"/>
        <v>6.1809230399936438E-2</v>
      </c>
      <c r="BH38">
        <f t="shared" si="41"/>
        <v>5.9953074672093418E-2</v>
      </c>
      <c r="BI38">
        <f t="shared" si="41"/>
        <v>5.8108356913060003E-2</v>
      </c>
      <c r="BJ38">
        <f t="shared" si="41"/>
        <v>5.6319554422244296E-2</v>
      </c>
      <c r="BK38">
        <f t="shared" si="41"/>
        <v>5.4625872787117953E-2</v>
      </c>
      <c r="BL38">
        <f t="shared" si="41"/>
        <v>5.3058100533442926E-2</v>
      </c>
      <c r="BM38">
        <f t="shared" si="41"/>
        <v>5.1636955897113326E-2</v>
      </c>
      <c r="BN38">
        <f t="shared" si="41"/>
        <v>5.0372975407363935E-2</v>
      </c>
      <c r="BO38">
        <f t="shared" si="41"/>
        <v>4.9267639468948417E-2</v>
      </c>
      <c r="BP38">
        <f t="shared" si="41"/>
        <v>4.8315247928079785E-2</v>
      </c>
      <c r="BQ38">
        <f t="shared" si="41"/>
        <v>4.7505054881571342E-2</v>
      </c>
      <c r="BR38">
        <f t="shared" si="41"/>
        <v>4.6823286052009458E-2</v>
      </c>
      <c r="BS38">
        <f t="shared" si="41"/>
        <v>4.6254816955684001E-2</v>
      </c>
      <c r="BT38">
        <f t="shared" si="41"/>
        <v>4.5784428794992171E-2</v>
      </c>
    </row>
    <row r="39" spans="2:72">
      <c r="W39">
        <f t="shared" si="39"/>
        <v>15.097665528587131</v>
      </c>
      <c r="X39">
        <f t="shared" si="38"/>
        <v>15.097665528587131</v>
      </c>
      <c r="Y39">
        <f t="shared" si="42"/>
        <v>15.097665528587131</v>
      </c>
      <c r="AA39">
        <f t="shared" si="40"/>
        <v>0</v>
      </c>
      <c r="AB39">
        <f t="shared" si="37"/>
        <v>0</v>
      </c>
      <c r="AC39">
        <v>5</v>
      </c>
      <c r="AN39">
        <f t="shared" si="41"/>
        <v>1.9531249999999996</v>
      </c>
      <c r="AO39">
        <f t="shared" si="41"/>
        <v>7.9687500000000008E-2</v>
      </c>
      <c r="AP39">
        <f t="shared" si="41"/>
        <v>6.6235405606682687E-2</v>
      </c>
      <c r="AQ39">
        <f t="shared" si="41"/>
        <v>6.4413397066603109E-2</v>
      </c>
      <c r="AR39">
        <f t="shared" si="41"/>
        <v>6.2557241338760089E-2</v>
      </c>
      <c r="AS39">
        <f t="shared" si="41"/>
        <v>6.0712523579726681E-2</v>
      </c>
      <c r="AT39">
        <f t="shared" si="41"/>
        <v>5.8923721088910967E-2</v>
      </c>
      <c r="AU39">
        <f t="shared" si="41"/>
        <v>5.7230039453784631E-2</v>
      </c>
      <c r="AV39">
        <f t="shared" si="41"/>
        <v>5.5662267200109604E-2</v>
      </c>
      <c r="AW39">
        <f t="shared" si="41"/>
        <v>5.4241122563779991E-2</v>
      </c>
      <c r="AX39">
        <f t="shared" si="41"/>
        <v>5.2977142074030599E-2</v>
      </c>
      <c r="AY39">
        <f t="shared" si="41"/>
        <v>5.1871806135615095E-2</v>
      </c>
      <c r="AZ39">
        <f t="shared" si="41"/>
        <v>5.0919414594746457E-2</v>
      </c>
      <c r="BA39">
        <f t="shared" si="41"/>
        <v>5.0109221548238006E-2</v>
      </c>
      <c r="BB39">
        <f t="shared" si="41"/>
        <v>4.9427452718676122E-2</v>
      </c>
      <c r="BC39">
        <f t="shared" si="41"/>
        <v>4.885898362235068E-2</v>
      </c>
      <c r="BD39">
        <f t="shared" si="41"/>
        <v>4.8388595461658836E-2</v>
      </c>
      <c r="BE39">
        <f t="shared" si="41"/>
        <v>7.9687499999999994E-2</v>
      </c>
      <c r="BF39">
        <f t="shared" si="41"/>
        <v>6.6235405606682687E-2</v>
      </c>
      <c r="BG39">
        <f t="shared" si="41"/>
        <v>6.4413397066603109E-2</v>
      </c>
      <c r="BH39">
        <f t="shared" si="41"/>
        <v>6.2557241338760075E-2</v>
      </c>
      <c r="BI39">
        <f t="shared" si="41"/>
        <v>6.0712523579726681E-2</v>
      </c>
      <c r="BJ39">
        <f t="shared" si="41"/>
        <v>5.892372108891096E-2</v>
      </c>
      <c r="BK39">
        <f t="shared" si="41"/>
        <v>5.7230039453784624E-2</v>
      </c>
      <c r="BL39">
        <f t="shared" si="41"/>
        <v>5.5662267200109604E-2</v>
      </c>
      <c r="BM39">
        <f t="shared" si="41"/>
        <v>5.4241122563779991E-2</v>
      </c>
      <c r="BN39">
        <f t="shared" si="41"/>
        <v>5.2977142074030599E-2</v>
      </c>
      <c r="BO39">
        <f t="shared" si="41"/>
        <v>5.1871806135615074E-2</v>
      </c>
      <c r="BP39">
        <f t="shared" si="41"/>
        <v>5.0919414594746457E-2</v>
      </c>
      <c r="BQ39">
        <f t="shared" si="41"/>
        <v>5.0109221548238006E-2</v>
      </c>
      <c r="BR39">
        <f t="shared" si="41"/>
        <v>4.9427452718676122E-2</v>
      </c>
      <c r="BS39">
        <f t="shared" si="41"/>
        <v>4.8858983622350666E-2</v>
      </c>
      <c r="BT39">
        <f t="shared" si="41"/>
        <v>4.8388595461658836E-2</v>
      </c>
    </row>
    <row r="40" spans="2:72">
      <c r="W40">
        <f t="shared" si="39"/>
        <v>14.390432654159531</v>
      </c>
      <c r="X40">
        <f t="shared" si="38"/>
        <v>14.390432654159531</v>
      </c>
      <c r="Y40">
        <f t="shared" si="42"/>
        <v>14.390432654159531</v>
      </c>
      <c r="AA40">
        <f t="shared" si="40"/>
        <v>0</v>
      </c>
      <c r="AB40">
        <f t="shared" si="37"/>
        <v>0</v>
      </c>
      <c r="AC40">
        <v>5</v>
      </c>
      <c r="AN40">
        <f t="shared" si="41"/>
        <v>2.4414062499999991</v>
      </c>
      <c r="AO40">
        <f t="shared" si="41"/>
        <v>8.2942708333333337E-2</v>
      </c>
      <c r="AP40">
        <f t="shared" si="41"/>
        <v>6.9490613940016016E-2</v>
      </c>
      <c r="AQ40">
        <f t="shared" si="41"/>
        <v>6.7668605399936424E-2</v>
      </c>
      <c r="AR40">
        <f t="shared" si="41"/>
        <v>6.5812449672093404E-2</v>
      </c>
      <c r="AS40">
        <f t="shared" si="41"/>
        <v>6.3967731913060003E-2</v>
      </c>
      <c r="AT40">
        <f t="shared" si="41"/>
        <v>6.2178929422244317E-2</v>
      </c>
      <c r="AU40">
        <f t="shared" si="41"/>
        <v>6.048524778711796E-2</v>
      </c>
      <c r="AV40">
        <f t="shared" si="41"/>
        <v>5.8917475533442953E-2</v>
      </c>
      <c r="AW40">
        <f t="shared" si="41"/>
        <v>5.7496330897113312E-2</v>
      </c>
      <c r="AX40">
        <f t="shared" si="41"/>
        <v>5.6232350407363914E-2</v>
      </c>
      <c r="AY40">
        <f t="shared" si="41"/>
        <v>5.512701446894841E-2</v>
      </c>
      <c r="AZ40">
        <f t="shared" si="41"/>
        <v>5.4174622928079792E-2</v>
      </c>
      <c r="BA40">
        <f t="shared" si="41"/>
        <v>5.3364429881571335E-2</v>
      </c>
      <c r="BB40">
        <f t="shared" si="41"/>
        <v>5.2682661052009437E-2</v>
      </c>
      <c r="BC40">
        <f t="shared" si="41"/>
        <v>5.2114191955684008E-2</v>
      </c>
      <c r="BD40">
        <f t="shared" si="41"/>
        <v>5.1643803794992171E-2</v>
      </c>
      <c r="BE40">
        <f t="shared" si="41"/>
        <v>8.2942708333333337E-2</v>
      </c>
      <c r="BF40">
        <f t="shared" si="41"/>
        <v>6.9490613940016016E-2</v>
      </c>
      <c r="BG40">
        <f t="shared" si="41"/>
        <v>6.7668605399936438E-2</v>
      </c>
      <c r="BH40">
        <f t="shared" si="41"/>
        <v>6.5812449672093404E-2</v>
      </c>
      <c r="BI40">
        <f t="shared" si="41"/>
        <v>6.3967731913060003E-2</v>
      </c>
      <c r="BJ40">
        <f t="shared" si="41"/>
        <v>6.2178929422244303E-2</v>
      </c>
      <c r="BK40">
        <f t="shared" si="41"/>
        <v>6.0485247787117946E-2</v>
      </c>
      <c r="BL40">
        <f t="shared" si="41"/>
        <v>5.891747553344294E-2</v>
      </c>
      <c r="BM40">
        <f t="shared" si="41"/>
        <v>5.7496330897113312E-2</v>
      </c>
      <c r="BN40">
        <f t="shared" si="41"/>
        <v>5.6232350407363914E-2</v>
      </c>
      <c r="BO40">
        <f t="shared" si="41"/>
        <v>5.5127014468948424E-2</v>
      </c>
      <c r="BP40">
        <f t="shared" si="41"/>
        <v>5.4174622928079792E-2</v>
      </c>
      <c r="BQ40">
        <f t="shared" si="41"/>
        <v>5.3364429881571335E-2</v>
      </c>
      <c r="BR40">
        <f t="shared" si="41"/>
        <v>5.2682661052009437E-2</v>
      </c>
      <c r="BS40">
        <f t="shared" si="41"/>
        <v>5.2114191955684001E-2</v>
      </c>
      <c r="BT40">
        <f t="shared" si="41"/>
        <v>5.1643803794992171E-2</v>
      </c>
    </row>
    <row r="41" spans="2:72">
      <c r="W41">
        <f t="shared" si="39"/>
        <v>13.594414174154938</v>
      </c>
      <c r="X41">
        <f t="shared" si="38"/>
        <v>13.594414174154938</v>
      </c>
      <c r="Y41">
        <f t="shared" si="42"/>
        <v>13.59441417415494</v>
      </c>
      <c r="AA41">
        <f t="shared" si="40"/>
        <v>0</v>
      </c>
      <c r="AB41">
        <f t="shared" si="37"/>
        <v>0</v>
      </c>
      <c r="AC41">
        <v>5</v>
      </c>
      <c r="AN41">
        <f t="shared" si="41"/>
        <v>3.0517578124999987</v>
      </c>
      <c r="AO41">
        <f t="shared" si="41"/>
        <v>8.7011718750000008E-2</v>
      </c>
      <c r="AP41">
        <f t="shared" si="41"/>
        <v>7.3559624356682687E-2</v>
      </c>
      <c r="AQ41">
        <f t="shared" si="41"/>
        <v>7.1737615816603109E-2</v>
      </c>
      <c r="AR41">
        <f t="shared" si="41"/>
        <v>6.9881460088760075E-2</v>
      </c>
      <c r="AS41">
        <f t="shared" si="41"/>
        <v>6.8036742329726674E-2</v>
      </c>
      <c r="AT41">
        <f t="shared" si="41"/>
        <v>6.624793983891096E-2</v>
      </c>
      <c r="AU41">
        <f t="shared" si="41"/>
        <v>6.4554258203784617E-2</v>
      </c>
      <c r="AV41">
        <f t="shared" si="41"/>
        <v>6.2986485950109597E-2</v>
      </c>
      <c r="AW41">
        <f t="shared" si="41"/>
        <v>6.1565341313779984E-2</v>
      </c>
      <c r="AX41">
        <f t="shared" si="41"/>
        <v>6.0301360824030578E-2</v>
      </c>
      <c r="AY41">
        <f t="shared" si="41"/>
        <v>5.9196024885615067E-2</v>
      </c>
      <c r="AZ41">
        <f t="shared" si="41"/>
        <v>5.8243633344746457E-2</v>
      </c>
      <c r="BA41">
        <f t="shared" si="41"/>
        <v>5.7433440298238013E-2</v>
      </c>
      <c r="BB41">
        <f t="shared" si="41"/>
        <v>5.6751671468676101E-2</v>
      </c>
      <c r="BC41">
        <f t="shared" si="41"/>
        <v>5.618320237235068E-2</v>
      </c>
      <c r="BD41">
        <f t="shared" si="41"/>
        <v>5.571281421165885E-2</v>
      </c>
      <c r="BE41">
        <f t="shared" si="41"/>
        <v>8.7011718749999994E-2</v>
      </c>
      <c r="BF41">
        <f t="shared" si="41"/>
        <v>7.3559624356682687E-2</v>
      </c>
      <c r="BG41">
        <f t="shared" si="41"/>
        <v>7.1737615816603095E-2</v>
      </c>
      <c r="BH41">
        <f t="shared" si="41"/>
        <v>6.9881460088760075E-2</v>
      </c>
      <c r="BI41">
        <f t="shared" si="41"/>
        <v>6.8036742329726674E-2</v>
      </c>
      <c r="BJ41">
        <f t="shared" si="41"/>
        <v>6.624793983891096E-2</v>
      </c>
      <c r="BK41">
        <f t="shared" si="41"/>
        <v>6.4554258203784604E-2</v>
      </c>
      <c r="BL41">
        <f t="shared" si="41"/>
        <v>6.2986485950109597E-2</v>
      </c>
      <c r="BM41">
        <f t="shared" si="41"/>
        <v>6.1565341313779984E-2</v>
      </c>
      <c r="BN41">
        <f t="shared" si="41"/>
        <v>6.0301360824030592E-2</v>
      </c>
      <c r="BO41">
        <f t="shared" si="41"/>
        <v>5.9196024885615081E-2</v>
      </c>
      <c r="BP41">
        <f t="shared" si="41"/>
        <v>5.8243633344746457E-2</v>
      </c>
      <c r="BQ41">
        <f t="shared" si="41"/>
        <v>5.7433440298238013E-2</v>
      </c>
      <c r="BR41">
        <f t="shared" si="41"/>
        <v>5.6751671468676101E-2</v>
      </c>
      <c r="BS41">
        <f t="shared" si="41"/>
        <v>5.6183202372350673E-2</v>
      </c>
      <c r="BT41">
        <f t="shared" si="41"/>
        <v>5.571281421165885E-2</v>
      </c>
    </row>
    <row r="42" spans="2:72">
      <c r="W42">
        <f t="shared" si="39"/>
        <v>12.715223050377695</v>
      </c>
      <c r="X42">
        <f t="shared" si="38"/>
        <v>12.715223050377695</v>
      </c>
      <c r="Y42">
        <f t="shared" si="42"/>
        <v>12.715223050377697</v>
      </c>
      <c r="AA42">
        <f t="shared" si="40"/>
        <v>0</v>
      </c>
      <c r="AB42">
        <f t="shared" si="37"/>
        <v>0</v>
      </c>
      <c r="AC42">
        <v>5</v>
      </c>
      <c r="AN42">
        <f t="shared" si="41"/>
        <v>3.8146972656249987</v>
      </c>
      <c r="AO42">
        <f t="shared" si="41"/>
        <v>9.2097981770833351E-2</v>
      </c>
      <c r="AP42">
        <f t="shared" si="41"/>
        <v>7.8645887377516016E-2</v>
      </c>
      <c r="AQ42">
        <f t="shared" si="41"/>
        <v>7.6823878837436438E-2</v>
      </c>
      <c r="AR42">
        <f t="shared" si="41"/>
        <v>7.4967723109593418E-2</v>
      </c>
      <c r="AS42">
        <f t="shared" si="41"/>
        <v>7.3123005350560003E-2</v>
      </c>
      <c r="AT42">
        <f t="shared" si="41"/>
        <v>7.1334202859744303E-2</v>
      </c>
      <c r="AU42">
        <f t="shared" si="41"/>
        <v>6.9640521224617946E-2</v>
      </c>
      <c r="AV42">
        <f t="shared" si="41"/>
        <v>6.8072748970942926E-2</v>
      </c>
      <c r="AW42">
        <f t="shared" si="41"/>
        <v>6.6651604334613312E-2</v>
      </c>
      <c r="AX42">
        <f t="shared" si="41"/>
        <v>6.5387623844863921E-2</v>
      </c>
      <c r="AY42">
        <f t="shared" si="41"/>
        <v>6.428228790644841E-2</v>
      </c>
      <c r="AZ42">
        <f t="shared" si="41"/>
        <v>6.3329896365579785E-2</v>
      </c>
      <c r="BA42">
        <f t="shared" si="41"/>
        <v>6.2519703319071335E-2</v>
      </c>
      <c r="BB42">
        <f t="shared" si="41"/>
        <v>6.1837934489509444E-2</v>
      </c>
      <c r="BC42">
        <f t="shared" si="41"/>
        <v>6.1269465393184001E-2</v>
      </c>
      <c r="BD42">
        <f t="shared" si="41"/>
        <v>6.0799077232492171E-2</v>
      </c>
      <c r="BE42">
        <f t="shared" si="41"/>
        <v>9.2097981770833337E-2</v>
      </c>
      <c r="BF42">
        <f t="shared" si="41"/>
        <v>7.864588737751603E-2</v>
      </c>
      <c r="BG42">
        <f t="shared" si="41"/>
        <v>7.6823878837436424E-2</v>
      </c>
      <c r="BH42">
        <f t="shared" si="41"/>
        <v>7.4967723109593418E-2</v>
      </c>
      <c r="BI42">
        <f t="shared" si="41"/>
        <v>7.3123005350560003E-2</v>
      </c>
      <c r="BJ42">
        <f t="shared" si="41"/>
        <v>7.1334202859744289E-2</v>
      </c>
      <c r="BK42">
        <f t="shared" si="41"/>
        <v>6.9640521224617946E-2</v>
      </c>
      <c r="BL42">
        <f t="shared" si="41"/>
        <v>6.8072748970942926E-2</v>
      </c>
      <c r="BM42">
        <f t="shared" si="41"/>
        <v>6.6651604334613312E-2</v>
      </c>
      <c r="BN42">
        <f t="shared" si="41"/>
        <v>6.5387623844863921E-2</v>
      </c>
      <c r="BO42">
        <f t="shared" si="41"/>
        <v>6.428228790644841E-2</v>
      </c>
      <c r="BP42">
        <f t="shared" si="41"/>
        <v>6.3329896365579785E-2</v>
      </c>
      <c r="BQ42">
        <f t="shared" si="41"/>
        <v>6.2519703319071335E-2</v>
      </c>
      <c r="BR42">
        <f t="shared" si="41"/>
        <v>6.1837934489509444E-2</v>
      </c>
      <c r="BS42">
        <f t="shared" si="41"/>
        <v>6.1269465393183994E-2</v>
      </c>
      <c r="BT42">
        <f t="shared" si="41"/>
        <v>6.0799077232492171E-2</v>
      </c>
    </row>
    <row r="43" spans="2:72">
      <c r="W43">
        <f t="shared" si="39"/>
        <v>11.764191558325733</v>
      </c>
      <c r="X43">
        <f t="shared" si="38"/>
        <v>11.764191558325733</v>
      </c>
      <c r="Y43">
        <f t="shared" si="42"/>
        <v>11.764191558325733</v>
      </c>
      <c r="AA43">
        <f t="shared" si="40"/>
        <v>0</v>
      </c>
      <c r="AB43">
        <f t="shared" si="37"/>
        <v>0</v>
      </c>
      <c r="AC43">
        <v>5</v>
      </c>
      <c r="AN43">
        <f t="shared" si="41"/>
        <v>4.7683715820312473</v>
      </c>
      <c r="AO43">
        <f t="shared" si="41"/>
        <v>9.8455810546874994E-2</v>
      </c>
      <c r="AP43">
        <f t="shared" si="41"/>
        <v>8.5003716153557687E-2</v>
      </c>
      <c r="AQ43">
        <f t="shared" si="41"/>
        <v>8.3181707613478081E-2</v>
      </c>
      <c r="AR43">
        <f t="shared" si="41"/>
        <v>8.1325551885635075E-2</v>
      </c>
      <c r="AS43">
        <f t="shared" si="41"/>
        <v>7.948083412660166E-2</v>
      </c>
      <c r="AT43">
        <f t="shared" si="41"/>
        <v>7.769203163578596E-2</v>
      </c>
      <c r="AU43">
        <f t="shared" si="41"/>
        <v>7.5998350000659604E-2</v>
      </c>
      <c r="AV43">
        <f t="shared" si="41"/>
        <v>7.4430577746984597E-2</v>
      </c>
      <c r="AW43">
        <f t="shared" si="41"/>
        <v>7.3009433110654984E-2</v>
      </c>
      <c r="AX43">
        <f t="shared" si="41"/>
        <v>7.1745452620905578E-2</v>
      </c>
      <c r="AY43">
        <f t="shared" si="41"/>
        <v>7.0640116682490081E-2</v>
      </c>
      <c r="AZ43">
        <f t="shared" si="41"/>
        <v>6.9687725141621443E-2</v>
      </c>
      <c r="BA43">
        <f t="shared" si="41"/>
        <v>6.8877532095112992E-2</v>
      </c>
      <c r="BB43">
        <f t="shared" si="41"/>
        <v>6.8195763265551101E-2</v>
      </c>
      <c r="BC43">
        <f t="shared" si="41"/>
        <v>6.7627294169225666E-2</v>
      </c>
      <c r="BD43">
        <f t="shared" si="41"/>
        <v>6.7156906008533829E-2</v>
      </c>
      <c r="BE43">
        <f t="shared" si="41"/>
        <v>9.8455810546874981E-2</v>
      </c>
      <c r="BF43">
        <f t="shared" si="41"/>
        <v>8.5003716153557687E-2</v>
      </c>
      <c r="BG43">
        <f t="shared" si="41"/>
        <v>8.3181707613478081E-2</v>
      </c>
      <c r="BH43">
        <f t="shared" si="41"/>
        <v>8.1325551885635075E-2</v>
      </c>
      <c r="BI43">
        <f t="shared" si="41"/>
        <v>7.948083412660166E-2</v>
      </c>
      <c r="BJ43">
        <f t="shared" si="41"/>
        <v>7.7692031635785946E-2</v>
      </c>
      <c r="BK43">
        <f t="shared" si="41"/>
        <v>7.5998350000659604E-2</v>
      </c>
      <c r="BL43">
        <f t="shared" ref="AO43:BT50" si="43">1/BL27</f>
        <v>7.4430577746984569E-2</v>
      </c>
      <c r="BM43">
        <f t="shared" si="43"/>
        <v>7.3009433110654984E-2</v>
      </c>
      <c r="BN43">
        <f t="shared" si="43"/>
        <v>7.1745452620905578E-2</v>
      </c>
      <c r="BO43">
        <f t="shared" si="43"/>
        <v>7.0640116682490067E-2</v>
      </c>
      <c r="BP43">
        <f t="shared" si="43"/>
        <v>6.9687725141621443E-2</v>
      </c>
      <c r="BQ43">
        <f t="shared" si="43"/>
        <v>6.8877532095112992E-2</v>
      </c>
      <c r="BR43">
        <f t="shared" si="43"/>
        <v>6.8195763265551101E-2</v>
      </c>
      <c r="BS43">
        <f t="shared" si="43"/>
        <v>6.7627294169225652E-2</v>
      </c>
      <c r="BT43">
        <f t="shared" si="43"/>
        <v>6.7156906008533829E-2</v>
      </c>
    </row>
    <row r="44" spans="2:72">
      <c r="W44">
        <f t="shared" si="39"/>
        <v>10.758356307661559</v>
      </c>
      <c r="X44">
        <f t="shared" si="38"/>
        <v>10.758356307661559</v>
      </c>
      <c r="Y44">
        <f t="shared" si="42"/>
        <v>10.758356307661559</v>
      </c>
      <c r="AA44">
        <f t="shared" si="40"/>
        <v>0</v>
      </c>
      <c r="AB44">
        <f t="shared" si="37"/>
        <v>0</v>
      </c>
      <c r="AC44">
        <v>5</v>
      </c>
      <c r="AN44">
        <f t="shared" ref="AN44:AN50" si="44">1/AN28</f>
        <v>5.9604644775390598</v>
      </c>
      <c r="AO44">
        <f t="shared" si="43"/>
        <v>0.10640309651692707</v>
      </c>
      <c r="AP44">
        <f t="shared" si="43"/>
        <v>9.2951002123609752E-2</v>
      </c>
      <c r="AQ44">
        <f t="shared" si="43"/>
        <v>9.112899358353016E-2</v>
      </c>
      <c r="AR44">
        <f t="shared" si="43"/>
        <v>8.9272837855687154E-2</v>
      </c>
      <c r="AS44">
        <f t="shared" si="43"/>
        <v>8.7428120096653739E-2</v>
      </c>
      <c r="AT44">
        <f t="shared" si="43"/>
        <v>8.5639317605838025E-2</v>
      </c>
      <c r="AU44">
        <f t="shared" si="43"/>
        <v>8.3945635970711696E-2</v>
      </c>
      <c r="AV44">
        <f t="shared" si="43"/>
        <v>8.2377863717036662E-2</v>
      </c>
      <c r="AW44">
        <f t="shared" si="43"/>
        <v>8.0956719080707049E-2</v>
      </c>
      <c r="AX44">
        <f t="shared" si="43"/>
        <v>7.9692738590957657E-2</v>
      </c>
      <c r="AY44">
        <f t="shared" si="43"/>
        <v>7.858740265254216E-2</v>
      </c>
      <c r="AZ44">
        <f t="shared" si="43"/>
        <v>7.7635011111673521E-2</v>
      </c>
      <c r="BA44">
        <f t="shared" si="43"/>
        <v>7.6824818065165057E-2</v>
      </c>
      <c r="BB44">
        <f t="shared" si="43"/>
        <v>7.614304923560318E-2</v>
      </c>
      <c r="BC44">
        <f t="shared" si="43"/>
        <v>7.5574580139277744E-2</v>
      </c>
      <c r="BD44">
        <f t="shared" si="43"/>
        <v>7.5104191978585907E-2</v>
      </c>
      <c r="BE44">
        <f t="shared" si="43"/>
        <v>0.10640309651692707</v>
      </c>
      <c r="BF44">
        <f t="shared" si="43"/>
        <v>9.2951002123609752E-2</v>
      </c>
      <c r="BG44">
        <f t="shared" si="43"/>
        <v>9.1128993583530188E-2</v>
      </c>
      <c r="BH44">
        <f t="shared" si="43"/>
        <v>8.927283785568714E-2</v>
      </c>
      <c r="BI44">
        <f t="shared" si="43"/>
        <v>8.7428120096653739E-2</v>
      </c>
      <c r="BJ44">
        <f t="shared" si="43"/>
        <v>8.5639317605838039E-2</v>
      </c>
      <c r="BK44">
        <f t="shared" si="43"/>
        <v>8.3945635970711682E-2</v>
      </c>
      <c r="BL44">
        <f t="shared" si="43"/>
        <v>8.2377863717036662E-2</v>
      </c>
      <c r="BM44">
        <f t="shared" si="43"/>
        <v>8.0956719080707049E-2</v>
      </c>
      <c r="BN44">
        <f t="shared" si="43"/>
        <v>7.9692738590957657E-2</v>
      </c>
      <c r="BO44">
        <f t="shared" si="43"/>
        <v>7.8587402652542132E-2</v>
      </c>
      <c r="BP44">
        <f t="shared" si="43"/>
        <v>7.7635011111673521E-2</v>
      </c>
      <c r="BQ44">
        <f t="shared" si="43"/>
        <v>7.6824818065165057E-2</v>
      </c>
      <c r="BR44">
        <f t="shared" si="43"/>
        <v>7.614304923560318E-2</v>
      </c>
      <c r="BS44">
        <f t="shared" si="43"/>
        <v>7.5574580139277731E-2</v>
      </c>
      <c r="BT44">
        <f t="shared" si="43"/>
        <v>7.5104191978585907E-2</v>
      </c>
    </row>
    <row r="45" spans="2:72">
      <c r="W45">
        <f t="shared" si="39"/>
        <v>9.7195794806673792</v>
      </c>
      <c r="X45">
        <f t="shared" si="38"/>
        <v>9.7195794806673792</v>
      </c>
      <c r="Y45">
        <f t="shared" si="42"/>
        <v>9.719579480667381</v>
      </c>
      <c r="AA45">
        <f t="shared" si="40"/>
        <v>0</v>
      </c>
      <c r="AB45">
        <f t="shared" si="37"/>
        <v>0</v>
      </c>
      <c r="AC45">
        <v>5</v>
      </c>
      <c r="AN45">
        <f t="shared" si="44"/>
        <v>7.4505805969238246</v>
      </c>
      <c r="AO45">
        <f t="shared" si="43"/>
        <v>0.11633720397949218</v>
      </c>
      <c r="AP45">
        <f t="shared" si="43"/>
        <v>0.10288510958617486</v>
      </c>
      <c r="AQ45">
        <f t="shared" si="43"/>
        <v>0.1010631010460953</v>
      </c>
      <c r="AR45">
        <f t="shared" si="43"/>
        <v>9.9206945318252263E-2</v>
      </c>
      <c r="AS45">
        <f t="shared" si="43"/>
        <v>9.7362227559218847E-2</v>
      </c>
      <c r="AT45">
        <f t="shared" si="43"/>
        <v>9.5573425068403148E-2</v>
      </c>
      <c r="AU45">
        <f t="shared" si="43"/>
        <v>9.3879743433276777E-2</v>
      </c>
      <c r="AV45">
        <f t="shared" si="43"/>
        <v>9.2311971179601784E-2</v>
      </c>
      <c r="AW45">
        <f t="shared" si="43"/>
        <v>9.0890826543272171E-2</v>
      </c>
      <c r="AX45">
        <f t="shared" si="43"/>
        <v>8.9626846053522766E-2</v>
      </c>
      <c r="AY45">
        <f t="shared" si="43"/>
        <v>8.8521510115107255E-2</v>
      </c>
      <c r="AZ45">
        <f t="shared" si="43"/>
        <v>8.7569118574238616E-2</v>
      </c>
      <c r="BA45">
        <f t="shared" si="43"/>
        <v>8.675892552773018E-2</v>
      </c>
      <c r="BB45">
        <f t="shared" si="43"/>
        <v>8.6077156698168289E-2</v>
      </c>
      <c r="BC45">
        <f t="shared" si="43"/>
        <v>8.5508687601842853E-2</v>
      </c>
      <c r="BD45">
        <f t="shared" si="43"/>
        <v>8.5038299441151016E-2</v>
      </c>
      <c r="BE45">
        <f t="shared" si="43"/>
        <v>0.11633720397949217</v>
      </c>
      <c r="BF45">
        <f t="shared" si="43"/>
        <v>0.10288510958617487</v>
      </c>
      <c r="BG45">
        <f t="shared" si="43"/>
        <v>0.10106310104609527</v>
      </c>
      <c r="BH45">
        <f t="shared" si="43"/>
        <v>9.9206945318252263E-2</v>
      </c>
      <c r="BI45">
        <f t="shared" si="43"/>
        <v>9.7362227559218847E-2</v>
      </c>
      <c r="BJ45">
        <f t="shared" si="43"/>
        <v>9.5573425068403134E-2</v>
      </c>
      <c r="BK45">
        <f t="shared" si="43"/>
        <v>9.3879743433276777E-2</v>
      </c>
      <c r="BL45">
        <f t="shared" si="43"/>
        <v>9.2311971179601771E-2</v>
      </c>
      <c r="BM45">
        <f t="shared" si="43"/>
        <v>9.0890826543272171E-2</v>
      </c>
      <c r="BN45">
        <f t="shared" si="43"/>
        <v>8.962684605352278E-2</v>
      </c>
      <c r="BO45">
        <f t="shared" si="43"/>
        <v>8.8521510115107255E-2</v>
      </c>
      <c r="BP45">
        <f t="shared" si="43"/>
        <v>8.7569118574238616E-2</v>
      </c>
      <c r="BQ45">
        <f t="shared" si="43"/>
        <v>8.675892552773018E-2</v>
      </c>
      <c r="BR45">
        <f t="shared" si="43"/>
        <v>8.6077156698168289E-2</v>
      </c>
      <c r="BS45">
        <f t="shared" si="43"/>
        <v>8.5508687601842839E-2</v>
      </c>
      <c r="BT45">
        <f t="shared" si="43"/>
        <v>8.5038299441151016E-2</v>
      </c>
    </row>
    <row r="46" spans="2:72">
      <c r="W46">
        <f t="shared" si="39"/>
        <v>8.6728204902266324</v>
      </c>
      <c r="X46">
        <f t="shared" si="38"/>
        <v>8.6728204902266324</v>
      </c>
      <c r="Y46">
        <f t="shared" si="42"/>
        <v>8.6728204902266359</v>
      </c>
      <c r="AA46">
        <f t="shared" si="40"/>
        <v>0</v>
      </c>
      <c r="AB46">
        <f t="shared" si="37"/>
        <v>0</v>
      </c>
      <c r="AC46">
        <v>5</v>
      </c>
      <c r="AN46">
        <f t="shared" si="44"/>
        <v>9.3132257461547798</v>
      </c>
      <c r="AO46">
        <f t="shared" si="43"/>
        <v>0.12875483830769854</v>
      </c>
      <c r="AP46">
        <f t="shared" si="43"/>
        <v>0.11530274391438122</v>
      </c>
      <c r="AQ46">
        <f t="shared" si="43"/>
        <v>0.11348073537430166</v>
      </c>
      <c r="AR46">
        <f t="shared" si="43"/>
        <v>0.11162457964645862</v>
      </c>
      <c r="AS46">
        <f t="shared" si="43"/>
        <v>0.10977986188742522</v>
      </c>
      <c r="AT46">
        <f t="shared" si="43"/>
        <v>0.1079910593966095</v>
      </c>
      <c r="AU46">
        <f t="shared" si="43"/>
        <v>0.10629737776148317</v>
      </c>
      <c r="AV46">
        <f t="shared" si="43"/>
        <v>0.10472960550780813</v>
      </c>
      <c r="AW46">
        <f t="shared" si="43"/>
        <v>0.10330846087147855</v>
      </c>
      <c r="AX46">
        <f t="shared" si="43"/>
        <v>0.10204448038172911</v>
      </c>
      <c r="AY46">
        <f t="shared" si="43"/>
        <v>0.10093914444331362</v>
      </c>
      <c r="AZ46">
        <f t="shared" si="43"/>
        <v>9.9986752902444992E-2</v>
      </c>
      <c r="BA46">
        <f t="shared" si="43"/>
        <v>9.9176559855936541E-2</v>
      </c>
      <c r="BB46">
        <f t="shared" si="43"/>
        <v>9.8494791026374665E-2</v>
      </c>
      <c r="BC46">
        <f t="shared" si="43"/>
        <v>9.7926321930049229E-2</v>
      </c>
      <c r="BD46">
        <f t="shared" si="43"/>
        <v>9.7455933769357392E-2</v>
      </c>
      <c r="BE46">
        <f t="shared" si="43"/>
        <v>0.12875483830769854</v>
      </c>
      <c r="BF46">
        <f t="shared" si="43"/>
        <v>0.11530274391438126</v>
      </c>
      <c r="BG46">
        <f t="shared" si="43"/>
        <v>0.11348073537430166</v>
      </c>
      <c r="BH46">
        <f t="shared" si="43"/>
        <v>0.11162457964645862</v>
      </c>
      <c r="BI46">
        <f t="shared" si="43"/>
        <v>0.10977986188742522</v>
      </c>
      <c r="BJ46">
        <f t="shared" si="43"/>
        <v>0.1079910593966095</v>
      </c>
      <c r="BK46">
        <f t="shared" si="43"/>
        <v>0.10629737776148315</v>
      </c>
      <c r="BL46">
        <f t="shared" si="43"/>
        <v>0.10472960550780812</v>
      </c>
      <c r="BM46">
        <f t="shared" si="43"/>
        <v>0.10330846087147855</v>
      </c>
      <c r="BN46">
        <f t="shared" si="43"/>
        <v>0.10204448038172914</v>
      </c>
      <c r="BO46">
        <f t="shared" si="43"/>
        <v>0.10093914444331362</v>
      </c>
      <c r="BP46">
        <f t="shared" si="43"/>
        <v>9.9986752902444992E-2</v>
      </c>
      <c r="BQ46">
        <f t="shared" si="43"/>
        <v>9.9176559855936541E-2</v>
      </c>
      <c r="BR46">
        <f t="shared" si="43"/>
        <v>9.8494791026374665E-2</v>
      </c>
      <c r="BS46">
        <f t="shared" si="43"/>
        <v>9.7926321930049215E-2</v>
      </c>
      <c r="BT46">
        <f t="shared" si="43"/>
        <v>9.7455933769357392E-2</v>
      </c>
    </row>
    <row r="47" spans="2:72">
      <c r="W47">
        <f t="shared" si="39"/>
        <v>7.6438114234455048</v>
      </c>
      <c r="X47">
        <f t="shared" si="38"/>
        <v>7.6438114234455048</v>
      </c>
      <c r="Y47">
        <f t="shared" si="42"/>
        <v>7.6438114234455048</v>
      </c>
      <c r="AA47">
        <f t="shared" si="40"/>
        <v>0</v>
      </c>
      <c r="AB47">
        <f t="shared" si="37"/>
        <v>0</v>
      </c>
      <c r="AC47">
        <v>5</v>
      </c>
      <c r="AN47">
        <f t="shared" si="44"/>
        <v>11.641532182693474</v>
      </c>
      <c r="AO47">
        <f t="shared" si="43"/>
        <v>0.14427688121795651</v>
      </c>
      <c r="AP47">
        <f t="shared" si="43"/>
        <v>0.13082478682463919</v>
      </c>
      <c r="AQ47">
        <f t="shared" si="43"/>
        <v>0.12900277828455961</v>
      </c>
      <c r="AR47">
        <f t="shared" si="43"/>
        <v>0.1271466225567166</v>
      </c>
      <c r="AS47">
        <f t="shared" si="43"/>
        <v>0.12530190479768316</v>
      </c>
      <c r="AT47">
        <f t="shared" si="43"/>
        <v>0.12351310230686748</v>
      </c>
      <c r="AU47">
        <f t="shared" si="43"/>
        <v>0.12181942067174113</v>
      </c>
      <c r="AV47">
        <f t="shared" si="43"/>
        <v>0.12025164841806607</v>
      </c>
      <c r="AW47">
        <f t="shared" si="43"/>
        <v>0.11883050378173649</v>
      </c>
      <c r="AX47">
        <f t="shared" si="43"/>
        <v>0.11756652329198711</v>
      </c>
      <c r="AY47">
        <f t="shared" si="43"/>
        <v>0.11646118735357158</v>
      </c>
      <c r="AZ47">
        <f t="shared" si="43"/>
        <v>0.11550879581270294</v>
      </c>
      <c r="BA47">
        <f t="shared" si="43"/>
        <v>0.11469860276619452</v>
      </c>
      <c r="BB47">
        <f t="shared" si="43"/>
        <v>0.11401683393663263</v>
      </c>
      <c r="BC47">
        <f t="shared" si="43"/>
        <v>0.11344836484030718</v>
      </c>
      <c r="BD47">
        <f t="shared" si="43"/>
        <v>0.11297797667961534</v>
      </c>
      <c r="BE47">
        <f t="shared" si="43"/>
        <v>0.14427688121795654</v>
      </c>
      <c r="BF47">
        <f t="shared" si="43"/>
        <v>0.13082478682463919</v>
      </c>
      <c r="BG47">
        <f t="shared" si="43"/>
        <v>0.12900277828455961</v>
      </c>
      <c r="BH47">
        <f t="shared" si="43"/>
        <v>0.12714662255671658</v>
      </c>
      <c r="BI47">
        <f t="shared" si="43"/>
        <v>0.12530190479768316</v>
      </c>
      <c r="BJ47">
        <f t="shared" si="43"/>
        <v>0.12351310230686748</v>
      </c>
      <c r="BK47">
        <f t="shared" si="43"/>
        <v>0.12181942067174113</v>
      </c>
      <c r="BL47">
        <f t="shared" si="43"/>
        <v>0.1202516484180661</v>
      </c>
      <c r="BM47">
        <f t="shared" si="43"/>
        <v>0.11883050378173649</v>
      </c>
      <c r="BN47">
        <f t="shared" si="43"/>
        <v>0.11756652329198711</v>
      </c>
      <c r="BO47">
        <f t="shared" si="43"/>
        <v>0.11646118735357158</v>
      </c>
      <c r="BP47">
        <f t="shared" si="43"/>
        <v>0.11550879581270294</v>
      </c>
      <c r="BQ47">
        <f t="shared" si="43"/>
        <v>0.11469860276619452</v>
      </c>
      <c r="BR47">
        <f t="shared" si="43"/>
        <v>0.11401683393663263</v>
      </c>
      <c r="BS47">
        <f t="shared" si="43"/>
        <v>0.11344836484030715</v>
      </c>
      <c r="BT47">
        <f t="shared" si="43"/>
        <v>0.11297797667961534</v>
      </c>
    </row>
    <row r="48" spans="2:72">
      <c r="W48">
        <f t="shared" si="39"/>
        <v>6.6565779366231723</v>
      </c>
      <c r="X48">
        <f t="shared" si="38"/>
        <v>6.6565779366231723</v>
      </c>
      <c r="Y48">
        <f t="shared" si="42"/>
        <v>6.6565779366231741</v>
      </c>
      <c r="AA48">
        <f t="shared" si="40"/>
        <v>0</v>
      </c>
      <c r="AB48">
        <f t="shared" si="37"/>
        <v>0</v>
      </c>
      <c r="AC48">
        <v>5</v>
      </c>
      <c r="AN48">
        <f t="shared" si="44"/>
        <v>14.551915228366843</v>
      </c>
      <c r="AO48">
        <f t="shared" si="43"/>
        <v>0.16367943485577896</v>
      </c>
      <c r="AP48">
        <f t="shared" si="43"/>
        <v>0.15022734046246164</v>
      </c>
      <c r="AQ48">
        <f t="shared" si="43"/>
        <v>0.14840533192238206</v>
      </c>
      <c r="AR48">
        <f t="shared" si="43"/>
        <v>0.14654917619453903</v>
      </c>
      <c r="AS48">
        <f t="shared" si="43"/>
        <v>0.14470445843550564</v>
      </c>
      <c r="AT48">
        <f t="shared" si="43"/>
        <v>0.14291565594468991</v>
      </c>
      <c r="AU48">
        <f t="shared" si="43"/>
        <v>0.1412219743095636</v>
      </c>
      <c r="AV48">
        <f t="shared" si="43"/>
        <v>0.13965420205588858</v>
      </c>
      <c r="AW48">
        <f t="shared" si="43"/>
        <v>0.13823305741955896</v>
      </c>
      <c r="AX48">
        <f t="shared" si="43"/>
        <v>0.13696907692980956</v>
      </c>
      <c r="AY48">
        <f t="shared" si="43"/>
        <v>0.13586374099139403</v>
      </c>
      <c r="AZ48">
        <f t="shared" si="43"/>
        <v>0.13491134945052541</v>
      </c>
      <c r="BA48">
        <f t="shared" si="43"/>
        <v>0.13410115640401696</v>
      </c>
      <c r="BB48">
        <f t="shared" si="43"/>
        <v>0.13341938757445507</v>
      </c>
      <c r="BC48">
        <f t="shared" si="43"/>
        <v>0.13285091847812966</v>
      </c>
      <c r="BD48">
        <f t="shared" si="43"/>
        <v>0.13238053031743779</v>
      </c>
      <c r="BE48">
        <f t="shared" si="43"/>
        <v>0.16367943485577896</v>
      </c>
      <c r="BF48">
        <f t="shared" si="43"/>
        <v>0.15022734046246169</v>
      </c>
      <c r="BG48">
        <f t="shared" si="43"/>
        <v>0.14840533192238206</v>
      </c>
      <c r="BH48">
        <f t="shared" si="43"/>
        <v>0.14654917619453903</v>
      </c>
      <c r="BI48">
        <f t="shared" si="43"/>
        <v>0.14470445843550564</v>
      </c>
      <c r="BJ48">
        <f t="shared" si="43"/>
        <v>0.14291565594468991</v>
      </c>
      <c r="BK48">
        <f t="shared" si="43"/>
        <v>0.1412219743095636</v>
      </c>
      <c r="BL48">
        <f t="shared" si="43"/>
        <v>0.13965420205588855</v>
      </c>
      <c r="BM48">
        <f t="shared" si="43"/>
        <v>0.13823305741955896</v>
      </c>
      <c r="BN48">
        <f t="shared" si="43"/>
        <v>0.13696907692980956</v>
      </c>
      <c r="BO48">
        <f t="shared" si="43"/>
        <v>0.13586374099139403</v>
      </c>
      <c r="BP48">
        <f t="shared" si="43"/>
        <v>0.13491134945052541</v>
      </c>
      <c r="BQ48">
        <f t="shared" si="43"/>
        <v>0.13410115640401696</v>
      </c>
      <c r="BR48">
        <f t="shared" si="43"/>
        <v>0.13341938757445507</v>
      </c>
      <c r="BS48">
        <f t="shared" si="43"/>
        <v>0.1328509184781296</v>
      </c>
      <c r="BT48">
        <f t="shared" si="43"/>
        <v>0.13238053031743779</v>
      </c>
    </row>
    <row r="49" spans="23:72">
      <c r="W49">
        <f t="shared" si="39"/>
        <v>5.7312984183159728</v>
      </c>
      <c r="X49">
        <f t="shared" si="38"/>
        <v>5.7312984183159728</v>
      </c>
      <c r="Y49">
        <f t="shared" si="42"/>
        <v>5.7312984183159736</v>
      </c>
      <c r="AA49">
        <f t="shared" si="40"/>
        <v>0</v>
      </c>
      <c r="AB49">
        <f t="shared" si="37"/>
        <v>0</v>
      </c>
      <c r="AC49">
        <v>5</v>
      </c>
      <c r="AN49">
        <f t="shared" si="44"/>
        <v>18.189894035458554</v>
      </c>
      <c r="AO49">
        <f t="shared" si="43"/>
        <v>0.18793262690305698</v>
      </c>
      <c r="AP49">
        <f t="shared" si="43"/>
        <v>0.17448053250973972</v>
      </c>
      <c r="AQ49">
        <f t="shared" si="43"/>
        <v>0.17265852396966011</v>
      </c>
      <c r="AR49">
        <f t="shared" si="43"/>
        <v>0.17080236824181713</v>
      </c>
      <c r="AS49">
        <f t="shared" si="43"/>
        <v>0.16895765048278372</v>
      </c>
      <c r="AT49">
        <f t="shared" si="43"/>
        <v>0.16716884799196799</v>
      </c>
      <c r="AU49">
        <f t="shared" si="43"/>
        <v>0.16547516635684167</v>
      </c>
      <c r="AV49">
        <f t="shared" si="43"/>
        <v>0.16390739410316663</v>
      </c>
      <c r="AW49">
        <f t="shared" si="43"/>
        <v>0.16248624946683701</v>
      </c>
      <c r="AX49">
        <f t="shared" si="43"/>
        <v>0.16122226897708761</v>
      </c>
      <c r="AY49">
        <f t="shared" si="43"/>
        <v>0.16011693303867214</v>
      </c>
      <c r="AZ49">
        <f t="shared" si="43"/>
        <v>0.15916454149780349</v>
      </c>
      <c r="BA49">
        <f t="shared" si="43"/>
        <v>0.15835434845129504</v>
      </c>
      <c r="BB49">
        <f t="shared" si="43"/>
        <v>0.15767257962173314</v>
      </c>
      <c r="BC49">
        <f t="shared" si="43"/>
        <v>0.15710411052540771</v>
      </c>
      <c r="BD49">
        <f t="shared" si="43"/>
        <v>0.15663372236471587</v>
      </c>
      <c r="BE49">
        <f t="shared" si="43"/>
        <v>0.18793262690305704</v>
      </c>
      <c r="BF49">
        <f t="shared" si="43"/>
        <v>0.17448053250973974</v>
      </c>
      <c r="BG49">
        <f t="shared" si="43"/>
        <v>0.17265852396966017</v>
      </c>
      <c r="BH49">
        <f t="shared" si="43"/>
        <v>0.17080236824181713</v>
      </c>
      <c r="BI49">
        <f t="shared" si="43"/>
        <v>0.16895765048278372</v>
      </c>
      <c r="BJ49">
        <f t="shared" si="43"/>
        <v>0.16716884799196799</v>
      </c>
      <c r="BK49">
        <f t="shared" si="43"/>
        <v>0.16547516635684167</v>
      </c>
      <c r="BL49">
        <f t="shared" si="43"/>
        <v>0.16390739410316663</v>
      </c>
      <c r="BM49">
        <f t="shared" si="43"/>
        <v>0.16248624946683701</v>
      </c>
      <c r="BN49">
        <f t="shared" si="43"/>
        <v>0.16122226897708763</v>
      </c>
      <c r="BO49">
        <f t="shared" si="43"/>
        <v>0.16011693303867211</v>
      </c>
      <c r="BP49">
        <f t="shared" si="43"/>
        <v>0.15916454149780349</v>
      </c>
      <c r="BQ49">
        <f t="shared" si="43"/>
        <v>0.15835434845129504</v>
      </c>
      <c r="BR49">
        <f t="shared" si="43"/>
        <v>0.15767257962173314</v>
      </c>
      <c r="BS49">
        <f t="shared" si="43"/>
        <v>0.15710411052540768</v>
      </c>
      <c r="BT49">
        <f t="shared" si="43"/>
        <v>0.15663372236471587</v>
      </c>
    </row>
    <row r="50" spans="23:72">
      <c r="W50">
        <f t="shared" si="39"/>
        <v>4.8828834885227668</v>
      </c>
      <c r="X50">
        <f t="shared" si="38"/>
        <v>4.8828834885227668</v>
      </c>
      <c r="Y50">
        <f>AP34</f>
        <v>4.8828834885227677</v>
      </c>
      <c r="AA50">
        <f t="shared" si="40"/>
        <v>0</v>
      </c>
      <c r="AB50">
        <f t="shared" si="37"/>
        <v>0</v>
      </c>
      <c r="AC50">
        <v>5</v>
      </c>
      <c r="AN50">
        <f t="shared" si="44"/>
        <v>22.737367544323188</v>
      </c>
      <c r="AO50">
        <f t="shared" si="43"/>
        <v>0.21824911696215457</v>
      </c>
      <c r="AP50">
        <f t="shared" si="43"/>
        <v>0.20479702256883725</v>
      </c>
      <c r="AQ50">
        <f t="shared" si="43"/>
        <v>0.20297501402875767</v>
      </c>
      <c r="AR50">
        <f t="shared" si="43"/>
        <v>0.20111885830091467</v>
      </c>
      <c r="AS50">
        <f t="shared" si="43"/>
        <v>0.19927414054188128</v>
      </c>
      <c r="AT50">
        <f t="shared" si="43"/>
        <v>0.19748533805106555</v>
      </c>
      <c r="AU50">
        <f t="shared" si="43"/>
        <v>0.19579165641593921</v>
      </c>
      <c r="AV50">
        <f t="shared" si="43"/>
        <v>0.19422388416226419</v>
      </c>
      <c r="AW50">
        <f t="shared" si="43"/>
        <v>0.19280273952593457</v>
      </c>
      <c r="AX50">
        <f t="shared" si="43"/>
        <v>0.19153875903618517</v>
      </c>
      <c r="AY50">
        <f t="shared" si="43"/>
        <v>0.19043342309776967</v>
      </c>
      <c r="AZ50">
        <f t="shared" si="43"/>
        <v>0.18948103155690108</v>
      </c>
      <c r="BA50">
        <f t="shared" si="43"/>
        <v>0.1886708385103926</v>
      </c>
      <c r="BB50">
        <f t="shared" si="43"/>
        <v>0.18798906968083071</v>
      </c>
      <c r="BC50">
        <f t="shared" si="43"/>
        <v>0.18742060058450527</v>
      </c>
      <c r="BD50">
        <f t="shared" si="43"/>
        <v>0.18695021242381343</v>
      </c>
      <c r="BE50">
        <f t="shared" si="43"/>
        <v>0.21824911696215457</v>
      </c>
      <c r="BF50">
        <f t="shared" si="43"/>
        <v>0.20479702256883728</v>
      </c>
      <c r="BG50">
        <f t="shared" si="43"/>
        <v>0.2029750140287577</v>
      </c>
      <c r="BH50">
        <f t="shared" si="43"/>
        <v>0.20111885830091467</v>
      </c>
      <c r="BI50">
        <f t="shared" si="43"/>
        <v>0.19927414054188128</v>
      </c>
      <c r="BJ50">
        <f t="shared" si="43"/>
        <v>0.19748533805106555</v>
      </c>
      <c r="BK50">
        <f t="shared" si="43"/>
        <v>0.19579165641593921</v>
      </c>
      <c r="BL50">
        <f t="shared" si="43"/>
        <v>0.19422388416226419</v>
      </c>
      <c r="BM50">
        <f t="shared" si="43"/>
        <v>0.19280273952593457</v>
      </c>
      <c r="BN50">
        <f t="shared" si="43"/>
        <v>0.19153875903618517</v>
      </c>
      <c r="BO50">
        <f t="shared" si="43"/>
        <v>0.1904334230977697</v>
      </c>
      <c r="BP50">
        <f t="shared" si="43"/>
        <v>0.18948103155690108</v>
      </c>
      <c r="BQ50">
        <f t="shared" si="43"/>
        <v>0.1886708385103926</v>
      </c>
      <c r="BR50">
        <f t="shared" si="43"/>
        <v>0.18798906968083071</v>
      </c>
      <c r="BS50">
        <f t="shared" si="43"/>
        <v>0.18742060058450527</v>
      </c>
      <c r="BT50">
        <f t="shared" si="43"/>
        <v>0.18695021242381343</v>
      </c>
    </row>
    <row r="51" spans="23:72">
      <c r="W51">
        <f>E4*E20</f>
        <v>17.223790138304945</v>
      </c>
      <c r="X51">
        <f t="shared" si="38"/>
        <v>17.223790138304945</v>
      </c>
      <c r="Y51">
        <f>AQ20</f>
        <v>17.223790138304945</v>
      </c>
      <c r="AA51">
        <f t="shared" ref="AA51:AA65" si="45">Z4-E4</f>
        <v>0</v>
      </c>
      <c r="AB51">
        <f t="shared" si="37"/>
        <v>0</v>
      </c>
      <c r="AC51">
        <v>5</v>
      </c>
    </row>
    <row r="52" spans="23:72">
      <c r="W52">
        <f t="shared" ref="W52:W65" si="46">E5*E21</f>
        <v>16.743155801994128</v>
      </c>
      <c r="X52">
        <f t="shared" si="38"/>
        <v>16.743155801994128</v>
      </c>
      <c r="Y52">
        <f t="shared" ref="Y52:Y65" si="47">AQ21</f>
        <v>16.743155801994128</v>
      </c>
      <c r="AA52">
        <f t="shared" si="45"/>
        <v>0</v>
      </c>
      <c r="AB52">
        <f t="shared" si="37"/>
        <v>0</v>
      </c>
      <c r="AC52">
        <v>5</v>
      </c>
      <c r="AO52">
        <f t="shared" ref="AO52:BD66" si="48">C4*C20</f>
        <v>13.636363636363635</v>
      </c>
      <c r="AP52">
        <f t="shared" si="48"/>
        <v>16.699721276670907</v>
      </c>
      <c r="AQ52">
        <f t="shared" si="48"/>
        <v>17.223790138304945</v>
      </c>
      <c r="AR52">
        <f t="shared" si="48"/>
        <v>17.792620881229677</v>
      </c>
      <c r="AS52">
        <f t="shared" si="48"/>
        <v>18.396435374221959</v>
      </c>
      <c r="AT52">
        <f t="shared" si="48"/>
        <v>19.02241727156165</v>
      </c>
      <c r="AU52">
        <f t="shared" si="48"/>
        <v>19.655682452551567</v>
      </c>
      <c r="AV52">
        <f t="shared" si="48"/>
        <v>20.280643325973504</v>
      </c>
      <c r="AW52">
        <f t="shared" si="48"/>
        <v>20.88251343744907</v>
      </c>
      <c r="AX52">
        <f t="shared" si="48"/>
        <v>21.448652542283984</v>
      </c>
      <c r="AY52">
        <f t="shared" si="48"/>
        <v>21.969504826413239</v>
      </c>
      <c r="AZ52">
        <f t="shared" si="48"/>
        <v>22.439009014688267</v>
      </c>
      <c r="BA52">
        <f t="shared" si="48"/>
        <v>22.854502244520731</v>
      </c>
      <c r="BB52">
        <f t="shared" si="48"/>
        <v>23.216245883644344</v>
      </c>
      <c r="BC52">
        <f t="shared" si="48"/>
        <v>23.526745240253856</v>
      </c>
      <c r="BD52">
        <f t="shared" si="48"/>
        <v>23.790022338049141</v>
      </c>
    </row>
    <row r="53" spans="23:72">
      <c r="W53">
        <f t="shared" si="46"/>
        <v>16.178813318488242</v>
      </c>
      <c r="X53">
        <f t="shared" si="38"/>
        <v>16.178813318488242</v>
      </c>
      <c r="Y53">
        <f t="shared" si="47"/>
        <v>16.178813318488238</v>
      </c>
      <c r="AA53">
        <f t="shared" si="45"/>
        <v>0</v>
      </c>
      <c r="AB53">
        <f t="shared" si="37"/>
        <v>0</v>
      </c>
      <c r="AC53">
        <v>5</v>
      </c>
      <c r="AO53">
        <f t="shared" si="48"/>
        <v>13.333333333333332</v>
      </c>
      <c r="AP53">
        <f t="shared" si="48"/>
        <v>16.247506558394129</v>
      </c>
      <c r="AQ53">
        <f t="shared" si="48"/>
        <v>16.743155801994128</v>
      </c>
      <c r="AR53">
        <f t="shared" si="48"/>
        <v>17.280187829874031</v>
      </c>
      <c r="AS53">
        <f t="shared" si="48"/>
        <v>17.849166963347106</v>
      </c>
      <c r="AT53">
        <f t="shared" si="48"/>
        <v>18.437862740486139</v>
      </c>
      <c r="AU53">
        <f t="shared" si="48"/>
        <v>19.032197727701767</v>
      </c>
      <c r="AV53">
        <f t="shared" si="48"/>
        <v>19.617549131207213</v>
      </c>
      <c r="AW53">
        <f t="shared" si="48"/>
        <v>20.1801593559161</v>
      </c>
      <c r="AX53">
        <f t="shared" si="48"/>
        <v>20.708374654484839</v>
      </c>
      <c r="AY53">
        <f t="shared" si="48"/>
        <v>21.193487451650626</v>
      </c>
      <c r="AZ53">
        <f t="shared" si="48"/>
        <v>21.630079756931256</v>
      </c>
      <c r="BA53">
        <f t="shared" si="48"/>
        <v>22.015898251192368</v>
      </c>
      <c r="BB53">
        <f t="shared" si="48"/>
        <v>22.351387054161165</v>
      </c>
      <c r="BC53">
        <f t="shared" si="48"/>
        <v>22.639040348964016</v>
      </c>
      <c r="BD53">
        <f t="shared" si="48"/>
        <v>22.882721575649057</v>
      </c>
    </row>
    <row r="54" spans="23:72">
      <c r="W54">
        <f t="shared" si="46"/>
        <v>15.52472071867294</v>
      </c>
      <c r="X54">
        <f t="shared" si="38"/>
        <v>15.52472071867294</v>
      </c>
      <c r="Y54">
        <f t="shared" si="47"/>
        <v>15.524720718672938</v>
      </c>
      <c r="AA54">
        <f t="shared" si="45"/>
        <v>0</v>
      </c>
      <c r="AB54">
        <f t="shared" si="37"/>
        <v>0</v>
      </c>
      <c r="AC54">
        <v>5</v>
      </c>
      <c r="AO54">
        <f t="shared" si="48"/>
        <v>12.972972972972974</v>
      </c>
      <c r="AP54">
        <f t="shared" si="48"/>
        <v>15.715551302445661</v>
      </c>
      <c r="AQ54">
        <f t="shared" si="48"/>
        <v>16.178813318488242</v>
      </c>
      <c r="AR54">
        <f t="shared" si="48"/>
        <v>16.67971168233468</v>
      </c>
      <c r="AS54">
        <f t="shared" si="48"/>
        <v>17.209228639800816</v>
      </c>
      <c r="AT54">
        <f t="shared" si="48"/>
        <v>17.755822294024298</v>
      </c>
      <c r="AU54">
        <f t="shared" si="48"/>
        <v>18.306343660578055</v>
      </c>
      <c r="AV54">
        <f t="shared" si="48"/>
        <v>18.847263470536273</v>
      </c>
      <c r="AW54">
        <f t="shared" si="48"/>
        <v>19.365975058493007</v>
      </c>
      <c r="AX54">
        <f t="shared" si="48"/>
        <v>19.85191448218109</v>
      </c>
      <c r="AY54">
        <f t="shared" si="48"/>
        <v>20.297298810718612</v>
      </c>
      <c r="AZ54">
        <f t="shared" si="48"/>
        <v>20.697399741972998</v>
      </c>
      <c r="BA54">
        <f t="shared" si="48"/>
        <v>21.050391426617011</v>
      </c>
      <c r="BB54">
        <f t="shared" si="48"/>
        <v>21.356894919532976</v>
      </c>
      <c r="BC54">
        <f t="shared" si="48"/>
        <v>21.619369955740694</v>
      </c>
      <c r="BD54">
        <f t="shared" si="48"/>
        <v>21.841486861781672</v>
      </c>
    </row>
    <row r="55" spans="23:72">
      <c r="W55">
        <f t="shared" si="46"/>
        <v>14.777901718082981</v>
      </c>
      <c r="X55">
        <f t="shared" si="38"/>
        <v>14.777901718082981</v>
      </c>
      <c r="Y55">
        <f t="shared" si="47"/>
        <v>14.777901718082983</v>
      </c>
      <c r="AA55">
        <f t="shared" si="45"/>
        <v>0</v>
      </c>
      <c r="AB55">
        <f t="shared" si="37"/>
        <v>0</v>
      </c>
      <c r="AC55">
        <v>5</v>
      </c>
      <c r="AO55">
        <f t="shared" si="48"/>
        <v>12.549019607843137</v>
      </c>
      <c r="AP55">
        <f t="shared" si="48"/>
        <v>15.097665528587131</v>
      </c>
      <c r="AQ55">
        <f t="shared" si="48"/>
        <v>15.52472071867294</v>
      </c>
      <c r="AR55">
        <f t="shared" si="48"/>
        <v>15.985359625831297</v>
      </c>
      <c r="AS55">
        <f t="shared" si="48"/>
        <v>16.471066281519605</v>
      </c>
      <c r="AT55">
        <f t="shared" si="48"/>
        <v>16.971093839967843</v>
      </c>
      <c r="AU55">
        <f t="shared" si="48"/>
        <v>17.473341090521824</v>
      </c>
      <c r="AV55">
        <f t="shared" si="48"/>
        <v>17.965491711017314</v>
      </c>
      <c r="AW55">
        <f t="shared" si="48"/>
        <v>18.436196611236053</v>
      </c>
      <c r="AX55">
        <f t="shared" si="48"/>
        <v>18.876065428418045</v>
      </c>
      <c r="AY55">
        <f t="shared" si="48"/>
        <v>19.278295368886376</v>
      </c>
      <c r="AZ55">
        <f t="shared" si="48"/>
        <v>19.638874640620351</v>
      </c>
      <c r="BA55">
        <f t="shared" si="48"/>
        <v>19.956406607461318</v>
      </c>
      <c r="BB55">
        <f t="shared" si="48"/>
        <v>20.23167177341006</v>
      </c>
      <c r="BC55">
        <f t="shared" si="48"/>
        <v>20.467065130322265</v>
      </c>
      <c r="BD55">
        <f t="shared" si="48"/>
        <v>20.66602658042347</v>
      </c>
    </row>
    <row r="56" spans="23:72">
      <c r="W56">
        <f t="shared" si="46"/>
        <v>13.939688246072961</v>
      </c>
      <c r="X56">
        <f t="shared" si="38"/>
        <v>13.939688246072961</v>
      </c>
      <c r="Y56">
        <f t="shared" si="47"/>
        <v>13.93968824607296</v>
      </c>
      <c r="AA56">
        <f t="shared" si="45"/>
        <v>0</v>
      </c>
      <c r="AB56">
        <f t="shared" si="37"/>
        <v>0</v>
      </c>
      <c r="AC56">
        <v>5</v>
      </c>
      <c r="AO56">
        <f t="shared" si="48"/>
        <v>12.05651491365777</v>
      </c>
      <c r="AP56">
        <f t="shared" si="48"/>
        <v>14.390432654159531</v>
      </c>
      <c r="AQ56">
        <f t="shared" si="48"/>
        <v>14.777901718082981</v>
      </c>
      <c r="AR56">
        <f t="shared" si="48"/>
        <v>15.194693480981794</v>
      </c>
      <c r="AS56">
        <f t="shared" si="48"/>
        <v>15.6328819248918</v>
      </c>
      <c r="AT56">
        <f t="shared" si="48"/>
        <v>16.082618489765334</v>
      </c>
      <c r="AU56">
        <f t="shared" si="48"/>
        <v>16.532956986794034</v>
      </c>
      <c r="AV56">
        <f t="shared" si="48"/>
        <v>16.9728928632113</v>
      </c>
      <c r="AW56">
        <f t="shared" si="48"/>
        <v>17.392414166209107</v>
      </c>
      <c r="AX56">
        <f t="shared" si="48"/>
        <v>17.783357671441827</v>
      </c>
      <c r="AY56">
        <f t="shared" si="48"/>
        <v>18.139926669950054</v>
      </c>
      <c r="AZ56">
        <f t="shared" si="48"/>
        <v>18.458827139924217</v>
      </c>
      <c r="BA56">
        <f t="shared" si="48"/>
        <v>18.739073990282357</v>
      </c>
      <c r="BB56">
        <f t="shared" si="48"/>
        <v>18.981577240617721</v>
      </c>
      <c r="BC56">
        <f t="shared" si="48"/>
        <v>19.188631013416909</v>
      </c>
      <c r="BD56">
        <f t="shared" si="48"/>
        <v>19.363407156638772</v>
      </c>
    </row>
    <row r="57" spans="23:72">
      <c r="W57">
        <f t="shared" si="46"/>
        <v>13.016786123440282</v>
      </c>
      <c r="X57">
        <f t="shared" si="38"/>
        <v>13.016786123440282</v>
      </c>
      <c r="Y57">
        <f t="shared" si="47"/>
        <v>13.01678612344028</v>
      </c>
      <c r="AA57">
        <f t="shared" si="45"/>
        <v>0</v>
      </c>
      <c r="AB57">
        <f t="shared" si="37"/>
        <v>0</v>
      </c>
      <c r="AC57">
        <v>5</v>
      </c>
      <c r="AO57">
        <f t="shared" si="48"/>
        <v>11.49270482603816</v>
      </c>
      <c r="AP57">
        <f t="shared" si="48"/>
        <v>13.594414174154938</v>
      </c>
      <c r="AQ57">
        <f t="shared" si="48"/>
        <v>13.939688246072961</v>
      </c>
      <c r="AR57">
        <f t="shared" si="48"/>
        <v>14.309947140913312</v>
      </c>
      <c r="AS57">
        <f t="shared" si="48"/>
        <v>14.697940638511128</v>
      </c>
      <c r="AT57">
        <f t="shared" si="48"/>
        <v>15.094809022463313</v>
      </c>
      <c r="AU57">
        <f t="shared" si="48"/>
        <v>15.490844877238063</v>
      </c>
      <c r="AV57">
        <f t="shared" si="48"/>
        <v>15.876421504004544</v>
      </c>
      <c r="AW57">
        <f t="shared" si="48"/>
        <v>16.24290515833091</v>
      </c>
      <c r="AX57">
        <f t="shared" si="48"/>
        <v>16.583373680706252</v>
      </c>
      <c r="AY57">
        <f t="shared" si="48"/>
        <v>16.893026211342864</v>
      </c>
      <c r="AZ57">
        <f t="shared" si="48"/>
        <v>17.169258553650987</v>
      </c>
      <c r="BA57">
        <f t="shared" si="48"/>
        <v>17.411459157021433</v>
      </c>
      <c r="BB57">
        <f t="shared" si="48"/>
        <v>17.620626390747745</v>
      </c>
      <c r="BC57">
        <f t="shared" si="48"/>
        <v>17.798914226579011</v>
      </c>
      <c r="BD57">
        <f t="shared" si="48"/>
        <v>17.949192015339499</v>
      </c>
    </row>
    <row r="58" spans="23:72">
      <c r="W58">
        <f t="shared" si="46"/>
        <v>12.021873903415372</v>
      </c>
      <c r="X58">
        <f t="shared" si="38"/>
        <v>12.021873903415372</v>
      </c>
      <c r="Y58">
        <f t="shared" si="47"/>
        <v>12.021873903415372</v>
      </c>
      <c r="AA58">
        <f t="shared" si="45"/>
        <v>0</v>
      </c>
      <c r="AB58">
        <f t="shared" si="37"/>
        <v>0</v>
      </c>
      <c r="AC58">
        <v>5</v>
      </c>
      <c r="AO58">
        <f t="shared" si="48"/>
        <v>10.858001237076964</v>
      </c>
      <c r="AP58">
        <f t="shared" si="48"/>
        <v>12.715223050377695</v>
      </c>
      <c r="AQ58">
        <f t="shared" si="48"/>
        <v>13.016786123440282</v>
      </c>
      <c r="AR58">
        <f t="shared" si="48"/>
        <v>13.33907391769289</v>
      </c>
      <c r="AS58">
        <f t="shared" si="48"/>
        <v>13.675586707711018</v>
      </c>
      <c r="AT58">
        <f t="shared" si="48"/>
        <v>14.018520708308433</v>
      </c>
      <c r="AU58">
        <f t="shared" si="48"/>
        <v>14.359455995089533</v>
      </c>
      <c r="AV58">
        <f t="shared" si="48"/>
        <v>14.690166257673143</v>
      </c>
      <c r="AW58">
        <f t="shared" si="48"/>
        <v>15.003389790584274</v>
      </c>
      <c r="AX58">
        <f t="shared" si="48"/>
        <v>15.293413970395379</v>
      </c>
      <c r="AY58">
        <f t="shared" si="48"/>
        <v>15.556384698928648</v>
      </c>
      <c r="AZ58">
        <f t="shared" si="48"/>
        <v>15.790330592479963</v>
      </c>
      <c r="BA58">
        <f t="shared" si="48"/>
        <v>15.994957539968921</v>
      </c>
      <c r="BB58">
        <f t="shared" si="48"/>
        <v>16.1713033958087</v>
      </c>
      <c r="BC58">
        <f t="shared" si="48"/>
        <v>16.321343651078216</v>
      </c>
      <c r="BD58">
        <f t="shared" si="48"/>
        <v>16.447618048149934</v>
      </c>
    </row>
    <row r="59" spans="23:72">
      <c r="W59">
        <f t="shared" si="46"/>
        <v>10.973455984492851</v>
      </c>
      <c r="X59">
        <f t="shared" si="38"/>
        <v>10.973455984492851</v>
      </c>
      <c r="Y59">
        <f t="shared" si="47"/>
        <v>10.973455984492855</v>
      </c>
      <c r="AA59">
        <f t="shared" si="45"/>
        <v>0</v>
      </c>
      <c r="AB59">
        <f t="shared" si="37"/>
        <v>0</v>
      </c>
      <c r="AC59">
        <v>5</v>
      </c>
      <c r="AO59">
        <f t="shared" si="48"/>
        <v>10.156840865414422</v>
      </c>
      <c r="AP59">
        <f t="shared" si="48"/>
        <v>11.764191558325733</v>
      </c>
      <c r="AQ59">
        <f t="shared" si="48"/>
        <v>12.021873903415372</v>
      </c>
      <c r="AR59">
        <f t="shared" si="48"/>
        <v>12.296258393748875</v>
      </c>
      <c r="AS59">
        <f t="shared" si="48"/>
        <v>12.581649538392391</v>
      </c>
      <c r="AT59">
        <f t="shared" si="48"/>
        <v>12.871332863168263</v>
      </c>
      <c r="AU59">
        <f t="shared" si="48"/>
        <v>13.158180407749915</v>
      </c>
      <c r="AV59">
        <f t="shared" si="48"/>
        <v>13.435338408890871</v>
      </c>
      <c r="AW59">
        <f t="shared" si="48"/>
        <v>13.696860219204472</v>
      </c>
      <c r="AX59">
        <f t="shared" si="48"/>
        <v>13.938165604500131</v>
      </c>
      <c r="AY59">
        <f t="shared" si="48"/>
        <v>14.156262007532545</v>
      </c>
      <c r="AZ59">
        <f t="shared" si="48"/>
        <v>14.349729424626368</v>
      </c>
      <c r="BA59">
        <f t="shared" si="48"/>
        <v>14.518522507733</v>
      </c>
      <c r="BB59">
        <f t="shared" si="48"/>
        <v>14.663667537615892</v>
      </c>
      <c r="BC59">
        <f t="shared" si="48"/>
        <v>14.786929039296949</v>
      </c>
      <c r="BD59">
        <f t="shared" si="48"/>
        <v>14.890501356225776</v>
      </c>
    </row>
    <row r="60" spans="23:72">
      <c r="W60">
        <f t="shared" si="46"/>
        <v>9.8948081906164358</v>
      </c>
      <c r="X60">
        <f t="shared" si="38"/>
        <v>9.8948081906164358</v>
      </c>
      <c r="Y60">
        <f t="shared" si="47"/>
        <v>9.894808190616434</v>
      </c>
      <c r="AA60">
        <f t="shared" si="45"/>
        <v>0</v>
      </c>
      <c r="AB60">
        <f t="shared" si="37"/>
        <v>0</v>
      </c>
      <c r="AC60">
        <v>5</v>
      </c>
      <c r="AO60">
        <f t="shared" si="48"/>
        <v>9.3982227278593875</v>
      </c>
      <c r="AP60">
        <f t="shared" si="48"/>
        <v>10.758356307661559</v>
      </c>
      <c r="AQ60">
        <f t="shared" si="48"/>
        <v>10.973455984492851</v>
      </c>
      <c r="AR60">
        <f t="shared" si="48"/>
        <v>11.201615452356709</v>
      </c>
      <c r="AS60">
        <f t="shared" si="48"/>
        <v>11.437967542873823</v>
      </c>
      <c r="AT60">
        <f t="shared" si="48"/>
        <v>11.676879591714892</v>
      </c>
      <c r="AU60">
        <f t="shared" si="48"/>
        <v>11.912471547048572</v>
      </c>
      <c r="AV60">
        <f t="shared" si="48"/>
        <v>12.139183451454191</v>
      </c>
      <c r="AW60">
        <f t="shared" si="48"/>
        <v>12.352279234575748</v>
      </c>
      <c r="AX60">
        <f t="shared" si="48"/>
        <v>12.548194699804997</v>
      </c>
      <c r="AY60">
        <f t="shared" si="48"/>
        <v>12.724685716122877</v>
      </c>
      <c r="AZ60">
        <f t="shared" si="48"/>
        <v>12.880786460654424</v>
      </c>
      <c r="BA60">
        <f t="shared" si="48"/>
        <v>13.01662698571926</v>
      </c>
      <c r="BB60">
        <f t="shared" si="48"/>
        <v>13.133175122863575</v>
      </c>
      <c r="BC60">
        <f t="shared" si="48"/>
        <v>13.231962362967579</v>
      </c>
      <c r="BD60">
        <f t="shared" si="48"/>
        <v>13.314836011884998</v>
      </c>
    </row>
    <row r="61" spans="23:72">
      <c r="W61">
        <f t="shared" si="46"/>
        <v>8.8120683806077587</v>
      </c>
      <c r="X61">
        <f t="shared" si="38"/>
        <v>8.8120683806077587</v>
      </c>
      <c r="Y61">
        <f t="shared" si="47"/>
        <v>8.8120683806077587</v>
      </c>
      <c r="AA61">
        <f t="shared" si="45"/>
        <v>0</v>
      </c>
      <c r="AB61">
        <f t="shared" si="37"/>
        <v>0</v>
      </c>
      <c r="AC61">
        <v>5</v>
      </c>
      <c r="AO61">
        <f t="shared" si="48"/>
        <v>8.595702542208933</v>
      </c>
      <c r="AP61">
        <f t="shared" si="48"/>
        <v>9.7195794806673792</v>
      </c>
      <c r="AQ61">
        <f t="shared" si="48"/>
        <v>9.8948081906164358</v>
      </c>
      <c r="AR61">
        <f t="shared" si="48"/>
        <v>10.079939431579477</v>
      </c>
      <c r="AS61">
        <f t="shared" si="48"/>
        <v>10.270923591921392</v>
      </c>
      <c r="AT61">
        <f t="shared" si="48"/>
        <v>10.463159599902244</v>
      </c>
      <c r="AU61">
        <f t="shared" si="48"/>
        <v>10.65192514837592</v>
      </c>
      <c r="AV61">
        <f t="shared" si="48"/>
        <v>10.832831183448617</v>
      </c>
      <c r="AW61">
        <f t="shared" si="48"/>
        <v>11.002210432357664</v>
      </c>
      <c r="AX61">
        <f t="shared" si="48"/>
        <v>11.15737130148289</v>
      </c>
      <c r="AY61">
        <f t="shared" si="48"/>
        <v>11.296689343637146</v>
      </c>
      <c r="AZ61">
        <f t="shared" si="48"/>
        <v>11.419550822042686</v>
      </c>
      <c r="BA61">
        <f t="shared" si="48"/>
        <v>11.526191615643933</v>
      </c>
      <c r="BB61">
        <f t="shared" si="48"/>
        <v>11.617484107967519</v>
      </c>
      <c r="BC61">
        <f t="shared" si="48"/>
        <v>11.694718139709217</v>
      </c>
      <c r="BD61">
        <f t="shared" si="48"/>
        <v>11.759407309079942</v>
      </c>
    </row>
    <row r="62" spans="23:72">
      <c r="W62">
        <f t="shared" si="46"/>
        <v>7.751771033908736</v>
      </c>
      <c r="X62">
        <f t="shared" si="38"/>
        <v>7.751771033908736</v>
      </c>
      <c r="Y62">
        <f t="shared" si="47"/>
        <v>7.751771033908736</v>
      </c>
      <c r="AA62">
        <f t="shared" si="45"/>
        <v>0</v>
      </c>
      <c r="AB62">
        <f t="shared" si="37"/>
        <v>0</v>
      </c>
      <c r="AC62">
        <v>5</v>
      </c>
      <c r="AO62">
        <f t="shared" si="48"/>
        <v>7.7666984258113727</v>
      </c>
      <c r="AP62">
        <f t="shared" si="48"/>
        <v>8.6728204902266324</v>
      </c>
      <c r="AQ62">
        <f t="shared" si="48"/>
        <v>8.8120683806077587</v>
      </c>
      <c r="AR62">
        <f t="shared" si="48"/>
        <v>8.9586003653248767</v>
      </c>
      <c r="AS62">
        <f t="shared" si="48"/>
        <v>9.1091388056714742</v>
      </c>
      <c r="AT62">
        <f t="shared" si="48"/>
        <v>9.2600258353553677</v>
      </c>
      <c r="AU62">
        <f t="shared" si="48"/>
        <v>9.4075697920212473</v>
      </c>
      <c r="AV62">
        <f t="shared" si="48"/>
        <v>9.5483984223109193</v>
      </c>
      <c r="AW62">
        <f t="shared" si="48"/>
        <v>9.6797492825302616</v>
      </c>
      <c r="AX62">
        <f t="shared" si="48"/>
        <v>9.7996481167740654</v>
      </c>
      <c r="AY62">
        <f t="shared" si="48"/>
        <v>9.906959341839773</v>
      </c>
      <c r="AZ62">
        <f t="shared" si="48"/>
        <v>10.001324885264344</v>
      </c>
      <c r="BA62">
        <f t="shared" si="48"/>
        <v>10.083027697800729</v>
      </c>
      <c r="BB62">
        <f t="shared" si="48"/>
        <v>10.152821175408381</v>
      </c>
      <c r="BC62">
        <f t="shared" si="48"/>
        <v>10.211759007086171</v>
      </c>
      <c r="BD62">
        <f t="shared" si="48"/>
        <v>10.261047853347081</v>
      </c>
    </row>
    <row r="63" spans="23:72">
      <c r="W63">
        <f t="shared" si="46"/>
        <v>6.7383023712585546</v>
      </c>
      <c r="X63">
        <f t="shared" si="38"/>
        <v>6.7383023712585546</v>
      </c>
      <c r="Y63">
        <f t="shared" si="47"/>
        <v>6.7383023712585555</v>
      </c>
      <c r="AA63">
        <f t="shared" si="45"/>
        <v>0</v>
      </c>
      <c r="AB63">
        <f t="shared" si="37"/>
        <v>0</v>
      </c>
      <c r="AC63">
        <v>5</v>
      </c>
      <c r="AO63">
        <f t="shared" si="48"/>
        <v>6.9311173873333018</v>
      </c>
      <c r="AP63">
        <f t="shared" si="48"/>
        <v>7.6438114234455048</v>
      </c>
      <c r="AQ63">
        <f t="shared" si="48"/>
        <v>7.751771033908736</v>
      </c>
      <c r="AR63">
        <f t="shared" si="48"/>
        <v>7.8649356144236373</v>
      </c>
      <c r="AS63">
        <f t="shared" si="48"/>
        <v>7.9807246475194047</v>
      </c>
      <c r="AT63">
        <f t="shared" si="48"/>
        <v>8.0963070421104533</v>
      </c>
      <c r="AU63">
        <f t="shared" si="48"/>
        <v>8.2088717421718407</v>
      </c>
      <c r="AV63">
        <f t="shared" si="48"/>
        <v>8.3158943195806057</v>
      </c>
      <c r="AW63">
        <f t="shared" si="48"/>
        <v>8.4153476437057222</v>
      </c>
      <c r="AX63">
        <f t="shared" si="48"/>
        <v>8.5058226780799622</v>
      </c>
      <c r="AY63">
        <f t="shared" si="48"/>
        <v>8.586551646292591</v>
      </c>
      <c r="AZ63">
        <f t="shared" si="48"/>
        <v>8.6573493642985948</v>
      </c>
      <c r="BA63">
        <f t="shared" si="48"/>
        <v>8.7185020207999706</v>
      </c>
      <c r="BB63">
        <f t="shared" si="48"/>
        <v>8.7706346990460382</v>
      </c>
      <c r="BC63">
        <f t="shared" si="48"/>
        <v>8.8145827523175484</v>
      </c>
      <c r="BD63">
        <f t="shared" si="48"/>
        <v>8.8512826073688249</v>
      </c>
    </row>
    <row r="64" spans="23:72">
      <c r="W64">
        <f t="shared" si="46"/>
        <v>5.7917789229781764</v>
      </c>
      <c r="X64">
        <f t="shared" si="38"/>
        <v>5.7917789229781764</v>
      </c>
      <c r="Y64">
        <f t="shared" si="47"/>
        <v>5.7917789229781782</v>
      </c>
      <c r="AA64">
        <f t="shared" si="45"/>
        <v>0</v>
      </c>
      <c r="AB64">
        <f t="shared" si="37"/>
        <v>0</v>
      </c>
      <c r="AC64">
        <v>5</v>
      </c>
      <c r="AO64">
        <f t="shared" si="48"/>
        <v>6.1095030104491679</v>
      </c>
      <c r="AP64">
        <f t="shared" si="48"/>
        <v>6.6565779366231723</v>
      </c>
      <c r="AQ64">
        <f t="shared" si="48"/>
        <v>6.7383023712585546</v>
      </c>
      <c r="AR64">
        <f t="shared" si="48"/>
        <v>6.8236480474822603</v>
      </c>
      <c r="AS64">
        <f t="shared" si="48"/>
        <v>6.9106371069119277</v>
      </c>
      <c r="AT64">
        <f t="shared" si="48"/>
        <v>6.9971340325864091</v>
      </c>
      <c r="AU64">
        <f t="shared" si="48"/>
        <v>7.0810509829579669</v>
      </c>
      <c r="AV64">
        <f t="shared" si="48"/>
        <v>7.1605435803486071</v>
      </c>
      <c r="AW64">
        <f t="shared" si="48"/>
        <v>7.2341596045643666</v>
      </c>
      <c r="AX64">
        <f t="shared" si="48"/>
        <v>7.300918005839045</v>
      </c>
      <c r="AY64">
        <f t="shared" si="48"/>
        <v>7.3603155095173083</v>
      </c>
      <c r="AZ64">
        <f t="shared" si="48"/>
        <v>7.412274831382657</v>
      </c>
      <c r="BA64">
        <f t="shared" si="48"/>
        <v>7.4570572455559025</v>
      </c>
      <c r="BB64">
        <f t="shared" si="48"/>
        <v>7.4951625710464835</v>
      </c>
      <c r="BC64">
        <f t="shared" si="48"/>
        <v>7.5272343725995654</v>
      </c>
      <c r="BD64">
        <f t="shared" si="48"/>
        <v>7.5539809185087936</v>
      </c>
    </row>
    <row r="65" spans="23:74">
      <c r="W65">
        <f t="shared" si="46"/>
        <v>4.9267147721853046</v>
      </c>
      <c r="X65">
        <f t="shared" si="38"/>
        <v>4.9267147721853046</v>
      </c>
      <c r="Y65">
        <f t="shared" si="47"/>
        <v>4.9267147721853055</v>
      </c>
      <c r="AA65">
        <f t="shared" si="45"/>
        <v>0</v>
      </c>
      <c r="AB65">
        <f t="shared" si="37"/>
        <v>0</v>
      </c>
      <c r="AC65">
        <v>5</v>
      </c>
      <c r="AO65">
        <f t="shared" si="48"/>
        <v>5.321055829841824</v>
      </c>
      <c r="AP65">
        <f t="shared" si="48"/>
        <v>5.7312984183159728</v>
      </c>
      <c r="AQ65">
        <f t="shared" si="48"/>
        <v>5.7917789229781764</v>
      </c>
      <c r="AR65">
        <f t="shared" si="48"/>
        <v>5.8547197576571568</v>
      </c>
      <c r="AS65">
        <f t="shared" si="48"/>
        <v>5.9186429092886623</v>
      </c>
      <c r="AT65">
        <f t="shared" si="48"/>
        <v>5.9819757808467235</v>
      </c>
      <c r="AU65">
        <f t="shared" si="48"/>
        <v>6.0432028685412131</v>
      </c>
      <c r="AV65">
        <f t="shared" si="48"/>
        <v>6.1010060313116794</v>
      </c>
      <c r="AW65">
        <f t="shared" si="48"/>
        <v>6.1543669281633404</v>
      </c>
      <c r="AX65">
        <f t="shared" si="48"/>
        <v>6.2026170847534505</v>
      </c>
      <c r="AY65">
        <f t="shared" si="48"/>
        <v>6.2454356389556613</v>
      </c>
      <c r="AZ65">
        <f t="shared" si="48"/>
        <v>6.2828064001541462</v>
      </c>
      <c r="BA65">
        <f t="shared" si="48"/>
        <v>6.3149513087578359</v>
      </c>
      <c r="BB65">
        <f t="shared" si="48"/>
        <v>6.3422568616500445</v>
      </c>
      <c r="BC65">
        <f t="shared" si="48"/>
        <v>6.3652058285150659</v>
      </c>
      <c r="BD65">
        <f t="shared" si="48"/>
        <v>6.384321236212064</v>
      </c>
    </row>
    <row r="66" spans="23:74">
      <c r="W66">
        <f>F4*F20</f>
        <v>17.792620881229677</v>
      </c>
      <c r="X66">
        <f t="shared" si="38"/>
        <v>17.792620881229677</v>
      </c>
      <c r="Y66">
        <f>AR20</f>
        <v>17.792620881229674</v>
      </c>
      <c r="AA66">
        <f t="shared" ref="AA66:AA80" si="49">AA4-F4</f>
        <v>0</v>
      </c>
      <c r="AB66">
        <f t="shared" si="37"/>
        <v>0</v>
      </c>
      <c r="AC66">
        <v>5</v>
      </c>
      <c r="AO66">
        <f t="shared" si="48"/>
        <v>4.5819200275316794</v>
      </c>
      <c r="AP66">
        <f t="shared" si="48"/>
        <v>4.8828834885227668</v>
      </c>
      <c r="AQ66">
        <f t="shared" si="48"/>
        <v>4.9267147721853046</v>
      </c>
      <c r="AR66">
        <f t="shared" si="48"/>
        <v>4.9721841524368484</v>
      </c>
      <c r="AS66">
        <f t="shared" si="48"/>
        <v>5.0182125853395956</v>
      </c>
      <c r="AT66">
        <f t="shared" si="48"/>
        <v>5.0636670543178299</v>
      </c>
      <c r="AU66">
        <f t="shared" si="48"/>
        <v>5.107469941801825</v>
      </c>
      <c r="AV66">
        <f t="shared" si="48"/>
        <v>5.1486973618782681</v>
      </c>
      <c r="AW66">
        <f t="shared" si="48"/>
        <v>5.1866482937888261</v>
      </c>
      <c r="AX66">
        <f t="shared" si="48"/>
        <v>5.2208754250677885</v>
      </c>
      <c r="AY66">
        <f t="shared" si="48"/>
        <v>5.2511790405962184</v>
      </c>
      <c r="AZ66">
        <f t="shared" si="48"/>
        <v>5.2775731258339729</v>
      </c>
      <c r="BA66">
        <f t="shared" si="48"/>
        <v>5.3002361567652478</v>
      </c>
      <c r="BB66">
        <f t="shared" si="48"/>
        <v>5.3194582094470055</v>
      </c>
      <c r="BC66">
        <f t="shared" si="48"/>
        <v>5.3355927623821389</v>
      </c>
      <c r="BD66">
        <f t="shared" si="48"/>
        <v>5.3490177252808593</v>
      </c>
    </row>
    <row r="67" spans="23:74" ht="15" thickBot="1">
      <c r="W67">
        <f t="shared" ref="W67:W80" si="50">F5*F21</f>
        <v>17.280187829874031</v>
      </c>
      <c r="X67">
        <f t="shared" si="38"/>
        <v>17.280187829874031</v>
      </c>
      <c r="Y67">
        <f t="shared" ref="Y67:Y80" si="51">AR21</f>
        <v>17.280187829874027</v>
      </c>
      <c r="AA67">
        <f t="shared" si="49"/>
        <v>0</v>
      </c>
      <c r="AB67">
        <f t="shared" si="37"/>
        <v>0</v>
      </c>
      <c r="AC67">
        <v>5</v>
      </c>
    </row>
    <row r="68" spans="23:74" ht="15" thickBot="1">
      <c r="W68">
        <f t="shared" si="50"/>
        <v>16.67971168233468</v>
      </c>
      <c r="X68">
        <f t="shared" si="38"/>
        <v>16.67971168233468</v>
      </c>
      <c r="Y68">
        <f t="shared" si="51"/>
        <v>16.679711682334677</v>
      </c>
      <c r="AA68">
        <f t="shared" si="49"/>
        <v>0</v>
      </c>
      <c r="AB68">
        <f t="shared" si="37"/>
        <v>0</v>
      </c>
      <c r="AC68">
        <v>5</v>
      </c>
      <c r="AO68" t="s">
        <v>114</v>
      </c>
      <c r="AP68" s="75">
        <f>C3</f>
        <v>0</v>
      </c>
      <c r="AQ68" s="75">
        <f t="shared" ref="AQ68:BE68" si="52">D3</f>
        <v>4.3980465111040035E-2</v>
      </c>
      <c r="AR68" s="75">
        <f t="shared" si="52"/>
        <v>5.4975581388800036E-2</v>
      </c>
      <c r="AS68" s="75">
        <f t="shared" si="52"/>
        <v>6.871947673600004E-2</v>
      </c>
      <c r="AT68" s="75">
        <f t="shared" si="52"/>
        <v>8.589934592000005E-2</v>
      </c>
      <c r="AU68" s="75">
        <f t="shared" si="52"/>
        <v>0.10737418240000006</v>
      </c>
      <c r="AV68" s="75">
        <f t="shared" si="52"/>
        <v>0.13421772800000006</v>
      </c>
      <c r="AW68" s="75">
        <f t="shared" si="52"/>
        <v>0.16777216000000009</v>
      </c>
      <c r="AX68" s="75">
        <f t="shared" si="52"/>
        <v>0.2097152000000001</v>
      </c>
      <c r="AY68" s="75">
        <f t="shared" si="52"/>
        <v>0.2621440000000001</v>
      </c>
      <c r="AZ68" s="75">
        <f t="shared" si="52"/>
        <v>0.32768000000000014</v>
      </c>
      <c r="BA68" s="75">
        <f t="shared" si="52"/>
        <v>0.40960000000000013</v>
      </c>
      <c r="BB68" s="75">
        <f t="shared" si="52"/>
        <v>0.51200000000000012</v>
      </c>
      <c r="BC68" s="75">
        <f t="shared" si="52"/>
        <v>0.64000000000000012</v>
      </c>
      <c r="BD68" s="75">
        <f t="shared" si="52"/>
        <v>0.8</v>
      </c>
      <c r="BE68" s="75">
        <f t="shared" si="52"/>
        <v>1</v>
      </c>
      <c r="BF68" s="75">
        <f t="shared" ref="BF68:BU68" si="53">AP68</f>
        <v>0</v>
      </c>
      <c r="BG68" s="75">
        <f t="shared" si="53"/>
        <v>4.3980465111040035E-2</v>
      </c>
      <c r="BH68" s="75">
        <f t="shared" si="53"/>
        <v>5.4975581388800036E-2</v>
      </c>
      <c r="BI68" s="75">
        <f t="shared" si="53"/>
        <v>6.871947673600004E-2</v>
      </c>
      <c r="BJ68" s="75">
        <f t="shared" si="53"/>
        <v>8.589934592000005E-2</v>
      </c>
      <c r="BK68" s="75">
        <f t="shared" si="53"/>
        <v>0.10737418240000006</v>
      </c>
      <c r="BL68" s="75">
        <f t="shared" si="53"/>
        <v>0.13421772800000006</v>
      </c>
      <c r="BM68" s="75">
        <f t="shared" si="53"/>
        <v>0.16777216000000009</v>
      </c>
      <c r="BN68" s="75">
        <f t="shared" si="53"/>
        <v>0.2097152000000001</v>
      </c>
      <c r="BO68" s="75">
        <f t="shared" si="53"/>
        <v>0.2621440000000001</v>
      </c>
      <c r="BP68" s="75">
        <f t="shared" si="53"/>
        <v>0.32768000000000014</v>
      </c>
      <c r="BQ68" s="75">
        <f t="shared" si="53"/>
        <v>0.40960000000000013</v>
      </c>
      <c r="BR68" s="75">
        <f t="shared" si="53"/>
        <v>0.51200000000000012</v>
      </c>
      <c r="BS68" s="75">
        <f t="shared" si="53"/>
        <v>0.64000000000000012</v>
      </c>
      <c r="BT68" s="75">
        <f t="shared" si="53"/>
        <v>0.8</v>
      </c>
      <c r="BU68" s="75">
        <f t="shared" si="53"/>
        <v>1</v>
      </c>
    </row>
    <row r="69" spans="23:74">
      <c r="W69">
        <f t="shared" si="50"/>
        <v>15.985359625831297</v>
      </c>
      <c r="X69">
        <f t="shared" si="38"/>
        <v>15.985359625831297</v>
      </c>
      <c r="Y69">
        <f t="shared" si="51"/>
        <v>15.985359625831295</v>
      </c>
      <c r="AA69">
        <f t="shared" si="49"/>
        <v>0</v>
      </c>
      <c r="AB69">
        <f t="shared" si="37"/>
        <v>0</v>
      </c>
      <c r="AC69">
        <v>5</v>
      </c>
      <c r="AN69">
        <v>1</v>
      </c>
      <c r="AO69">
        <f>AN36</f>
        <v>1</v>
      </c>
      <c r="AP69">
        <f t="shared" ref="AP69:BU77" si="54">AO36</f>
        <v>7.3333333333333348E-2</v>
      </c>
      <c r="AQ69">
        <f t="shared" si="54"/>
        <v>5.988123894001602E-2</v>
      </c>
      <c r="AR69">
        <f t="shared" si="54"/>
        <v>5.8059230399936441E-2</v>
      </c>
      <c r="AS69">
        <f t="shared" si="54"/>
        <v>5.6203074672093421E-2</v>
      </c>
      <c r="AT69">
        <f t="shared" si="54"/>
        <v>5.4358356913060013E-2</v>
      </c>
      <c r="AU69">
        <f t="shared" si="54"/>
        <v>5.2569554422244306E-2</v>
      </c>
      <c r="AV69">
        <f t="shared" si="54"/>
        <v>5.0875872787117957E-2</v>
      </c>
      <c r="AW69">
        <f t="shared" si="54"/>
        <v>4.9308100533442943E-2</v>
      </c>
      <c r="AX69">
        <f t="shared" si="54"/>
        <v>4.7886955897113323E-2</v>
      </c>
      <c r="AY69">
        <f t="shared" si="54"/>
        <v>4.6622975407363931E-2</v>
      </c>
      <c r="AZ69">
        <f t="shared" si="54"/>
        <v>4.5517639468948427E-2</v>
      </c>
      <c r="BA69">
        <f t="shared" si="54"/>
        <v>4.4565247928079789E-2</v>
      </c>
      <c r="BB69">
        <f t="shared" si="54"/>
        <v>4.3755054881571345E-2</v>
      </c>
      <c r="BC69">
        <f t="shared" si="54"/>
        <v>4.3073286052009462E-2</v>
      </c>
      <c r="BD69">
        <f t="shared" si="54"/>
        <v>4.2504816955684012E-2</v>
      </c>
      <c r="BE69">
        <f t="shared" si="54"/>
        <v>4.2034428794992182E-2</v>
      </c>
      <c r="BF69">
        <f t="shared" si="54"/>
        <v>7.3333333333333348E-2</v>
      </c>
      <c r="BG69">
        <f t="shared" si="54"/>
        <v>5.988123894001602E-2</v>
      </c>
      <c r="BH69">
        <f t="shared" si="54"/>
        <v>5.8059230399936441E-2</v>
      </c>
      <c r="BI69">
        <f t="shared" si="54"/>
        <v>5.6203074672093407E-2</v>
      </c>
      <c r="BJ69">
        <f t="shared" si="54"/>
        <v>5.4358356913060013E-2</v>
      </c>
      <c r="BK69">
        <f t="shared" si="54"/>
        <v>5.2569554422244293E-2</v>
      </c>
      <c r="BL69">
        <f t="shared" si="54"/>
        <v>5.087587278711795E-2</v>
      </c>
      <c r="BM69">
        <f t="shared" si="54"/>
        <v>4.9308100533442936E-2</v>
      </c>
      <c r="BN69">
        <f t="shared" si="54"/>
        <v>4.7886955897113323E-2</v>
      </c>
      <c r="BO69">
        <f t="shared" si="54"/>
        <v>4.6622975407363931E-2</v>
      </c>
      <c r="BP69">
        <f t="shared" si="54"/>
        <v>4.551763946894842E-2</v>
      </c>
      <c r="BQ69">
        <f t="shared" si="54"/>
        <v>4.4565247928079789E-2</v>
      </c>
      <c r="BR69">
        <f t="shared" si="54"/>
        <v>4.3755054881571345E-2</v>
      </c>
      <c r="BS69">
        <f t="shared" si="54"/>
        <v>4.3073286052009462E-2</v>
      </c>
      <c r="BT69">
        <f t="shared" si="54"/>
        <v>4.2504816955684005E-2</v>
      </c>
      <c r="BU69">
        <f t="shared" si="54"/>
        <v>4.2034428794992182E-2</v>
      </c>
      <c r="BV69">
        <v>16</v>
      </c>
    </row>
    <row r="70" spans="23:74">
      <c r="W70">
        <f t="shared" si="50"/>
        <v>15.194693480981794</v>
      </c>
      <c r="X70">
        <f t="shared" si="38"/>
        <v>15.194693480981794</v>
      </c>
      <c r="Y70">
        <f t="shared" si="51"/>
        <v>15.194693480981792</v>
      </c>
      <c r="AA70">
        <f t="shared" si="49"/>
        <v>0</v>
      </c>
      <c r="AB70">
        <f t="shared" si="37"/>
        <v>0</v>
      </c>
      <c r="AC70">
        <v>5</v>
      </c>
      <c r="AN70">
        <v>2</v>
      </c>
      <c r="AO70">
        <f t="shared" ref="AO70:BD83" si="55">AN37</f>
        <v>1.25</v>
      </c>
      <c r="AP70">
        <f t="shared" si="55"/>
        <v>7.5000000000000011E-2</v>
      </c>
      <c r="AQ70">
        <f t="shared" si="55"/>
        <v>6.1547905606682704E-2</v>
      </c>
      <c r="AR70">
        <f t="shared" si="55"/>
        <v>5.9725897066603112E-2</v>
      </c>
      <c r="AS70">
        <f t="shared" si="55"/>
        <v>5.7869741338760092E-2</v>
      </c>
      <c r="AT70">
        <f t="shared" si="55"/>
        <v>5.6025023579726677E-2</v>
      </c>
      <c r="AU70">
        <f t="shared" si="55"/>
        <v>5.423622108891097E-2</v>
      </c>
      <c r="AV70">
        <f t="shared" si="55"/>
        <v>5.2542539453784627E-2</v>
      </c>
      <c r="AW70">
        <f t="shared" si="55"/>
        <v>5.0974767200109607E-2</v>
      </c>
      <c r="AX70">
        <f t="shared" si="55"/>
        <v>4.9553622563779993E-2</v>
      </c>
      <c r="AY70">
        <f t="shared" si="55"/>
        <v>4.8289642074030602E-2</v>
      </c>
      <c r="AZ70">
        <f t="shared" si="55"/>
        <v>4.7184306135615098E-2</v>
      </c>
      <c r="BA70">
        <f t="shared" si="55"/>
        <v>4.6231914594746459E-2</v>
      </c>
      <c r="BB70">
        <f t="shared" si="55"/>
        <v>4.5421721548238016E-2</v>
      </c>
      <c r="BC70">
        <f t="shared" si="55"/>
        <v>4.4739952718676118E-2</v>
      </c>
      <c r="BD70">
        <f t="shared" si="55"/>
        <v>4.4171483622350675E-2</v>
      </c>
      <c r="BE70">
        <f t="shared" si="54"/>
        <v>4.3701095461658845E-2</v>
      </c>
      <c r="BF70">
        <f t="shared" si="54"/>
        <v>7.5000000000000011E-2</v>
      </c>
      <c r="BG70">
        <f t="shared" si="54"/>
        <v>6.1547905606682704E-2</v>
      </c>
      <c r="BH70">
        <f t="shared" si="54"/>
        <v>5.9725897066603112E-2</v>
      </c>
      <c r="BI70">
        <f t="shared" si="54"/>
        <v>5.7869741338760078E-2</v>
      </c>
      <c r="BJ70">
        <f t="shared" si="54"/>
        <v>5.6025023579726677E-2</v>
      </c>
      <c r="BK70">
        <f t="shared" si="54"/>
        <v>5.4236221088910963E-2</v>
      </c>
      <c r="BL70">
        <f t="shared" si="54"/>
        <v>5.2542539453784613E-2</v>
      </c>
      <c r="BM70">
        <f t="shared" si="54"/>
        <v>5.09747672001096E-2</v>
      </c>
      <c r="BN70">
        <f t="shared" si="54"/>
        <v>4.9553622563779993E-2</v>
      </c>
      <c r="BO70">
        <f t="shared" si="54"/>
        <v>4.8289642074030602E-2</v>
      </c>
      <c r="BP70">
        <f t="shared" si="54"/>
        <v>4.7184306135615091E-2</v>
      </c>
      <c r="BQ70">
        <f t="shared" si="54"/>
        <v>4.6231914594746459E-2</v>
      </c>
      <c r="BR70">
        <f t="shared" si="54"/>
        <v>4.5421721548238016E-2</v>
      </c>
      <c r="BS70">
        <f t="shared" si="54"/>
        <v>4.4739952718676118E-2</v>
      </c>
      <c r="BT70">
        <f t="shared" si="54"/>
        <v>4.4171483622350668E-2</v>
      </c>
      <c r="BU70">
        <f t="shared" si="54"/>
        <v>4.3701095461658845E-2</v>
      </c>
      <c r="BV70">
        <v>17</v>
      </c>
    </row>
    <row r="71" spans="23:74">
      <c r="W71">
        <f t="shared" si="50"/>
        <v>14.309947140913312</v>
      </c>
      <c r="X71">
        <f t="shared" si="38"/>
        <v>14.309947140913312</v>
      </c>
      <c r="Y71">
        <f t="shared" si="51"/>
        <v>14.309947140913312</v>
      </c>
      <c r="AA71">
        <f t="shared" si="49"/>
        <v>0</v>
      </c>
      <c r="AB71">
        <f t="shared" si="37"/>
        <v>0</v>
      </c>
      <c r="AC71">
        <v>5</v>
      </c>
      <c r="AN71">
        <v>3</v>
      </c>
      <c r="AO71">
        <f t="shared" si="55"/>
        <v>1.5624999999999998</v>
      </c>
      <c r="AP71">
        <f t="shared" si="54"/>
        <v>7.7083333333333351E-2</v>
      </c>
      <c r="AQ71">
        <f t="shared" si="54"/>
        <v>6.363123894001603E-2</v>
      </c>
      <c r="AR71">
        <f t="shared" si="54"/>
        <v>6.1809230399936452E-2</v>
      </c>
      <c r="AS71">
        <f t="shared" si="54"/>
        <v>5.9953074672093432E-2</v>
      </c>
      <c r="AT71">
        <f t="shared" si="54"/>
        <v>5.8108356913060003E-2</v>
      </c>
      <c r="AU71">
        <f t="shared" si="54"/>
        <v>5.6319554422244303E-2</v>
      </c>
      <c r="AV71">
        <f t="shared" si="54"/>
        <v>5.4625872787117953E-2</v>
      </c>
      <c r="AW71">
        <f t="shared" si="54"/>
        <v>5.3058100533442946E-2</v>
      </c>
      <c r="AX71">
        <f t="shared" si="54"/>
        <v>5.1636955897113326E-2</v>
      </c>
      <c r="AY71">
        <f t="shared" si="54"/>
        <v>5.0372975407363935E-2</v>
      </c>
      <c r="AZ71">
        <f t="shared" si="54"/>
        <v>4.9267639468948424E-2</v>
      </c>
      <c r="BA71">
        <f t="shared" si="54"/>
        <v>4.8315247928079785E-2</v>
      </c>
      <c r="BB71">
        <f t="shared" si="54"/>
        <v>4.7505054881571342E-2</v>
      </c>
      <c r="BC71">
        <f t="shared" si="54"/>
        <v>4.6823286052009458E-2</v>
      </c>
      <c r="BD71">
        <f t="shared" si="54"/>
        <v>4.6254816955684008E-2</v>
      </c>
      <c r="BE71">
        <f t="shared" si="54"/>
        <v>4.5784428794992171E-2</v>
      </c>
      <c r="BF71">
        <f t="shared" si="54"/>
        <v>7.7083333333333323E-2</v>
      </c>
      <c r="BG71">
        <f t="shared" si="54"/>
        <v>6.363123894001603E-2</v>
      </c>
      <c r="BH71">
        <f t="shared" si="54"/>
        <v>6.1809230399936438E-2</v>
      </c>
      <c r="BI71">
        <f t="shared" si="54"/>
        <v>5.9953074672093418E-2</v>
      </c>
      <c r="BJ71">
        <f t="shared" si="54"/>
        <v>5.8108356913060003E-2</v>
      </c>
      <c r="BK71">
        <f t="shared" si="54"/>
        <v>5.6319554422244296E-2</v>
      </c>
      <c r="BL71">
        <f t="shared" si="54"/>
        <v>5.4625872787117953E-2</v>
      </c>
      <c r="BM71">
        <f t="shared" si="54"/>
        <v>5.3058100533442926E-2</v>
      </c>
      <c r="BN71">
        <f t="shared" si="54"/>
        <v>5.1636955897113326E-2</v>
      </c>
      <c r="BO71">
        <f t="shared" si="54"/>
        <v>5.0372975407363935E-2</v>
      </c>
      <c r="BP71">
        <f t="shared" si="54"/>
        <v>4.9267639468948417E-2</v>
      </c>
      <c r="BQ71">
        <f t="shared" si="54"/>
        <v>4.8315247928079785E-2</v>
      </c>
      <c r="BR71">
        <f t="shared" si="54"/>
        <v>4.7505054881571342E-2</v>
      </c>
      <c r="BS71">
        <f t="shared" si="54"/>
        <v>4.6823286052009458E-2</v>
      </c>
      <c r="BT71">
        <f t="shared" si="54"/>
        <v>4.6254816955684001E-2</v>
      </c>
      <c r="BU71">
        <f t="shared" si="54"/>
        <v>4.5784428794992171E-2</v>
      </c>
      <c r="BV71">
        <v>18</v>
      </c>
    </row>
    <row r="72" spans="23:74">
      <c r="W72">
        <f t="shared" si="50"/>
        <v>13.33907391769289</v>
      </c>
      <c r="X72">
        <f t="shared" si="38"/>
        <v>13.33907391769289</v>
      </c>
      <c r="Y72">
        <f t="shared" si="51"/>
        <v>13.33907391769289</v>
      </c>
      <c r="AA72">
        <f t="shared" si="49"/>
        <v>0</v>
      </c>
      <c r="AB72">
        <f t="shared" si="37"/>
        <v>0</v>
      </c>
      <c r="AC72">
        <v>5</v>
      </c>
      <c r="AN72">
        <v>4</v>
      </c>
      <c r="AO72">
        <f t="shared" si="55"/>
        <v>1.9531249999999996</v>
      </c>
      <c r="AP72">
        <f t="shared" si="54"/>
        <v>7.9687500000000008E-2</v>
      </c>
      <c r="AQ72">
        <f t="shared" si="54"/>
        <v>6.6235405606682687E-2</v>
      </c>
      <c r="AR72">
        <f t="shared" si="54"/>
        <v>6.4413397066603109E-2</v>
      </c>
      <c r="AS72">
        <f t="shared" si="54"/>
        <v>6.2557241338760089E-2</v>
      </c>
      <c r="AT72">
        <f t="shared" si="54"/>
        <v>6.0712523579726681E-2</v>
      </c>
      <c r="AU72">
        <f t="shared" si="54"/>
        <v>5.8923721088910967E-2</v>
      </c>
      <c r="AV72">
        <f t="shared" si="54"/>
        <v>5.7230039453784631E-2</v>
      </c>
      <c r="AW72">
        <f t="shared" si="54"/>
        <v>5.5662267200109604E-2</v>
      </c>
      <c r="AX72">
        <f t="shared" si="54"/>
        <v>5.4241122563779991E-2</v>
      </c>
      <c r="AY72">
        <f t="shared" si="54"/>
        <v>5.2977142074030599E-2</v>
      </c>
      <c r="AZ72">
        <f t="shared" si="54"/>
        <v>5.1871806135615095E-2</v>
      </c>
      <c r="BA72">
        <f t="shared" si="54"/>
        <v>5.0919414594746457E-2</v>
      </c>
      <c r="BB72">
        <f t="shared" si="54"/>
        <v>5.0109221548238006E-2</v>
      </c>
      <c r="BC72">
        <f t="shared" si="54"/>
        <v>4.9427452718676122E-2</v>
      </c>
      <c r="BD72">
        <f t="shared" si="54"/>
        <v>4.885898362235068E-2</v>
      </c>
      <c r="BE72">
        <f t="shared" si="54"/>
        <v>4.8388595461658836E-2</v>
      </c>
      <c r="BF72">
        <f t="shared" si="54"/>
        <v>7.9687499999999994E-2</v>
      </c>
      <c r="BG72">
        <f t="shared" si="54"/>
        <v>6.6235405606682687E-2</v>
      </c>
      <c r="BH72">
        <f t="shared" si="54"/>
        <v>6.4413397066603109E-2</v>
      </c>
      <c r="BI72">
        <f t="shared" si="54"/>
        <v>6.2557241338760075E-2</v>
      </c>
      <c r="BJ72">
        <f t="shared" si="54"/>
        <v>6.0712523579726681E-2</v>
      </c>
      <c r="BK72">
        <f t="shared" si="54"/>
        <v>5.892372108891096E-2</v>
      </c>
      <c r="BL72">
        <f t="shared" si="54"/>
        <v>5.7230039453784624E-2</v>
      </c>
      <c r="BM72">
        <f t="shared" si="54"/>
        <v>5.5662267200109604E-2</v>
      </c>
      <c r="BN72">
        <f t="shared" si="54"/>
        <v>5.4241122563779991E-2</v>
      </c>
      <c r="BO72">
        <f t="shared" si="54"/>
        <v>5.2977142074030599E-2</v>
      </c>
      <c r="BP72">
        <f t="shared" si="54"/>
        <v>5.1871806135615074E-2</v>
      </c>
      <c r="BQ72">
        <f t="shared" si="54"/>
        <v>5.0919414594746457E-2</v>
      </c>
      <c r="BR72">
        <f t="shared" si="54"/>
        <v>5.0109221548238006E-2</v>
      </c>
      <c r="BS72">
        <f t="shared" si="54"/>
        <v>4.9427452718676122E-2</v>
      </c>
      <c r="BT72">
        <f t="shared" si="54"/>
        <v>4.8858983622350666E-2</v>
      </c>
      <c r="BU72">
        <f t="shared" si="54"/>
        <v>4.8388595461658836E-2</v>
      </c>
      <c r="BV72">
        <v>19</v>
      </c>
    </row>
    <row r="73" spans="23:74">
      <c r="W73">
        <f t="shared" si="50"/>
        <v>12.296258393748875</v>
      </c>
      <c r="X73">
        <f t="shared" si="38"/>
        <v>12.296258393748875</v>
      </c>
      <c r="Y73">
        <f t="shared" si="51"/>
        <v>12.296258393748875</v>
      </c>
      <c r="AA73">
        <f t="shared" si="49"/>
        <v>0</v>
      </c>
      <c r="AB73">
        <f t="shared" si="37"/>
        <v>0</v>
      </c>
      <c r="AC73">
        <v>5</v>
      </c>
      <c r="AN73">
        <v>5</v>
      </c>
      <c r="AO73">
        <f t="shared" si="55"/>
        <v>2.4414062499999991</v>
      </c>
      <c r="AP73">
        <f t="shared" si="54"/>
        <v>8.2942708333333337E-2</v>
      </c>
      <c r="AQ73">
        <f t="shared" si="54"/>
        <v>6.9490613940016016E-2</v>
      </c>
      <c r="AR73">
        <f t="shared" si="54"/>
        <v>6.7668605399936424E-2</v>
      </c>
      <c r="AS73">
        <f t="shared" si="54"/>
        <v>6.5812449672093404E-2</v>
      </c>
      <c r="AT73">
        <f t="shared" si="54"/>
        <v>6.3967731913060003E-2</v>
      </c>
      <c r="AU73">
        <f t="shared" si="54"/>
        <v>6.2178929422244317E-2</v>
      </c>
      <c r="AV73">
        <f t="shared" si="54"/>
        <v>6.048524778711796E-2</v>
      </c>
      <c r="AW73">
        <f t="shared" si="54"/>
        <v>5.8917475533442953E-2</v>
      </c>
      <c r="AX73">
        <f t="shared" si="54"/>
        <v>5.7496330897113312E-2</v>
      </c>
      <c r="AY73">
        <f t="shared" si="54"/>
        <v>5.6232350407363914E-2</v>
      </c>
      <c r="AZ73">
        <f t="shared" si="54"/>
        <v>5.512701446894841E-2</v>
      </c>
      <c r="BA73">
        <f t="shared" si="54"/>
        <v>5.4174622928079792E-2</v>
      </c>
      <c r="BB73">
        <f t="shared" si="54"/>
        <v>5.3364429881571335E-2</v>
      </c>
      <c r="BC73">
        <f t="shared" si="54"/>
        <v>5.2682661052009437E-2</v>
      </c>
      <c r="BD73">
        <f t="shared" si="54"/>
        <v>5.2114191955684008E-2</v>
      </c>
      <c r="BE73">
        <f t="shared" si="54"/>
        <v>5.1643803794992171E-2</v>
      </c>
      <c r="BF73">
        <f t="shared" si="54"/>
        <v>8.2942708333333337E-2</v>
      </c>
      <c r="BG73">
        <f t="shared" si="54"/>
        <v>6.9490613940016016E-2</v>
      </c>
      <c r="BH73">
        <f t="shared" si="54"/>
        <v>6.7668605399936438E-2</v>
      </c>
      <c r="BI73">
        <f t="shared" si="54"/>
        <v>6.5812449672093404E-2</v>
      </c>
      <c r="BJ73">
        <f t="shared" si="54"/>
        <v>6.3967731913060003E-2</v>
      </c>
      <c r="BK73">
        <f t="shared" si="54"/>
        <v>6.2178929422244303E-2</v>
      </c>
      <c r="BL73">
        <f t="shared" si="54"/>
        <v>6.0485247787117946E-2</v>
      </c>
      <c r="BM73">
        <f t="shared" si="54"/>
        <v>5.891747553344294E-2</v>
      </c>
      <c r="BN73">
        <f t="shared" si="54"/>
        <v>5.7496330897113312E-2</v>
      </c>
      <c r="BO73">
        <f t="shared" si="54"/>
        <v>5.6232350407363914E-2</v>
      </c>
      <c r="BP73">
        <f t="shared" si="54"/>
        <v>5.5127014468948424E-2</v>
      </c>
      <c r="BQ73">
        <f t="shared" si="54"/>
        <v>5.4174622928079792E-2</v>
      </c>
      <c r="BR73">
        <f t="shared" si="54"/>
        <v>5.3364429881571335E-2</v>
      </c>
      <c r="BS73">
        <f t="shared" si="54"/>
        <v>5.2682661052009437E-2</v>
      </c>
      <c r="BT73">
        <f t="shared" si="54"/>
        <v>5.2114191955684001E-2</v>
      </c>
      <c r="BU73">
        <f t="shared" si="54"/>
        <v>5.1643803794992171E-2</v>
      </c>
      <c r="BV73">
        <v>20</v>
      </c>
    </row>
    <row r="74" spans="23:74">
      <c r="W74">
        <f t="shared" si="50"/>
        <v>11.201615452356709</v>
      </c>
      <c r="X74">
        <f t="shared" si="38"/>
        <v>11.201615452356709</v>
      </c>
      <c r="Y74">
        <f t="shared" si="51"/>
        <v>11.201615452356707</v>
      </c>
      <c r="AA74">
        <f t="shared" si="49"/>
        <v>0</v>
      </c>
      <c r="AB74">
        <f t="shared" si="37"/>
        <v>0</v>
      </c>
      <c r="AC74">
        <v>5</v>
      </c>
      <c r="AN74">
        <v>6</v>
      </c>
      <c r="AO74">
        <f t="shared" si="55"/>
        <v>3.0517578124999987</v>
      </c>
      <c r="AP74">
        <f t="shared" si="54"/>
        <v>8.7011718750000008E-2</v>
      </c>
      <c r="AQ74">
        <f t="shared" si="54"/>
        <v>7.3559624356682687E-2</v>
      </c>
      <c r="AR74">
        <f t="shared" si="54"/>
        <v>7.1737615816603109E-2</v>
      </c>
      <c r="AS74">
        <f t="shared" si="54"/>
        <v>6.9881460088760075E-2</v>
      </c>
      <c r="AT74">
        <f t="shared" si="54"/>
        <v>6.8036742329726674E-2</v>
      </c>
      <c r="AU74">
        <f t="shared" si="54"/>
        <v>6.624793983891096E-2</v>
      </c>
      <c r="AV74">
        <f t="shared" si="54"/>
        <v>6.4554258203784617E-2</v>
      </c>
      <c r="AW74">
        <f t="shared" si="54"/>
        <v>6.2986485950109597E-2</v>
      </c>
      <c r="AX74">
        <f t="shared" si="54"/>
        <v>6.1565341313779984E-2</v>
      </c>
      <c r="AY74">
        <f t="shared" si="54"/>
        <v>6.0301360824030578E-2</v>
      </c>
      <c r="AZ74">
        <f t="shared" si="54"/>
        <v>5.9196024885615067E-2</v>
      </c>
      <c r="BA74">
        <f t="shared" si="54"/>
        <v>5.8243633344746457E-2</v>
      </c>
      <c r="BB74">
        <f t="shared" si="54"/>
        <v>5.7433440298238013E-2</v>
      </c>
      <c r="BC74">
        <f t="shared" si="54"/>
        <v>5.6751671468676101E-2</v>
      </c>
      <c r="BD74">
        <f t="shared" si="54"/>
        <v>5.618320237235068E-2</v>
      </c>
      <c r="BE74">
        <f t="shared" si="54"/>
        <v>5.571281421165885E-2</v>
      </c>
      <c r="BF74">
        <f t="shared" si="54"/>
        <v>8.7011718749999994E-2</v>
      </c>
      <c r="BG74">
        <f t="shared" si="54"/>
        <v>7.3559624356682687E-2</v>
      </c>
      <c r="BH74">
        <f t="shared" si="54"/>
        <v>7.1737615816603095E-2</v>
      </c>
      <c r="BI74">
        <f t="shared" si="54"/>
        <v>6.9881460088760075E-2</v>
      </c>
      <c r="BJ74">
        <f t="shared" si="54"/>
        <v>6.8036742329726674E-2</v>
      </c>
      <c r="BK74">
        <f t="shared" si="54"/>
        <v>6.624793983891096E-2</v>
      </c>
      <c r="BL74">
        <f t="shared" si="54"/>
        <v>6.4554258203784604E-2</v>
      </c>
      <c r="BM74">
        <f t="shared" si="54"/>
        <v>6.2986485950109597E-2</v>
      </c>
      <c r="BN74">
        <f t="shared" si="54"/>
        <v>6.1565341313779984E-2</v>
      </c>
      <c r="BO74">
        <f t="shared" si="54"/>
        <v>6.0301360824030592E-2</v>
      </c>
      <c r="BP74">
        <f t="shared" si="54"/>
        <v>5.9196024885615081E-2</v>
      </c>
      <c r="BQ74">
        <f t="shared" si="54"/>
        <v>5.8243633344746457E-2</v>
      </c>
      <c r="BR74">
        <f t="shared" si="54"/>
        <v>5.7433440298238013E-2</v>
      </c>
      <c r="BS74">
        <f t="shared" si="54"/>
        <v>5.6751671468676101E-2</v>
      </c>
      <c r="BT74">
        <f t="shared" si="54"/>
        <v>5.6183202372350673E-2</v>
      </c>
      <c r="BU74">
        <f t="shared" si="54"/>
        <v>5.571281421165885E-2</v>
      </c>
      <c r="BV74">
        <v>21</v>
      </c>
    </row>
    <row r="75" spans="23:74">
      <c r="W75">
        <f t="shared" si="50"/>
        <v>10.079939431579477</v>
      </c>
      <c r="X75">
        <f t="shared" si="38"/>
        <v>10.079939431579477</v>
      </c>
      <c r="Y75">
        <f t="shared" si="51"/>
        <v>10.079939431579477</v>
      </c>
      <c r="AA75">
        <f t="shared" si="49"/>
        <v>0</v>
      </c>
      <c r="AB75">
        <f t="shared" si="37"/>
        <v>0</v>
      </c>
      <c r="AC75">
        <v>5</v>
      </c>
      <c r="AN75">
        <v>7</v>
      </c>
      <c r="AO75">
        <f t="shared" si="55"/>
        <v>3.8146972656249987</v>
      </c>
      <c r="AP75">
        <f t="shared" si="54"/>
        <v>9.2097981770833351E-2</v>
      </c>
      <c r="AQ75">
        <f t="shared" si="54"/>
        <v>7.8645887377516016E-2</v>
      </c>
      <c r="AR75">
        <f t="shared" si="54"/>
        <v>7.6823878837436438E-2</v>
      </c>
      <c r="AS75">
        <f t="shared" si="54"/>
        <v>7.4967723109593418E-2</v>
      </c>
      <c r="AT75">
        <f t="shared" si="54"/>
        <v>7.3123005350560003E-2</v>
      </c>
      <c r="AU75">
        <f t="shared" si="54"/>
        <v>7.1334202859744303E-2</v>
      </c>
      <c r="AV75">
        <f t="shared" si="54"/>
        <v>6.9640521224617946E-2</v>
      </c>
      <c r="AW75">
        <f t="shared" si="54"/>
        <v>6.8072748970942926E-2</v>
      </c>
      <c r="AX75">
        <f t="shared" si="54"/>
        <v>6.6651604334613312E-2</v>
      </c>
      <c r="AY75">
        <f t="shared" si="54"/>
        <v>6.5387623844863921E-2</v>
      </c>
      <c r="AZ75">
        <f t="shared" si="54"/>
        <v>6.428228790644841E-2</v>
      </c>
      <c r="BA75">
        <f t="shared" si="54"/>
        <v>6.3329896365579785E-2</v>
      </c>
      <c r="BB75">
        <f t="shared" si="54"/>
        <v>6.2519703319071335E-2</v>
      </c>
      <c r="BC75">
        <f t="shared" si="54"/>
        <v>6.1837934489509444E-2</v>
      </c>
      <c r="BD75">
        <f t="shared" si="54"/>
        <v>6.1269465393184001E-2</v>
      </c>
      <c r="BE75">
        <f t="shared" si="54"/>
        <v>6.0799077232492171E-2</v>
      </c>
      <c r="BF75">
        <f t="shared" si="54"/>
        <v>9.2097981770833337E-2</v>
      </c>
      <c r="BG75">
        <f t="shared" si="54"/>
        <v>7.864588737751603E-2</v>
      </c>
      <c r="BH75">
        <f t="shared" si="54"/>
        <v>7.6823878837436424E-2</v>
      </c>
      <c r="BI75">
        <f t="shared" si="54"/>
        <v>7.4967723109593418E-2</v>
      </c>
      <c r="BJ75">
        <f t="shared" si="54"/>
        <v>7.3123005350560003E-2</v>
      </c>
      <c r="BK75">
        <f t="shared" si="54"/>
        <v>7.1334202859744289E-2</v>
      </c>
      <c r="BL75">
        <f t="shared" si="54"/>
        <v>6.9640521224617946E-2</v>
      </c>
      <c r="BM75">
        <f t="shared" si="54"/>
        <v>6.8072748970942926E-2</v>
      </c>
      <c r="BN75">
        <f t="shared" si="54"/>
        <v>6.6651604334613312E-2</v>
      </c>
      <c r="BO75">
        <f t="shared" si="54"/>
        <v>6.5387623844863921E-2</v>
      </c>
      <c r="BP75">
        <f t="shared" si="54"/>
        <v>6.428228790644841E-2</v>
      </c>
      <c r="BQ75">
        <f t="shared" si="54"/>
        <v>6.3329896365579785E-2</v>
      </c>
      <c r="BR75">
        <f t="shared" si="54"/>
        <v>6.2519703319071335E-2</v>
      </c>
      <c r="BS75">
        <f t="shared" si="54"/>
        <v>6.1837934489509444E-2</v>
      </c>
      <c r="BT75">
        <f t="shared" si="54"/>
        <v>6.1269465393183994E-2</v>
      </c>
      <c r="BU75">
        <f t="shared" si="54"/>
        <v>6.0799077232492171E-2</v>
      </c>
      <c r="BV75">
        <v>22</v>
      </c>
    </row>
    <row r="76" spans="23:74">
      <c r="W76">
        <f t="shared" si="50"/>
        <v>8.9586003653248767</v>
      </c>
      <c r="X76">
        <f t="shared" si="38"/>
        <v>8.9586003653248767</v>
      </c>
      <c r="Y76">
        <f t="shared" si="51"/>
        <v>8.9586003653248767</v>
      </c>
      <c r="AA76">
        <f t="shared" si="49"/>
        <v>0</v>
      </c>
      <c r="AB76">
        <f t="shared" si="37"/>
        <v>0</v>
      </c>
      <c r="AC76">
        <v>5</v>
      </c>
      <c r="AN76">
        <v>8</v>
      </c>
      <c r="AO76">
        <f t="shared" si="55"/>
        <v>4.7683715820312473</v>
      </c>
      <c r="AP76">
        <f t="shared" si="54"/>
        <v>9.8455810546874994E-2</v>
      </c>
      <c r="AQ76">
        <f t="shared" si="54"/>
        <v>8.5003716153557687E-2</v>
      </c>
      <c r="AR76">
        <f t="shared" si="54"/>
        <v>8.3181707613478081E-2</v>
      </c>
      <c r="AS76">
        <f t="shared" si="54"/>
        <v>8.1325551885635075E-2</v>
      </c>
      <c r="AT76">
        <f t="shared" si="54"/>
        <v>7.948083412660166E-2</v>
      </c>
      <c r="AU76">
        <f t="shared" si="54"/>
        <v>7.769203163578596E-2</v>
      </c>
      <c r="AV76">
        <f t="shared" si="54"/>
        <v>7.5998350000659604E-2</v>
      </c>
      <c r="AW76">
        <f t="shared" si="54"/>
        <v>7.4430577746984597E-2</v>
      </c>
      <c r="AX76">
        <f t="shared" si="54"/>
        <v>7.3009433110654984E-2</v>
      </c>
      <c r="AY76">
        <f t="shared" si="54"/>
        <v>7.1745452620905578E-2</v>
      </c>
      <c r="AZ76">
        <f t="shared" si="54"/>
        <v>7.0640116682490081E-2</v>
      </c>
      <c r="BA76">
        <f t="shared" si="54"/>
        <v>6.9687725141621443E-2</v>
      </c>
      <c r="BB76">
        <f t="shared" si="54"/>
        <v>6.8877532095112992E-2</v>
      </c>
      <c r="BC76">
        <f t="shared" si="54"/>
        <v>6.8195763265551101E-2</v>
      </c>
      <c r="BD76">
        <f t="shared" si="54"/>
        <v>6.7627294169225666E-2</v>
      </c>
      <c r="BE76">
        <f t="shared" si="54"/>
        <v>6.7156906008533829E-2</v>
      </c>
      <c r="BF76">
        <f t="shared" si="54"/>
        <v>9.8455810546874981E-2</v>
      </c>
      <c r="BG76">
        <f t="shared" si="54"/>
        <v>8.5003716153557687E-2</v>
      </c>
      <c r="BH76">
        <f t="shared" si="54"/>
        <v>8.3181707613478081E-2</v>
      </c>
      <c r="BI76">
        <f t="shared" si="54"/>
        <v>8.1325551885635075E-2</v>
      </c>
      <c r="BJ76">
        <f t="shared" si="54"/>
        <v>7.948083412660166E-2</v>
      </c>
      <c r="BK76">
        <f t="shared" si="54"/>
        <v>7.7692031635785946E-2</v>
      </c>
      <c r="BL76">
        <f t="shared" si="54"/>
        <v>7.5998350000659604E-2</v>
      </c>
      <c r="BM76">
        <f t="shared" si="54"/>
        <v>7.4430577746984569E-2</v>
      </c>
      <c r="BN76">
        <f t="shared" si="54"/>
        <v>7.3009433110654984E-2</v>
      </c>
      <c r="BO76">
        <f t="shared" si="54"/>
        <v>7.1745452620905578E-2</v>
      </c>
      <c r="BP76">
        <f t="shared" si="54"/>
        <v>7.0640116682490067E-2</v>
      </c>
      <c r="BQ76">
        <f t="shared" si="54"/>
        <v>6.9687725141621443E-2</v>
      </c>
      <c r="BR76">
        <f t="shared" si="54"/>
        <v>6.8877532095112992E-2</v>
      </c>
      <c r="BS76">
        <f t="shared" si="54"/>
        <v>6.8195763265551101E-2</v>
      </c>
      <c r="BT76">
        <f t="shared" si="54"/>
        <v>6.7627294169225652E-2</v>
      </c>
      <c r="BU76">
        <f t="shared" si="54"/>
        <v>6.7156906008533829E-2</v>
      </c>
      <c r="BV76">
        <v>23</v>
      </c>
    </row>
    <row r="77" spans="23:74">
      <c r="W77">
        <f t="shared" si="50"/>
        <v>7.8649356144236373</v>
      </c>
      <c r="X77">
        <f t="shared" si="38"/>
        <v>7.8649356144236373</v>
      </c>
      <c r="Y77">
        <f t="shared" si="51"/>
        <v>7.8649356144236355</v>
      </c>
      <c r="AA77">
        <f t="shared" si="49"/>
        <v>0</v>
      </c>
      <c r="AB77">
        <f t="shared" si="37"/>
        <v>0</v>
      </c>
      <c r="AC77">
        <v>5</v>
      </c>
      <c r="AN77">
        <v>9</v>
      </c>
      <c r="AO77">
        <f t="shared" si="55"/>
        <v>5.9604644775390598</v>
      </c>
      <c r="AP77">
        <f t="shared" si="54"/>
        <v>0.10640309651692707</v>
      </c>
      <c r="AQ77">
        <f t="shared" si="54"/>
        <v>9.2951002123609752E-2</v>
      </c>
      <c r="AR77">
        <f t="shared" si="54"/>
        <v>9.112899358353016E-2</v>
      </c>
      <c r="AS77">
        <f t="shared" si="54"/>
        <v>8.9272837855687154E-2</v>
      </c>
      <c r="AT77">
        <f t="shared" si="54"/>
        <v>8.7428120096653739E-2</v>
      </c>
      <c r="AU77">
        <f t="shared" si="54"/>
        <v>8.5639317605838025E-2</v>
      </c>
      <c r="AV77">
        <f t="shared" si="54"/>
        <v>8.3945635970711696E-2</v>
      </c>
      <c r="AW77">
        <f t="shared" si="54"/>
        <v>8.2377863717036662E-2</v>
      </c>
      <c r="AX77">
        <f t="shared" si="54"/>
        <v>8.0956719080707049E-2</v>
      </c>
      <c r="AY77">
        <f t="shared" si="54"/>
        <v>7.9692738590957657E-2</v>
      </c>
      <c r="AZ77">
        <f t="shared" si="54"/>
        <v>7.858740265254216E-2</v>
      </c>
      <c r="BA77">
        <f t="shared" si="54"/>
        <v>7.7635011111673521E-2</v>
      </c>
      <c r="BB77">
        <f t="shared" si="54"/>
        <v>7.6824818065165057E-2</v>
      </c>
      <c r="BC77">
        <f t="shared" si="54"/>
        <v>7.614304923560318E-2</v>
      </c>
      <c r="BD77">
        <f t="shared" ref="AP77:BU83" si="56">BC44</f>
        <v>7.5574580139277744E-2</v>
      </c>
      <c r="BE77">
        <f t="shared" si="56"/>
        <v>7.5104191978585907E-2</v>
      </c>
      <c r="BF77">
        <f t="shared" si="56"/>
        <v>0.10640309651692707</v>
      </c>
      <c r="BG77">
        <f t="shared" si="56"/>
        <v>9.2951002123609752E-2</v>
      </c>
      <c r="BH77">
        <f t="shared" si="56"/>
        <v>9.1128993583530188E-2</v>
      </c>
      <c r="BI77">
        <f t="shared" si="56"/>
        <v>8.927283785568714E-2</v>
      </c>
      <c r="BJ77">
        <f t="shared" si="56"/>
        <v>8.7428120096653739E-2</v>
      </c>
      <c r="BK77">
        <f t="shared" si="56"/>
        <v>8.5639317605838039E-2</v>
      </c>
      <c r="BL77">
        <f t="shared" si="56"/>
        <v>8.3945635970711682E-2</v>
      </c>
      <c r="BM77">
        <f t="shared" si="56"/>
        <v>8.2377863717036662E-2</v>
      </c>
      <c r="BN77">
        <f t="shared" si="56"/>
        <v>8.0956719080707049E-2</v>
      </c>
      <c r="BO77">
        <f t="shared" si="56"/>
        <v>7.9692738590957657E-2</v>
      </c>
      <c r="BP77">
        <f t="shared" si="56"/>
        <v>7.8587402652542132E-2</v>
      </c>
      <c r="BQ77">
        <f t="shared" si="56"/>
        <v>7.7635011111673521E-2</v>
      </c>
      <c r="BR77">
        <f t="shared" si="56"/>
        <v>7.6824818065165057E-2</v>
      </c>
      <c r="BS77">
        <f t="shared" si="56"/>
        <v>7.614304923560318E-2</v>
      </c>
      <c r="BT77">
        <f t="shared" si="56"/>
        <v>7.5574580139277731E-2</v>
      </c>
      <c r="BU77">
        <f t="shared" si="56"/>
        <v>7.5104191978585907E-2</v>
      </c>
      <c r="BV77">
        <v>24</v>
      </c>
    </row>
    <row r="78" spans="23:74">
      <c r="W78">
        <f t="shared" si="50"/>
        <v>6.8236480474822603</v>
      </c>
      <c r="X78">
        <f t="shared" si="38"/>
        <v>6.8236480474822603</v>
      </c>
      <c r="Y78">
        <f t="shared" si="51"/>
        <v>6.8236480474822603</v>
      </c>
      <c r="AA78">
        <f t="shared" si="49"/>
        <v>0</v>
      </c>
      <c r="AB78">
        <f t="shared" si="37"/>
        <v>0</v>
      </c>
      <c r="AC78">
        <v>5</v>
      </c>
      <c r="AN78">
        <v>10</v>
      </c>
      <c r="AO78">
        <f t="shared" si="55"/>
        <v>7.4505805969238246</v>
      </c>
      <c r="AP78">
        <f t="shared" si="56"/>
        <v>0.11633720397949218</v>
      </c>
      <c r="AQ78">
        <f t="shared" si="56"/>
        <v>0.10288510958617486</v>
      </c>
      <c r="AR78">
        <f t="shared" si="56"/>
        <v>0.1010631010460953</v>
      </c>
      <c r="AS78">
        <f t="shared" si="56"/>
        <v>9.9206945318252263E-2</v>
      </c>
      <c r="AT78">
        <f t="shared" si="56"/>
        <v>9.7362227559218847E-2</v>
      </c>
      <c r="AU78">
        <f t="shared" si="56"/>
        <v>9.5573425068403148E-2</v>
      </c>
      <c r="AV78">
        <f t="shared" si="56"/>
        <v>9.3879743433276777E-2</v>
      </c>
      <c r="AW78">
        <f t="shared" si="56"/>
        <v>9.2311971179601784E-2</v>
      </c>
      <c r="AX78">
        <f t="shared" si="56"/>
        <v>9.0890826543272171E-2</v>
      </c>
      <c r="AY78">
        <f t="shared" si="56"/>
        <v>8.9626846053522766E-2</v>
      </c>
      <c r="AZ78">
        <f t="shared" si="56"/>
        <v>8.8521510115107255E-2</v>
      </c>
      <c r="BA78">
        <f t="shared" si="56"/>
        <v>8.7569118574238616E-2</v>
      </c>
      <c r="BB78">
        <f t="shared" si="56"/>
        <v>8.675892552773018E-2</v>
      </c>
      <c r="BC78">
        <f t="shared" si="56"/>
        <v>8.6077156698168289E-2</v>
      </c>
      <c r="BD78">
        <f t="shared" si="56"/>
        <v>8.5508687601842853E-2</v>
      </c>
      <c r="BE78">
        <f t="shared" si="56"/>
        <v>8.5038299441151016E-2</v>
      </c>
      <c r="BF78">
        <f t="shared" si="56"/>
        <v>0.11633720397949217</v>
      </c>
      <c r="BG78">
        <f t="shared" si="56"/>
        <v>0.10288510958617487</v>
      </c>
      <c r="BH78">
        <f t="shared" si="56"/>
        <v>0.10106310104609527</v>
      </c>
      <c r="BI78">
        <f t="shared" si="56"/>
        <v>9.9206945318252263E-2</v>
      </c>
      <c r="BJ78">
        <f t="shared" si="56"/>
        <v>9.7362227559218847E-2</v>
      </c>
      <c r="BK78">
        <f t="shared" si="56"/>
        <v>9.5573425068403134E-2</v>
      </c>
      <c r="BL78">
        <f t="shared" si="56"/>
        <v>9.3879743433276777E-2</v>
      </c>
      <c r="BM78">
        <f t="shared" si="56"/>
        <v>9.2311971179601771E-2</v>
      </c>
      <c r="BN78">
        <f t="shared" si="56"/>
        <v>9.0890826543272171E-2</v>
      </c>
      <c r="BO78">
        <f t="shared" si="56"/>
        <v>8.962684605352278E-2</v>
      </c>
      <c r="BP78">
        <f t="shared" si="56"/>
        <v>8.8521510115107255E-2</v>
      </c>
      <c r="BQ78">
        <f t="shared" si="56"/>
        <v>8.7569118574238616E-2</v>
      </c>
      <c r="BR78">
        <f t="shared" si="56"/>
        <v>8.675892552773018E-2</v>
      </c>
      <c r="BS78">
        <f t="shared" si="56"/>
        <v>8.6077156698168289E-2</v>
      </c>
      <c r="BT78">
        <f t="shared" si="56"/>
        <v>8.5508687601842839E-2</v>
      </c>
      <c r="BU78">
        <f t="shared" si="56"/>
        <v>8.5038299441151016E-2</v>
      </c>
      <c r="BV78">
        <v>25</v>
      </c>
    </row>
    <row r="79" spans="23:74">
      <c r="W79">
        <f t="shared" si="50"/>
        <v>5.8547197576571568</v>
      </c>
      <c r="X79">
        <f t="shared" si="38"/>
        <v>5.8547197576571568</v>
      </c>
      <c r="Y79">
        <f t="shared" si="51"/>
        <v>5.8547197576571568</v>
      </c>
      <c r="AA79">
        <f t="shared" si="49"/>
        <v>0</v>
      </c>
      <c r="AB79">
        <f t="shared" si="37"/>
        <v>0</v>
      </c>
      <c r="AC79">
        <v>5</v>
      </c>
      <c r="AN79">
        <v>11</v>
      </c>
      <c r="AO79">
        <f t="shared" si="55"/>
        <v>9.3132257461547798</v>
      </c>
      <c r="AP79">
        <f t="shared" si="56"/>
        <v>0.12875483830769854</v>
      </c>
      <c r="AQ79">
        <f t="shared" si="56"/>
        <v>0.11530274391438122</v>
      </c>
      <c r="AR79">
        <f t="shared" si="56"/>
        <v>0.11348073537430166</v>
      </c>
      <c r="AS79">
        <f t="shared" si="56"/>
        <v>0.11162457964645862</v>
      </c>
      <c r="AT79">
        <f t="shared" si="56"/>
        <v>0.10977986188742522</v>
      </c>
      <c r="AU79">
        <f t="shared" si="56"/>
        <v>0.1079910593966095</v>
      </c>
      <c r="AV79">
        <f t="shared" si="56"/>
        <v>0.10629737776148317</v>
      </c>
      <c r="AW79">
        <f t="shared" si="56"/>
        <v>0.10472960550780813</v>
      </c>
      <c r="AX79">
        <f t="shared" si="56"/>
        <v>0.10330846087147855</v>
      </c>
      <c r="AY79">
        <f t="shared" si="56"/>
        <v>0.10204448038172911</v>
      </c>
      <c r="AZ79">
        <f t="shared" si="56"/>
        <v>0.10093914444331362</v>
      </c>
      <c r="BA79">
        <f t="shared" si="56"/>
        <v>9.9986752902444992E-2</v>
      </c>
      <c r="BB79">
        <f t="shared" si="56"/>
        <v>9.9176559855936541E-2</v>
      </c>
      <c r="BC79">
        <f t="shared" si="56"/>
        <v>9.8494791026374665E-2</v>
      </c>
      <c r="BD79">
        <f t="shared" si="56"/>
        <v>9.7926321930049229E-2</v>
      </c>
      <c r="BE79">
        <f t="shared" si="56"/>
        <v>9.7455933769357392E-2</v>
      </c>
      <c r="BF79">
        <f t="shared" si="56"/>
        <v>0.12875483830769854</v>
      </c>
      <c r="BG79">
        <f t="shared" si="56"/>
        <v>0.11530274391438126</v>
      </c>
      <c r="BH79">
        <f t="shared" si="56"/>
        <v>0.11348073537430166</v>
      </c>
      <c r="BI79">
        <f t="shared" si="56"/>
        <v>0.11162457964645862</v>
      </c>
      <c r="BJ79">
        <f t="shared" si="56"/>
        <v>0.10977986188742522</v>
      </c>
      <c r="BK79">
        <f t="shared" si="56"/>
        <v>0.1079910593966095</v>
      </c>
      <c r="BL79">
        <f t="shared" si="56"/>
        <v>0.10629737776148315</v>
      </c>
      <c r="BM79">
        <f t="shared" si="56"/>
        <v>0.10472960550780812</v>
      </c>
      <c r="BN79">
        <f t="shared" si="56"/>
        <v>0.10330846087147855</v>
      </c>
      <c r="BO79">
        <f t="shared" si="56"/>
        <v>0.10204448038172914</v>
      </c>
      <c r="BP79">
        <f t="shared" si="56"/>
        <v>0.10093914444331362</v>
      </c>
      <c r="BQ79">
        <f t="shared" si="56"/>
        <v>9.9986752902444992E-2</v>
      </c>
      <c r="BR79">
        <f t="shared" si="56"/>
        <v>9.9176559855936541E-2</v>
      </c>
      <c r="BS79">
        <f t="shared" si="56"/>
        <v>9.8494791026374665E-2</v>
      </c>
      <c r="BT79">
        <f t="shared" si="56"/>
        <v>9.7926321930049215E-2</v>
      </c>
      <c r="BU79">
        <f t="shared" si="56"/>
        <v>9.7455933769357392E-2</v>
      </c>
      <c r="BV79">
        <v>26</v>
      </c>
    </row>
    <row r="80" spans="23:74">
      <c r="W80">
        <f t="shared" si="50"/>
        <v>4.9721841524368484</v>
      </c>
      <c r="X80">
        <f t="shared" si="38"/>
        <v>4.9721841524368484</v>
      </c>
      <c r="Y80">
        <f t="shared" si="51"/>
        <v>4.9721841524368484</v>
      </c>
      <c r="AA80">
        <f t="shared" si="49"/>
        <v>0</v>
      </c>
      <c r="AB80">
        <f t="shared" si="37"/>
        <v>0</v>
      </c>
      <c r="AC80">
        <v>5</v>
      </c>
      <c r="AN80">
        <v>12</v>
      </c>
      <c r="AO80">
        <f t="shared" si="55"/>
        <v>11.641532182693474</v>
      </c>
      <c r="AP80">
        <f t="shared" si="56"/>
        <v>0.14427688121795651</v>
      </c>
      <c r="AQ80">
        <f t="shared" si="56"/>
        <v>0.13082478682463919</v>
      </c>
      <c r="AR80">
        <f t="shared" si="56"/>
        <v>0.12900277828455961</v>
      </c>
      <c r="AS80">
        <f t="shared" si="56"/>
        <v>0.1271466225567166</v>
      </c>
      <c r="AT80">
        <f t="shared" si="56"/>
        <v>0.12530190479768316</v>
      </c>
      <c r="AU80">
        <f t="shared" si="56"/>
        <v>0.12351310230686748</v>
      </c>
      <c r="AV80">
        <f t="shared" si="56"/>
        <v>0.12181942067174113</v>
      </c>
      <c r="AW80">
        <f t="shared" si="56"/>
        <v>0.12025164841806607</v>
      </c>
      <c r="AX80">
        <f t="shared" si="56"/>
        <v>0.11883050378173649</v>
      </c>
      <c r="AY80">
        <f t="shared" si="56"/>
        <v>0.11756652329198711</v>
      </c>
      <c r="AZ80">
        <f t="shared" si="56"/>
        <v>0.11646118735357158</v>
      </c>
      <c r="BA80">
        <f t="shared" si="56"/>
        <v>0.11550879581270294</v>
      </c>
      <c r="BB80">
        <f t="shared" si="56"/>
        <v>0.11469860276619452</v>
      </c>
      <c r="BC80">
        <f t="shared" si="56"/>
        <v>0.11401683393663263</v>
      </c>
      <c r="BD80">
        <f t="shared" si="56"/>
        <v>0.11344836484030718</v>
      </c>
      <c r="BE80">
        <f t="shared" si="56"/>
        <v>0.11297797667961534</v>
      </c>
      <c r="BF80">
        <f t="shared" si="56"/>
        <v>0.14427688121795654</v>
      </c>
      <c r="BG80">
        <f t="shared" si="56"/>
        <v>0.13082478682463919</v>
      </c>
      <c r="BH80">
        <f t="shared" si="56"/>
        <v>0.12900277828455961</v>
      </c>
      <c r="BI80">
        <f t="shared" si="56"/>
        <v>0.12714662255671658</v>
      </c>
      <c r="BJ80">
        <f t="shared" si="56"/>
        <v>0.12530190479768316</v>
      </c>
      <c r="BK80">
        <f t="shared" si="56"/>
        <v>0.12351310230686748</v>
      </c>
      <c r="BL80">
        <f t="shared" si="56"/>
        <v>0.12181942067174113</v>
      </c>
      <c r="BM80">
        <f t="shared" si="56"/>
        <v>0.1202516484180661</v>
      </c>
      <c r="BN80">
        <f t="shared" si="56"/>
        <v>0.11883050378173649</v>
      </c>
      <c r="BO80">
        <f t="shared" si="56"/>
        <v>0.11756652329198711</v>
      </c>
      <c r="BP80">
        <f t="shared" si="56"/>
        <v>0.11646118735357158</v>
      </c>
      <c r="BQ80">
        <f t="shared" si="56"/>
        <v>0.11550879581270294</v>
      </c>
      <c r="BR80">
        <f t="shared" si="56"/>
        <v>0.11469860276619452</v>
      </c>
      <c r="BS80">
        <f t="shared" si="56"/>
        <v>0.11401683393663263</v>
      </c>
      <c r="BT80">
        <f t="shared" si="56"/>
        <v>0.11344836484030715</v>
      </c>
      <c r="BU80">
        <f t="shared" si="56"/>
        <v>0.11297797667961534</v>
      </c>
      <c r="BV80">
        <v>27</v>
      </c>
    </row>
    <row r="81" spans="23:74">
      <c r="W81">
        <f>G4*G20</f>
        <v>18.396435374221959</v>
      </c>
      <c r="X81">
        <f t="shared" si="38"/>
        <v>18.396435374221959</v>
      </c>
      <c r="Y81">
        <f>AS20</f>
        <v>18.396435374221959</v>
      </c>
      <c r="AA81">
        <f t="shared" ref="AA81:AA95" si="57">AB4-G4</f>
        <v>0</v>
      </c>
      <c r="AB81">
        <f t="shared" si="37"/>
        <v>0</v>
      </c>
      <c r="AC81">
        <v>5</v>
      </c>
      <c r="AN81">
        <v>13</v>
      </c>
      <c r="AO81">
        <f t="shared" si="55"/>
        <v>14.551915228366843</v>
      </c>
      <c r="AP81">
        <f t="shared" si="56"/>
        <v>0.16367943485577896</v>
      </c>
      <c r="AQ81">
        <f t="shared" si="56"/>
        <v>0.15022734046246164</v>
      </c>
      <c r="AR81">
        <f t="shared" si="56"/>
        <v>0.14840533192238206</v>
      </c>
      <c r="AS81">
        <f t="shared" si="56"/>
        <v>0.14654917619453903</v>
      </c>
      <c r="AT81">
        <f t="shared" si="56"/>
        <v>0.14470445843550564</v>
      </c>
      <c r="AU81">
        <f t="shared" si="56"/>
        <v>0.14291565594468991</v>
      </c>
      <c r="AV81">
        <f t="shared" si="56"/>
        <v>0.1412219743095636</v>
      </c>
      <c r="AW81">
        <f t="shared" si="56"/>
        <v>0.13965420205588858</v>
      </c>
      <c r="AX81">
        <f t="shared" si="56"/>
        <v>0.13823305741955896</v>
      </c>
      <c r="AY81">
        <f t="shared" si="56"/>
        <v>0.13696907692980956</v>
      </c>
      <c r="AZ81">
        <f t="shared" si="56"/>
        <v>0.13586374099139403</v>
      </c>
      <c r="BA81">
        <f t="shared" si="56"/>
        <v>0.13491134945052541</v>
      </c>
      <c r="BB81">
        <f t="shared" si="56"/>
        <v>0.13410115640401696</v>
      </c>
      <c r="BC81">
        <f t="shared" si="56"/>
        <v>0.13341938757445507</v>
      </c>
      <c r="BD81">
        <f t="shared" si="56"/>
        <v>0.13285091847812966</v>
      </c>
      <c r="BE81">
        <f t="shared" si="56"/>
        <v>0.13238053031743779</v>
      </c>
      <c r="BF81">
        <f t="shared" si="56"/>
        <v>0.16367943485577896</v>
      </c>
      <c r="BG81">
        <f t="shared" si="56"/>
        <v>0.15022734046246169</v>
      </c>
      <c r="BH81">
        <f t="shared" si="56"/>
        <v>0.14840533192238206</v>
      </c>
      <c r="BI81">
        <f t="shared" si="56"/>
        <v>0.14654917619453903</v>
      </c>
      <c r="BJ81">
        <f t="shared" si="56"/>
        <v>0.14470445843550564</v>
      </c>
      <c r="BK81">
        <f t="shared" si="56"/>
        <v>0.14291565594468991</v>
      </c>
      <c r="BL81">
        <f t="shared" si="56"/>
        <v>0.1412219743095636</v>
      </c>
      <c r="BM81">
        <f t="shared" si="56"/>
        <v>0.13965420205588855</v>
      </c>
      <c r="BN81">
        <f t="shared" si="56"/>
        <v>0.13823305741955896</v>
      </c>
      <c r="BO81">
        <f t="shared" si="56"/>
        <v>0.13696907692980956</v>
      </c>
      <c r="BP81">
        <f t="shared" si="56"/>
        <v>0.13586374099139403</v>
      </c>
      <c r="BQ81">
        <f t="shared" si="56"/>
        <v>0.13491134945052541</v>
      </c>
      <c r="BR81">
        <f t="shared" si="56"/>
        <v>0.13410115640401696</v>
      </c>
      <c r="BS81">
        <f t="shared" si="56"/>
        <v>0.13341938757445507</v>
      </c>
      <c r="BT81">
        <f t="shared" si="56"/>
        <v>0.1328509184781296</v>
      </c>
      <c r="BU81">
        <f t="shared" si="56"/>
        <v>0.13238053031743779</v>
      </c>
      <c r="BV81">
        <v>28</v>
      </c>
    </row>
    <row r="82" spans="23:74">
      <c r="W82">
        <f t="shared" ref="W82:W95" si="58">G5*G21</f>
        <v>17.849166963347106</v>
      </c>
      <c r="X82">
        <f t="shared" si="38"/>
        <v>17.849166963347106</v>
      </c>
      <c r="Y82">
        <f t="shared" ref="Y82:Y95" si="59">AS21</f>
        <v>17.849166963347106</v>
      </c>
      <c r="AA82">
        <f t="shared" si="57"/>
        <v>0</v>
      </c>
      <c r="AB82">
        <f t="shared" si="37"/>
        <v>0</v>
      </c>
      <c r="AC82">
        <v>5</v>
      </c>
      <c r="AN82">
        <v>14</v>
      </c>
      <c r="AO82">
        <f t="shared" si="55"/>
        <v>18.189894035458554</v>
      </c>
      <c r="AP82">
        <f t="shared" si="56"/>
        <v>0.18793262690305698</v>
      </c>
      <c r="AQ82">
        <f t="shared" si="56"/>
        <v>0.17448053250973972</v>
      </c>
      <c r="AR82">
        <f t="shared" si="56"/>
        <v>0.17265852396966011</v>
      </c>
      <c r="AS82">
        <f t="shared" si="56"/>
        <v>0.17080236824181713</v>
      </c>
      <c r="AT82">
        <f t="shared" si="56"/>
        <v>0.16895765048278372</v>
      </c>
      <c r="AU82">
        <f t="shared" si="56"/>
        <v>0.16716884799196799</v>
      </c>
      <c r="AV82">
        <f t="shared" si="56"/>
        <v>0.16547516635684167</v>
      </c>
      <c r="AW82">
        <f t="shared" si="56"/>
        <v>0.16390739410316663</v>
      </c>
      <c r="AX82">
        <f t="shared" si="56"/>
        <v>0.16248624946683701</v>
      </c>
      <c r="AY82">
        <f t="shared" si="56"/>
        <v>0.16122226897708761</v>
      </c>
      <c r="AZ82">
        <f t="shared" si="56"/>
        <v>0.16011693303867214</v>
      </c>
      <c r="BA82">
        <f t="shared" si="56"/>
        <v>0.15916454149780349</v>
      </c>
      <c r="BB82">
        <f t="shared" si="56"/>
        <v>0.15835434845129504</v>
      </c>
      <c r="BC82">
        <f t="shared" si="56"/>
        <v>0.15767257962173314</v>
      </c>
      <c r="BD82">
        <f t="shared" si="56"/>
        <v>0.15710411052540771</v>
      </c>
      <c r="BE82">
        <f t="shared" si="56"/>
        <v>0.15663372236471587</v>
      </c>
      <c r="BF82">
        <f t="shared" si="56"/>
        <v>0.18793262690305704</v>
      </c>
      <c r="BG82">
        <f t="shared" si="56"/>
        <v>0.17448053250973974</v>
      </c>
      <c r="BH82">
        <f t="shared" si="56"/>
        <v>0.17265852396966017</v>
      </c>
      <c r="BI82">
        <f t="shared" si="56"/>
        <v>0.17080236824181713</v>
      </c>
      <c r="BJ82">
        <f t="shared" si="56"/>
        <v>0.16895765048278372</v>
      </c>
      <c r="BK82">
        <f t="shared" si="56"/>
        <v>0.16716884799196799</v>
      </c>
      <c r="BL82">
        <f t="shared" si="56"/>
        <v>0.16547516635684167</v>
      </c>
      <c r="BM82">
        <f t="shared" si="56"/>
        <v>0.16390739410316663</v>
      </c>
      <c r="BN82">
        <f t="shared" si="56"/>
        <v>0.16248624946683701</v>
      </c>
      <c r="BO82">
        <f t="shared" si="56"/>
        <v>0.16122226897708763</v>
      </c>
      <c r="BP82">
        <f t="shared" si="56"/>
        <v>0.16011693303867211</v>
      </c>
      <c r="BQ82">
        <f t="shared" si="56"/>
        <v>0.15916454149780349</v>
      </c>
      <c r="BR82">
        <f t="shared" si="56"/>
        <v>0.15835434845129504</v>
      </c>
      <c r="BS82">
        <f t="shared" si="56"/>
        <v>0.15767257962173314</v>
      </c>
      <c r="BT82">
        <f t="shared" si="56"/>
        <v>0.15710411052540768</v>
      </c>
      <c r="BU82">
        <f t="shared" si="56"/>
        <v>0.15663372236471587</v>
      </c>
      <c r="BV82">
        <v>29</v>
      </c>
    </row>
    <row r="83" spans="23:74">
      <c r="W83">
        <f t="shared" si="58"/>
        <v>17.209228639800816</v>
      </c>
      <c r="X83">
        <f t="shared" si="38"/>
        <v>17.209228639800816</v>
      </c>
      <c r="Y83">
        <f t="shared" si="59"/>
        <v>17.209228639800816</v>
      </c>
      <c r="AA83">
        <f t="shared" si="57"/>
        <v>0</v>
      </c>
      <c r="AB83">
        <f t="shared" si="37"/>
        <v>0</v>
      </c>
      <c r="AC83">
        <v>5</v>
      </c>
      <c r="AN83">
        <v>15</v>
      </c>
      <c r="AO83">
        <f t="shared" si="55"/>
        <v>22.737367544323188</v>
      </c>
      <c r="AP83">
        <f t="shared" si="56"/>
        <v>0.21824911696215457</v>
      </c>
      <c r="AQ83">
        <f t="shared" si="56"/>
        <v>0.20479702256883725</v>
      </c>
      <c r="AR83">
        <f t="shared" si="56"/>
        <v>0.20297501402875767</v>
      </c>
      <c r="AS83">
        <f t="shared" si="56"/>
        <v>0.20111885830091467</v>
      </c>
      <c r="AT83">
        <f t="shared" si="56"/>
        <v>0.19927414054188128</v>
      </c>
      <c r="AU83">
        <f t="shared" si="56"/>
        <v>0.19748533805106555</v>
      </c>
      <c r="AV83">
        <f t="shared" si="56"/>
        <v>0.19579165641593921</v>
      </c>
      <c r="AW83">
        <f t="shared" si="56"/>
        <v>0.19422388416226419</v>
      </c>
      <c r="AX83">
        <f t="shared" si="56"/>
        <v>0.19280273952593457</v>
      </c>
      <c r="AY83">
        <f t="shared" si="56"/>
        <v>0.19153875903618517</v>
      </c>
      <c r="AZ83">
        <f t="shared" si="56"/>
        <v>0.19043342309776967</v>
      </c>
      <c r="BA83">
        <f t="shared" si="56"/>
        <v>0.18948103155690108</v>
      </c>
      <c r="BB83">
        <f t="shared" si="56"/>
        <v>0.1886708385103926</v>
      </c>
      <c r="BC83">
        <f t="shared" si="56"/>
        <v>0.18798906968083071</v>
      </c>
      <c r="BD83">
        <f t="shared" si="56"/>
        <v>0.18742060058450527</v>
      </c>
      <c r="BE83">
        <f t="shared" si="56"/>
        <v>0.18695021242381343</v>
      </c>
      <c r="BF83">
        <f t="shared" si="56"/>
        <v>0.21824911696215457</v>
      </c>
      <c r="BG83">
        <f t="shared" si="56"/>
        <v>0.20479702256883728</v>
      </c>
      <c r="BH83">
        <f t="shared" si="56"/>
        <v>0.2029750140287577</v>
      </c>
      <c r="BI83">
        <f t="shared" si="56"/>
        <v>0.20111885830091467</v>
      </c>
      <c r="BJ83">
        <f t="shared" si="56"/>
        <v>0.19927414054188128</v>
      </c>
      <c r="BK83">
        <f t="shared" si="56"/>
        <v>0.19748533805106555</v>
      </c>
      <c r="BL83">
        <f t="shared" si="56"/>
        <v>0.19579165641593921</v>
      </c>
      <c r="BM83">
        <f t="shared" si="56"/>
        <v>0.19422388416226419</v>
      </c>
      <c r="BN83">
        <f t="shared" si="56"/>
        <v>0.19280273952593457</v>
      </c>
      <c r="BO83">
        <f t="shared" si="56"/>
        <v>0.19153875903618517</v>
      </c>
      <c r="BP83">
        <f t="shared" si="56"/>
        <v>0.1904334230977697</v>
      </c>
      <c r="BQ83">
        <f t="shared" si="56"/>
        <v>0.18948103155690108</v>
      </c>
      <c r="BR83">
        <f t="shared" si="56"/>
        <v>0.1886708385103926</v>
      </c>
      <c r="BS83">
        <f t="shared" si="56"/>
        <v>0.18798906968083071</v>
      </c>
      <c r="BT83">
        <f t="shared" si="56"/>
        <v>0.18742060058450527</v>
      </c>
      <c r="BU83">
        <f t="shared" si="56"/>
        <v>0.18695021242381343</v>
      </c>
      <c r="BV83">
        <v>30</v>
      </c>
    </row>
    <row r="84" spans="23:74">
      <c r="W84">
        <f t="shared" si="58"/>
        <v>16.471066281519605</v>
      </c>
      <c r="X84">
        <f t="shared" si="38"/>
        <v>16.471066281519605</v>
      </c>
      <c r="Y84">
        <f t="shared" si="59"/>
        <v>16.471066281519605</v>
      </c>
      <c r="AA84">
        <f t="shared" si="57"/>
        <v>0</v>
      </c>
      <c r="AB84">
        <f t="shared" si="37"/>
        <v>0</v>
      </c>
      <c r="AC84">
        <v>5</v>
      </c>
    </row>
    <row r="85" spans="23:74">
      <c r="W85">
        <f t="shared" si="58"/>
        <v>15.6328819248918</v>
      </c>
      <c r="X85">
        <f t="shared" si="38"/>
        <v>15.6328819248918</v>
      </c>
      <c r="Y85">
        <f t="shared" si="59"/>
        <v>15.6328819248918</v>
      </c>
      <c r="AA85">
        <f t="shared" si="57"/>
        <v>0</v>
      </c>
      <c r="AB85">
        <f t="shared" si="37"/>
        <v>0</v>
      </c>
      <c r="AC85">
        <v>5</v>
      </c>
    </row>
    <row r="86" spans="23:74">
      <c r="W86">
        <f t="shared" si="58"/>
        <v>14.697940638511128</v>
      </c>
      <c r="X86">
        <f t="shared" si="38"/>
        <v>14.697940638511128</v>
      </c>
      <c r="Y86">
        <f t="shared" si="59"/>
        <v>14.697940638511128</v>
      </c>
      <c r="AA86">
        <f t="shared" si="57"/>
        <v>0</v>
      </c>
      <c r="AB86">
        <f t="shared" ref="AB86:AB149" si="60">IFERROR(AA86,"")</f>
        <v>0</v>
      </c>
      <c r="AC86">
        <v>5</v>
      </c>
    </row>
    <row r="87" spans="23:74">
      <c r="W87">
        <f t="shared" si="58"/>
        <v>13.675586707711018</v>
      </c>
      <c r="X87">
        <f t="shared" si="38"/>
        <v>13.675586707711018</v>
      </c>
      <c r="Y87">
        <f t="shared" si="59"/>
        <v>13.675586707711018</v>
      </c>
      <c r="AA87">
        <f t="shared" si="57"/>
        <v>0</v>
      </c>
      <c r="AB87">
        <f t="shared" si="60"/>
        <v>0</v>
      </c>
      <c r="AC87">
        <v>5</v>
      </c>
    </row>
    <row r="88" spans="23:74">
      <c r="W88">
        <f t="shared" si="58"/>
        <v>12.581649538392391</v>
      </c>
      <c r="X88">
        <f t="shared" si="38"/>
        <v>12.581649538392391</v>
      </c>
      <c r="Y88">
        <f t="shared" si="59"/>
        <v>12.581649538392391</v>
      </c>
      <c r="AA88">
        <f t="shared" si="57"/>
        <v>0</v>
      </c>
      <c r="AB88">
        <f t="shared" si="60"/>
        <v>0</v>
      </c>
      <c r="AC88">
        <v>5</v>
      </c>
    </row>
    <row r="89" spans="23:74">
      <c r="W89">
        <f t="shared" si="58"/>
        <v>11.437967542873823</v>
      </c>
      <c r="X89">
        <f t="shared" ref="X89:X152" si="61">IFERROR(W89, NA())</f>
        <v>11.437967542873823</v>
      </c>
      <c r="Y89">
        <f t="shared" si="59"/>
        <v>11.437967542873823</v>
      </c>
      <c r="AA89">
        <f t="shared" si="57"/>
        <v>0</v>
      </c>
      <c r="AB89">
        <f t="shared" si="60"/>
        <v>0</v>
      </c>
      <c r="AC89">
        <v>5</v>
      </c>
    </row>
    <row r="90" spans="23:74">
      <c r="W90">
        <f t="shared" si="58"/>
        <v>10.270923591921392</v>
      </c>
      <c r="X90">
        <f t="shared" si="61"/>
        <v>10.270923591921392</v>
      </c>
      <c r="Y90">
        <f t="shared" si="59"/>
        <v>10.270923591921392</v>
      </c>
      <c r="AA90">
        <f t="shared" si="57"/>
        <v>0</v>
      </c>
      <c r="AB90">
        <f t="shared" si="60"/>
        <v>0</v>
      </c>
      <c r="AC90">
        <v>5</v>
      </c>
    </row>
    <row r="91" spans="23:74">
      <c r="W91">
        <f t="shared" si="58"/>
        <v>9.1091388056714742</v>
      </c>
      <c r="X91">
        <f t="shared" si="61"/>
        <v>9.1091388056714742</v>
      </c>
      <c r="Y91">
        <f t="shared" si="59"/>
        <v>9.1091388056714742</v>
      </c>
      <c r="AA91">
        <f t="shared" si="57"/>
        <v>0</v>
      </c>
      <c r="AB91">
        <f t="shared" si="60"/>
        <v>0</v>
      </c>
      <c r="AC91">
        <v>5</v>
      </c>
    </row>
    <row r="92" spans="23:74">
      <c r="W92">
        <f t="shared" si="58"/>
        <v>7.9807246475194047</v>
      </c>
      <c r="X92">
        <f t="shared" si="61"/>
        <v>7.9807246475194047</v>
      </c>
      <c r="Y92">
        <f t="shared" si="59"/>
        <v>7.9807246475194047</v>
      </c>
      <c r="AA92">
        <f t="shared" si="57"/>
        <v>0</v>
      </c>
      <c r="AB92">
        <f t="shared" si="60"/>
        <v>0</v>
      </c>
      <c r="AC92">
        <v>5</v>
      </c>
    </row>
    <row r="93" spans="23:74">
      <c r="W93">
        <f t="shared" si="58"/>
        <v>6.9106371069119277</v>
      </c>
      <c r="X93">
        <f t="shared" si="61"/>
        <v>6.9106371069119277</v>
      </c>
      <c r="Y93">
        <f t="shared" si="59"/>
        <v>6.9106371069119277</v>
      </c>
      <c r="AA93">
        <f t="shared" si="57"/>
        <v>0</v>
      </c>
      <c r="AB93">
        <f t="shared" si="60"/>
        <v>0</v>
      </c>
      <c r="AC93">
        <v>5</v>
      </c>
    </row>
    <row r="94" spans="23:74">
      <c r="W94">
        <f t="shared" si="58"/>
        <v>5.9186429092886623</v>
      </c>
      <c r="X94">
        <f t="shared" si="61"/>
        <v>5.9186429092886623</v>
      </c>
      <c r="Y94">
        <f t="shared" si="59"/>
        <v>5.9186429092886623</v>
      </c>
      <c r="AA94">
        <f t="shared" si="57"/>
        <v>0</v>
      </c>
      <c r="AB94">
        <f t="shared" si="60"/>
        <v>0</v>
      </c>
      <c r="AC94">
        <v>5</v>
      </c>
    </row>
    <row r="95" spans="23:74">
      <c r="W95">
        <f t="shared" si="58"/>
        <v>5.0182125853395956</v>
      </c>
      <c r="X95">
        <f t="shared" si="61"/>
        <v>5.0182125853395956</v>
      </c>
      <c r="Y95">
        <f t="shared" si="59"/>
        <v>5.0182125853395956</v>
      </c>
      <c r="AA95">
        <f t="shared" si="57"/>
        <v>0</v>
      </c>
      <c r="AB95">
        <f t="shared" si="60"/>
        <v>0</v>
      </c>
      <c r="AC95">
        <v>5</v>
      </c>
    </row>
    <row r="96" spans="23:74">
      <c r="W96">
        <f>H4*H20</f>
        <v>19.02241727156165</v>
      </c>
      <c r="X96">
        <f t="shared" si="61"/>
        <v>19.02241727156165</v>
      </c>
      <c r="Y96">
        <f>AT20</f>
        <v>19.022417271561647</v>
      </c>
      <c r="AA96">
        <f t="shared" ref="AA96:AA110" si="62">AC4-H4</f>
        <v>0</v>
      </c>
      <c r="AB96">
        <f t="shared" si="60"/>
        <v>0</v>
      </c>
      <c r="AC96">
        <v>5</v>
      </c>
    </row>
    <row r="97" spans="23:29">
      <c r="W97">
        <f t="shared" ref="W97:W110" si="63">H5*H21</f>
        <v>18.437862740486139</v>
      </c>
      <c r="X97">
        <f t="shared" si="61"/>
        <v>18.437862740486139</v>
      </c>
      <c r="Y97">
        <f t="shared" ref="Y97:Y110" si="64">AT21</f>
        <v>18.437862740486135</v>
      </c>
      <c r="AA97">
        <f t="shared" si="62"/>
        <v>0</v>
      </c>
      <c r="AB97">
        <f t="shared" si="60"/>
        <v>0</v>
      </c>
      <c r="AC97">
        <v>5</v>
      </c>
    </row>
    <row r="98" spans="23:29">
      <c r="W98">
        <f t="shared" si="63"/>
        <v>17.755822294024298</v>
      </c>
      <c r="X98">
        <f t="shared" si="61"/>
        <v>17.755822294024298</v>
      </c>
      <c r="Y98">
        <f t="shared" si="64"/>
        <v>17.755822294024295</v>
      </c>
      <c r="AA98">
        <f t="shared" si="62"/>
        <v>0</v>
      </c>
      <c r="AB98">
        <f t="shared" si="60"/>
        <v>0</v>
      </c>
      <c r="AC98">
        <v>5</v>
      </c>
    </row>
    <row r="99" spans="23:29">
      <c r="W99">
        <f t="shared" si="63"/>
        <v>16.971093839967843</v>
      </c>
      <c r="X99">
        <f t="shared" si="61"/>
        <v>16.971093839967843</v>
      </c>
      <c r="Y99">
        <f t="shared" si="64"/>
        <v>16.971093839967839</v>
      </c>
      <c r="AA99">
        <f t="shared" si="62"/>
        <v>0</v>
      </c>
      <c r="AB99">
        <f t="shared" si="60"/>
        <v>0</v>
      </c>
      <c r="AC99">
        <v>5</v>
      </c>
    </row>
    <row r="100" spans="23:29">
      <c r="W100">
        <f t="shared" si="63"/>
        <v>16.082618489765334</v>
      </c>
      <c r="X100">
        <f t="shared" si="61"/>
        <v>16.082618489765334</v>
      </c>
      <c r="Y100">
        <f t="shared" si="64"/>
        <v>16.082618489765331</v>
      </c>
      <c r="AA100">
        <f t="shared" si="62"/>
        <v>0</v>
      </c>
      <c r="AB100">
        <f t="shared" si="60"/>
        <v>0</v>
      </c>
      <c r="AC100">
        <v>5</v>
      </c>
    </row>
    <row r="101" spans="23:29">
      <c r="W101">
        <f t="shared" si="63"/>
        <v>15.094809022463313</v>
      </c>
      <c r="X101">
        <f t="shared" si="61"/>
        <v>15.094809022463313</v>
      </c>
      <c r="Y101">
        <f t="shared" si="64"/>
        <v>15.094809022463313</v>
      </c>
      <c r="AA101">
        <f t="shared" si="62"/>
        <v>0</v>
      </c>
      <c r="AB101">
        <f t="shared" si="60"/>
        <v>0</v>
      </c>
      <c r="AC101">
        <v>5</v>
      </c>
    </row>
    <row r="102" spans="23:29">
      <c r="W102">
        <f t="shared" si="63"/>
        <v>14.018520708308433</v>
      </c>
      <c r="X102">
        <f t="shared" si="61"/>
        <v>14.018520708308433</v>
      </c>
      <c r="Y102">
        <f t="shared" si="64"/>
        <v>14.018520708308431</v>
      </c>
      <c r="AA102">
        <f t="shared" si="62"/>
        <v>0</v>
      </c>
      <c r="AB102">
        <f t="shared" si="60"/>
        <v>0</v>
      </c>
      <c r="AC102">
        <v>5</v>
      </c>
    </row>
    <row r="103" spans="23:29">
      <c r="W103">
        <f t="shared" si="63"/>
        <v>12.871332863168263</v>
      </c>
      <c r="X103">
        <f t="shared" si="61"/>
        <v>12.871332863168263</v>
      </c>
      <c r="Y103">
        <f t="shared" si="64"/>
        <v>12.871332863168261</v>
      </c>
      <c r="AA103">
        <f t="shared" si="62"/>
        <v>0</v>
      </c>
      <c r="AB103">
        <f t="shared" si="60"/>
        <v>0</v>
      </c>
      <c r="AC103">
        <v>5</v>
      </c>
    </row>
    <row r="104" spans="23:29">
      <c r="W104">
        <f t="shared" si="63"/>
        <v>11.676879591714892</v>
      </c>
      <c r="X104">
        <f t="shared" si="61"/>
        <v>11.676879591714892</v>
      </c>
      <c r="Y104">
        <f t="shared" si="64"/>
        <v>11.676879591714894</v>
      </c>
      <c r="AA104">
        <f t="shared" si="62"/>
        <v>0</v>
      </c>
      <c r="AB104">
        <f t="shared" si="60"/>
        <v>0</v>
      </c>
      <c r="AC104">
        <v>5</v>
      </c>
    </row>
    <row r="105" spans="23:29">
      <c r="W105">
        <f t="shared" si="63"/>
        <v>10.463159599902244</v>
      </c>
      <c r="X105">
        <f t="shared" si="61"/>
        <v>10.463159599902244</v>
      </c>
      <c r="Y105">
        <f t="shared" si="64"/>
        <v>10.463159599902243</v>
      </c>
      <c r="AA105">
        <f t="shared" si="62"/>
        <v>0</v>
      </c>
      <c r="AB105">
        <f t="shared" si="60"/>
        <v>0</v>
      </c>
      <c r="AC105">
        <v>5</v>
      </c>
    </row>
    <row r="106" spans="23:29">
      <c r="W106">
        <f t="shared" si="63"/>
        <v>9.2600258353553677</v>
      </c>
      <c r="X106">
        <f t="shared" si="61"/>
        <v>9.2600258353553677</v>
      </c>
      <c r="Y106">
        <f t="shared" si="64"/>
        <v>9.2600258353553677</v>
      </c>
      <c r="AA106">
        <f t="shared" si="62"/>
        <v>0</v>
      </c>
      <c r="AB106">
        <f t="shared" si="60"/>
        <v>0</v>
      </c>
      <c r="AC106">
        <v>5</v>
      </c>
    </row>
    <row r="107" spans="23:29">
      <c r="W107">
        <f t="shared" si="63"/>
        <v>8.0963070421104533</v>
      </c>
      <c r="X107">
        <f t="shared" si="61"/>
        <v>8.0963070421104533</v>
      </c>
      <c r="Y107">
        <f t="shared" si="64"/>
        <v>8.0963070421104533</v>
      </c>
      <c r="AA107">
        <f t="shared" si="62"/>
        <v>0</v>
      </c>
      <c r="AB107">
        <f t="shared" si="60"/>
        <v>0</v>
      </c>
      <c r="AC107">
        <v>5</v>
      </c>
    </row>
    <row r="108" spans="23:29">
      <c r="W108">
        <f t="shared" si="63"/>
        <v>6.9971340325864091</v>
      </c>
      <c r="X108">
        <f t="shared" si="61"/>
        <v>6.9971340325864091</v>
      </c>
      <c r="Y108">
        <f t="shared" si="64"/>
        <v>6.9971340325864091</v>
      </c>
      <c r="AA108">
        <f t="shared" si="62"/>
        <v>0</v>
      </c>
      <c r="AB108">
        <f t="shared" si="60"/>
        <v>0</v>
      </c>
      <c r="AC108">
        <v>5</v>
      </c>
    </row>
    <row r="109" spans="23:29">
      <c r="W109">
        <f t="shared" si="63"/>
        <v>5.9819757808467235</v>
      </c>
      <c r="X109">
        <f t="shared" si="61"/>
        <v>5.9819757808467235</v>
      </c>
      <c r="Y109">
        <f t="shared" si="64"/>
        <v>5.9819757808467235</v>
      </c>
      <c r="AA109">
        <f t="shared" si="62"/>
        <v>0</v>
      </c>
      <c r="AB109">
        <f t="shared" si="60"/>
        <v>0</v>
      </c>
      <c r="AC109">
        <v>5</v>
      </c>
    </row>
    <row r="110" spans="23:29">
      <c r="W110">
        <f t="shared" si="63"/>
        <v>5.0636670543178299</v>
      </c>
      <c r="X110">
        <f t="shared" si="61"/>
        <v>5.0636670543178299</v>
      </c>
      <c r="Y110">
        <f t="shared" si="64"/>
        <v>5.0636670543178299</v>
      </c>
      <c r="AA110">
        <f t="shared" si="62"/>
        <v>0</v>
      </c>
      <c r="AB110">
        <f t="shared" si="60"/>
        <v>0</v>
      </c>
      <c r="AC110">
        <v>5</v>
      </c>
    </row>
    <row r="111" spans="23:29">
      <c r="W111">
        <f>I4*I20</f>
        <v>19.655682452551567</v>
      </c>
      <c r="X111">
        <f t="shared" si="61"/>
        <v>19.655682452551567</v>
      </c>
      <c r="Y111">
        <f>AU20</f>
        <v>19.655682452551563</v>
      </c>
      <c r="AA111">
        <f t="shared" ref="AA111:AA125" si="65">AD4-I4</f>
        <v>0</v>
      </c>
      <c r="AB111">
        <f t="shared" si="60"/>
        <v>0</v>
      </c>
      <c r="AC111">
        <v>5</v>
      </c>
    </row>
    <row r="112" spans="23:29">
      <c r="W112">
        <f t="shared" ref="W112:W125" si="66">I5*I21</f>
        <v>19.032197727701767</v>
      </c>
      <c r="X112">
        <f t="shared" si="61"/>
        <v>19.032197727701767</v>
      </c>
      <c r="Y112">
        <f t="shared" ref="Y112:Y125" si="67">AU21</f>
        <v>19.032197727701764</v>
      </c>
      <c r="AA112">
        <f t="shared" si="65"/>
        <v>0</v>
      </c>
      <c r="AB112">
        <f t="shared" si="60"/>
        <v>0</v>
      </c>
      <c r="AC112">
        <v>5</v>
      </c>
    </row>
    <row r="113" spans="23:29">
      <c r="W113">
        <f t="shared" si="66"/>
        <v>18.306343660578055</v>
      </c>
      <c r="X113">
        <f t="shared" si="61"/>
        <v>18.306343660578055</v>
      </c>
      <c r="Y113">
        <f t="shared" si="67"/>
        <v>18.306343660578055</v>
      </c>
      <c r="AA113">
        <f t="shared" si="65"/>
        <v>0</v>
      </c>
      <c r="AB113">
        <f t="shared" si="60"/>
        <v>0</v>
      </c>
      <c r="AC113">
        <v>5</v>
      </c>
    </row>
    <row r="114" spans="23:29">
      <c r="W114">
        <f t="shared" si="66"/>
        <v>17.473341090521824</v>
      </c>
      <c r="X114">
        <f t="shared" si="61"/>
        <v>17.473341090521824</v>
      </c>
      <c r="Y114">
        <f t="shared" si="67"/>
        <v>17.473341090521821</v>
      </c>
      <c r="AA114">
        <f t="shared" si="65"/>
        <v>0</v>
      </c>
      <c r="AB114">
        <f t="shared" si="60"/>
        <v>0</v>
      </c>
      <c r="AC114">
        <v>5</v>
      </c>
    </row>
    <row r="115" spans="23:29">
      <c r="W115">
        <f t="shared" si="66"/>
        <v>16.532956986794034</v>
      </c>
      <c r="X115">
        <f t="shared" si="61"/>
        <v>16.532956986794034</v>
      </c>
      <c r="Y115">
        <f t="shared" si="67"/>
        <v>16.53295698679403</v>
      </c>
      <c r="AA115">
        <f t="shared" si="65"/>
        <v>0</v>
      </c>
      <c r="AB115">
        <f t="shared" si="60"/>
        <v>0</v>
      </c>
      <c r="AC115">
        <v>5</v>
      </c>
    </row>
    <row r="116" spans="23:29">
      <c r="W116">
        <f t="shared" si="66"/>
        <v>15.490844877238063</v>
      </c>
      <c r="X116">
        <f t="shared" si="61"/>
        <v>15.490844877238063</v>
      </c>
      <c r="Y116">
        <f t="shared" si="67"/>
        <v>15.490844877238061</v>
      </c>
      <c r="AA116">
        <f t="shared" si="65"/>
        <v>0</v>
      </c>
      <c r="AB116">
        <f t="shared" si="60"/>
        <v>0</v>
      </c>
      <c r="AC116">
        <v>5</v>
      </c>
    </row>
    <row r="117" spans="23:29">
      <c r="W117">
        <f t="shared" si="66"/>
        <v>14.359455995089533</v>
      </c>
      <c r="X117">
        <f t="shared" si="61"/>
        <v>14.359455995089533</v>
      </c>
      <c r="Y117">
        <f t="shared" si="67"/>
        <v>14.359455995089531</v>
      </c>
      <c r="AA117">
        <f t="shared" si="65"/>
        <v>0</v>
      </c>
      <c r="AB117">
        <f t="shared" si="60"/>
        <v>0</v>
      </c>
      <c r="AC117">
        <v>5</v>
      </c>
    </row>
    <row r="118" spans="23:29">
      <c r="W118">
        <f t="shared" si="66"/>
        <v>13.158180407749915</v>
      </c>
      <c r="X118">
        <f t="shared" si="61"/>
        <v>13.158180407749915</v>
      </c>
      <c r="Y118">
        <f t="shared" si="67"/>
        <v>13.158180407749915</v>
      </c>
      <c r="AA118">
        <f t="shared" si="65"/>
        <v>0</v>
      </c>
      <c r="AB118">
        <f t="shared" si="60"/>
        <v>0</v>
      </c>
      <c r="AC118">
        <v>5</v>
      </c>
    </row>
    <row r="119" spans="23:29">
      <c r="W119">
        <f t="shared" si="66"/>
        <v>11.912471547048572</v>
      </c>
      <c r="X119">
        <f t="shared" si="61"/>
        <v>11.912471547048572</v>
      </c>
      <c r="Y119">
        <f t="shared" si="67"/>
        <v>11.91247154704857</v>
      </c>
      <c r="AA119">
        <f t="shared" si="65"/>
        <v>0</v>
      </c>
      <c r="AB119">
        <f t="shared" si="60"/>
        <v>0</v>
      </c>
      <c r="AC119">
        <v>5</v>
      </c>
    </row>
    <row r="120" spans="23:29">
      <c r="W120">
        <f t="shared" si="66"/>
        <v>10.65192514837592</v>
      </c>
      <c r="X120">
        <f t="shared" si="61"/>
        <v>10.65192514837592</v>
      </c>
      <c r="Y120">
        <f t="shared" si="67"/>
        <v>10.65192514837592</v>
      </c>
      <c r="AA120">
        <f t="shared" si="65"/>
        <v>0</v>
      </c>
      <c r="AB120">
        <f t="shared" si="60"/>
        <v>0</v>
      </c>
      <c r="AC120">
        <v>5</v>
      </c>
    </row>
    <row r="121" spans="23:29">
      <c r="W121">
        <f t="shared" si="66"/>
        <v>9.4075697920212473</v>
      </c>
      <c r="X121">
        <f t="shared" si="61"/>
        <v>9.4075697920212473</v>
      </c>
      <c r="Y121">
        <f t="shared" si="67"/>
        <v>9.4075697920212455</v>
      </c>
      <c r="AA121">
        <f t="shared" si="65"/>
        <v>0</v>
      </c>
      <c r="AB121">
        <f t="shared" si="60"/>
        <v>0</v>
      </c>
      <c r="AC121">
        <v>5</v>
      </c>
    </row>
    <row r="122" spans="23:29">
      <c r="W122">
        <f t="shared" si="66"/>
        <v>8.2088717421718407</v>
      </c>
      <c r="X122">
        <f t="shared" si="61"/>
        <v>8.2088717421718407</v>
      </c>
      <c r="Y122">
        <f t="shared" si="67"/>
        <v>8.2088717421718407</v>
      </c>
      <c r="AA122">
        <f t="shared" si="65"/>
        <v>0</v>
      </c>
      <c r="AB122">
        <f t="shared" si="60"/>
        <v>0</v>
      </c>
      <c r="AC122">
        <v>5</v>
      </c>
    </row>
    <row r="123" spans="23:29">
      <c r="W123">
        <f t="shared" si="66"/>
        <v>7.0810509829579669</v>
      </c>
      <c r="X123">
        <f t="shared" si="61"/>
        <v>7.0810509829579669</v>
      </c>
      <c r="Y123">
        <f t="shared" si="67"/>
        <v>7.0810509829579669</v>
      </c>
      <c r="AA123">
        <f t="shared" si="65"/>
        <v>0</v>
      </c>
      <c r="AB123">
        <f t="shared" si="60"/>
        <v>0</v>
      </c>
      <c r="AC123">
        <v>5</v>
      </c>
    </row>
    <row r="124" spans="23:29">
      <c r="W124">
        <f t="shared" si="66"/>
        <v>6.0432028685412131</v>
      </c>
      <c r="X124">
        <f t="shared" si="61"/>
        <v>6.0432028685412131</v>
      </c>
      <c r="Y124">
        <f t="shared" si="67"/>
        <v>6.0432028685412131</v>
      </c>
      <c r="AA124">
        <f t="shared" si="65"/>
        <v>0</v>
      </c>
      <c r="AB124">
        <f t="shared" si="60"/>
        <v>0</v>
      </c>
      <c r="AC124">
        <v>5</v>
      </c>
    </row>
    <row r="125" spans="23:29">
      <c r="W125">
        <f t="shared" si="66"/>
        <v>5.107469941801825</v>
      </c>
      <c r="X125">
        <f t="shared" si="61"/>
        <v>5.107469941801825</v>
      </c>
      <c r="Y125">
        <f t="shared" si="67"/>
        <v>5.107469941801825</v>
      </c>
      <c r="AA125">
        <f t="shared" si="65"/>
        <v>0</v>
      </c>
      <c r="AB125">
        <f t="shared" si="60"/>
        <v>0</v>
      </c>
      <c r="AC125">
        <v>5</v>
      </c>
    </row>
    <row r="126" spans="23:29">
      <c r="W126">
        <f>J4*J20</f>
        <v>20.280643325973504</v>
      </c>
      <c r="X126">
        <f t="shared" si="61"/>
        <v>20.280643325973504</v>
      </c>
      <c r="Y126">
        <f>AV20</f>
        <v>20.2806433259735</v>
      </c>
      <c r="AA126">
        <f t="shared" ref="AA126:AA140" si="68">AE4-J4</f>
        <v>0</v>
      </c>
      <c r="AB126">
        <f t="shared" si="60"/>
        <v>0</v>
      </c>
      <c r="AC126">
        <v>5</v>
      </c>
    </row>
    <row r="127" spans="23:29">
      <c r="W127">
        <f t="shared" ref="W127:W140" si="69">J5*J21</f>
        <v>19.617549131207213</v>
      </c>
      <c r="X127">
        <f t="shared" si="61"/>
        <v>19.617549131207213</v>
      </c>
      <c r="Y127">
        <f t="shared" ref="Y127:Y139" si="70">AV21</f>
        <v>19.617549131207209</v>
      </c>
      <c r="AA127">
        <f t="shared" si="68"/>
        <v>0</v>
      </c>
      <c r="AB127">
        <f t="shared" si="60"/>
        <v>0</v>
      </c>
      <c r="AC127">
        <v>5</v>
      </c>
    </row>
    <row r="128" spans="23:29">
      <c r="W128">
        <f t="shared" si="69"/>
        <v>18.847263470536273</v>
      </c>
      <c r="X128">
        <f t="shared" si="61"/>
        <v>18.847263470536273</v>
      </c>
      <c r="Y128">
        <f t="shared" si="70"/>
        <v>18.847263470536266</v>
      </c>
      <c r="AA128">
        <f t="shared" si="68"/>
        <v>0</v>
      </c>
      <c r="AB128">
        <f t="shared" si="60"/>
        <v>0</v>
      </c>
      <c r="AC128">
        <v>5</v>
      </c>
    </row>
    <row r="129" spans="23:29">
      <c r="W129">
        <f t="shared" si="69"/>
        <v>17.965491711017314</v>
      </c>
      <c r="X129">
        <f t="shared" si="61"/>
        <v>17.965491711017314</v>
      </c>
      <c r="Y129">
        <f t="shared" si="70"/>
        <v>17.965491711017314</v>
      </c>
      <c r="AA129">
        <f t="shared" si="68"/>
        <v>0</v>
      </c>
      <c r="AB129">
        <f t="shared" si="60"/>
        <v>0</v>
      </c>
      <c r="AC129">
        <v>5</v>
      </c>
    </row>
    <row r="130" spans="23:29">
      <c r="W130">
        <f t="shared" si="69"/>
        <v>16.9728928632113</v>
      </c>
      <c r="X130">
        <f t="shared" si="61"/>
        <v>16.9728928632113</v>
      </c>
      <c r="Y130">
        <f t="shared" si="70"/>
        <v>16.972892863211296</v>
      </c>
      <c r="AA130">
        <f t="shared" si="68"/>
        <v>0</v>
      </c>
      <c r="AB130">
        <f t="shared" si="60"/>
        <v>0</v>
      </c>
      <c r="AC130">
        <v>5</v>
      </c>
    </row>
    <row r="131" spans="23:29">
      <c r="W131">
        <f t="shared" si="69"/>
        <v>15.876421504004544</v>
      </c>
      <c r="X131">
        <f t="shared" si="61"/>
        <v>15.876421504004544</v>
      </c>
      <c r="Y131">
        <f t="shared" si="70"/>
        <v>15.876421504004542</v>
      </c>
      <c r="AA131">
        <f t="shared" si="68"/>
        <v>0</v>
      </c>
      <c r="AB131">
        <f t="shared" si="60"/>
        <v>0</v>
      </c>
      <c r="AC131">
        <v>5</v>
      </c>
    </row>
    <row r="132" spans="23:29">
      <c r="W132">
        <f t="shared" si="69"/>
        <v>14.690166257673143</v>
      </c>
      <c r="X132">
        <f t="shared" si="61"/>
        <v>14.690166257673143</v>
      </c>
      <c r="Y132">
        <f t="shared" si="70"/>
        <v>14.690166257673143</v>
      </c>
      <c r="AA132">
        <f t="shared" si="68"/>
        <v>0</v>
      </c>
      <c r="AB132">
        <f t="shared" si="60"/>
        <v>0</v>
      </c>
      <c r="AC132">
        <v>5</v>
      </c>
    </row>
    <row r="133" spans="23:29">
      <c r="W133">
        <f t="shared" si="69"/>
        <v>13.435338408890871</v>
      </c>
      <c r="X133">
        <f t="shared" si="61"/>
        <v>13.435338408890871</v>
      </c>
      <c r="Y133">
        <f t="shared" si="70"/>
        <v>13.435338408890868</v>
      </c>
      <c r="AA133">
        <f t="shared" si="68"/>
        <v>0</v>
      </c>
      <c r="AB133">
        <f t="shared" si="60"/>
        <v>0</v>
      </c>
      <c r="AC133">
        <v>5</v>
      </c>
    </row>
    <row r="134" spans="23:29">
      <c r="W134">
        <f t="shared" si="69"/>
        <v>12.139183451454191</v>
      </c>
      <c r="X134">
        <f t="shared" si="61"/>
        <v>12.139183451454191</v>
      </c>
      <c r="Y134">
        <f t="shared" si="70"/>
        <v>12.139183451454191</v>
      </c>
      <c r="AA134">
        <f t="shared" si="68"/>
        <v>0</v>
      </c>
      <c r="AB134">
        <f t="shared" si="60"/>
        <v>0</v>
      </c>
      <c r="AC134">
        <v>5</v>
      </c>
    </row>
    <row r="135" spans="23:29">
      <c r="W135">
        <f t="shared" si="69"/>
        <v>10.832831183448617</v>
      </c>
      <c r="X135">
        <f t="shared" si="61"/>
        <v>10.832831183448617</v>
      </c>
      <c r="Y135">
        <f t="shared" si="70"/>
        <v>10.832831183448615</v>
      </c>
      <c r="AA135">
        <f t="shared" si="68"/>
        <v>0</v>
      </c>
      <c r="AB135">
        <f t="shared" si="60"/>
        <v>0</v>
      </c>
      <c r="AC135">
        <v>5</v>
      </c>
    </row>
    <row r="136" spans="23:29">
      <c r="W136">
        <f t="shared" si="69"/>
        <v>9.5483984223109193</v>
      </c>
      <c r="X136">
        <f t="shared" si="61"/>
        <v>9.5483984223109193</v>
      </c>
      <c r="Y136">
        <f t="shared" si="70"/>
        <v>9.5483984223109175</v>
      </c>
      <c r="AA136">
        <f t="shared" si="68"/>
        <v>0</v>
      </c>
      <c r="AB136">
        <f t="shared" si="60"/>
        <v>0</v>
      </c>
      <c r="AC136">
        <v>5</v>
      </c>
    </row>
    <row r="137" spans="23:29">
      <c r="W137">
        <f t="shared" si="69"/>
        <v>8.3158943195806057</v>
      </c>
      <c r="X137">
        <f t="shared" si="61"/>
        <v>8.3158943195806057</v>
      </c>
      <c r="Y137">
        <f t="shared" si="70"/>
        <v>8.3158943195806074</v>
      </c>
      <c r="AA137">
        <f t="shared" si="68"/>
        <v>0</v>
      </c>
      <c r="AB137">
        <f t="shared" si="60"/>
        <v>0</v>
      </c>
      <c r="AC137">
        <v>5</v>
      </c>
    </row>
    <row r="138" spans="23:29">
      <c r="W138">
        <f t="shared" si="69"/>
        <v>7.1605435803486071</v>
      </c>
      <c r="X138">
        <f t="shared" si="61"/>
        <v>7.1605435803486071</v>
      </c>
      <c r="Y138">
        <f t="shared" si="70"/>
        <v>7.1605435803486062</v>
      </c>
      <c r="AA138">
        <f t="shared" si="68"/>
        <v>0</v>
      </c>
      <c r="AB138">
        <f t="shared" si="60"/>
        <v>0</v>
      </c>
      <c r="AC138">
        <v>5</v>
      </c>
    </row>
    <row r="139" spans="23:29">
      <c r="W139">
        <f t="shared" si="69"/>
        <v>6.1010060313116794</v>
      </c>
      <c r="X139">
        <f t="shared" si="61"/>
        <v>6.1010060313116794</v>
      </c>
      <c r="Y139">
        <f t="shared" si="70"/>
        <v>6.1010060313116794</v>
      </c>
      <c r="AA139">
        <f t="shared" si="68"/>
        <v>0</v>
      </c>
      <c r="AB139">
        <f t="shared" si="60"/>
        <v>0</v>
      </c>
      <c r="AC139">
        <v>5</v>
      </c>
    </row>
    <row r="140" spans="23:29">
      <c r="W140">
        <f t="shared" si="69"/>
        <v>5.1486973618782681</v>
      </c>
      <c r="X140">
        <f t="shared" si="61"/>
        <v>5.1486973618782681</v>
      </c>
      <c r="Y140">
        <f>AV34</f>
        <v>5.1486973618782681</v>
      </c>
      <c r="AA140">
        <f t="shared" si="68"/>
        <v>0</v>
      </c>
      <c r="AB140">
        <f t="shared" si="60"/>
        <v>0</v>
      </c>
      <c r="AC140">
        <v>5</v>
      </c>
    </row>
    <row r="141" spans="23:29">
      <c r="W141">
        <f>K4*K20</f>
        <v>20.88251343744907</v>
      </c>
      <c r="X141">
        <f t="shared" si="61"/>
        <v>20.88251343744907</v>
      </c>
      <c r="Y141">
        <f>AW20</f>
        <v>20.88251343744907</v>
      </c>
      <c r="AA141">
        <f t="shared" ref="AA141:AA155" si="71">AF4-K4</f>
        <v>0</v>
      </c>
      <c r="AB141">
        <f t="shared" si="60"/>
        <v>0</v>
      </c>
      <c r="AC141">
        <v>5</v>
      </c>
    </row>
    <row r="142" spans="23:29">
      <c r="W142">
        <f t="shared" ref="W142:W155" si="72">K5*K21</f>
        <v>20.1801593559161</v>
      </c>
      <c r="X142">
        <f t="shared" si="61"/>
        <v>20.1801593559161</v>
      </c>
      <c r="Y142">
        <f t="shared" ref="Y142:Y155" si="73">AW21</f>
        <v>20.1801593559161</v>
      </c>
      <c r="AA142">
        <f t="shared" si="71"/>
        <v>0</v>
      </c>
      <c r="AB142">
        <f t="shared" si="60"/>
        <v>0</v>
      </c>
      <c r="AC142">
        <v>5</v>
      </c>
    </row>
    <row r="143" spans="23:29">
      <c r="W143">
        <f t="shared" si="72"/>
        <v>19.365975058493007</v>
      </c>
      <c r="X143">
        <f t="shared" si="61"/>
        <v>19.365975058493007</v>
      </c>
      <c r="Y143">
        <f t="shared" si="73"/>
        <v>19.365975058493007</v>
      </c>
      <c r="AA143">
        <f t="shared" si="71"/>
        <v>0</v>
      </c>
      <c r="AB143">
        <f t="shared" si="60"/>
        <v>0</v>
      </c>
      <c r="AC143">
        <v>5</v>
      </c>
    </row>
    <row r="144" spans="23:29">
      <c r="W144">
        <f t="shared" si="72"/>
        <v>18.436196611236053</v>
      </c>
      <c r="X144">
        <f t="shared" si="61"/>
        <v>18.436196611236053</v>
      </c>
      <c r="Y144">
        <f t="shared" si="73"/>
        <v>18.436196611236053</v>
      </c>
      <c r="AA144">
        <f t="shared" si="71"/>
        <v>0</v>
      </c>
      <c r="AB144">
        <f t="shared" si="60"/>
        <v>0</v>
      </c>
      <c r="AC144">
        <v>5</v>
      </c>
    </row>
    <row r="145" spans="23:29">
      <c r="W145">
        <f t="shared" si="72"/>
        <v>17.392414166209107</v>
      </c>
      <c r="X145">
        <f t="shared" si="61"/>
        <v>17.392414166209107</v>
      </c>
      <c r="Y145">
        <f t="shared" si="73"/>
        <v>17.392414166209107</v>
      </c>
      <c r="AA145">
        <f t="shared" si="71"/>
        <v>0</v>
      </c>
      <c r="AB145">
        <f t="shared" si="60"/>
        <v>0</v>
      </c>
      <c r="AC145">
        <v>5</v>
      </c>
    </row>
    <row r="146" spans="23:29">
      <c r="W146">
        <f t="shared" si="72"/>
        <v>16.24290515833091</v>
      </c>
      <c r="X146">
        <f t="shared" si="61"/>
        <v>16.24290515833091</v>
      </c>
      <c r="Y146">
        <f t="shared" si="73"/>
        <v>16.24290515833091</v>
      </c>
      <c r="AA146">
        <f t="shared" si="71"/>
        <v>0</v>
      </c>
      <c r="AB146">
        <f t="shared" si="60"/>
        <v>0</v>
      </c>
      <c r="AC146">
        <v>5</v>
      </c>
    </row>
    <row r="147" spans="23:29">
      <c r="W147">
        <f t="shared" si="72"/>
        <v>15.003389790584274</v>
      </c>
      <c r="X147">
        <f t="shared" si="61"/>
        <v>15.003389790584274</v>
      </c>
      <c r="Y147">
        <f t="shared" si="73"/>
        <v>15.003389790584274</v>
      </c>
      <c r="AA147">
        <f t="shared" si="71"/>
        <v>0</v>
      </c>
      <c r="AB147">
        <f t="shared" si="60"/>
        <v>0</v>
      </c>
      <c r="AC147">
        <v>5</v>
      </c>
    </row>
    <row r="148" spans="23:29">
      <c r="W148">
        <f t="shared" si="72"/>
        <v>13.696860219204472</v>
      </c>
      <c r="X148">
        <f t="shared" si="61"/>
        <v>13.696860219204472</v>
      </c>
      <c r="Y148">
        <f t="shared" si="73"/>
        <v>13.696860219204472</v>
      </c>
      <c r="AA148">
        <f t="shared" si="71"/>
        <v>0</v>
      </c>
      <c r="AB148">
        <f t="shared" si="60"/>
        <v>0</v>
      </c>
      <c r="AC148">
        <v>5</v>
      </c>
    </row>
    <row r="149" spans="23:29">
      <c r="W149">
        <f t="shared" si="72"/>
        <v>12.352279234575748</v>
      </c>
      <c r="X149">
        <f t="shared" si="61"/>
        <v>12.352279234575748</v>
      </c>
      <c r="Y149">
        <f t="shared" si="73"/>
        <v>12.352279234575748</v>
      </c>
      <c r="AA149">
        <f t="shared" si="71"/>
        <v>0</v>
      </c>
      <c r="AB149">
        <f t="shared" si="60"/>
        <v>0</v>
      </c>
      <c r="AC149">
        <v>5</v>
      </c>
    </row>
    <row r="150" spans="23:29">
      <c r="W150">
        <f t="shared" si="72"/>
        <v>11.002210432357664</v>
      </c>
      <c r="X150">
        <f t="shared" si="61"/>
        <v>11.002210432357664</v>
      </c>
      <c r="Y150">
        <f t="shared" si="73"/>
        <v>11.002210432357664</v>
      </c>
      <c r="AA150">
        <f t="shared" si="71"/>
        <v>0</v>
      </c>
      <c r="AB150">
        <f t="shared" ref="AB150:AB213" si="74">IFERROR(AA150,"")</f>
        <v>0</v>
      </c>
      <c r="AC150">
        <v>5</v>
      </c>
    </row>
    <row r="151" spans="23:29">
      <c r="W151">
        <f t="shared" si="72"/>
        <v>9.6797492825302616</v>
      </c>
      <c r="X151">
        <f t="shared" si="61"/>
        <v>9.6797492825302616</v>
      </c>
      <c r="Y151">
        <f t="shared" si="73"/>
        <v>9.6797492825302616</v>
      </c>
      <c r="AA151">
        <f t="shared" si="71"/>
        <v>0</v>
      </c>
      <c r="AB151">
        <f t="shared" si="74"/>
        <v>0</v>
      </c>
      <c r="AC151">
        <v>5</v>
      </c>
    </row>
    <row r="152" spans="23:29">
      <c r="W152">
        <f t="shared" si="72"/>
        <v>8.4153476437057222</v>
      </c>
      <c r="X152">
        <f t="shared" si="61"/>
        <v>8.4153476437057222</v>
      </c>
      <c r="Y152">
        <f t="shared" si="73"/>
        <v>8.4153476437057222</v>
      </c>
      <c r="AA152">
        <f t="shared" si="71"/>
        <v>0</v>
      </c>
      <c r="AB152">
        <f t="shared" si="74"/>
        <v>0</v>
      </c>
      <c r="AC152">
        <v>5</v>
      </c>
    </row>
    <row r="153" spans="23:29">
      <c r="W153">
        <f t="shared" si="72"/>
        <v>7.2341596045643666</v>
      </c>
      <c r="X153">
        <f t="shared" ref="X153:X216" si="75">IFERROR(W153, NA())</f>
        <v>7.2341596045643666</v>
      </c>
      <c r="Y153">
        <f t="shared" si="73"/>
        <v>7.2341596045643666</v>
      </c>
      <c r="AA153">
        <f t="shared" si="71"/>
        <v>0</v>
      </c>
      <c r="AB153">
        <f t="shared" si="74"/>
        <v>0</v>
      </c>
      <c r="AC153">
        <v>5</v>
      </c>
    </row>
    <row r="154" spans="23:29">
      <c r="W154">
        <f t="shared" si="72"/>
        <v>6.1543669281633404</v>
      </c>
      <c r="X154">
        <f t="shared" si="75"/>
        <v>6.1543669281633404</v>
      </c>
      <c r="Y154">
        <f t="shared" si="73"/>
        <v>6.1543669281633404</v>
      </c>
      <c r="AA154">
        <f t="shared" si="71"/>
        <v>0</v>
      </c>
      <c r="AB154">
        <f t="shared" si="74"/>
        <v>0</v>
      </c>
      <c r="AC154">
        <v>5</v>
      </c>
    </row>
    <row r="155" spans="23:29">
      <c r="W155">
        <f t="shared" si="72"/>
        <v>5.1866482937888261</v>
      </c>
      <c r="X155">
        <f t="shared" si="75"/>
        <v>5.1866482937888261</v>
      </c>
      <c r="Y155">
        <f t="shared" si="73"/>
        <v>5.1866482937888261</v>
      </c>
      <c r="AA155">
        <f t="shared" si="71"/>
        <v>0</v>
      </c>
      <c r="AB155">
        <f t="shared" si="74"/>
        <v>0</v>
      </c>
      <c r="AC155">
        <v>5</v>
      </c>
    </row>
    <row r="156" spans="23:29">
      <c r="W156">
        <f>L4*L20</f>
        <v>21.448652542283984</v>
      </c>
      <c r="X156">
        <f t="shared" si="75"/>
        <v>21.448652542283984</v>
      </c>
      <c r="Y156">
        <f>AX20</f>
        <v>21.448652542283984</v>
      </c>
      <c r="AA156">
        <f t="shared" ref="AA156:AA170" si="76">AG4-L4</f>
        <v>0</v>
      </c>
      <c r="AB156">
        <f t="shared" si="74"/>
        <v>0</v>
      </c>
      <c r="AC156">
        <v>5</v>
      </c>
    </row>
    <row r="157" spans="23:29">
      <c r="W157">
        <f t="shared" ref="W157:W170" si="77">L5*L21</f>
        <v>20.708374654484839</v>
      </c>
      <c r="X157">
        <f t="shared" si="75"/>
        <v>20.708374654484839</v>
      </c>
      <c r="Y157">
        <f t="shared" ref="Y157:Y170" si="78">AX21</f>
        <v>20.708374654484839</v>
      </c>
      <c r="AA157">
        <f t="shared" si="76"/>
        <v>0</v>
      </c>
      <c r="AB157">
        <f t="shared" si="74"/>
        <v>0</v>
      </c>
      <c r="AC157">
        <v>5</v>
      </c>
    </row>
    <row r="158" spans="23:29">
      <c r="W158">
        <f t="shared" si="77"/>
        <v>19.85191448218109</v>
      </c>
      <c r="X158">
        <f t="shared" si="75"/>
        <v>19.85191448218109</v>
      </c>
      <c r="Y158">
        <f t="shared" si="78"/>
        <v>19.85191448218109</v>
      </c>
      <c r="AA158">
        <f t="shared" si="76"/>
        <v>0</v>
      </c>
      <c r="AB158">
        <f t="shared" si="74"/>
        <v>0</v>
      </c>
      <c r="AC158">
        <v>5</v>
      </c>
    </row>
    <row r="159" spans="23:29">
      <c r="W159">
        <f t="shared" si="77"/>
        <v>18.876065428418045</v>
      </c>
      <c r="X159">
        <f t="shared" si="75"/>
        <v>18.876065428418045</v>
      </c>
      <c r="Y159">
        <f t="shared" si="78"/>
        <v>18.876065428418045</v>
      </c>
      <c r="AA159">
        <f t="shared" si="76"/>
        <v>0</v>
      </c>
      <c r="AB159">
        <f t="shared" si="74"/>
        <v>0</v>
      </c>
      <c r="AC159">
        <v>5</v>
      </c>
    </row>
    <row r="160" spans="23:29">
      <c r="W160">
        <f t="shared" si="77"/>
        <v>17.783357671441827</v>
      </c>
      <c r="X160">
        <f t="shared" si="75"/>
        <v>17.783357671441827</v>
      </c>
      <c r="Y160">
        <f t="shared" si="78"/>
        <v>17.783357671441827</v>
      </c>
      <c r="AA160">
        <f t="shared" si="76"/>
        <v>0</v>
      </c>
      <c r="AB160">
        <f t="shared" si="74"/>
        <v>0</v>
      </c>
      <c r="AC160">
        <v>5</v>
      </c>
    </row>
    <row r="161" spans="23:29">
      <c r="W161">
        <f t="shared" si="77"/>
        <v>16.583373680706252</v>
      </c>
      <c r="X161">
        <f t="shared" si="75"/>
        <v>16.583373680706252</v>
      </c>
      <c r="Y161">
        <f t="shared" si="78"/>
        <v>16.583373680706256</v>
      </c>
      <c r="AA161">
        <f t="shared" si="76"/>
        <v>0</v>
      </c>
      <c r="AB161">
        <f t="shared" si="74"/>
        <v>0</v>
      </c>
      <c r="AC161">
        <v>5</v>
      </c>
    </row>
    <row r="162" spans="23:29">
      <c r="W162">
        <f t="shared" si="77"/>
        <v>15.293413970395379</v>
      </c>
      <c r="X162">
        <f t="shared" si="75"/>
        <v>15.293413970395379</v>
      </c>
      <c r="Y162">
        <f t="shared" si="78"/>
        <v>15.293413970395381</v>
      </c>
      <c r="AA162">
        <f t="shared" si="76"/>
        <v>0</v>
      </c>
      <c r="AB162">
        <f t="shared" si="74"/>
        <v>0</v>
      </c>
      <c r="AC162">
        <v>5</v>
      </c>
    </row>
    <row r="163" spans="23:29">
      <c r="W163">
        <f t="shared" si="77"/>
        <v>13.938165604500131</v>
      </c>
      <c r="X163">
        <f t="shared" si="75"/>
        <v>13.938165604500131</v>
      </c>
      <c r="Y163">
        <f t="shared" si="78"/>
        <v>13.938165604500131</v>
      </c>
      <c r="AA163">
        <f t="shared" si="76"/>
        <v>0</v>
      </c>
      <c r="AB163">
        <f t="shared" si="74"/>
        <v>0</v>
      </c>
      <c r="AC163">
        <v>5</v>
      </c>
    </row>
    <row r="164" spans="23:29">
      <c r="W164">
        <f t="shared" si="77"/>
        <v>12.548194699804997</v>
      </c>
      <c r="X164">
        <f t="shared" si="75"/>
        <v>12.548194699804997</v>
      </c>
      <c r="Y164">
        <f t="shared" si="78"/>
        <v>12.548194699804997</v>
      </c>
      <c r="AA164">
        <f t="shared" si="76"/>
        <v>0</v>
      </c>
      <c r="AB164">
        <f t="shared" si="74"/>
        <v>0</v>
      </c>
      <c r="AC164">
        <v>5</v>
      </c>
    </row>
    <row r="165" spans="23:29">
      <c r="W165">
        <f t="shared" si="77"/>
        <v>11.15737130148289</v>
      </c>
      <c r="X165">
        <f t="shared" si="75"/>
        <v>11.15737130148289</v>
      </c>
      <c r="Y165">
        <f t="shared" si="78"/>
        <v>11.157371301482891</v>
      </c>
      <c r="AA165">
        <f t="shared" si="76"/>
        <v>0</v>
      </c>
      <c r="AB165">
        <f t="shared" si="74"/>
        <v>0</v>
      </c>
      <c r="AC165">
        <v>5</v>
      </c>
    </row>
    <row r="166" spans="23:29">
      <c r="W166">
        <f t="shared" si="77"/>
        <v>9.7996481167740654</v>
      </c>
      <c r="X166">
        <f t="shared" si="75"/>
        <v>9.7996481167740654</v>
      </c>
      <c r="Y166">
        <f t="shared" si="78"/>
        <v>9.7996481167740672</v>
      </c>
      <c r="AA166">
        <f t="shared" si="76"/>
        <v>0</v>
      </c>
      <c r="AB166">
        <f t="shared" si="74"/>
        <v>0</v>
      </c>
      <c r="AC166">
        <v>5</v>
      </c>
    </row>
    <row r="167" spans="23:29">
      <c r="W167">
        <f t="shared" si="77"/>
        <v>8.5058226780799622</v>
      </c>
      <c r="X167">
        <f t="shared" si="75"/>
        <v>8.5058226780799622</v>
      </c>
      <c r="Y167">
        <f t="shared" si="78"/>
        <v>8.5058226780799622</v>
      </c>
      <c r="AA167">
        <f t="shared" si="76"/>
        <v>0</v>
      </c>
      <c r="AB167">
        <f t="shared" si="74"/>
        <v>0</v>
      </c>
      <c r="AC167">
        <v>5</v>
      </c>
    </row>
    <row r="168" spans="23:29">
      <c r="W168">
        <f t="shared" si="77"/>
        <v>7.300918005839045</v>
      </c>
      <c r="X168">
        <f t="shared" si="75"/>
        <v>7.300918005839045</v>
      </c>
      <c r="Y168">
        <f t="shared" si="78"/>
        <v>7.3009180058390459</v>
      </c>
      <c r="AA168">
        <f t="shared" si="76"/>
        <v>0</v>
      </c>
      <c r="AB168">
        <f t="shared" si="74"/>
        <v>0</v>
      </c>
      <c r="AC168">
        <v>5</v>
      </c>
    </row>
    <row r="169" spans="23:29">
      <c r="W169">
        <f t="shared" si="77"/>
        <v>6.2026170847534505</v>
      </c>
      <c r="X169">
        <f t="shared" si="75"/>
        <v>6.2026170847534505</v>
      </c>
      <c r="Y169">
        <f t="shared" si="78"/>
        <v>6.2026170847534514</v>
      </c>
      <c r="AA169">
        <f t="shared" si="76"/>
        <v>0</v>
      </c>
      <c r="AB169">
        <f t="shared" si="74"/>
        <v>0</v>
      </c>
      <c r="AC169">
        <v>5</v>
      </c>
    </row>
    <row r="170" spans="23:29">
      <c r="W170">
        <f t="shared" si="77"/>
        <v>5.2208754250677885</v>
      </c>
      <c r="X170">
        <f t="shared" si="75"/>
        <v>5.2208754250677885</v>
      </c>
      <c r="Y170">
        <f t="shared" si="78"/>
        <v>5.2208754250677885</v>
      </c>
      <c r="AA170">
        <f t="shared" si="76"/>
        <v>0</v>
      </c>
      <c r="AB170">
        <f t="shared" si="74"/>
        <v>0</v>
      </c>
      <c r="AC170">
        <v>5</v>
      </c>
    </row>
    <row r="171" spans="23:29">
      <c r="W171">
        <f>M4*M20</f>
        <v>21.969504826413239</v>
      </c>
      <c r="X171">
        <f t="shared" si="75"/>
        <v>21.969504826413239</v>
      </c>
      <c r="Y171">
        <f>AY20</f>
        <v>21.969504826413235</v>
      </c>
      <c r="AA171">
        <f t="shared" ref="AA171:AA185" si="79">AH4-M4</f>
        <v>0</v>
      </c>
      <c r="AB171">
        <f t="shared" si="74"/>
        <v>0</v>
      </c>
      <c r="AC171">
        <v>5</v>
      </c>
    </row>
    <row r="172" spans="23:29">
      <c r="W172">
        <f t="shared" ref="W172:W185" si="80">M5*M21</f>
        <v>21.193487451650626</v>
      </c>
      <c r="X172">
        <f t="shared" si="75"/>
        <v>21.193487451650626</v>
      </c>
      <c r="Y172">
        <f t="shared" ref="Y172:Y185" si="81">AY21</f>
        <v>21.193487451650622</v>
      </c>
      <c r="AA172">
        <f t="shared" si="79"/>
        <v>0</v>
      </c>
      <c r="AB172">
        <f t="shared" si="74"/>
        <v>0</v>
      </c>
      <c r="AC172">
        <v>5</v>
      </c>
    </row>
    <row r="173" spans="23:29">
      <c r="W173">
        <f t="shared" si="80"/>
        <v>20.297298810718612</v>
      </c>
      <c r="X173">
        <f t="shared" si="75"/>
        <v>20.297298810718612</v>
      </c>
      <c r="Y173">
        <f t="shared" si="81"/>
        <v>20.297298810718608</v>
      </c>
      <c r="AA173">
        <f t="shared" si="79"/>
        <v>0</v>
      </c>
      <c r="AB173">
        <f t="shared" si="74"/>
        <v>0</v>
      </c>
      <c r="AC173">
        <v>5</v>
      </c>
    </row>
    <row r="174" spans="23:29">
      <c r="W174">
        <f t="shared" si="80"/>
        <v>19.278295368886376</v>
      </c>
      <c r="X174">
        <f t="shared" si="75"/>
        <v>19.278295368886376</v>
      </c>
      <c r="Y174">
        <f t="shared" si="81"/>
        <v>19.278295368886369</v>
      </c>
      <c r="AA174">
        <f t="shared" si="79"/>
        <v>0</v>
      </c>
      <c r="AB174">
        <f t="shared" si="74"/>
        <v>0</v>
      </c>
      <c r="AC174">
        <v>5</v>
      </c>
    </row>
    <row r="175" spans="23:29">
      <c r="W175">
        <f t="shared" si="80"/>
        <v>18.139926669950054</v>
      </c>
      <c r="X175">
        <f t="shared" si="75"/>
        <v>18.139926669950054</v>
      </c>
      <c r="Y175">
        <f t="shared" si="81"/>
        <v>18.139926669950057</v>
      </c>
      <c r="AA175">
        <f t="shared" si="79"/>
        <v>0</v>
      </c>
      <c r="AB175">
        <f t="shared" si="74"/>
        <v>0</v>
      </c>
      <c r="AC175">
        <v>5</v>
      </c>
    </row>
    <row r="176" spans="23:29">
      <c r="W176">
        <f t="shared" si="80"/>
        <v>16.893026211342864</v>
      </c>
      <c r="X176">
        <f t="shared" si="75"/>
        <v>16.893026211342864</v>
      </c>
      <c r="Y176">
        <f t="shared" si="81"/>
        <v>16.893026211342868</v>
      </c>
      <c r="AA176">
        <f t="shared" si="79"/>
        <v>0</v>
      </c>
      <c r="AB176">
        <f t="shared" si="74"/>
        <v>0</v>
      </c>
      <c r="AC176">
        <v>5</v>
      </c>
    </row>
    <row r="177" spans="23:29">
      <c r="W177">
        <f t="shared" si="80"/>
        <v>15.556384698928648</v>
      </c>
      <c r="X177">
        <f t="shared" si="75"/>
        <v>15.556384698928648</v>
      </c>
      <c r="Y177">
        <f t="shared" si="81"/>
        <v>15.556384698928648</v>
      </c>
      <c r="AA177">
        <f t="shared" si="79"/>
        <v>0</v>
      </c>
      <c r="AB177">
        <f t="shared" si="74"/>
        <v>0</v>
      </c>
      <c r="AC177">
        <v>5</v>
      </c>
    </row>
    <row r="178" spans="23:29">
      <c r="W178">
        <f t="shared" si="80"/>
        <v>14.156262007532545</v>
      </c>
      <c r="X178">
        <f t="shared" si="75"/>
        <v>14.156262007532545</v>
      </c>
      <c r="Y178">
        <f t="shared" si="81"/>
        <v>14.156262007532542</v>
      </c>
      <c r="AA178">
        <f t="shared" si="79"/>
        <v>0</v>
      </c>
      <c r="AB178">
        <f t="shared" si="74"/>
        <v>0</v>
      </c>
      <c r="AC178">
        <v>5</v>
      </c>
    </row>
    <row r="179" spans="23:29">
      <c r="W179">
        <f t="shared" si="80"/>
        <v>12.724685716122877</v>
      </c>
      <c r="X179">
        <f t="shared" si="75"/>
        <v>12.724685716122877</v>
      </c>
      <c r="Y179">
        <f t="shared" si="81"/>
        <v>12.724685716122874</v>
      </c>
      <c r="AA179">
        <f t="shared" si="79"/>
        <v>0</v>
      </c>
      <c r="AB179">
        <f t="shared" si="74"/>
        <v>0</v>
      </c>
      <c r="AC179">
        <v>5</v>
      </c>
    </row>
    <row r="180" spans="23:29">
      <c r="W180">
        <f t="shared" si="80"/>
        <v>11.296689343637146</v>
      </c>
      <c r="X180">
        <f t="shared" si="75"/>
        <v>11.296689343637146</v>
      </c>
      <c r="Y180">
        <f t="shared" si="81"/>
        <v>11.296689343637146</v>
      </c>
      <c r="AA180">
        <f t="shared" si="79"/>
        <v>0</v>
      </c>
      <c r="AB180">
        <f t="shared" si="74"/>
        <v>0</v>
      </c>
      <c r="AC180">
        <v>5</v>
      </c>
    </row>
    <row r="181" spans="23:29">
      <c r="W181">
        <f t="shared" si="80"/>
        <v>9.906959341839773</v>
      </c>
      <c r="X181">
        <f t="shared" si="75"/>
        <v>9.906959341839773</v>
      </c>
      <c r="Y181">
        <f t="shared" si="81"/>
        <v>9.906959341839773</v>
      </c>
      <c r="AA181">
        <f t="shared" si="79"/>
        <v>0</v>
      </c>
      <c r="AB181">
        <f t="shared" si="74"/>
        <v>0</v>
      </c>
      <c r="AC181">
        <v>5</v>
      </c>
    </row>
    <row r="182" spans="23:29">
      <c r="W182">
        <f t="shared" si="80"/>
        <v>8.586551646292591</v>
      </c>
      <c r="X182">
        <f t="shared" si="75"/>
        <v>8.586551646292591</v>
      </c>
      <c r="Y182">
        <f t="shared" si="81"/>
        <v>8.586551646292591</v>
      </c>
      <c r="AA182">
        <f t="shared" si="79"/>
        <v>0</v>
      </c>
      <c r="AB182">
        <f t="shared" si="74"/>
        <v>0</v>
      </c>
      <c r="AC182">
        <v>5</v>
      </c>
    </row>
    <row r="183" spans="23:29">
      <c r="W183">
        <f t="shared" si="80"/>
        <v>7.3603155095173083</v>
      </c>
      <c r="X183">
        <f t="shared" si="75"/>
        <v>7.3603155095173083</v>
      </c>
      <c r="Y183">
        <f t="shared" si="81"/>
        <v>7.3603155095173083</v>
      </c>
      <c r="AA183">
        <f t="shared" si="79"/>
        <v>0</v>
      </c>
      <c r="AB183">
        <f t="shared" si="74"/>
        <v>0</v>
      </c>
      <c r="AC183">
        <v>5</v>
      </c>
    </row>
    <row r="184" spans="23:29">
      <c r="W184">
        <f t="shared" si="80"/>
        <v>6.2454356389556613</v>
      </c>
      <c r="X184">
        <f t="shared" si="75"/>
        <v>6.2454356389556613</v>
      </c>
      <c r="Y184">
        <f t="shared" si="81"/>
        <v>6.2454356389556605</v>
      </c>
      <c r="AA184">
        <f t="shared" si="79"/>
        <v>0</v>
      </c>
      <c r="AB184">
        <f t="shared" si="74"/>
        <v>0</v>
      </c>
      <c r="AC184">
        <v>5</v>
      </c>
    </row>
    <row r="185" spans="23:29">
      <c r="W185">
        <f t="shared" si="80"/>
        <v>5.2511790405962184</v>
      </c>
      <c r="X185">
        <f t="shared" si="75"/>
        <v>5.2511790405962184</v>
      </c>
      <c r="Y185">
        <f t="shared" si="81"/>
        <v>5.2511790405962193</v>
      </c>
      <c r="AA185">
        <f t="shared" si="79"/>
        <v>0</v>
      </c>
      <c r="AB185">
        <f t="shared" si="74"/>
        <v>0</v>
      </c>
      <c r="AC185">
        <v>5</v>
      </c>
    </row>
    <row r="186" spans="23:29">
      <c r="W186">
        <f>N4*N20</f>
        <v>22.439009014688267</v>
      </c>
      <c r="X186">
        <f t="shared" si="75"/>
        <v>22.439009014688267</v>
      </c>
      <c r="Y186">
        <f>AZ20</f>
        <v>22.439009014688267</v>
      </c>
      <c r="AA186">
        <f t="shared" ref="AA186:AA200" si="82">AI4-N4</f>
        <v>0</v>
      </c>
      <c r="AB186">
        <f t="shared" si="74"/>
        <v>0</v>
      </c>
      <c r="AC186">
        <v>5</v>
      </c>
    </row>
    <row r="187" spans="23:29">
      <c r="W187">
        <f t="shared" ref="W187:W200" si="83">N5*N21</f>
        <v>21.630079756931256</v>
      </c>
      <c r="X187">
        <f t="shared" si="75"/>
        <v>21.630079756931256</v>
      </c>
      <c r="Y187">
        <f t="shared" ref="Y187:Y200" si="84">AZ21</f>
        <v>21.630079756931256</v>
      </c>
      <c r="AA187">
        <f t="shared" si="82"/>
        <v>0</v>
      </c>
      <c r="AB187">
        <f t="shared" si="74"/>
        <v>0</v>
      </c>
      <c r="AC187">
        <v>5</v>
      </c>
    </row>
    <row r="188" spans="23:29">
      <c r="W188">
        <f t="shared" si="83"/>
        <v>20.697399741972998</v>
      </c>
      <c r="X188">
        <f t="shared" si="75"/>
        <v>20.697399741972998</v>
      </c>
      <c r="Y188">
        <f t="shared" si="84"/>
        <v>20.697399741972998</v>
      </c>
      <c r="AA188">
        <f t="shared" si="82"/>
        <v>0</v>
      </c>
      <c r="AB188">
        <f t="shared" si="74"/>
        <v>0</v>
      </c>
      <c r="AC188">
        <v>5</v>
      </c>
    </row>
    <row r="189" spans="23:29">
      <c r="W189">
        <f t="shared" si="83"/>
        <v>19.638874640620351</v>
      </c>
      <c r="X189">
        <f t="shared" si="75"/>
        <v>19.638874640620351</v>
      </c>
      <c r="Y189">
        <f t="shared" si="84"/>
        <v>19.638874640620351</v>
      </c>
      <c r="AA189">
        <f t="shared" si="82"/>
        <v>0</v>
      </c>
      <c r="AB189">
        <f t="shared" si="74"/>
        <v>0</v>
      </c>
      <c r="AC189">
        <v>5</v>
      </c>
    </row>
    <row r="190" spans="23:29">
      <c r="W190">
        <f t="shared" si="83"/>
        <v>18.458827139924217</v>
      </c>
      <c r="X190">
        <f t="shared" si="75"/>
        <v>18.458827139924217</v>
      </c>
      <c r="Y190">
        <f t="shared" si="84"/>
        <v>18.458827139924217</v>
      </c>
      <c r="AA190">
        <f t="shared" si="82"/>
        <v>0</v>
      </c>
      <c r="AB190">
        <f t="shared" si="74"/>
        <v>0</v>
      </c>
      <c r="AC190">
        <v>5</v>
      </c>
    </row>
    <row r="191" spans="23:29">
      <c r="W191">
        <f t="shared" si="83"/>
        <v>17.169258553650987</v>
      </c>
      <c r="X191">
        <f t="shared" si="75"/>
        <v>17.169258553650987</v>
      </c>
      <c r="Y191">
        <f t="shared" si="84"/>
        <v>17.169258553650987</v>
      </c>
      <c r="AA191">
        <f t="shared" si="82"/>
        <v>0</v>
      </c>
      <c r="AB191">
        <f t="shared" si="74"/>
        <v>0</v>
      </c>
      <c r="AC191">
        <v>5</v>
      </c>
    </row>
    <row r="192" spans="23:29">
      <c r="W192">
        <f t="shared" si="83"/>
        <v>15.790330592479963</v>
      </c>
      <c r="X192">
        <f t="shared" si="75"/>
        <v>15.790330592479963</v>
      </c>
      <c r="Y192">
        <f t="shared" si="84"/>
        <v>15.790330592479963</v>
      </c>
      <c r="AA192">
        <f t="shared" si="82"/>
        <v>0</v>
      </c>
      <c r="AB192">
        <f t="shared" si="74"/>
        <v>0</v>
      </c>
      <c r="AC192">
        <v>5</v>
      </c>
    </row>
    <row r="193" spans="23:29">
      <c r="W193">
        <f t="shared" si="83"/>
        <v>14.349729424626368</v>
      </c>
      <c r="X193">
        <f t="shared" si="75"/>
        <v>14.349729424626368</v>
      </c>
      <c r="Y193">
        <f t="shared" si="84"/>
        <v>14.349729424626368</v>
      </c>
      <c r="AA193">
        <f t="shared" si="82"/>
        <v>0</v>
      </c>
      <c r="AB193">
        <f t="shared" si="74"/>
        <v>0</v>
      </c>
      <c r="AC193">
        <v>5</v>
      </c>
    </row>
    <row r="194" spans="23:29">
      <c r="W194">
        <f t="shared" si="83"/>
        <v>12.880786460654424</v>
      </c>
      <c r="X194">
        <f t="shared" si="75"/>
        <v>12.880786460654424</v>
      </c>
      <c r="Y194">
        <f t="shared" si="84"/>
        <v>12.880786460654424</v>
      </c>
      <c r="AA194">
        <f t="shared" si="82"/>
        <v>0</v>
      </c>
      <c r="AB194">
        <f t="shared" si="74"/>
        <v>0</v>
      </c>
      <c r="AC194">
        <v>5</v>
      </c>
    </row>
    <row r="195" spans="23:29">
      <c r="W195">
        <f t="shared" si="83"/>
        <v>11.419550822042686</v>
      </c>
      <c r="X195">
        <f t="shared" si="75"/>
        <v>11.419550822042686</v>
      </c>
      <c r="Y195">
        <f t="shared" si="84"/>
        <v>11.419550822042686</v>
      </c>
      <c r="AA195">
        <f t="shared" si="82"/>
        <v>0</v>
      </c>
      <c r="AB195">
        <f t="shared" si="74"/>
        <v>0</v>
      </c>
      <c r="AC195">
        <v>5</v>
      </c>
    </row>
    <row r="196" spans="23:29">
      <c r="W196">
        <f t="shared" si="83"/>
        <v>10.001324885264344</v>
      </c>
      <c r="X196">
        <f t="shared" si="75"/>
        <v>10.001324885264344</v>
      </c>
      <c r="Y196">
        <f t="shared" si="84"/>
        <v>10.001324885264344</v>
      </c>
      <c r="AA196">
        <f t="shared" si="82"/>
        <v>0</v>
      </c>
      <c r="AB196">
        <f t="shared" si="74"/>
        <v>0</v>
      </c>
      <c r="AC196">
        <v>5</v>
      </c>
    </row>
    <row r="197" spans="23:29">
      <c r="W197">
        <f t="shared" si="83"/>
        <v>8.6573493642985948</v>
      </c>
      <c r="X197">
        <f t="shared" si="75"/>
        <v>8.6573493642985948</v>
      </c>
      <c r="Y197">
        <f t="shared" si="84"/>
        <v>8.6573493642985948</v>
      </c>
      <c r="AA197">
        <f t="shared" si="82"/>
        <v>0</v>
      </c>
      <c r="AB197">
        <f t="shared" si="74"/>
        <v>0</v>
      </c>
      <c r="AC197">
        <v>5</v>
      </c>
    </row>
    <row r="198" spans="23:29">
      <c r="W198">
        <f t="shared" si="83"/>
        <v>7.412274831382657</v>
      </c>
      <c r="X198">
        <f t="shared" si="75"/>
        <v>7.412274831382657</v>
      </c>
      <c r="Y198">
        <f t="shared" si="84"/>
        <v>7.412274831382657</v>
      </c>
      <c r="AA198">
        <f t="shared" si="82"/>
        <v>0</v>
      </c>
      <c r="AB198">
        <f t="shared" si="74"/>
        <v>0</v>
      </c>
      <c r="AC198">
        <v>5</v>
      </c>
    </row>
    <row r="199" spans="23:29">
      <c r="W199">
        <f t="shared" si="83"/>
        <v>6.2828064001541462</v>
      </c>
      <c r="X199">
        <f t="shared" si="75"/>
        <v>6.2828064001541462</v>
      </c>
      <c r="Y199">
        <f t="shared" si="84"/>
        <v>6.2828064001541462</v>
      </c>
      <c r="AA199">
        <f t="shared" si="82"/>
        <v>0</v>
      </c>
      <c r="AB199">
        <f t="shared" si="74"/>
        <v>0</v>
      </c>
      <c r="AC199">
        <v>5</v>
      </c>
    </row>
    <row r="200" spans="23:29">
      <c r="W200">
        <f t="shared" si="83"/>
        <v>5.2775731258339729</v>
      </c>
      <c r="X200">
        <f t="shared" si="75"/>
        <v>5.2775731258339729</v>
      </c>
      <c r="Y200">
        <f t="shared" si="84"/>
        <v>5.2775731258339729</v>
      </c>
      <c r="AA200">
        <f t="shared" si="82"/>
        <v>0</v>
      </c>
      <c r="AB200">
        <f t="shared" si="74"/>
        <v>0</v>
      </c>
      <c r="AC200">
        <v>5</v>
      </c>
    </row>
    <row r="201" spans="23:29">
      <c r="W201">
        <f>O4*O20</f>
        <v>22.854502244520731</v>
      </c>
      <c r="X201">
        <f t="shared" si="75"/>
        <v>22.854502244520731</v>
      </c>
      <c r="Y201">
        <f>BA20</f>
        <v>22.854502244520731</v>
      </c>
      <c r="AA201">
        <f t="shared" ref="AA201:AA215" si="85">AJ4-O4</f>
        <v>0</v>
      </c>
      <c r="AB201">
        <f t="shared" si="74"/>
        <v>0</v>
      </c>
      <c r="AC201">
        <v>5</v>
      </c>
    </row>
    <row r="202" spans="23:29">
      <c r="W202">
        <f t="shared" ref="W202:W215" si="86">O5*O21</f>
        <v>22.015898251192368</v>
      </c>
      <c r="X202">
        <f t="shared" si="75"/>
        <v>22.015898251192368</v>
      </c>
      <c r="Y202">
        <f t="shared" ref="Y202:Y215" si="87">BA21</f>
        <v>22.015898251192368</v>
      </c>
      <c r="AA202">
        <f t="shared" si="85"/>
        <v>0</v>
      </c>
      <c r="AB202">
        <f t="shared" si="74"/>
        <v>0</v>
      </c>
      <c r="AC202">
        <v>5</v>
      </c>
    </row>
    <row r="203" spans="23:29">
      <c r="W203">
        <f t="shared" si="86"/>
        <v>21.050391426617011</v>
      </c>
      <c r="X203">
        <f t="shared" si="75"/>
        <v>21.050391426617011</v>
      </c>
      <c r="Y203">
        <f t="shared" si="87"/>
        <v>21.050391426617011</v>
      </c>
      <c r="AA203">
        <f t="shared" si="85"/>
        <v>0</v>
      </c>
      <c r="AB203">
        <f t="shared" si="74"/>
        <v>0</v>
      </c>
      <c r="AC203">
        <v>5</v>
      </c>
    </row>
    <row r="204" spans="23:29">
      <c r="W204">
        <f t="shared" si="86"/>
        <v>19.956406607461318</v>
      </c>
      <c r="X204">
        <f t="shared" si="75"/>
        <v>19.956406607461318</v>
      </c>
      <c r="Y204">
        <f t="shared" si="87"/>
        <v>19.956406607461318</v>
      </c>
      <c r="AA204">
        <f t="shared" si="85"/>
        <v>0</v>
      </c>
      <c r="AB204">
        <f t="shared" si="74"/>
        <v>0</v>
      </c>
      <c r="AC204">
        <v>5</v>
      </c>
    </row>
    <row r="205" spans="23:29">
      <c r="W205">
        <f t="shared" si="86"/>
        <v>18.739073990282357</v>
      </c>
      <c r="X205">
        <f t="shared" si="75"/>
        <v>18.739073990282357</v>
      </c>
      <c r="Y205">
        <f t="shared" si="87"/>
        <v>18.739073990282357</v>
      </c>
      <c r="AA205">
        <f t="shared" si="85"/>
        <v>0</v>
      </c>
      <c r="AB205">
        <f t="shared" si="74"/>
        <v>0</v>
      </c>
      <c r="AC205">
        <v>5</v>
      </c>
    </row>
    <row r="206" spans="23:29">
      <c r="W206">
        <f t="shared" si="86"/>
        <v>17.411459157021433</v>
      </c>
      <c r="X206">
        <f t="shared" si="75"/>
        <v>17.411459157021433</v>
      </c>
      <c r="Y206">
        <f t="shared" si="87"/>
        <v>17.411459157021433</v>
      </c>
      <c r="AA206">
        <f t="shared" si="85"/>
        <v>0</v>
      </c>
      <c r="AB206">
        <f t="shared" si="74"/>
        <v>0</v>
      </c>
      <c r="AC206">
        <v>5</v>
      </c>
    </row>
    <row r="207" spans="23:29">
      <c r="W207">
        <f t="shared" si="86"/>
        <v>15.994957539968921</v>
      </c>
      <c r="X207">
        <f t="shared" si="75"/>
        <v>15.994957539968921</v>
      </c>
      <c r="Y207">
        <f t="shared" si="87"/>
        <v>15.994957539968921</v>
      </c>
      <c r="AA207">
        <f t="shared" si="85"/>
        <v>0</v>
      </c>
      <c r="AB207">
        <f t="shared" si="74"/>
        <v>0</v>
      </c>
      <c r="AC207">
        <v>5</v>
      </c>
    </row>
    <row r="208" spans="23:29">
      <c r="W208">
        <f t="shared" si="86"/>
        <v>14.518522507733</v>
      </c>
      <c r="X208">
        <f t="shared" si="75"/>
        <v>14.518522507733</v>
      </c>
      <c r="Y208">
        <f t="shared" si="87"/>
        <v>14.518522507733</v>
      </c>
      <c r="AA208">
        <f t="shared" si="85"/>
        <v>0</v>
      </c>
      <c r="AB208">
        <f t="shared" si="74"/>
        <v>0</v>
      </c>
      <c r="AC208">
        <v>5</v>
      </c>
    </row>
    <row r="209" spans="23:29">
      <c r="W209">
        <f t="shared" si="86"/>
        <v>13.01662698571926</v>
      </c>
      <c r="X209">
        <f t="shared" si="75"/>
        <v>13.01662698571926</v>
      </c>
      <c r="Y209">
        <f t="shared" si="87"/>
        <v>13.01662698571926</v>
      </c>
      <c r="AA209">
        <f t="shared" si="85"/>
        <v>0</v>
      </c>
      <c r="AB209">
        <f t="shared" si="74"/>
        <v>0</v>
      </c>
      <c r="AC209">
        <v>5</v>
      </c>
    </row>
    <row r="210" spans="23:29">
      <c r="W210">
        <f t="shared" si="86"/>
        <v>11.526191615643933</v>
      </c>
      <c r="X210">
        <f t="shared" si="75"/>
        <v>11.526191615643933</v>
      </c>
      <c r="Y210">
        <f t="shared" si="87"/>
        <v>11.526191615643933</v>
      </c>
      <c r="AA210">
        <f t="shared" si="85"/>
        <v>0</v>
      </c>
      <c r="AB210">
        <f t="shared" si="74"/>
        <v>0</v>
      </c>
      <c r="AC210">
        <v>5</v>
      </c>
    </row>
    <row r="211" spans="23:29">
      <c r="W211">
        <f t="shared" si="86"/>
        <v>10.083027697800729</v>
      </c>
      <c r="X211">
        <f t="shared" si="75"/>
        <v>10.083027697800729</v>
      </c>
      <c r="Y211">
        <f t="shared" si="87"/>
        <v>10.083027697800729</v>
      </c>
      <c r="AA211">
        <f t="shared" si="85"/>
        <v>0</v>
      </c>
      <c r="AB211">
        <f t="shared" si="74"/>
        <v>0</v>
      </c>
      <c r="AC211">
        <v>5</v>
      </c>
    </row>
    <row r="212" spans="23:29">
      <c r="W212">
        <f t="shared" si="86"/>
        <v>8.7185020207999706</v>
      </c>
      <c r="X212">
        <f t="shared" si="75"/>
        <v>8.7185020207999706</v>
      </c>
      <c r="Y212">
        <f t="shared" si="87"/>
        <v>8.7185020207999706</v>
      </c>
      <c r="AA212">
        <f t="shared" si="85"/>
        <v>0</v>
      </c>
      <c r="AB212">
        <f t="shared" si="74"/>
        <v>0</v>
      </c>
      <c r="AC212">
        <v>5</v>
      </c>
    </row>
    <row r="213" spans="23:29">
      <c r="W213">
        <f t="shared" si="86"/>
        <v>7.4570572455559025</v>
      </c>
      <c r="X213">
        <f t="shared" si="75"/>
        <v>7.4570572455559025</v>
      </c>
      <c r="Y213">
        <f t="shared" si="87"/>
        <v>7.4570572455559025</v>
      </c>
      <c r="AA213">
        <f t="shared" si="85"/>
        <v>0</v>
      </c>
      <c r="AB213">
        <f t="shared" si="74"/>
        <v>0</v>
      </c>
      <c r="AC213">
        <v>5</v>
      </c>
    </row>
    <row r="214" spans="23:29">
      <c r="W214">
        <f t="shared" si="86"/>
        <v>6.3149513087578359</v>
      </c>
      <c r="X214">
        <f t="shared" si="75"/>
        <v>6.3149513087578359</v>
      </c>
      <c r="Y214">
        <f t="shared" si="87"/>
        <v>6.3149513087578359</v>
      </c>
      <c r="AA214">
        <f t="shared" si="85"/>
        <v>0</v>
      </c>
      <c r="AB214">
        <f t="shared" ref="AB214:AB260" si="88">IFERROR(AA214,"")</f>
        <v>0</v>
      </c>
      <c r="AC214">
        <v>5</v>
      </c>
    </row>
    <row r="215" spans="23:29">
      <c r="W215">
        <f t="shared" si="86"/>
        <v>5.3002361567652478</v>
      </c>
      <c r="X215">
        <f t="shared" si="75"/>
        <v>5.3002361567652478</v>
      </c>
      <c r="Y215">
        <f t="shared" si="87"/>
        <v>5.3002361567652478</v>
      </c>
      <c r="AA215">
        <f t="shared" si="85"/>
        <v>0</v>
      </c>
      <c r="AB215">
        <f t="shared" si="88"/>
        <v>0</v>
      </c>
      <c r="AC215">
        <v>5</v>
      </c>
    </row>
    <row r="216" spans="23:29">
      <c r="W216">
        <f>P4*P20</f>
        <v>23.216245883644344</v>
      </c>
      <c r="X216">
        <f t="shared" si="75"/>
        <v>23.216245883644344</v>
      </c>
      <c r="Y216">
        <f>BB20</f>
        <v>23.216245883644344</v>
      </c>
      <c r="AA216">
        <f t="shared" ref="AA216:AA230" si="89">AK4-P4</f>
        <v>0</v>
      </c>
      <c r="AB216">
        <f t="shared" si="88"/>
        <v>0</v>
      </c>
      <c r="AC216">
        <v>5</v>
      </c>
    </row>
    <row r="217" spans="23:29">
      <c r="W217">
        <f t="shared" ref="W217:W230" si="90">P5*P21</f>
        <v>22.351387054161165</v>
      </c>
      <c r="X217">
        <f t="shared" ref="X217:X260" si="91">IFERROR(W217, NA())</f>
        <v>22.351387054161165</v>
      </c>
      <c r="Y217">
        <f t="shared" ref="Y217:Y230" si="92">BB21</f>
        <v>22.351387054161165</v>
      </c>
      <c r="AA217">
        <f t="shared" si="89"/>
        <v>0</v>
      </c>
      <c r="AB217">
        <f t="shared" si="88"/>
        <v>0</v>
      </c>
      <c r="AC217">
        <v>5</v>
      </c>
    </row>
    <row r="218" spans="23:29">
      <c r="W218">
        <f t="shared" si="90"/>
        <v>21.356894919532976</v>
      </c>
      <c r="X218">
        <f t="shared" si="91"/>
        <v>21.356894919532976</v>
      </c>
      <c r="Y218">
        <f t="shared" si="92"/>
        <v>21.356894919532976</v>
      </c>
      <c r="AA218">
        <f t="shared" si="89"/>
        <v>0</v>
      </c>
      <c r="AB218">
        <f t="shared" si="88"/>
        <v>0</v>
      </c>
      <c r="AC218">
        <v>5</v>
      </c>
    </row>
    <row r="219" spans="23:29">
      <c r="W219">
        <f t="shared" si="90"/>
        <v>20.23167177341006</v>
      </c>
      <c r="X219">
        <f t="shared" si="91"/>
        <v>20.23167177341006</v>
      </c>
      <c r="Y219">
        <f t="shared" si="92"/>
        <v>20.23167177341006</v>
      </c>
      <c r="AA219">
        <f t="shared" si="89"/>
        <v>0</v>
      </c>
      <c r="AB219">
        <f t="shared" si="88"/>
        <v>0</v>
      </c>
      <c r="AC219">
        <v>5</v>
      </c>
    </row>
    <row r="220" spans="23:29">
      <c r="W220">
        <f t="shared" si="90"/>
        <v>18.981577240617721</v>
      </c>
      <c r="X220">
        <f t="shared" si="91"/>
        <v>18.981577240617721</v>
      </c>
      <c r="Y220">
        <f t="shared" si="92"/>
        <v>18.981577240617721</v>
      </c>
      <c r="AA220">
        <f t="shared" si="89"/>
        <v>0</v>
      </c>
      <c r="AB220">
        <f t="shared" si="88"/>
        <v>0</v>
      </c>
      <c r="AC220">
        <v>5</v>
      </c>
    </row>
    <row r="221" spans="23:29">
      <c r="W221">
        <f t="shared" si="90"/>
        <v>17.620626390747745</v>
      </c>
      <c r="X221">
        <f t="shared" si="91"/>
        <v>17.620626390747745</v>
      </c>
      <c r="Y221">
        <f t="shared" si="92"/>
        <v>17.620626390747745</v>
      </c>
      <c r="AA221">
        <f t="shared" si="89"/>
        <v>0</v>
      </c>
      <c r="AB221">
        <f t="shared" si="88"/>
        <v>0</v>
      </c>
      <c r="AC221">
        <v>5</v>
      </c>
    </row>
    <row r="222" spans="23:29">
      <c r="W222">
        <f t="shared" si="90"/>
        <v>16.1713033958087</v>
      </c>
      <c r="X222">
        <f t="shared" si="91"/>
        <v>16.1713033958087</v>
      </c>
      <c r="Y222">
        <f t="shared" si="92"/>
        <v>16.1713033958087</v>
      </c>
      <c r="AA222">
        <f t="shared" si="89"/>
        <v>0</v>
      </c>
      <c r="AB222">
        <f t="shared" si="88"/>
        <v>0</v>
      </c>
      <c r="AC222">
        <v>5</v>
      </c>
    </row>
    <row r="223" spans="23:29">
      <c r="W223">
        <f t="shared" si="90"/>
        <v>14.663667537615892</v>
      </c>
      <c r="X223">
        <f t="shared" si="91"/>
        <v>14.663667537615892</v>
      </c>
      <c r="Y223">
        <f t="shared" si="92"/>
        <v>14.663667537615892</v>
      </c>
      <c r="AA223">
        <f t="shared" si="89"/>
        <v>0</v>
      </c>
      <c r="AB223">
        <f t="shared" si="88"/>
        <v>0</v>
      </c>
      <c r="AC223">
        <v>5</v>
      </c>
    </row>
    <row r="224" spans="23:29">
      <c r="W224">
        <f t="shared" si="90"/>
        <v>13.133175122863575</v>
      </c>
      <c r="X224">
        <f t="shared" si="91"/>
        <v>13.133175122863575</v>
      </c>
      <c r="Y224">
        <f t="shared" si="92"/>
        <v>13.133175122863575</v>
      </c>
      <c r="AA224">
        <f t="shared" si="89"/>
        <v>0</v>
      </c>
      <c r="AB224">
        <f t="shared" si="88"/>
        <v>0</v>
      </c>
      <c r="AC224">
        <v>5</v>
      </c>
    </row>
    <row r="225" spans="23:29">
      <c r="W225">
        <f t="shared" si="90"/>
        <v>11.617484107967519</v>
      </c>
      <c r="X225">
        <f t="shared" si="91"/>
        <v>11.617484107967519</v>
      </c>
      <c r="Y225">
        <f t="shared" si="92"/>
        <v>11.617484107967519</v>
      </c>
      <c r="AA225">
        <f t="shared" si="89"/>
        <v>0</v>
      </c>
      <c r="AB225">
        <f t="shared" si="88"/>
        <v>0</v>
      </c>
      <c r="AC225">
        <v>5</v>
      </c>
    </row>
    <row r="226" spans="23:29">
      <c r="W226">
        <f t="shared" si="90"/>
        <v>10.152821175408381</v>
      </c>
      <c r="X226">
        <f t="shared" si="91"/>
        <v>10.152821175408381</v>
      </c>
      <c r="Y226">
        <f t="shared" si="92"/>
        <v>10.152821175408381</v>
      </c>
      <c r="AA226">
        <f t="shared" si="89"/>
        <v>0</v>
      </c>
      <c r="AB226">
        <f t="shared" si="88"/>
        <v>0</v>
      </c>
      <c r="AC226">
        <v>5</v>
      </c>
    </row>
    <row r="227" spans="23:29">
      <c r="W227">
        <f t="shared" si="90"/>
        <v>8.7706346990460382</v>
      </c>
      <c r="X227">
        <f t="shared" si="91"/>
        <v>8.7706346990460382</v>
      </c>
      <c r="Y227">
        <f t="shared" si="92"/>
        <v>8.7706346990460382</v>
      </c>
      <c r="AA227">
        <f t="shared" si="89"/>
        <v>0</v>
      </c>
      <c r="AB227">
        <f t="shared" si="88"/>
        <v>0</v>
      </c>
      <c r="AC227">
        <v>5</v>
      </c>
    </row>
    <row r="228" spans="23:29">
      <c r="W228">
        <f t="shared" si="90"/>
        <v>7.4951625710464835</v>
      </c>
      <c r="X228">
        <f t="shared" si="91"/>
        <v>7.4951625710464835</v>
      </c>
      <c r="Y228">
        <f t="shared" si="92"/>
        <v>7.4951625710464835</v>
      </c>
      <c r="AA228">
        <f t="shared" si="89"/>
        <v>0</v>
      </c>
      <c r="AB228">
        <f t="shared" si="88"/>
        <v>0</v>
      </c>
      <c r="AC228">
        <v>5</v>
      </c>
    </row>
    <row r="229" spans="23:29">
      <c r="W229">
        <f t="shared" si="90"/>
        <v>6.3422568616500445</v>
      </c>
      <c r="X229">
        <f t="shared" si="91"/>
        <v>6.3422568616500445</v>
      </c>
      <c r="Y229">
        <f>BB33</f>
        <v>6.3422568616500445</v>
      </c>
      <c r="AA229">
        <f t="shared" si="89"/>
        <v>0</v>
      </c>
      <c r="AB229">
        <f t="shared" si="88"/>
        <v>0</v>
      </c>
      <c r="AC229">
        <v>5</v>
      </c>
    </row>
    <row r="230" spans="23:29">
      <c r="W230">
        <f t="shared" si="90"/>
        <v>5.3194582094470055</v>
      </c>
      <c r="X230">
        <f t="shared" si="91"/>
        <v>5.3194582094470055</v>
      </c>
      <c r="Y230">
        <f t="shared" si="92"/>
        <v>5.3194582094470055</v>
      </c>
      <c r="AA230">
        <f t="shared" si="89"/>
        <v>0</v>
      </c>
      <c r="AB230">
        <f t="shared" si="88"/>
        <v>0</v>
      </c>
      <c r="AC230">
        <v>5</v>
      </c>
    </row>
    <row r="231" spans="23:29">
      <c r="W231">
        <f>Q4*Q20</f>
        <v>23.526745240253856</v>
      </c>
      <c r="X231">
        <f t="shared" si="91"/>
        <v>23.526745240253856</v>
      </c>
      <c r="Y231">
        <f>BC20</f>
        <v>23.526745240253852</v>
      </c>
      <c r="AA231">
        <f t="shared" ref="AA231:AA245" si="93">AL4-Q4</f>
        <v>0</v>
      </c>
      <c r="AB231">
        <f t="shared" si="88"/>
        <v>0</v>
      </c>
      <c r="AC231">
        <v>5</v>
      </c>
    </row>
    <row r="232" spans="23:29">
      <c r="W232">
        <f t="shared" ref="W232:W245" si="94">Q5*Q21</f>
        <v>22.639040348964016</v>
      </c>
      <c r="X232">
        <f t="shared" si="91"/>
        <v>22.639040348964016</v>
      </c>
      <c r="Y232">
        <f t="shared" ref="Y232:Y245" si="95">BC21</f>
        <v>22.639040348964013</v>
      </c>
      <c r="AA232">
        <f t="shared" si="93"/>
        <v>0</v>
      </c>
      <c r="AB232">
        <f t="shared" si="88"/>
        <v>0</v>
      </c>
      <c r="AC232">
        <v>5</v>
      </c>
    </row>
    <row r="233" spans="23:29">
      <c r="W233">
        <f t="shared" si="94"/>
        <v>21.619369955740694</v>
      </c>
      <c r="X233">
        <f t="shared" si="91"/>
        <v>21.619369955740694</v>
      </c>
      <c r="Y233">
        <f t="shared" si="95"/>
        <v>21.619369955740691</v>
      </c>
      <c r="AA233">
        <f t="shared" si="93"/>
        <v>0</v>
      </c>
      <c r="AB233">
        <f t="shared" si="88"/>
        <v>0</v>
      </c>
      <c r="AC233">
        <v>5</v>
      </c>
    </row>
    <row r="234" spans="23:29">
      <c r="W234">
        <f t="shared" si="94"/>
        <v>20.467065130322265</v>
      </c>
      <c r="X234">
        <f t="shared" si="91"/>
        <v>20.467065130322265</v>
      </c>
      <c r="Y234">
        <f t="shared" si="95"/>
        <v>20.467065130322261</v>
      </c>
      <c r="AA234">
        <f t="shared" si="93"/>
        <v>0</v>
      </c>
      <c r="AB234">
        <f t="shared" si="88"/>
        <v>0</v>
      </c>
      <c r="AC234">
        <v>5</v>
      </c>
    </row>
    <row r="235" spans="23:29">
      <c r="W235">
        <f t="shared" si="94"/>
        <v>19.188631013416909</v>
      </c>
      <c r="X235">
        <f t="shared" si="91"/>
        <v>19.188631013416909</v>
      </c>
      <c r="Y235">
        <f t="shared" si="95"/>
        <v>19.188631013416906</v>
      </c>
      <c r="AA235">
        <f t="shared" si="93"/>
        <v>0</v>
      </c>
      <c r="AB235">
        <f t="shared" si="88"/>
        <v>0</v>
      </c>
      <c r="AC235">
        <v>5</v>
      </c>
    </row>
    <row r="236" spans="23:29">
      <c r="W236">
        <f t="shared" si="94"/>
        <v>17.798914226579011</v>
      </c>
      <c r="X236">
        <f t="shared" si="91"/>
        <v>17.798914226579011</v>
      </c>
      <c r="Y236">
        <f t="shared" si="95"/>
        <v>17.798914226579008</v>
      </c>
      <c r="AA236">
        <f t="shared" si="93"/>
        <v>0</v>
      </c>
      <c r="AB236">
        <f t="shared" si="88"/>
        <v>0</v>
      </c>
      <c r="AC236">
        <v>5</v>
      </c>
    </row>
    <row r="237" spans="23:29">
      <c r="W237">
        <f t="shared" si="94"/>
        <v>16.321343651078216</v>
      </c>
      <c r="X237">
        <f t="shared" si="91"/>
        <v>16.321343651078216</v>
      </c>
      <c r="Y237">
        <f t="shared" si="95"/>
        <v>16.321343651078212</v>
      </c>
      <c r="AA237">
        <f t="shared" si="93"/>
        <v>0</v>
      </c>
      <c r="AB237">
        <f t="shared" si="88"/>
        <v>0</v>
      </c>
      <c r="AC237">
        <v>5</v>
      </c>
    </row>
    <row r="238" spans="23:29">
      <c r="W238">
        <f t="shared" si="94"/>
        <v>14.786929039296949</v>
      </c>
      <c r="X238">
        <f t="shared" si="91"/>
        <v>14.786929039296949</v>
      </c>
      <c r="Y238">
        <f t="shared" si="95"/>
        <v>14.786929039296945</v>
      </c>
      <c r="AA238">
        <f t="shared" si="93"/>
        <v>0</v>
      </c>
      <c r="AB238">
        <f t="shared" si="88"/>
        <v>0</v>
      </c>
      <c r="AC238">
        <v>5</v>
      </c>
    </row>
    <row r="239" spans="23:29">
      <c r="W239">
        <f t="shared" si="94"/>
        <v>13.231962362967579</v>
      </c>
      <c r="X239">
        <f t="shared" si="91"/>
        <v>13.231962362967579</v>
      </c>
      <c r="Y239">
        <f t="shared" si="95"/>
        <v>13.231962362967577</v>
      </c>
      <c r="AA239">
        <f t="shared" si="93"/>
        <v>0</v>
      </c>
      <c r="AB239">
        <f t="shared" si="88"/>
        <v>0</v>
      </c>
      <c r="AC239">
        <v>5</v>
      </c>
    </row>
    <row r="240" spans="23:29">
      <c r="W240">
        <f t="shared" si="94"/>
        <v>11.694718139709217</v>
      </c>
      <c r="X240">
        <f t="shared" si="91"/>
        <v>11.694718139709217</v>
      </c>
      <c r="Y240">
        <f t="shared" si="95"/>
        <v>11.694718139709215</v>
      </c>
      <c r="AA240">
        <f t="shared" si="93"/>
        <v>0</v>
      </c>
      <c r="AB240">
        <f t="shared" si="88"/>
        <v>0</v>
      </c>
      <c r="AC240">
        <v>5</v>
      </c>
    </row>
    <row r="241" spans="23:29">
      <c r="W241">
        <f t="shared" si="94"/>
        <v>10.211759007086171</v>
      </c>
      <c r="X241">
        <f t="shared" si="91"/>
        <v>10.211759007086171</v>
      </c>
      <c r="Y241">
        <f t="shared" si="95"/>
        <v>10.211759007086169</v>
      </c>
      <c r="AA241">
        <f t="shared" si="93"/>
        <v>0</v>
      </c>
      <c r="AB241">
        <f t="shared" si="88"/>
        <v>0</v>
      </c>
      <c r="AC241">
        <v>5</v>
      </c>
    </row>
    <row r="242" spans="23:29">
      <c r="W242">
        <f t="shared" si="94"/>
        <v>8.8145827523175484</v>
      </c>
      <c r="X242">
        <f t="shared" si="91"/>
        <v>8.8145827523175484</v>
      </c>
      <c r="Y242">
        <f t="shared" si="95"/>
        <v>8.8145827523175466</v>
      </c>
      <c r="AA242">
        <f t="shared" si="93"/>
        <v>0</v>
      </c>
      <c r="AB242">
        <f t="shared" si="88"/>
        <v>0</v>
      </c>
      <c r="AC242">
        <v>5</v>
      </c>
    </row>
    <row r="243" spans="23:29">
      <c r="W243">
        <f t="shared" si="94"/>
        <v>7.5272343725995654</v>
      </c>
      <c r="X243">
        <f t="shared" si="91"/>
        <v>7.5272343725995654</v>
      </c>
      <c r="Y243">
        <f t="shared" si="95"/>
        <v>7.5272343725995636</v>
      </c>
      <c r="AA243">
        <f t="shared" si="93"/>
        <v>0</v>
      </c>
      <c r="AB243">
        <f t="shared" si="88"/>
        <v>0</v>
      </c>
      <c r="AC243">
        <v>5</v>
      </c>
    </row>
    <row r="244" spans="23:29">
      <c r="W244">
        <f t="shared" si="94"/>
        <v>6.3652058285150659</v>
      </c>
      <c r="X244">
        <f t="shared" si="91"/>
        <v>6.3652058285150659</v>
      </c>
      <c r="Y244">
        <f t="shared" si="95"/>
        <v>6.3652058285150641</v>
      </c>
      <c r="AA244">
        <f t="shared" si="93"/>
        <v>0</v>
      </c>
      <c r="AB244">
        <f t="shared" si="88"/>
        <v>0</v>
      </c>
      <c r="AC244">
        <v>5</v>
      </c>
    </row>
    <row r="245" spans="23:29">
      <c r="W245">
        <f t="shared" si="94"/>
        <v>5.3355927623821389</v>
      </c>
      <c r="X245">
        <f t="shared" si="91"/>
        <v>5.3355927623821389</v>
      </c>
      <c r="Y245">
        <f t="shared" si="95"/>
        <v>5.3355927623821389</v>
      </c>
      <c r="AA245">
        <f t="shared" si="93"/>
        <v>0</v>
      </c>
      <c r="AB245">
        <f t="shared" si="88"/>
        <v>0</v>
      </c>
      <c r="AC245">
        <v>5</v>
      </c>
    </row>
    <row r="246" spans="23:29">
      <c r="W246">
        <f>R4*R20</f>
        <v>23.790022338049141</v>
      </c>
      <c r="X246">
        <f t="shared" si="91"/>
        <v>23.790022338049141</v>
      </c>
      <c r="Y246">
        <f>BD20</f>
        <v>23.790022338049141</v>
      </c>
      <c r="AA246">
        <f t="shared" ref="AA246:AA260" si="96">AM4-R4</f>
        <v>0</v>
      </c>
      <c r="AB246">
        <f t="shared" si="88"/>
        <v>0</v>
      </c>
      <c r="AC246">
        <v>5</v>
      </c>
    </row>
    <row r="247" spans="23:29">
      <c r="W247">
        <f t="shared" ref="W247:W260" si="97">R5*R21</f>
        <v>22.882721575649057</v>
      </c>
      <c r="X247">
        <f t="shared" si="91"/>
        <v>22.882721575649057</v>
      </c>
      <c r="Y247">
        <f t="shared" ref="Y247:Y260" si="98">BD21</f>
        <v>22.882721575649057</v>
      </c>
      <c r="AA247">
        <f t="shared" si="96"/>
        <v>0</v>
      </c>
      <c r="AB247">
        <f t="shared" si="88"/>
        <v>0</v>
      </c>
      <c r="AC247">
        <v>5</v>
      </c>
    </row>
    <row r="248" spans="23:29">
      <c r="W248">
        <f t="shared" si="97"/>
        <v>21.841486861781672</v>
      </c>
      <c r="X248">
        <f t="shared" si="91"/>
        <v>21.841486861781672</v>
      </c>
      <c r="Y248">
        <f t="shared" si="98"/>
        <v>21.841486861781672</v>
      </c>
      <c r="AA248">
        <f t="shared" si="96"/>
        <v>0</v>
      </c>
      <c r="AB248">
        <f t="shared" si="88"/>
        <v>0</v>
      </c>
      <c r="AC248">
        <v>5</v>
      </c>
    </row>
    <row r="249" spans="23:29">
      <c r="W249">
        <f t="shared" si="97"/>
        <v>20.66602658042347</v>
      </c>
      <c r="X249">
        <f t="shared" si="91"/>
        <v>20.66602658042347</v>
      </c>
      <c r="Y249">
        <f t="shared" si="98"/>
        <v>20.66602658042347</v>
      </c>
      <c r="AA249">
        <f t="shared" si="96"/>
        <v>0</v>
      </c>
      <c r="AB249">
        <f t="shared" si="88"/>
        <v>0</v>
      </c>
      <c r="AC249">
        <v>5</v>
      </c>
    </row>
    <row r="250" spans="23:29">
      <c r="W250">
        <f t="shared" si="97"/>
        <v>19.363407156638772</v>
      </c>
      <c r="X250">
        <f t="shared" si="91"/>
        <v>19.363407156638772</v>
      </c>
      <c r="Y250">
        <f t="shared" si="98"/>
        <v>19.363407156638772</v>
      </c>
      <c r="AA250">
        <f t="shared" si="96"/>
        <v>0</v>
      </c>
      <c r="AB250">
        <f t="shared" si="88"/>
        <v>0</v>
      </c>
      <c r="AC250">
        <v>5</v>
      </c>
    </row>
    <row r="251" spans="23:29">
      <c r="W251">
        <f t="shared" si="97"/>
        <v>17.949192015339499</v>
      </c>
      <c r="X251">
        <f t="shared" si="91"/>
        <v>17.949192015339499</v>
      </c>
      <c r="Y251">
        <f t="shared" si="98"/>
        <v>17.949192015339499</v>
      </c>
      <c r="AA251">
        <f t="shared" si="96"/>
        <v>0</v>
      </c>
      <c r="AB251">
        <f t="shared" si="88"/>
        <v>0</v>
      </c>
      <c r="AC251">
        <v>5</v>
      </c>
    </row>
    <row r="252" spans="23:29">
      <c r="W252">
        <f t="shared" si="97"/>
        <v>16.447618048149934</v>
      </c>
      <c r="X252">
        <f t="shared" si="91"/>
        <v>16.447618048149934</v>
      </c>
      <c r="Y252">
        <f t="shared" si="98"/>
        <v>16.447618048149934</v>
      </c>
      <c r="AA252">
        <f t="shared" si="96"/>
        <v>0</v>
      </c>
      <c r="AB252">
        <f t="shared" si="88"/>
        <v>0</v>
      </c>
      <c r="AC252">
        <v>5</v>
      </c>
    </row>
    <row r="253" spans="23:29">
      <c r="W253">
        <f t="shared" si="97"/>
        <v>14.890501356225776</v>
      </c>
      <c r="X253">
        <f t="shared" si="91"/>
        <v>14.890501356225776</v>
      </c>
      <c r="Y253">
        <f t="shared" si="98"/>
        <v>14.890501356225776</v>
      </c>
      <c r="AA253">
        <f t="shared" si="96"/>
        <v>0</v>
      </c>
      <c r="AB253">
        <f t="shared" si="88"/>
        <v>0</v>
      </c>
      <c r="AC253">
        <v>5</v>
      </c>
    </row>
    <row r="254" spans="23:29">
      <c r="W254">
        <f t="shared" si="97"/>
        <v>13.314836011884998</v>
      </c>
      <c r="X254">
        <f t="shared" si="91"/>
        <v>13.314836011884998</v>
      </c>
      <c r="Y254">
        <f t="shared" si="98"/>
        <v>13.314836011884998</v>
      </c>
      <c r="AA254">
        <f t="shared" si="96"/>
        <v>0</v>
      </c>
      <c r="AB254">
        <f t="shared" si="88"/>
        <v>0</v>
      </c>
      <c r="AC254">
        <v>5</v>
      </c>
    </row>
    <row r="255" spans="23:29">
      <c r="W255">
        <f t="shared" si="97"/>
        <v>11.759407309079942</v>
      </c>
      <c r="X255">
        <f t="shared" si="91"/>
        <v>11.759407309079942</v>
      </c>
      <c r="Y255">
        <f t="shared" si="98"/>
        <v>11.759407309079942</v>
      </c>
      <c r="AA255">
        <f t="shared" si="96"/>
        <v>0</v>
      </c>
      <c r="AB255">
        <f t="shared" si="88"/>
        <v>0</v>
      </c>
      <c r="AC255">
        <v>5</v>
      </c>
    </row>
    <row r="256" spans="23:29">
      <c r="W256">
        <f t="shared" si="97"/>
        <v>10.261047853347081</v>
      </c>
      <c r="X256">
        <f t="shared" si="91"/>
        <v>10.261047853347081</v>
      </c>
      <c r="Y256">
        <f t="shared" si="98"/>
        <v>10.261047853347081</v>
      </c>
      <c r="AA256">
        <f t="shared" si="96"/>
        <v>0</v>
      </c>
      <c r="AB256">
        <f t="shared" si="88"/>
        <v>0</v>
      </c>
      <c r="AC256">
        <v>5</v>
      </c>
    </row>
    <row r="257" spans="23:29">
      <c r="W257">
        <f t="shared" si="97"/>
        <v>8.8512826073688249</v>
      </c>
      <c r="X257">
        <f t="shared" si="91"/>
        <v>8.8512826073688249</v>
      </c>
      <c r="Y257">
        <f t="shared" si="98"/>
        <v>8.8512826073688249</v>
      </c>
      <c r="AA257">
        <f t="shared" si="96"/>
        <v>0</v>
      </c>
      <c r="AB257">
        <f t="shared" si="88"/>
        <v>0</v>
      </c>
      <c r="AC257">
        <v>5</v>
      </c>
    </row>
    <row r="258" spans="23:29">
      <c r="W258">
        <f t="shared" si="97"/>
        <v>7.5539809185087936</v>
      </c>
      <c r="X258">
        <f t="shared" si="91"/>
        <v>7.5539809185087936</v>
      </c>
      <c r="Y258">
        <f t="shared" si="98"/>
        <v>7.5539809185087936</v>
      </c>
      <c r="AA258">
        <f t="shared" si="96"/>
        <v>0</v>
      </c>
      <c r="AB258">
        <f t="shared" si="88"/>
        <v>0</v>
      </c>
      <c r="AC258">
        <v>5</v>
      </c>
    </row>
    <row r="259" spans="23:29">
      <c r="W259">
        <f t="shared" si="97"/>
        <v>6.384321236212064</v>
      </c>
      <c r="X259">
        <f t="shared" si="91"/>
        <v>6.384321236212064</v>
      </c>
      <c r="Y259">
        <f t="shared" si="98"/>
        <v>6.384321236212064</v>
      </c>
      <c r="AA259">
        <f t="shared" si="96"/>
        <v>0</v>
      </c>
      <c r="AB259">
        <f t="shared" si="88"/>
        <v>0</v>
      </c>
      <c r="AC259">
        <v>5</v>
      </c>
    </row>
    <row r="260" spans="23:29">
      <c r="W260">
        <f t="shared" si="97"/>
        <v>5.3490177252808593</v>
      </c>
      <c r="X260">
        <f t="shared" si="91"/>
        <v>5.3490177252808593</v>
      </c>
      <c r="Y260">
        <f t="shared" si="98"/>
        <v>5.3490177252808593</v>
      </c>
      <c r="AA260">
        <f t="shared" si="96"/>
        <v>0</v>
      </c>
      <c r="AB260">
        <f t="shared" si="88"/>
        <v>0</v>
      </c>
      <c r="AC260">
        <v>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Raw data and fitting summary</vt:lpstr>
      <vt:lpstr>modified direct linear plot</vt:lpstr>
      <vt:lpstr>Part Non-competitive</vt:lpstr>
      <vt:lpstr>Partial Competitive</vt:lpstr>
      <vt:lpstr>Partial Uncompetitive</vt:lpstr>
      <vt:lpstr>partial Mixed Non-competitive</vt:lpstr>
      <vt:lpstr>Modifier equation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Walsh</dc:creator>
  <cp:lastModifiedBy>Ryan Walsh</cp:lastModifiedBy>
  <dcterms:created xsi:type="dcterms:W3CDTF">2017-02-09T20:26:52Z</dcterms:created>
  <dcterms:modified xsi:type="dcterms:W3CDTF">2018-01-08T19:37:54Z</dcterms:modified>
</cp:coreProperties>
</file>